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20" windowWidth="19410" windowHeight="11010"/>
  </bookViews>
  <sheets>
    <sheet name="planilha" sheetId="2" r:id="rId1"/>
    <sheet name="resumo" sheetId="3" r:id="rId2"/>
    <sheet name="cronograma" sheetId="4" r:id="rId3"/>
  </sheets>
  <externalReferences>
    <externalReference r:id="rId4"/>
  </externalReferences>
  <definedNames>
    <definedName name="_xlnm.Print_Area" localSheetId="2">cronograma!$A$2:$Q$320</definedName>
    <definedName name="_xlnm.Print_Area" localSheetId="0">planilha!$A$1:$G$1526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1" i="4" l="1"/>
  <c r="G311" i="4"/>
  <c r="E311" i="4"/>
  <c r="J311" i="4"/>
  <c r="K311" i="4"/>
  <c r="L311" i="4"/>
  <c r="M311" i="4"/>
  <c r="N311" i="4"/>
  <c r="O311" i="4"/>
  <c r="A305" i="4" l="1"/>
  <c r="C121" i="3" l="1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B179" i="4"/>
  <c r="B181" i="4"/>
  <c r="B183" i="4"/>
  <c r="B185" i="4"/>
  <c r="B187" i="4"/>
  <c r="B189" i="4"/>
  <c r="B191" i="4"/>
  <c r="B193" i="4"/>
  <c r="B195" i="4"/>
  <c r="B197" i="4"/>
  <c r="B199" i="4"/>
  <c r="B201" i="4"/>
  <c r="B203" i="4"/>
  <c r="B205" i="4"/>
  <c r="B207" i="4"/>
  <c r="A175" i="4"/>
  <c r="B209" i="4"/>
  <c r="B211" i="4"/>
  <c r="B213" i="4"/>
  <c r="A310" i="4"/>
  <c r="B267" i="4"/>
  <c r="B269" i="4"/>
  <c r="B271" i="4"/>
  <c r="B273" i="4"/>
  <c r="B275" i="4"/>
  <c r="B277" i="4"/>
  <c r="B279" i="4"/>
  <c r="B281" i="4"/>
  <c r="B283" i="4"/>
  <c r="B285" i="4"/>
  <c r="B287" i="4"/>
  <c r="B289" i="4"/>
  <c r="B291" i="4"/>
  <c r="B293" i="4"/>
  <c r="B295" i="4"/>
  <c r="B297" i="4"/>
  <c r="B299" i="4"/>
  <c r="B301" i="4"/>
  <c r="B303" i="4"/>
  <c r="A263" i="4"/>
  <c r="P303" i="4"/>
  <c r="P301" i="4"/>
  <c r="P299" i="4"/>
  <c r="P297" i="4"/>
  <c r="P295" i="4"/>
  <c r="P293" i="4"/>
  <c r="P291" i="4"/>
  <c r="P289" i="4"/>
  <c r="P287" i="4"/>
  <c r="P285" i="4"/>
  <c r="P283" i="4"/>
  <c r="P281" i="4"/>
  <c r="P279" i="4"/>
  <c r="P277" i="4"/>
  <c r="P275" i="4"/>
  <c r="P273" i="4"/>
  <c r="P271" i="4"/>
  <c r="P269" i="4"/>
  <c r="P267" i="4"/>
  <c r="P265" i="4"/>
  <c r="B265" i="4"/>
  <c r="P223" i="4"/>
  <c r="P261" i="4"/>
  <c r="P259" i="4"/>
  <c r="P257" i="4"/>
  <c r="P255" i="4"/>
  <c r="P253" i="4"/>
  <c r="P251" i="4"/>
  <c r="P249" i="4"/>
  <c r="P247" i="4"/>
  <c r="P245" i="4"/>
  <c r="P243" i="4"/>
  <c r="P241" i="4"/>
  <c r="P239" i="4"/>
  <c r="P237" i="4"/>
  <c r="P235" i="4"/>
  <c r="P233" i="4"/>
  <c r="P231" i="4"/>
  <c r="P229" i="4"/>
  <c r="P227" i="4"/>
  <c r="P225" i="4"/>
  <c r="P221" i="4"/>
  <c r="P219" i="4"/>
  <c r="B259" i="4"/>
  <c r="B261" i="4"/>
  <c r="B247" i="4"/>
  <c r="B249" i="4"/>
  <c r="B251" i="4"/>
  <c r="B253" i="4"/>
  <c r="B255" i="4"/>
  <c r="B257" i="4"/>
  <c r="B219" i="4"/>
  <c r="B221" i="4"/>
  <c r="B223" i="4"/>
  <c r="B225" i="4"/>
  <c r="B227" i="4"/>
  <c r="B229" i="4"/>
  <c r="B231" i="4"/>
  <c r="B233" i="4"/>
  <c r="B235" i="4"/>
  <c r="B237" i="4"/>
  <c r="B239" i="4"/>
  <c r="B241" i="4"/>
  <c r="B243" i="4"/>
  <c r="B245" i="4"/>
  <c r="B217" i="4"/>
  <c r="B177" i="4"/>
  <c r="B137" i="4"/>
  <c r="B139" i="4"/>
  <c r="B141" i="4"/>
  <c r="B143" i="4"/>
  <c r="B145" i="4"/>
  <c r="B147" i="4"/>
  <c r="B149" i="4"/>
  <c r="B151" i="4"/>
  <c r="B153" i="4"/>
  <c r="B155" i="4"/>
  <c r="B157" i="4"/>
  <c r="B159" i="4"/>
  <c r="B161" i="4"/>
  <c r="B163" i="4"/>
  <c r="B165" i="4"/>
  <c r="B167" i="4"/>
  <c r="B169" i="4"/>
  <c r="B171" i="4"/>
  <c r="B173" i="4"/>
  <c r="B135" i="4"/>
  <c r="B79" i="4"/>
  <c r="B81" i="4"/>
  <c r="B83" i="4"/>
  <c r="B85" i="4"/>
  <c r="B87" i="4"/>
  <c r="B89" i="4"/>
  <c r="B91" i="4"/>
  <c r="B93" i="4"/>
  <c r="B95" i="4"/>
  <c r="B97" i="4"/>
  <c r="B99" i="4"/>
  <c r="B101" i="4"/>
  <c r="B103" i="4"/>
  <c r="B105" i="4"/>
  <c r="B107" i="4"/>
  <c r="B109" i="4"/>
  <c r="B111" i="4"/>
  <c r="B113" i="4"/>
  <c r="B115" i="4"/>
  <c r="B117" i="4"/>
  <c r="B119" i="4"/>
  <c r="B121" i="4"/>
  <c r="B123" i="4"/>
  <c r="B125" i="4"/>
  <c r="B127" i="4"/>
  <c r="B129" i="4"/>
  <c r="B131" i="4"/>
  <c r="B77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B44" i="4"/>
  <c r="B46" i="4"/>
  <c r="B48" i="4"/>
  <c r="B50" i="4"/>
  <c r="B52" i="4"/>
  <c r="B54" i="4"/>
  <c r="B56" i="4"/>
  <c r="B58" i="4"/>
  <c r="B60" i="4"/>
  <c r="B62" i="4"/>
  <c r="B64" i="4"/>
  <c r="B66" i="4"/>
  <c r="B68" i="4"/>
  <c r="B70" i="4"/>
  <c r="B72" i="4"/>
  <c r="B16" i="4"/>
  <c r="A215" i="4"/>
  <c r="P217" i="4"/>
  <c r="C164" i="3"/>
  <c r="C303" i="4"/>
  <c r="C281" i="4"/>
  <c r="C149" i="3"/>
  <c r="C148" i="3"/>
  <c r="C147" i="3"/>
  <c r="C146" i="3"/>
  <c r="C162" i="3"/>
  <c r="C163" i="3"/>
  <c r="C160" i="3"/>
  <c r="C161" i="3"/>
  <c r="C150" i="3"/>
  <c r="C151" i="3"/>
  <c r="C152" i="3"/>
  <c r="C153" i="3"/>
  <c r="C154" i="3"/>
  <c r="C155" i="3"/>
  <c r="C156" i="3"/>
  <c r="C157" i="3"/>
  <c r="C158" i="3"/>
  <c r="C159" i="3"/>
  <c r="C145" i="3"/>
  <c r="C120" i="3"/>
  <c r="C283" i="4" l="1"/>
  <c r="C297" i="4"/>
  <c r="I298" i="4" s="1"/>
  <c r="C261" i="4"/>
  <c r="G282" i="4"/>
  <c r="H282" i="4"/>
  <c r="I304" i="4"/>
  <c r="C299" i="4"/>
  <c r="C265" i="4"/>
  <c r="C269" i="4"/>
  <c r="C279" i="4"/>
  <c r="C289" i="4"/>
  <c r="C301" i="4"/>
  <c r="C293" i="4"/>
  <c r="C275" i="4"/>
  <c r="H284" i="4" l="1"/>
  <c r="G284" i="4"/>
  <c r="G266" i="4"/>
  <c r="D311" i="4"/>
  <c r="H298" i="4"/>
  <c r="I262" i="4"/>
  <c r="G276" i="4"/>
  <c r="H290" i="4"/>
  <c r="I300" i="4"/>
  <c r="G290" i="4"/>
  <c r="I294" i="4"/>
  <c r="C295" i="4"/>
  <c r="C277" i="4"/>
  <c r="F278" i="4" s="1"/>
  <c r="C267" i="4"/>
  <c r="G280" i="4"/>
  <c r="H280" i="4"/>
  <c r="H266" i="4"/>
  <c r="I266" i="4"/>
  <c r="C287" i="4"/>
  <c r="C271" i="4"/>
  <c r="C273" i="4"/>
  <c r="H294" i="4"/>
  <c r="F270" i="4"/>
  <c r="I302" i="4"/>
  <c r="F266" i="4"/>
  <c r="C257" i="4"/>
  <c r="C233" i="4"/>
  <c r="C221" i="4"/>
  <c r="C249" i="4"/>
  <c r="C225" i="4"/>
  <c r="C239" i="4"/>
  <c r="C243" i="4"/>
  <c r="C241" i="4"/>
  <c r="C237" i="4"/>
  <c r="C227" i="4"/>
  <c r="C247" i="4"/>
  <c r="C229" i="4"/>
  <c r="C235" i="4"/>
  <c r="C223" i="4"/>
  <c r="C251" i="4"/>
  <c r="C255" i="4"/>
  <c r="C259" i="4"/>
  <c r="C231" i="4"/>
  <c r="C219" i="4"/>
  <c r="H311" i="4" l="1"/>
  <c r="P262" i="4"/>
  <c r="H232" i="4"/>
  <c r="G232" i="4"/>
  <c r="C285" i="4"/>
  <c r="F274" i="4"/>
  <c r="F272" i="4"/>
  <c r="H288" i="4"/>
  <c r="G288" i="4"/>
  <c r="F268" i="4"/>
  <c r="I268" i="4"/>
  <c r="H268" i="4"/>
  <c r="G268" i="4"/>
  <c r="G278" i="4"/>
  <c r="I278" i="4"/>
  <c r="H278" i="4"/>
  <c r="H296" i="4"/>
  <c r="I296" i="4"/>
  <c r="C291" i="4"/>
  <c r="E220" i="4"/>
  <c r="G220" i="4"/>
  <c r="I220" i="4"/>
  <c r="F220" i="4"/>
  <c r="H220" i="4"/>
  <c r="I260" i="4"/>
  <c r="G252" i="4"/>
  <c r="H252" i="4"/>
  <c r="H236" i="4"/>
  <c r="P284" i="4"/>
  <c r="G236" i="4"/>
  <c r="I248" i="4"/>
  <c r="H238" i="4"/>
  <c r="G238" i="4"/>
  <c r="H244" i="4"/>
  <c r="G244" i="4"/>
  <c r="E226" i="4"/>
  <c r="G250" i="4"/>
  <c r="I250" i="4"/>
  <c r="H250" i="4"/>
  <c r="E222" i="4"/>
  <c r="F222" i="4"/>
  <c r="E258" i="4"/>
  <c r="G258" i="4"/>
  <c r="I258" i="4"/>
  <c r="F258" i="4"/>
  <c r="H258" i="4"/>
  <c r="P280" i="4"/>
  <c r="E256" i="4"/>
  <c r="G256" i="4"/>
  <c r="I256" i="4"/>
  <c r="H256" i="4"/>
  <c r="F256" i="4"/>
  <c r="E224" i="4"/>
  <c r="F224" i="4"/>
  <c r="F230" i="4"/>
  <c r="P276" i="4"/>
  <c r="F228" i="4"/>
  <c r="H242" i="4"/>
  <c r="G242" i="4"/>
  <c r="H240" i="4"/>
  <c r="G240" i="4"/>
  <c r="H234" i="4"/>
  <c r="G234" i="4"/>
  <c r="C253" i="4"/>
  <c r="C245" i="4"/>
  <c r="P272" i="4" l="1"/>
  <c r="P288" i="4"/>
  <c r="P268" i="4"/>
  <c r="P296" i="4"/>
  <c r="G286" i="4"/>
  <c r="H286" i="4"/>
  <c r="P256" i="4"/>
  <c r="P250" i="4"/>
  <c r="I292" i="4"/>
  <c r="H292" i="4"/>
  <c r="P224" i="4"/>
  <c r="P234" i="4"/>
  <c r="I246" i="4"/>
  <c r="E254" i="4"/>
  <c r="G254" i="4"/>
  <c r="I254" i="4"/>
  <c r="F254" i="4"/>
  <c r="H254" i="4"/>
  <c r="P228" i="4"/>
  <c r="P230" i="4"/>
  <c r="P304" i="4"/>
  <c r="P258" i="4"/>
  <c r="P222" i="4"/>
  <c r="P226" i="4"/>
  <c r="P252" i="4"/>
  <c r="P300" i="4"/>
  <c r="P260" i="4"/>
  <c r="P220" i="4"/>
  <c r="P282" i="4"/>
  <c r="P240" i="4"/>
  <c r="P242" i="4"/>
  <c r="P290" i="4"/>
  <c r="P278" i="4"/>
  <c r="P270" i="4"/>
  <c r="P298" i="4"/>
  <c r="P274" i="4"/>
  <c r="P244" i="4"/>
  <c r="P238" i="4"/>
  <c r="P248" i="4"/>
  <c r="P236" i="4"/>
  <c r="P232" i="4"/>
  <c r="P213" i="4"/>
  <c r="P211" i="4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99" i="3"/>
  <c r="P286" i="4" l="1"/>
  <c r="P292" i="4"/>
  <c r="P302" i="4"/>
  <c r="P294" i="4"/>
  <c r="P254" i="4"/>
  <c r="P246" i="4"/>
  <c r="C213" i="4"/>
  <c r="C311" i="4" s="1"/>
  <c r="C211" i="4"/>
  <c r="I212" i="4" l="1"/>
  <c r="P212" i="4" s="1"/>
  <c r="P209" i="4"/>
  <c r="P207" i="4"/>
  <c r="P205" i="4"/>
  <c r="P203" i="4"/>
  <c r="P201" i="4"/>
  <c r="P199" i="4"/>
  <c r="P197" i="4"/>
  <c r="P195" i="4"/>
  <c r="P193" i="4"/>
  <c r="P191" i="4"/>
  <c r="P189" i="4"/>
  <c r="P187" i="4"/>
  <c r="P185" i="4"/>
  <c r="P183" i="4"/>
  <c r="P181" i="4"/>
  <c r="P179" i="4"/>
  <c r="P177" i="4"/>
  <c r="I214" i="4" l="1"/>
  <c r="I311" i="4" s="1"/>
  <c r="C207" i="4"/>
  <c r="C181" i="4"/>
  <c r="I182" i="4" s="1"/>
  <c r="P311" i="4" l="1"/>
  <c r="P214" i="4"/>
  <c r="I208" i="4"/>
  <c r="C197" i="4"/>
  <c r="C179" i="4"/>
  <c r="C193" i="4"/>
  <c r="C187" i="4"/>
  <c r="C205" i="4"/>
  <c r="C209" i="4"/>
  <c r="C183" i="4"/>
  <c r="C185" i="4"/>
  <c r="C195" i="4"/>
  <c r="C191" i="4"/>
  <c r="C199" i="4"/>
  <c r="C177" i="4"/>
  <c r="C189" i="4"/>
  <c r="C203" i="4"/>
  <c r="C201" i="4"/>
  <c r="F188" i="4" l="1"/>
  <c r="F186" i="4"/>
  <c r="E184" i="4"/>
  <c r="I210" i="4"/>
  <c r="G192" i="4"/>
  <c r="F190" i="4"/>
  <c r="I206" i="4"/>
  <c r="H178" i="4"/>
  <c r="B307" i="4"/>
  <c r="C167" i="3"/>
  <c r="G198" i="4" l="1"/>
  <c r="H198" i="4"/>
  <c r="G194" i="4"/>
  <c r="H194" i="4"/>
  <c r="H204" i="4"/>
  <c r="G204" i="4"/>
  <c r="E180" i="4"/>
  <c r="G180" i="4"/>
  <c r="I180" i="4"/>
  <c r="F180" i="4"/>
  <c r="H180" i="4"/>
  <c r="D180" i="4"/>
  <c r="G196" i="4"/>
  <c r="H196" i="4"/>
  <c r="H200" i="4"/>
  <c r="G200" i="4"/>
  <c r="H202" i="4"/>
  <c r="G202" i="4"/>
  <c r="G178" i="4"/>
  <c r="F178" i="4"/>
  <c r="E178" i="4"/>
  <c r="D178" i="4"/>
  <c r="I178" i="4"/>
  <c r="P307" i="4" l="1"/>
  <c r="P173" i="4"/>
  <c r="P171" i="4"/>
  <c r="P169" i="4"/>
  <c r="P167" i="4"/>
  <c r="P165" i="4"/>
  <c r="P163" i="4"/>
  <c r="P161" i="4"/>
  <c r="P159" i="4"/>
  <c r="P157" i="4"/>
  <c r="P155" i="4"/>
  <c r="P153" i="4"/>
  <c r="P151" i="4"/>
  <c r="P149" i="4"/>
  <c r="P147" i="4"/>
  <c r="P145" i="4"/>
  <c r="P143" i="4"/>
  <c r="P141" i="4"/>
  <c r="P139" i="4"/>
  <c r="P137" i="4"/>
  <c r="P135" i="4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77" i="3"/>
  <c r="C173" i="4"/>
  <c r="C155" i="4"/>
  <c r="C135" i="4" l="1"/>
  <c r="C167" i="4"/>
  <c r="O174" i="4"/>
  <c r="O156" i="4"/>
  <c r="P198" i="4"/>
  <c r="C307" i="4"/>
  <c r="C151" i="4"/>
  <c r="C165" i="4"/>
  <c r="C159" i="4"/>
  <c r="C157" i="4"/>
  <c r="C153" i="4"/>
  <c r="C149" i="4"/>
  <c r="C145" i="4"/>
  <c r="C143" i="4"/>
  <c r="C137" i="4"/>
  <c r="C141" i="4"/>
  <c r="C147" i="4"/>
  <c r="C161" i="4"/>
  <c r="C139" i="4"/>
  <c r="C163" i="4"/>
  <c r="C171" i="4" l="1"/>
  <c r="C169" i="4"/>
  <c r="O170" i="4" s="1"/>
  <c r="O136" i="4"/>
  <c r="P178" i="4"/>
  <c r="O168" i="4"/>
  <c r="P210" i="4"/>
  <c r="D308" i="4"/>
  <c r="N308" i="4"/>
  <c r="K308" i="4"/>
  <c r="M308" i="4"/>
  <c r="E308" i="4"/>
  <c r="L308" i="4"/>
  <c r="O308" i="4"/>
  <c r="H308" i="4"/>
  <c r="G308" i="4"/>
  <c r="F308" i="4"/>
  <c r="I308" i="4"/>
  <c r="J308" i="4"/>
  <c r="A133" i="4"/>
  <c r="O144" i="4" l="1"/>
  <c r="P186" i="4"/>
  <c r="O158" i="4"/>
  <c r="P200" i="4"/>
  <c r="O162" i="4"/>
  <c r="P204" i="4"/>
  <c r="O148" i="4"/>
  <c r="P190" i="4"/>
  <c r="O164" i="4"/>
  <c r="P206" i="4"/>
  <c r="O150" i="4"/>
  <c r="P192" i="4"/>
  <c r="O152" i="4"/>
  <c r="P194" i="4"/>
  <c r="O160" i="4"/>
  <c r="P202" i="4"/>
  <c r="O154" i="4"/>
  <c r="P196" i="4"/>
  <c r="O138" i="4"/>
  <c r="P180" i="4"/>
  <c r="O166" i="4"/>
  <c r="P208" i="4"/>
  <c r="O140" i="4"/>
  <c r="P182" i="4"/>
  <c r="O146" i="4"/>
  <c r="P188" i="4"/>
  <c r="O172" i="4"/>
  <c r="O142" i="4"/>
  <c r="P184" i="4"/>
  <c r="A75" i="4"/>
  <c r="A14" i="4"/>
  <c r="P72" i="4"/>
  <c r="P70" i="4"/>
  <c r="P68" i="4"/>
  <c r="P66" i="4"/>
  <c r="P64" i="4"/>
  <c r="P62" i="4"/>
  <c r="P60" i="4"/>
  <c r="P58" i="4"/>
  <c r="P56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27" i="4"/>
  <c r="P129" i="4"/>
  <c r="P131" i="4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47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15" i="3"/>
  <c r="O309" i="4" l="1"/>
  <c r="O310" i="4" s="1"/>
  <c r="C72" i="4"/>
  <c r="N73" i="4" s="1"/>
  <c r="P73" i="4" s="1"/>
  <c r="C70" i="4"/>
  <c r="M71" i="4" s="1"/>
  <c r="C131" i="4"/>
  <c r="C129" i="4"/>
  <c r="N71" i="4" l="1"/>
  <c r="G130" i="4"/>
  <c r="G132" i="4"/>
  <c r="C103" i="4"/>
  <c r="C93" i="4"/>
  <c r="P308" i="4" l="1"/>
  <c r="P150" i="4"/>
  <c r="P164" i="4"/>
  <c r="P160" i="4"/>
  <c r="P138" i="4"/>
  <c r="P158" i="4"/>
  <c r="P136" i="4"/>
  <c r="P172" i="4"/>
  <c r="P168" i="4"/>
  <c r="P146" i="4"/>
  <c r="P142" i="4"/>
  <c r="P162" i="4"/>
  <c r="P140" i="4"/>
  <c r="P156" i="4"/>
  <c r="P170" i="4"/>
  <c r="P148" i="4"/>
  <c r="P144" i="4"/>
  <c r="P154" i="4"/>
  <c r="P174" i="4"/>
  <c r="P152" i="4"/>
  <c r="P166" i="4"/>
  <c r="C87" i="4"/>
  <c r="C95" i="4"/>
  <c r="C83" i="4"/>
  <c r="C113" i="4"/>
  <c r="C99" i="4"/>
  <c r="C123" i="4"/>
  <c r="C85" i="4"/>
  <c r="C111" i="4"/>
  <c r="C121" i="4"/>
  <c r="C125" i="4"/>
  <c r="C117" i="4"/>
  <c r="C107" i="4"/>
  <c r="C101" i="4"/>
  <c r="C89" i="4"/>
  <c r="C119" i="4"/>
  <c r="C115" i="4"/>
  <c r="C97" i="4"/>
  <c r="C81" i="4"/>
  <c r="C109" i="4"/>
  <c r="C105" i="4"/>
  <c r="C77" i="4" l="1"/>
  <c r="H78" i="4" s="1"/>
  <c r="C127" i="4"/>
  <c r="G128" i="4" s="1"/>
  <c r="C91" i="4"/>
  <c r="F88" i="4"/>
  <c r="E88" i="4"/>
  <c r="G104" i="4"/>
  <c r="F104" i="4"/>
  <c r="G94" i="4"/>
  <c r="F94" i="4"/>
  <c r="G96" i="4"/>
  <c r="F96" i="4"/>
  <c r="G126" i="4"/>
  <c r="D84" i="4"/>
  <c r="F122" i="4" l="1"/>
  <c r="G122" i="4"/>
  <c r="F98" i="4"/>
  <c r="G98" i="4"/>
  <c r="G124" i="4"/>
  <c r="F124" i="4"/>
  <c r="F108" i="4"/>
  <c r="E108" i="4"/>
  <c r="G120" i="4"/>
  <c r="F120" i="4"/>
  <c r="G102" i="4"/>
  <c r="F102" i="4"/>
  <c r="E90" i="4"/>
  <c r="F90" i="4"/>
  <c r="G100" i="4"/>
  <c r="F100" i="4"/>
  <c r="G116" i="4"/>
  <c r="F116" i="4"/>
  <c r="F118" i="4"/>
  <c r="G118" i="4"/>
  <c r="G92" i="4"/>
  <c r="F92" i="4"/>
  <c r="F106" i="4"/>
  <c r="G106" i="4"/>
  <c r="E110" i="4"/>
  <c r="F110" i="4"/>
  <c r="G112" i="4"/>
  <c r="F112" i="4"/>
  <c r="F114" i="4"/>
  <c r="G114" i="4"/>
  <c r="C217" i="4" l="1"/>
  <c r="C68" i="4" l="1"/>
  <c r="L69" i="4" s="1"/>
  <c r="E218" i="4"/>
  <c r="G218" i="4"/>
  <c r="I218" i="4"/>
  <c r="H218" i="4"/>
  <c r="F218" i="4"/>
  <c r="M69" i="4" l="1"/>
  <c r="P218" i="4"/>
  <c r="P266" i="4"/>
  <c r="N69" i="4"/>
  <c r="P125" i="4"/>
  <c r="P123" i="4"/>
  <c r="P121" i="4"/>
  <c r="P119" i="4"/>
  <c r="P117" i="4"/>
  <c r="P115" i="4"/>
  <c r="P113" i="4"/>
  <c r="P107" i="4"/>
  <c r="P105" i="4"/>
  <c r="P103" i="4"/>
  <c r="P101" i="4"/>
  <c r="P99" i="4"/>
  <c r="P97" i="4"/>
  <c r="B10" i="4"/>
  <c r="B9" i="4"/>
  <c r="P111" i="4"/>
  <c r="P109" i="4"/>
  <c r="P95" i="4"/>
  <c r="P93" i="4"/>
  <c r="P91" i="4"/>
  <c r="P89" i="4"/>
  <c r="P87" i="4"/>
  <c r="P85" i="4"/>
  <c r="P83" i="4"/>
  <c r="P81" i="4"/>
  <c r="P79" i="4"/>
  <c r="P77" i="4"/>
  <c r="A10" i="4"/>
  <c r="A9" i="4"/>
  <c r="C42" i="4" l="1"/>
  <c r="C32" i="4"/>
  <c r="C54" i="4"/>
  <c r="C64" i="4"/>
  <c r="C52" i="4"/>
  <c r="C50" i="4"/>
  <c r="C56" i="4" l="1"/>
  <c r="M57" i="4" s="1"/>
  <c r="C62" i="4"/>
  <c r="M63" i="4" s="1"/>
  <c r="C20" i="4"/>
  <c r="C58" i="4"/>
  <c r="M59" i="4" s="1"/>
  <c r="C40" i="4"/>
  <c r="C36" i="4"/>
  <c r="C44" i="4"/>
  <c r="K45" i="4" s="1"/>
  <c r="C34" i="4"/>
  <c r="C30" i="4"/>
  <c r="C48" i="4"/>
  <c r="C46" i="4"/>
  <c r="C26" i="4"/>
  <c r="C38" i="4"/>
  <c r="C66" i="4"/>
  <c r="N67" i="4" s="1"/>
  <c r="C22" i="4"/>
  <c r="C60" i="4"/>
  <c r="M61" i="4" s="1"/>
  <c r="C24" i="4"/>
  <c r="C18" i="4"/>
  <c r="C16" i="4"/>
  <c r="M53" i="4"/>
  <c r="M65" i="4"/>
  <c r="M51" i="4"/>
  <c r="L43" i="4"/>
  <c r="M43" i="4"/>
  <c r="L33" i="4"/>
  <c r="M33" i="4"/>
  <c r="M55" i="4"/>
  <c r="P71" i="4"/>
  <c r="M67" i="4" l="1"/>
  <c r="L67" i="4"/>
  <c r="C28" i="4"/>
  <c r="N17" i="4"/>
  <c r="I17" i="4"/>
  <c r="J17" i="4"/>
  <c r="K17" i="4"/>
  <c r="L17" i="4"/>
  <c r="M17" i="4"/>
  <c r="K35" i="4"/>
  <c r="L35" i="4"/>
  <c r="P128" i="4"/>
  <c r="I21" i="4"/>
  <c r="J21" i="4"/>
  <c r="J23" i="4"/>
  <c r="I23" i="4"/>
  <c r="L45" i="4"/>
  <c r="P43" i="4"/>
  <c r="N63" i="4"/>
  <c r="N51" i="4"/>
  <c r="N47" i="4"/>
  <c r="L47" i="4"/>
  <c r="M47" i="4"/>
  <c r="N65" i="4"/>
  <c r="N53" i="4"/>
  <c r="N55" i="4"/>
  <c r="J25" i="4"/>
  <c r="I25" i="4"/>
  <c r="N59" i="4"/>
  <c r="M39" i="4"/>
  <c r="L39" i="4"/>
  <c r="L37" i="4"/>
  <c r="M37" i="4"/>
  <c r="L41" i="4"/>
  <c r="M41" i="4"/>
  <c r="M49" i="4"/>
  <c r="N49" i="4"/>
  <c r="N57" i="4"/>
  <c r="N61" i="4"/>
  <c r="J27" i="4"/>
  <c r="K27" i="4"/>
  <c r="L31" i="4"/>
  <c r="M31" i="4"/>
  <c r="P33" i="4"/>
  <c r="P132" i="4"/>
  <c r="P94" i="4"/>
  <c r="P104" i="4"/>
  <c r="E86" i="4"/>
  <c r="F86" i="4"/>
  <c r="F78" i="4"/>
  <c r="D78" i="4"/>
  <c r="E78" i="4"/>
  <c r="G78" i="4"/>
  <c r="E82" i="4"/>
  <c r="D82" i="4"/>
  <c r="E84" i="4"/>
  <c r="P67" i="4" l="1"/>
  <c r="P49" i="4"/>
  <c r="P53" i="4"/>
  <c r="P45" i="4"/>
  <c r="P55" i="4"/>
  <c r="P61" i="4"/>
  <c r="P35" i="4"/>
  <c r="P41" i="4"/>
  <c r="P47" i="4"/>
  <c r="K29" i="4"/>
  <c r="L29" i="4"/>
  <c r="P37" i="4"/>
  <c r="P39" i="4"/>
  <c r="P27" i="4"/>
  <c r="P21" i="4"/>
  <c r="P51" i="4"/>
  <c r="P63" i="4"/>
  <c r="P25" i="4"/>
  <c r="P31" i="4"/>
  <c r="P23" i="4"/>
  <c r="P69" i="4"/>
  <c r="P130" i="4"/>
  <c r="P17" i="4"/>
  <c r="P65" i="4"/>
  <c r="P57" i="4"/>
  <c r="P59" i="4"/>
  <c r="P118" i="4"/>
  <c r="P92" i="4"/>
  <c r="P124" i="4"/>
  <c r="P96" i="4"/>
  <c r="P108" i="4"/>
  <c r="P126" i="4"/>
  <c r="P98" i="4"/>
  <c r="P100" i="4"/>
  <c r="P122" i="4"/>
  <c r="P78" i="4"/>
  <c r="P106" i="4"/>
  <c r="P84" i="4"/>
  <c r="P88" i="4"/>
  <c r="P102" i="4"/>
  <c r="P112" i="4"/>
  <c r="P114" i="4"/>
  <c r="P116" i="4"/>
  <c r="P86" i="4"/>
  <c r="P82" i="4"/>
  <c r="P120" i="4"/>
  <c r="P110" i="4"/>
  <c r="P29" i="4" l="1"/>
  <c r="P90" i="4"/>
  <c r="L19" i="4" l="1"/>
  <c r="L309" i="4" s="1"/>
  <c r="L310" i="4" s="1"/>
  <c r="K19" i="4"/>
  <c r="K309" i="4" s="1"/>
  <c r="K310" i="4" s="1"/>
  <c r="M19" i="4"/>
  <c r="M309" i="4" s="1"/>
  <c r="M310" i="4" s="1"/>
  <c r="N19" i="4"/>
  <c r="N309" i="4" s="1"/>
  <c r="N310" i="4" s="1"/>
  <c r="J19" i="4"/>
  <c r="J309" i="4" s="1"/>
  <c r="J310" i="4" s="1"/>
  <c r="I19" i="4"/>
  <c r="I309" i="4" s="1"/>
  <c r="I310" i="4" s="1"/>
  <c r="P19" i="4" l="1"/>
  <c r="C79" i="4" l="1"/>
  <c r="C309" i="4" s="1"/>
  <c r="C310" i="4" s="1"/>
  <c r="C312" i="4" l="1"/>
  <c r="F80" i="4"/>
  <c r="F309" i="4" s="1"/>
  <c r="F310" i="4" s="1"/>
  <c r="H80" i="4"/>
  <c r="H309" i="4" s="1"/>
  <c r="H310" i="4" s="1"/>
  <c r="G80" i="4"/>
  <c r="G309" i="4" s="1"/>
  <c r="G310" i="4" s="1"/>
  <c r="D80" i="4"/>
  <c r="D309" i="4" s="1"/>
  <c r="E80" i="4"/>
  <c r="E309" i="4" s="1"/>
  <c r="E310" i="4" s="1"/>
  <c r="D310" i="4" l="1"/>
  <c r="P310" i="4" s="1"/>
  <c r="P80" i="4"/>
  <c r="P309" i="4" s="1"/>
  <c r="P312" i="4" l="1"/>
  <c r="D312" i="4" l="1"/>
  <c r="E312" i="4" s="1"/>
  <c r="F312" i="4" s="1"/>
  <c r="G312" i="4" s="1"/>
  <c r="H312" i="4" s="1"/>
  <c r="I312" i="4" s="1"/>
  <c r="J312" i="4" l="1"/>
  <c r="K312" i="4" s="1"/>
  <c r="L312" i="4" s="1"/>
  <c r="M312" i="4" s="1"/>
  <c r="N312" i="4" s="1"/>
  <c r="O312" i="4" s="1"/>
</calcChain>
</file>

<file path=xl/sharedStrings.xml><?xml version="1.0" encoding="utf-8"?>
<sst xmlns="http://schemas.openxmlformats.org/spreadsheetml/2006/main" count="5320" uniqueCount="2664">
  <si>
    <t>un</t>
  </si>
  <si>
    <t>gl</t>
  </si>
  <si>
    <t>Projeto executivo de estrutura em formato A1</t>
  </si>
  <si>
    <t>Projeto executivo de instalações hidráulicas em formato A1</t>
  </si>
  <si>
    <t>Projeto executivo de instalações hidráulicas em formato A0</t>
  </si>
  <si>
    <t>Projeto executivo de arquitetura em formato A1</t>
  </si>
  <si>
    <t>Projeto executivo de arquitetura em formato A0</t>
  </si>
  <si>
    <t>tx</t>
  </si>
  <si>
    <t>m²</t>
  </si>
  <si>
    <t>m</t>
  </si>
  <si>
    <t>Sondagem do terreno rotativa em solo</t>
  </si>
  <si>
    <t>cj</t>
  </si>
  <si>
    <t>m³</t>
  </si>
  <si>
    <t>Construção provisória em madeira - fornecimento e montagem</t>
  </si>
  <si>
    <t>Sanitário/vestiário provisório em alvenaria</t>
  </si>
  <si>
    <t>Desmobilização de construção provisória</t>
  </si>
  <si>
    <t>Fechamento provisório de vãos em chapa de madeira compensada</t>
  </si>
  <si>
    <t>Tapume fixo para fechamento de áreas, com portão</t>
  </si>
  <si>
    <t>m²xmês</t>
  </si>
  <si>
    <t>Montagem e desmontagem de andaime torre metálica com altura até 10 m</t>
  </si>
  <si>
    <t>Montagem e desmontagem de andaime tubular fachadeiro com altura até 10 m</t>
  </si>
  <si>
    <t>mxmês</t>
  </si>
  <si>
    <t>Andaime torre metálico (1,5 x 1,5 m) com piso metálico</t>
  </si>
  <si>
    <t>Andaime tubular fachadeiro com piso metálico e sapatas ajustáveis</t>
  </si>
  <si>
    <t>Placa de identificação para obra</t>
  </si>
  <si>
    <t>Limpeza mecanizada do terreno, inclusive troncos com diâmetro acima de 15 cm até 50 cm, com caminhão à disposição dentro da obra, até o raio de 1,0 km</t>
  </si>
  <si>
    <t>Locação de obra de edificação</t>
  </si>
  <si>
    <t>Locação de rede de canalização</t>
  </si>
  <si>
    <t>Locação de vias, calçadas, tanques e lagoas</t>
  </si>
  <si>
    <t>Demolição mecanizada de concreto armado, inclusive fragmentação e acomodação do material</t>
  </si>
  <si>
    <t>Demolição mecanizada de concreto simples, inclusive fragmentação, carregamento, transporte até 1,0 quilômetro e descarregamento</t>
  </si>
  <si>
    <t>Demolição mecanizada de concreto simples, inclusive fragmentação e acomodação do material</t>
  </si>
  <si>
    <t>Demolição mecanizada de pavimento ou piso em concreto, inclusive fragmentação, carregamento, transporte até 1,0 quilômetro e descarregamento</t>
  </si>
  <si>
    <t>Demolição manual de alvenaria de fundação/embasamento</t>
  </si>
  <si>
    <t>Demolição manual de alvenaria de elevação ou elemento vazado, incluindo revestimento</t>
  </si>
  <si>
    <t>Apicoamento manual de piso, parede ou teto</t>
  </si>
  <si>
    <t>Demolição manual de revestimento em massa de parede ou teto</t>
  </si>
  <si>
    <t>Demolição manual de revestimento cerâmico, incluindo a base</t>
  </si>
  <si>
    <t>Demolição manual de revestimento sintético, incluindo a base</t>
  </si>
  <si>
    <t>Demolição manual de forro em gesso, inclusive sistema de fixação</t>
  </si>
  <si>
    <t>Demolição manual de camada impermeabilizante</t>
  </si>
  <si>
    <t>Remoção de pintura em massa com lixamento</t>
  </si>
  <si>
    <t>Retirada de estrutura em madeira tesoura - telhas perfil qualquer</t>
  </si>
  <si>
    <t>Retirada de estrutura em madeira pontaletada - telhas perfil qualquer</t>
  </si>
  <si>
    <t>kg</t>
  </si>
  <si>
    <t>Retirada de telhamento perfil e material qualquer, exceto barro</t>
  </si>
  <si>
    <t>Retirada de cumeeira, espigão ou rufo perfil qualquer</t>
  </si>
  <si>
    <t>Retirada de soleira ou peitoril em pedra, granito ou mármore</t>
  </si>
  <si>
    <t>Retirada de forro qualquer em placas ou tiras apoiadas</t>
  </si>
  <si>
    <t>Retirada de folha de esquadria em madeira</t>
  </si>
  <si>
    <t>Retirada de batente com guarnição e peças lineares em madeira, chumbados</t>
  </si>
  <si>
    <t>Retirada de esquadria metálica em geral</t>
  </si>
  <si>
    <t>Retirada de folha de esquadria metálica</t>
  </si>
  <si>
    <t>Retirada de batente, corrimão ou peças lineares metálicas, chumbados</t>
  </si>
  <si>
    <t>Retirada de aparelho sanitário incluindo acessórios</t>
  </si>
  <si>
    <t>Retirada de bancada incluindo pertences</t>
  </si>
  <si>
    <t>Retirada de registro ou válvula embutidos</t>
  </si>
  <si>
    <t>Retirada de esquadria em vidro</t>
  </si>
  <si>
    <t>Remoção de aparelho de iluminação ou projetor fixo em teto, piso ou parede</t>
  </si>
  <si>
    <t>Remoção de lâmpada</t>
  </si>
  <si>
    <t>Transporte manual horizontal e/ou vertical de entulho até o local de despejo - ensacado</t>
  </si>
  <si>
    <t>Remoção de entulho separado de obra com caçamba metálica - terra, alvenaria, concreto, argamassa, madeira, papel, plástico ou metal</t>
  </si>
  <si>
    <t>m³xkm</t>
  </si>
  <si>
    <t>Transporte de solo de 1ª e 2ª categoria por caminhão para distâncias superiores ao 20° km</t>
  </si>
  <si>
    <t>Escavação manual em solo de 1ª e 2ª categoria em campo aberto</t>
  </si>
  <si>
    <t>Escavação manual em solo de 1ª e 2ª categoria em vala ou cava até 1,50 m</t>
  </si>
  <si>
    <t>Reaterro manual apiloado sem controle de compactação</t>
  </si>
  <si>
    <t>Reaterro manual com adição de 2% de cimento</t>
  </si>
  <si>
    <t>Carga manual de solo</t>
  </si>
  <si>
    <t>Escavação e carga mecanizada em solo de 2ª categoria, em campo aberto</t>
  </si>
  <si>
    <t>Espalhamento de solo em bota-fora com compactação sem controle</t>
  </si>
  <si>
    <t>Reaterro compactado mecanizado de vala ou cava com compactador</t>
  </si>
  <si>
    <t>Compactação de aterro mecanizado mínimo de 95% PN, sem fornecimento de solo em campo aberto</t>
  </si>
  <si>
    <t>Compactação de aterro mecanizado a 100% PN, sem fornecimento de solo em campo aberto</t>
  </si>
  <si>
    <t>Cimbramento tubular metálico</t>
  </si>
  <si>
    <t>m³xmês</t>
  </si>
  <si>
    <t>Montagem e desmontagem de cimbramento tubular metálico</t>
  </si>
  <si>
    <t>Manta geotêxtil com resistência à tração longitudinal de 10kN/m e transversal de 9kN/m</t>
  </si>
  <si>
    <t>Forma em madeira comum para fundação</t>
  </si>
  <si>
    <t>Forma em madeira comum para estrutura</t>
  </si>
  <si>
    <t>Forma plana em compensado para estrutura convencional</t>
  </si>
  <si>
    <t>Armadura em tela soldada de aço</t>
  </si>
  <si>
    <t>Concreto usinado, fck = 30,0 MPa</t>
  </si>
  <si>
    <t>Concreto usinado, fck = 25,0 MPa - para bombeamento</t>
  </si>
  <si>
    <t>Concreto usinado, fck = 35,0 MPa - para bombeamento</t>
  </si>
  <si>
    <t>Concreto usinado, fck = 30,0 MPa - para bombeamento</t>
  </si>
  <si>
    <t>Concreto usinado, fck = 20,0 MPa - para bombeamento em estaca hélice contínua</t>
  </si>
  <si>
    <t>Concreto usinado não estrutural mínimo 200 kg cimento / m³</t>
  </si>
  <si>
    <t>Concreto preparado no local, fck = 20,0 MPa</t>
  </si>
  <si>
    <t>Concreto não estrutural executado no local, mínimo 200 kg cimento / m³</t>
  </si>
  <si>
    <t>Lançamento, espalhamento e adensamento de concreto ou massa em lastro e/ou enchimento</t>
  </si>
  <si>
    <t>Lançamento e adensamento de concreto ou massa em fundação</t>
  </si>
  <si>
    <t>Lançamento e adensamento de concreto ou massa em estrutura</t>
  </si>
  <si>
    <t>Lançamento e adensamento de concreto ou massa por bombeamento</t>
  </si>
  <si>
    <t>Nivelamento de piso em concreto com acabadora de superfície</t>
  </si>
  <si>
    <t>Lastro de pedra britada</t>
  </si>
  <si>
    <t>Lona plástica</t>
  </si>
  <si>
    <t>Corte de junta de dilatação, com serra de disco diamantado para pisos</t>
  </si>
  <si>
    <t>Broca em concreto armado diâmetro de 20 cm - completa</t>
  </si>
  <si>
    <t>Broca em concreto armado diâmetro de 25 cm - completa</t>
  </si>
  <si>
    <t>Estaca tipo hélice contínua, diâmetro de 30 cm em solo</t>
  </si>
  <si>
    <t>Estaca tipo hélice contínua, diâmetro de 25 cm em solo</t>
  </si>
  <si>
    <t>Alvenaria de elevação de 1/2 tijolo maciço comum</t>
  </si>
  <si>
    <t>Alvenaria de elevação de 1 tijolo maciço comum</t>
  </si>
  <si>
    <t>Alvenaria de bloco cerâmico de vedação, uso revestido, de 14 cm</t>
  </si>
  <si>
    <t>Alvenaria de bloco cerâmico de vedação, uso revestido, de 19 cm</t>
  </si>
  <si>
    <t>Vergas, contravergas e pilaretes de concreto armado</t>
  </si>
  <si>
    <t>Fornecimento e montagem de estrutura em aço ASTM-A36, sem pintura</t>
  </si>
  <si>
    <t>Cumeeira em chapa de aço pré-pintada com epóxi e poliéster, perfil trapezoidal, com espessura de 0,50 mm</t>
  </si>
  <si>
    <t>Calha, rufo, afins em chapa galvanizada nº 24 - corte 0,33 m</t>
  </si>
  <si>
    <t>Calha, rufo, afins em chapa galvanizada nº 24 - corte 0,50 m</t>
  </si>
  <si>
    <t>Argamassa de regularização e/ou proteção</t>
  </si>
  <si>
    <t>Lastro de concreto impermeabilizado</t>
  </si>
  <si>
    <t>Regularização de piso com nata de cimento e bianco</t>
  </si>
  <si>
    <t>Chapisco</t>
  </si>
  <si>
    <t>Chapisco com bianco</t>
  </si>
  <si>
    <t>Emboço comum</t>
  </si>
  <si>
    <t>Emboço desempenado com espuma de poliéster</t>
  </si>
  <si>
    <t>Reboco</t>
  </si>
  <si>
    <t>Cimentado desempenado e alisado (queimado)</t>
  </si>
  <si>
    <t>Rodapé em placas pré-moldadas de granilite, acabamento encerado, até 10 cm</t>
  </si>
  <si>
    <t>Piso em placas de granilite, acabamento encerado</t>
  </si>
  <si>
    <t>Massa raspada</t>
  </si>
  <si>
    <t>Revestimento com carpete para tráfego moderado, uso comercial, tipo bouclê de 5,4 até 8 mm</t>
  </si>
  <si>
    <t>Rodapé de cordão de poliamida</t>
  </si>
  <si>
    <t>Abertura para vão de luminária em forro de PVC modular</t>
  </si>
  <si>
    <t>Armário/gabinete embutido em MDF sob medida, revestido em laminado melamínico, com portas e prateleiras</t>
  </si>
  <si>
    <t>Tampo sob medida em compensado, revestido na face superior em laminado fenólico melamínico</t>
  </si>
  <si>
    <t>Acréscimo de visor completo em porta de madeira</t>
  </si>
  <si>
    <t>Escada marinheiro com guarda corpo (degrau em ´T´)</t>
  </si>
  <si>
    <t>Tela de proteção tipo mosquiteira em aço galvanizado, com requadro em perfis de ferro</t>
  </si>
  <si>
    <t>Corrimão tubular em aço galvanizado, diâmetro 1 1/2´</t>
  </si>
  <si>
    <t>Grade para piso eletrofundida, malha 30 x 100 mm, com barra de 40 x 2 mm</t>
  </si>
  <si>
    <t>Corrimão em tubo de aço inoxidável escovado, diâmetro de 1 1/2´ e montantes com diâmetro de 2´</t>
  </si>
  <si>
    <t>Caixilho guilhotina em alumínio anodizado, sob medida</t>
  </si>
  <si>
    <t>Caixilho em alumínio anodizado fixo</t>
  </si>
  <si>
    <t>Caixilho em alumínio anodizado maximar</t>
  </si>
  <si>
    <t>Caixilho em alumínio com pintura eletrostática, basculante, sob medida - branco</t>
  </si>
  <si>
    <t>Porta de entrada de correr em alumínio, sob medida</t>
  </si>
  <si>
    <t>Porta veneziana de abrir em alumínio, cor branca</t>
  </si>
  <si>
    <t>Vidro liso transparente de 6 mm</t>
  </si>
  <si>
    <t>Vidro fantasia de 3/4 mm</t>
  </si>
  <si>
    <t>Vidro temperado incolor de 6 mm</t>
  </si>
  <si>
    <t>Vidro temperado incolor de 10 mm</t>
  </si>
  <si>
    <t>Espelho comum de 3 mm com moldura em alumínio</t>
  </si>
  <si>
    <t>Corrimão, bate-maca ou protetor de parede em PVC, com amortecimento à impacto, altura de 131 mm</t>
  </si>
  <si>
    <t>Mola aérea para porta, com esforço acima de 50 kg até 60 kg</t>
  </si>
  <si>
    <t>Dobradiça inferior para porta de vidro temperado</t>
  </si>
  <si>
    <t>Dobradiça superior para porta de vidro temperado</t>
  </si>
  <si>
    <t>Puxador duplo em aço inoxidável, para porta de madeira, alumínio ou vidro, de 350 mm</t>
  </si>
  <si>
    <t>Cantoneira em alumínio perfil sextavado</t>
  </si>
  <si>
    <t>Perfil em alumínio natural</t>
  </si>
  <si>
    <t>Barra de apoio reta, para pessoas com mobilidade reduzida, em tubo de aço inoxidável de 1 1/2´ x 900 mm</t>
  </si>
  <si>
    <t>Barra de apoio em ângulo de 90°, para pessoas com mobilidade reduzida, em tubo de aço inoxidável de 1 1/2´ x 800 x 800 mm</t>
  </si>
  <si>
    <t>Bacia sifonada de louça para pessoas com mobilidade reduzida - 6 litros</t>
  </si>
  <si>
    <t>Lã de vidro e/ou lã de rocha com espessura de 2´</t>
  </si>
  <si>
    <t>Junta de latão bitola de 1/8´</t>
  </si>
  <si>
    <t>Junta estrutural com poliestireno expandido de alta densidade P-III, espessura de 20 mm</t>
  </si>
  <si>
    <t>Proteção para isolamento térmico em alumínio</t>
  </si>
  <si>
    <t>Isolamento térmico em polietileno expandido, espessura de 5 mm, para tubulação de 3/4´ (22 mm)</t>
  </si>
  <si>
    <t>Isolamento térmico em polietileno expandido, espessura de 10 mm, para tubulação de 1 1/2´ (42 mm)</t>
  </si>
  <si>
    <t>Isolamento térmico em espuma elastomérica, espessura de 9 a 12 mm, para tubulação de 5/8´ (cobre) ou 1/4´ (ferro)</t>
  </si>
  <si>
    <t>Isolamento térmico em espuma elastomérica, espessura de 19 a 26 mm, para tubulação de 1 1/8´ (cobre) ou 3/4´ (ferro)</t>
  </si>
  <si>
    <t>Impermeabilização em manta asfáltica com armadura, tipo III-B, espessura de 4 mm</t>
  </si>
  <si>
    <t>Impermeabilização em manta asfáltica plastomérica com armadura, tipo III, espessura de 4 mm, face exposta em geotêxtil com membrana acrílica</t>
  </si>
  <si>
    <t>Impermeabilização em pintura de asfalto oxidado com solventes orgânicos, sobre metal</t>
  </si>
  <si>
    <t>Impermeabilização em membrana de asfalto modificado com elastômeros, na cor preta</t>
  </si>
  <si>
    <t>Impermeabilização em membrana de asfalto modificado com elastômeros, na cor preta e reforço em tela poliéster</t>
  </si>
  <si>
    <t>Impermeabilização em argamassa polimérica com reforço em tela poliéster para pressão hidrostática positiva</t>
  </si>
  <si>
    <t>Impermeabilização com cimento cristalizante para pressão hidrostática positiva</t>
  </si>
  <si>
    <t>Tela galvanizada fio 24 BWG, malha hexagonal de 1/2´, para armadura de argamassa</t>
  </si>
  <si>
    <t>Massa corrida a base de PVA</t>
  </si>
  <si>
    <t>Massa corrida à base de resina acrílica</t>
  </si>
  <si>
    <t>Pintura epóxi bicomponente em estruturas metálicas</t>
  </si>
  <si>
    <t>Pintura com esmalte alquídico em estrutura metálica</t>
  </si>
  <si>
    <t>Tinta látex antimofo em massa, inclusive preparo</t>
  </si>
  <si>
    <t>Tinta látex em massa, inclusive preparo</t>
  </si>
  <si>
    <t>Tinta acrílica antimofo em massa, inclusive preparo</t>
  </si>
  <si>
    <t>Tinta acrílica em massa, inclusive preparo</t>
  </si>
  <si>
    <t>Terra vegetal orgânica comum</t>
  </si>
  <si>
    <t>Plantio de grama esmeralda em placas (jardins e canteiros)</t>
  </si>
  <si>
    <t>Mão francesa de 700 mm</t>
  </si>
  <si>
    <t>Quadro Telebrás de embutir de 200 x 200 x 120 mm</t>
  </si>
  <si>
    <t>Quadro de distribuição universal de embutir, para disjuntores 16 DIN / 12 Bolt-on - 150 A - sem componentes</t>
  </si>
  <si>
    <t>Quadro de distribuição universal de embutir, para disjuntores 34 DIN / 24 Bolt-on - 150 A - sem componentes</t>
  </si>
  <si>
    <t>Quadro de distribuição universal de sobrepor, para disjuntores 24 DIN / 18 Bolt-on - 150 A - sem componentes</t>
  </si>
  <si>
    <t>Quadro de distribuição universal de sobrepor, para disjuntores 34 DIN / 24 Bolt-on - 150 A - sem componentes</t>
  </si>
  <si>
    <t>Quadro de distribuição universal de sobrepor, para disjuntores 70 DIN / 50 Bolt-on - 225 A - sem componentes</t>
  </si>
  <si>
    <t>Painel monobloco autoportante em chapa de aço de 2,0 mm de espessura, com proteção mínima IP 54 - sem componentes</t>
  </si>
  <si>
    <t>Barramento de cobre nu</t>
  </si>
  <si>
    <t>Base de fusível NH até 125 A, com fusível</t>
  </si>
  <si>
    <t>Disjuntor termomagnético, tripolar 220/380 V, corrente de 10 A até 50 A</t>
  </si>
  <si>
    <t>Disjuntor termomagnético, tripolar 220/380 V, corrente de 60 A até 100 A</t>
  </si>
  <si>
    <t>Disjuntor série universal, em caixa moldada, térmico fixo e magnético ajustável, tripolar 600 V, corrente de 300 A até 400 A</t>
  </si>
  <si>
    <t>Disjuntor série universal, em caixa moldada, térmico fixo e magnético ajustável, tripolar 600 V, corrente de 500 A até 630 A</t>
  </si>
  <si>
    <t>Disjuntor série universal, em caixa moldada, térmico fixo e magnético ajustável, tripolar 600 V, corrente de 700 A até 800 A</t>
  </si>
  <si>
    <t>Mini-disjuntor termomagnético, unipolar 127/220 V, corrente de 10 A até 32 A</t>
  </si>
  <si>
    <t>Mini-disjuntor termomagnético, bipolar 220/380 V, corrente de 10 A até 32 A</t>
  </si>
  <si>
    <t>Mini-disjuntor termomagnético, bipolar 220/380 V, corrente de 40 A até 50 A</t>
  </si>
  <si>
    <t>Mini-disjuntor termomagnético, tripolar 220/380 V, corrente de 10 A até 32 A</t>
  </si>
  <si>
    <t>Mini-disjuntor termomagnético, tripolar 220/380 V, corrente de 63 A</t>
  </si>
  <si>
    <t>Chave seccionadora sob carga, tripolar, acionamento rotativo, com prolongador e porta-fusível até NH-00-125 A - sem fusíveis</t>
  </si>
  <si>
    <t>Transformador de corrente 200-5 A até 600-5 A, janela</t>
  </si>
  <si>
    <t>Isolador em epóxi de 1 kV para barramento</t>
  </si>
  <si>
    <t>Barra de neutro e/ou terra</t>
  </si>
  <si>
    <t>Inversor de frequência para variação de velocidade em motores, potência de 0,25 a 20 cv</t>
  </si>
  <si>
    <t>Capacitor de potência trifásico de 10 kVAr, 220 V/60 Hz, para correção de fator de potência</t>
  </si>
  <si>
    <t>Transformador monofásico de comando de 200 VA classe 0,6 kV, a seco</t>
  </si>
  <si>
    <t>Supressor de surto monofásico, Neutro-Terra, In &gt; ou = 20 kA, Imax. de surto de 65 até 80 kA</t>
  </si>
  <si>
    <t>Eletroduto de PVC rígido roscável de 3/4´ - com acessórios</t>
  </si>
  <si>
    <t>Eletroduto de PVC rígido roscável de 1´ - com acessórios</t>
  </si>
  <si>
    <t>Eletroduto de PVC rígido roscável de 1 1/4´ - com acessórios</t>
  </si>
  <si>
    <t>Eletroduto de PVC rígido roscável de 1 1/2´ - com acessórios</t>
  </si>
  <si>
    <t>Eletroduto de PVC rígido roscável de 2´ - com acessórios</t>
  </si>
  <si>
    <t>Eletroduto de PVC rígido roscável de 3´ - com acessórios</t>
  </si>
  <si>
    <t>Tampa de pressão para perfilado de 38 x 38 mm</t>
  </si>
  <si>
    <t>Vergalhão com rosca, porca e arruela de diâmetro 3/8´ (tirante)</t>
  </si>
  <si>
    <t>Vergalhão com rosca, porca e arruela de diâmetro 5/16´ (tirante)</t>
  </si>
  <si>
    <t>Eletroduto corrugado em polietileno de alta densidade, DN= 100 mm, com acessórios</t>
  </si>
  <si>
    <t>Eletroduto de PVC corrugado flexível leve, diâmetro externo de 20 mm</t>
  </si>
  <si>
    <t>Eletroduto de PVC corrugado flexível leve, diâmetro externo de 25 mm</t>
  </si>
  <si>
    <t>Eletrocalha lisa galvanizada a fogo, 150 x 50 mm, com acessórios</t>
  </si>
  <si>
    <t>Eletrocalha lisa galvanizada a fogo, 100 x 100 mm, com acessórios</t>
  </si>
  <si>
    <t>Tampa de encaixe para eletrocalha, galvanizada a fogo, L= 100mm</t>
  </si>
  <si>
    <t>Tampa de encaixe para eletrocalha, galvanizada a fogo, L= 150mm</t>
  </si>
  <si>
    <t>Suporte para eletrocalha, galvanizado a fogo, 100x100mm</t>
  </si>
  <si>
    <t>Cabo de cobre de 1,5 mm², isolamento 750 V - isolação em PVC 70°C</t>
  </si>
  <si>
    <t>Cabo de cobre de 6 mm², isolamento 750 V - isolação em PVC 70°C</t>
  </si>
  <si>
    <t>Cabo de cobre de 10 mm², isolamento 750 V - isolação em PVC 70°C</t>
  </si>
  <si>
    <t>Cabo de cobre de 2,5 mm², isolamento 750 V - isolação em PVC 70°C</t>
  </si>
  <si>
    <t>Cabo de cobre de 4 mm², isolamento 750 V - isolação em PVC 70°C</t>
  </si>
  <si>
    <t>Cabo de cobre de 6 mm², isolamento 0,6/1 kV - isolação em PVC 70°C</t>
  </si>
  <si>
    <t>Cabo de cobre de 1,5 mm², isolamento 0,6/1 kV - isolação em PVC 70°C</t>
  </si>
  <si>
    <t>Cabo de cobre de 2,5 mm², isolamento 0,6/1 kV - isolação em PVC 70°C</t>
  </si>
  <si>
    <t>Cabo de cobre nu, têmpera mole, classe 2, de 35 mm²</t>
  </si>
  <si>
    <t>Cabo de cobre nu, têmpera mole, classe 2, de 50 mm²</t>
  </si>
  <si>
    <t>Terminal de pressão/compressão para cabo de 6 até 10 mm²</t>
  </si>
  <si>
    <t>Cabo telefônico CI, com 10 pares de 0,50 mm, para centrais telefônicas, equipamentos e rede interna</t>
  </si>
  <si>
    <t>Fio telefônico tipo FI-60, para ligação de aparelhos telefônicos</t>
  </si>
  <si>
    <t>Fio telefônico externo tipo FE-160</t>
  </si>
  <si>
    <t>Cabo para rede 24 AWG com 4 pares, categoria 6</t>
  </si>
  <si>
    <t>Cabo coaxial tipo RG 6</t>
  </si>
  <si>
    <t>Cabo para rede U/UTP 23 AWG com 4 pares - categoria 6A</t>
  </si>
  <si>
    <t>Caixa de ferro estampada 4´ x 2´</t>
  </si>
  <si>
    <t>Caixa de ferro estampada 4´ x 4´</t>
  </si>
  <si>
    <t>Caixa de ferro estampada octogonal de 3´ x 3´</t>
  </si>
  <si>
    <t>Caixa de passagem em chapa, com tampa parafusada, 200 x 200 x 100 mm</t>
  </si>
  <si>
    <t>Caixa de passagem em chapa, com tampa parafusada, 300 x 300 x 120 mm</t>
  </si>
  <si>
    <t>Caixa de passagem em chapa, com tampa parafusada, 400 x 400 x 150 mm</t>
  </si>
  <si>
    <t>Tomada RJ 11 para telefone, sem placa</t>
  </si>
  <si>
    <t>Tomada RJ 45 para rede de dados, com placa</t>
  </si>
  <si>
    <t>Tomada 2P+T de 10 A - 250 V, completa</t>
  </si>
  <si>
    <t>Tomada 2P+T de 20 A - 250 V, completa</t>
  </si>
  <si>
    <t>Conjunto 1 interruptor simples e 1 tomada 2P+T de 10 A, completo</t>
  </si>
  <si>
    <t>Interruptor com 1 tecla simples e placa</t>
  </si>
  <si>
    <t>Interruptor com 2 teclas simples e placa</t>
  </si>
  <si>
    <t>Interruptor com 1 tecla paralelo e placa</t>
  </si>
  <si>
    <t>Caixa em PVC de 4´ x 2´</t>
  </si>
  <si>
    <t>Caixa em PVC de 4´ x 4´</t>
  </si>
  <si>
    <t>Caixa em PVC octogonal de 4´ x 4´</t>
  </si>
  <si>
    <t>Contator de potência 9 A - 2na+2nf</t>
  </si>
  <si>
    <t>Contator de potência 12 A - 2na+2nf</t>
  </si>
  <si>
    <t>Contator auxiliar - 4na+4nf</t>
  </si>
  <si>
    <t>Chave comutadora para amperímetro</t>
  </si>
  <si>
    <t>Chave comutadora para voltímetro</t>
  </si>
  <si>
    <t>Voltímetro de ferro móvel de 96 x 96 mm, escalas variáveis de 0/150 V, 0/250 V, 0/300 V, 0/500 V e 0/600 V</t>
  </si>
  <si>
    <t>Sinalizador com lâmpada</t>
  </si>
  <si>
    <t>Botoeira de comando liga-desliga, sem sinalização</t>
  </si>
  <si>
    <t>Placa de 4´ x 2´</t>
  </si>
  <si>
    <t>Placa de 4´ x 4´</t>
  </si>
  <si>
    <t>Plugue com 2P+T de 10A, 250V</t>
  </si>
  <si>
    <t>Plugue prolongador com 2P+T de 10A, 250V</t>
  </si>
  <si>
    <t>Poste telecônico curvo em aço SAE 1010/1020 galvanizado a fogo, altura de 8,00 m</t>
  </si>
  <si>
    <t>Poste telecônico reto em aço SAE 1010/1020 galvanizado a fogo, altura de 10,00 m</t>
  </si>
  <si>
    <t>Luminária triangular de sobrepor tipo arandela para fluorescente compacta de 15/20/23W</t>
  </si>
  <si>
    <t>Captor tipo Franklin, h= 300 mm, 4 pontos, 2 descidas, acabamento cromado</t>
  </si>
  <si>
    <t>Isolador galvanizado para mastro de diâmetro 2´, reforçado com 2 descidas</t>
  </si>
  <si>
    <t>Braçadeira de contraventagem para mastro de diâmetro 2´</t>
  </si>
  <si>
    <t>Apoio para mastro de diâmetro 2´</t>
  </si>
  <si>
    <t>Base para mastro de diâmetro 2´</t>
  </si>
  <si>
    <t>Contraventagem com cabo para mastro de diâmetro 2´</t>
  </si>
  <si>
    <t>Mastro simples galvanizado de diâmetro 2´</t>
  </si>
  <si>
    <t>Caixa de inspeção suspensa</t>
  </si>
  <si>
    <t>Conector cabo/haste de 3/4´</t>
  </si>
  <si>
    <t>Haste de aterramento de 3/4´ x 3,00 m</t>
  </si>
  <si>
    <t>Haste de aterramento de 5/8´ x 2,40 m</t>
  </si>
  <si>
    <t>Haste de aterramento de 5/8´ x 3,00 m</t>
  </si>
  <si>
    <t>Suporte para fixação de terminal aéreo e/ou de cabo de cobre nu, com base plana</t>
  </si>
  <si>
    <t>Tampa para caixa de inspeção cilíndrica, aço galvanizado</t>
  </si>
  <si>
    <t>Caixa de inspeção do terra cilíndrica em PVC rígido, diâmetro de 300 mm - h= 250 mm</t>
  </si>
  <si>
    <t>Caixa de inspeção do terra cilíndrica em PVC rígido, diâmetro de 300 mm - h= 600 mm</t>
  </si>
  <si>
    <t>Solda exotérmica conexão cabo-cabo horizontal em X, bitola do cabo de 16-16mm² a 35-35mm²</t>
  </si>
  <si>
    <t>Solda exotérmica conexão cabo-cabo horizontal em X sobreposto, bitola do cabo de 35-35mm² a 50-35mm²</t>
  </si>
  <si>
    <t>Solda exotérmica conexão cabo-cabo horizontal em T, bitola do cabo de 50-50mm² a 95-50mm²</t>
  </si>
  <si>
    <t>Chuveiro com jato regulável em metal com acabamento cromado</t>
  </si>
  <si>
    <t>Chuveiro lava-olhos, acionamento manual, tubulação em ferro galvanizado com pintura epóxi cor verde</t>
  </si>
  <si>
    <t>Aquecedor de passagem elétrico individual, baixa pressão, 5.100 W / 127 V ou 5.200 W / 220 V</t>
  </si>
  <si>
    <t>Bacia sifonada de louça sem tampa - 6 litros</t>
  </si>
  <si>
    <t>Bacia sifonada de louça sem tampa com saída horizontal - 6 litros</t>
  </si>
  <si>
    <t>Lavatório de louça pequeno com coluna suspensa - linha especial</t>
  </si>
  <si>
    <t>Lavatório em louça com coluna suspensa</t>
  </si>
  <si>
    <t>Tanque de louça com coluna de 30 litros</t>
  </si>
  <si>
    <t>Tanque de louça com coluna de 18 a 20 litros</t>
  </si>
  <si>
    <t>Cuba de louça de embutir redonda</t>
  </si>
  <si>
    <t>Tampo/bancada em granito com espessura de 3 cm</t>
  </si>
  <si>
    <t>Tampo/bancada em concreto armado, revestido em aço inoxidável fosco polido</t>
  </si>
  <si>
    <t>Meia saboneteira de louça de embutir</t>
  </si>
  <si>
    <t>Porta-papel de louça de embutir</t>
  </si>
  <si>
    <t>Torneira de mesa para lavatório, acionamento hidromecânico, com registro integrado regulador de vazão, em latão cromado, DN= 1/2´</t>
  </si>
  <si>
    <t>Ducha higiênica cromada</t>
  </si>
  <si>
    <t>Torneira curta com rosca para uso geral, em latão fundido sem acabamento, DN= 1/2´</t>
  </si>
  <si>
    <t>Torneira curta com rosca para uso geral, em latão fundido cromado, DN= 3/4´</t>
  </si>
  <si>
    <t>Torneira de parede para pia com bica móvel e arejador, em latão fundido cromado</t>
  </si>
  <si>
    <t>Aparelho misturador de parede, para pia, com bica móvel, acabamento cromado</t>
  </si>
  <si>
    <t>Torneira de mesa para pia com bica móvel e arejador em latão fundido cromado</t>
  </si>
  <si>
    <t>Torneira de mesa para lavatório, acionamento hidromecânico com alavanca, registro integrado regulador de vazão, em latão cromado, DN= 1/2´</t>
  </si>
  <si>
    <t>Ducha higiênica com registro</t>
  </si>
  <si>
    <t>Cuba em aço inoxidável simples de 500x400x200mm</t>
  </si>
  <si>
    <t>Cuba em aço inoxidável simples de 500x400x300mm</t>
  </si>
  <si>
    <t>Engate flexível metálico DN= 1/2´</t>
  </si>
  <si>
    <t>Sifão de metal cromado de 1 1/2´ x 2´</t>
  </si>
  <si>
    <t>Sifão de metal cromado de 1´ x 1 1/2´</t>
  </si>
  <si>
    <t>Tampa de plástico para bacia sanitária</t>
  </si>
  <si>
    <t>Válvula americana</t>
  </si>
  <si>
    <t>Válvula de metal cromado de 1 1/2´</t>
  </si>
  <si>
    <t>Válvula de metal cromado de 1´</t>
  </si>
  <si>
    <t>Tubo de PVC rígido soldável marrom, DN= 25 mm, (3/4´), inclusive conexões</t>
  </si>
  <si>
    <t>Tubo de PVC rígido soldável marrom, DN= 32 mm, (1´), inclusive conexões</t>
  </si>
  <si>
    <t>Tubo de PVC rígido soldável marrom, DN= 50 mm, (1 1/2´), inclusive conexões</t>
  </si>
  <si>
    <t>Tubo de PVC rígido branco, pontas lisas, soldável, linha esgoto série normal, DN= 40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</si>
  <si>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</si>
  <si>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</si>
  <si>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Tubo de PVC rígido PxB com virola e anel de borracha, linha esgoto série reforçada ´R´, DN= 75 mm, inclusive conexões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</si>
  <si>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</si>
  <si>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</si>
  <si>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Tubo de PVC rígido, pontas lisas, soldável, linha esgoto série reforçada ´R´, DN= 40 mm, inclusive conexões</t>
  </si>
  <si>
    <t>Tubo de PVC rígido PxB com virola e anel de borracha, linha esgoto série reforçada ´R´, DN= 50 mm, inclusive conexões</t>
  </si>
  <si>
    <t>Tubo de cobre classe A, DN= 22mm (3/4´), inclusive conexões</t>
  </si>
  <si>
    <t>Tubo de cobre classe A, DN= 28mm (1´), inclusive conexões</t>
  </si>
  <si>
    <t>Tubo de cobre classe A, DN= 42mm (1 1/2´), inclusive conexões</t>
  </si>
  <si>
    <t>Tubo de cobre classe E, DN= 22mm (3/4´), inclusive conexões</t>
  </si>
  <si>
    <t>Tubo de cobre classe E, DN= 35mm (1 1/4´), inclusive conexões</t>
  </si>
  <si>
    <t>Meio tubo de concreto, DN= 300mm</t>
  </si>
  <si>
    <t>Tubo de ferro fundido classe K-9 com junta elástica, DN= 100mm, inclusive conexões</t>
  </si>
  <si>
    <t>Registro de gaveta em latão fundido sem acabamento, DN= 3/4´</t>
  </si>
  <si>
    <t>Registro de gaveta em latão fundido sem acabamento, DN= 1´</t>
  </si>
  <si>
    <t>Registro de gaveta em latão fundido sem acabamento, DN= 1 1/2´</t>
  </si>
  <si>
    <t>Registro de gaveta em latão fundido sem acabamento, DN= 2 1/2´</t>
  </si>
  <si>
    <t>Válvula de esfera monobloco em latão fundido passagem plena, acionamento com alavanca, DN= 3/4´</t>
  </si>
  <si>
    <t>Válvula de esfera monobloco em latão fundido passagem plena, acionamento com alavanca, DN= 1´</t>
  </si>
  <si>
    <t>Registro de gaveta em latão fundido cromado com canopla, DN= 3/4´ - linha especial</t>
  </si>
  <si>
    <t>Registro de gaveta em latão fundido cromado com canopla, DN= 1 1/2´ - linha especial</t>
  </si>
  <si>
    <t>Registro de pressão em latão fundido cromado com canopla, DN= 3/4´ - linha especial</t>
  </si>
  <si>
    <t>Válvula de descarga antivandalismo, DN= 1 1/2´</t>
  </si>
  <si>
    <t>Válvula de descarga com registro próprio, duplo acionamento limitador de fluxo, DN = 1 1/2´</t>
  </si>
  <si>
    <t>Válvula globo angular de 45° em bronze, DN= 2 1/2´</t>
  </si>
  <si>
    <t>Reservatório em polietileno de alta densidade (cisterna) com antioxidante e proteção contra raios ultravioleta (UV) - capacidade de 5.000 litros</t>
  </si>
  <si>
    <t>Caixa sifonada de PVC rígido de 150 x 150 x 50 mm, com grelha</t>
  </si>
  <si>
    <t>Caixa sifonada de PVC rígido de 150 x 185 x 75 mm, com grelha</t>
  </si>
  <si>
    <t>Caixa sifonada de PVC rígido de 100 x 100 x 50 mm, com grelha</t>
  </si>
  <si>
    <t>Ralo seco em PVC rígido de 100 x 40 mm, com grelha</t>
  </si>
  <si>
    <t>Grelha em ferro fundido para caixas e canaletas</t>
  </si>
  <si>
    <t>Caixa coletora em concreto armado 0,30 x 0,70 x 1,00 m</t>
  </si>
  <si>
    <t>Poço de visita em alvenaria tipo PMSP - balão</t>
  </si>
  <si>
    <t>Abrigo para hidrante/mangueira (embutir e externo)</t>
  </si>
  <si>
    <t>Botoeira para acionamento de bomba de incêndio tipo quebra-vidro</t>
  </si>
  <si>
    <t>Tampão de engate rápido em latão, DN= 2 1/2´, com corrente</t>
  </si>
  <si>
    <t>Chave para conexão de engate rápido</t>
  </si>
  <si>
    <t>Abrigo de hidrante de 2 1/2´ completo - inclusive mangueira de 30 m (2 x 15 m)</t>
  </si>
  <si>
    <t>Acionador manual tipo quebra vidro, em caixa plástica</t>
  </si>
  <si>
    <t>Sirene audiovisual tipo endereçável</t>
  </si>
  <si>
    <t>Bloco autônomo de iluminação de emergência com autonomia mínima de 1 hora, equipado com 2 lâmpadas de 11 W</t>
  </si>
  <si>
    <t>Extintor manual de pó químico seco BC - capacidade de 4 kg</t>
  </si>
  <si>
    <t>Extintor manual de água pressurizada - capacidade de 10 litros</t>
  </si>
  <si>
    <t>Extintor manual de pó químico seco ABC - capacidade de 4 kg</t>
  </si>
  <si>
    <t>Abertura e preparo de caixa até 40 cm, compactação do subleito mínimo de 95% do PN e transporte até o raio de 1,0 km</t>
  </si>
  <si>
    <t>Base de brita graduada</t>
  </si>
  <si>
    <t>Pavimentação em lajota de concreto 35 MPa, espessura 8 cm, tipos: raquete, retangular, sextavado e 16 faces, com rejunte em areia</t>
  </si>
  <si>
    <t>Guia pré-moldada curva tipo PMSP 100 - fck 25 MPa</t>
  </si>
  <si>
    <t>Guia pré-moldada reta tipo PMSP 100 - fck 25 MPa</t>
  </si>
  <si>
    <t>Base em concreto com fck de 25 MPa, para guias, sarjetas ou sarjetões</t>
  </si>
  <si>
    <t>Sarjeta ou sarjetão moldado no local, tipo PMSP em concreto com fck 25 MPa</t>
  </si>
  <si>
    <t>Limpeza final da obra</t>
  </si>
  <si>
    <t>Duto em chapa de aço galvanizado</t>
  </si>
  <si>
    <t>Câmara frigorífica para resfriados</t>
  </si>
  <si>
    <t>Placa de identificação em acrílico com texto em vinil</t>
  </si>
  <si>
    <t>OBRA:</t>
  </si>
  <si>
    <t>ITEM</t>
  </si>
  <si>
    <t>CPOS</t>
  </si>
  <si>
    <t>DESCRIÇÃO DOS SERVIÇOS</t>
  </si>
  <si>
    <t>UNID</t>
  </si>
  <si>
    <t>QTDE</t>
  </si>
  <si>
    <t xml:space="preserve"> Vlr. Unit. </t>
  </si>
  <si>
    <t xml:space="preserve"> Vlr. Total </t>
  </si>
  <si>
    <t>LOCAL:</t>
  </si>
  <si>
    <t>RESUMO DA PLANILHA</t>
  </si>
  <si>
    <t xml:space="preserve">Item </t>
  </si>
  <si>
    <t>Descrição dos Serviços</t>
  </si>
  <si>
    <t>Valor Total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</si>
  <si>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</si>
  <si>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</si>
  <si>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</si>
  <si>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</si>
  <si>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</si>
  <si>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</si>
  <si>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</si>
  <si>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</si>
  <si>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</si>
  <si>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</si>
  <si>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</si>
  <si>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</si>
  <si>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SERVIÇO TÉCNICO ESPECIALIZADO</t>
  </si>
  <si>
    <t>Projeto executivo de instalações elétricas em formato A1</t>
  </si>
  <si>
    <t>Projeto executivo de instalações elétricas em formato A0</t>
  </si>
  <si>
    <t>01.21.090</t>
  </si>
  <si>
    <t>01.21.120</t>
  </si>
  <si>
    <t>INÍCIO, APOIO E ADMINISTRAÇÃO DA OBRA</t>
  </si>
  <si>
    <t>02.01.200</t>
  </si>
  <si>
    <t>02.03.080</t>
  </si>
  <si>
    <t>02.03.120</t>
  </si>
  <si>
    <t>02.05.060</t>
  </si>
  <si>
    <t>02.05.090</t>
  </si>
  <si>
    <t>02.08.020</t>
  </si>
  <si>
    <t>02.09.130</t>
  </si>
  <si>
    <t>02.10.020</t>
  </si>
  <si>
    <t>02.10.040</t>
  </si>
  <si>
    <t>02.10.060</t>
  </si>
  <si>
    <t>DEMOLIÇÃO SEM REAPROVEITAMENTO</t>
  </si>
  <si>
    <t>03.01.210</t>
  </si>
  <si>
    <t>03.01.220</t>
  </si>
  <si>
    <t>03.01.230</t>
  </si>
  <si>
    <t>03.01.240</t>
  </si>
  <si>
    <t>03.02.020</t>
  </si>
  <si>
    <t>03.02.040</t>
  </si>
  <si>
    <t>03.03.020</t>
  </si>
  <si>
    <t>03.03.040</t>
  </si>
  <si>
    <t>03.04.020</t>
  </si>
  <si>
    <t>03.05.020</t>
  </si>
  <si>
    <t>03.08.060</t>
  </si>
  <si>
    <t>03.08.200</t>
  </si>
  <si>
    <t>Demolição manual de painéis divisórias, inclusive montantes metálicos</t>
  </si>
  <si>
    <t>03.09.020</t>
  </si>
  <si>
    <t>03.09.040</t>
  </si>
  <si>
    <t>03.10.140</t>
  </si>
  <si>
    <t>RETIRADA COM PROVÁVEL REAPROVEITAMENTO</t>
  </si>
  <si>
    <t>04.02.070</t>
  </si>
  <si>
    <t>04.02.110</t>
  </si>
  <si>
    <t>04.03.040</t>
  </si>
  <si>
    <t>04.03.080</t>
  </si>
  <si>
    <t>04.04.030</t>
  </si>
  <si>
    <t>04.07.040</t>
  </si>
  <si>
    <t>04.08.020</t>
  </si>
  <si>
    <t>04.08.060</t>
  </si>
  <si>
    <t>04.09.020</t>
  </si>
  <si>
    <t>04.09.040</t>
  </si>
  <si>
    <t>04.09.060</t>
  </si>
  <si>
    <t>04.11.020</t>
  </si>
  <si>
    <t>04.11.030</t>
  </si>
  <si>
    <t>04.11.080</t>
  </si>
  <si>
    <t>04.14.040</t>
  </si>
  <si>
    <t>04.17.020</t>
  </si>
  <si>
    <t>04.20.040</t>
  </si>
  <si>
    <t>TRANSPORTE E MOVIMENTAÇÃO, DENTRO E FORA DA OBRA</t>
  </si>
  <si>
    <t>05.04.060</t>
  </si>
  <si>
    <t>05.07.040</t>
  </si>
  <si>
    <t>05.07.050</t>
  </si>
  <si>
    <t>05.07.070</t>
  </si>
  <si>
    <t>05.10.026</t>
  </si>
  <si>
    <t>06.01.020</t>
  </si>
  <si>
    <t>06.02.020</t>
  </si>
  <si>
    <t>06.11.040</t>
  </si>
  <si>
    <t>06.11.060</t>
  </si>
  <si>
    <t>06.14.020</t>
  </si>
  <si>
    <t>SERVIÇO EM SOLO E ROCHA, MECANIZADO</t>
  </si>
  <si>
    <t>07.01.060</t>
  </si>
  <si>
    <t>07.10.020</t>
  </si>
  <si>
    <t>07.11.020</t>
  </si>
  <si>
    <t>07.12.020</t>
  </si>
  <si>
    <t>07.12.030</t>
  </si>
  <si>
    <t>08.02.050</t>
  </si>
  <si>
    <t>08.02.060</t>
  </si>
  <si>
    <t>08.05.180</t>
  </si>
  <si>
    <t>09.01.020</t>
  </si>
  <si>
    <t>09.01.030</t>
  </si>
  <si>
    <t>09.02.020</t>
  </si>
  <si>
    <t>10.01.040</t>
  </si>
  <si>
    <t>10.01.060</t>
  </si>
  <si>
    <t>10.02.020</t>
  </si>
  <si>
    <t>11.01.160</t>
  </si>
  <si>
    <t>11.01.290</t>
  </si>
  <si>
    <t>11.01.320</t>
  </si>
  <si>
    <t>11.01.321</t>
  </si>
  <si>
    <t>11.01.510</t>
  </si>
  <si>
    <t>11.02.040</t>
  </si>
  <si>
    <t>11.03.090</t>
  </si>
  <si>
    <t>11.04.040</t>
  </si>
  <si>
    <t>11.16.020</t>
  </si>
  <si>
    <t>11.16.040</t>
  </si>
  <si>
    <t>11.16.060</t>
  </si>
  <si>
    <t>11.16.080</t>
  </si>
  <si>
    <t>11.16.220</t>
  </si>
  <si>
    <t>11.18.040</t>
  </si>
  <si>
    <t>11.18.060</t>
  </si>
  <si>
    <t>11.20.050</t>
  </si>
  <si>
    <t>FUNDAÇÃO PROFUNDA</t>
  </si>
  <si>
    <t>12.01.020</t>
  </si>
  <si>
    <t>12.01.040</t>
  </si>
  <si>
    <t>12.12.010</t>
  </si>
  <si>
    <t>ALVENARIA E ELEMENTO DIVISOR</t>
  </si>
  <si>
    <t>14.02.030</t>
  </si>
  <si>
    <t>14.02.040</t>
  </si>
  <si>
    <t>14.04.210</t>
  </si>
  <si>
    <t>14.04.220</t>
  </si>
  <si>
    <t>14.20.010</t>
  </si>
  <si>
    <t>14.30.070</t>
  </si>
  <si>
    <t>14.30.110</t>
  </si>
  <si>
    <t>14.30.890</t>
  </si>
  <si>
    <t>15.03.030</t>
  </si>
  <si>
    <t>16.12.200</t>
  </si>
  <si>
    <t>16.13.060</t>
  </si>
  <si>
    <t>17.01.020</t>
  </si>
  <si>
    <t>17.01.040</t>
  </si>
  <si>
    <t>17.01.060</t>
  </si>
  <si>
    <t>17.02.020</t>
  </si>
  <si>
    <t>17.02.040</t>
  </si>
  <si>
    <t>17.02.120</t>
  </si>
  <si>
    <t>17.02.140</t>
  </si>
  <si>
    <t>17.02.220</t>
  </si>
  <si>
    <t>17.03.040</t>
  </si>
  <si>
    <t>17.05.070</t>
  </si>
  <si>
    <t>17.10.410</t>
  </si>
  <si>
    <t>17.10.430</t>
  </si>
  <si>
    <t>17.20.020</t>
  </si>
  <si>
    <t>18.06.430</t>
  </si>
  <si>
    <t>18.07.040</t>
  </si>
  <si>
    <t>18.07.080</t>
  </si>
  <si>
    <t>18.07.230</t>
  </si>
  <si>
    <t>18.08.170</t>
  </si>
  <si>
    <t>REVESTIMENTO EM PEDRA</t>
  </si>
  <si>
    <t>19.01.060</t>
  </si>
  <si>
    <t>19.01.390</t>
  </si>
  <si>
    <t>REVESTIMENTOS SINTÉTICOS E METÁLICOS</t>
  </si>
  <si>
    <t>21.02.271</t>
  </si>
  <si>
    <t>21.03.010</t>
  </si>
  <si>
    <t>21.04.100</t>
  </si>
  <si>
    <t>21.10.071</t>
  </si>
  <si>
    <t>21.10.220</t>
  </si>
  <si>
    <t>22.02.030</t>
  </si>
  <si>
    <t>22.02.100</t>
  </si>
  <si>
    <t>22.20.090</t>
  </si>
  <si>
    <t>ESQUADRIA, MARCENARIA E ELEMENTO EM MADEIRA</t>
  </si>
  <si>
    <t>23.04.590</t>
  </si>
  <si>
    <t>23.04.600</t>
  </si>
  <si>
    <t>23.04.610</t>
  </si>
  <si>
    <t>23.04.620</t>
  </si>
  <si>
    <t>23.08.040</t>
  </si>
  <si>
    <t>23.08.060</t>
  </si>
  <si>
    <t>23.20.140</t>
  </si>
  <si>
    <t>23.20.460</t>
  </si>
  <si>
    <t>24.03.080</t>
  </si>
  <si>
    <t>24.03.200</t>
  </si>
  <si>
    <t>24.03.310</t>
  </si>
  <si>
    <t>24.03.680</t>
  </si>
  <si>
    <t>24.08.040</t>
  </si>
  <si>
    <t>ESQUADRIA, SERRALHERIA E ELEMENTO EM ALUMÍNIO</t>
  </si>
  <si>
    <t>25.01.110</t>
  </si>
  <si>
    <t>25.01.240</t>
  </si>
  <si>
    <t>25.01.380</t>
  </si>
  <si>
    <t>25.01.400</t>
  </si>
  <si>
    <t>25.01.410</t>
  </si>
  <si>
    <t>25.01.480</t>
  </si>
  <si>
    <t>25.02.040</t>
  </si>
  <si>
    <t>ESQUADRIA E ELEMENTO EM VIDRO</t>
  </si>
  <si>
    <t>26.01.080</t>
  </si>
  <si>
    <t>26.01.230</t>
  </si>
  <si>
    <t>26.02.020</t>
  </si>
  <si>
    <t>26.02.060</t>
  </si>
  <si>
    <t>26.04.030</t>
  </si>
  <si>
    <t>ESQUADRIA E ELEMENTO EM MATERIAL ESPECIAL</t>
  </si>
  <si>
    <t>27.04.040</t>
  </si>
  <si>
    <t>FERRAGEM COMPLEMENTAR PARA ESQUADRIAS</t>
  </si>
  <si>
    <t>28.01.020</t>
  </si>
  <si>
    <t>28.01.030</t>
  </si>
  <si>
    <t>28.01.150</t>
  </si>
  <si>
    <t>28.01.160</t>
  </si>
  <si>
    <t>28.01.171</t>
  </si>
  <si>
    <t>Mola aérea para porta, com esforço acima de 60 kg até 80 kg</t>
  </si>
  <si>
    <t>28.20.220</t>
  </si>
  <si>
    <t>28.20.230</t>
  </si>
  <si>
    <t>28.20.650</t>
  </si>
  <si>
    <t>INSERTE METÁLICO</t>
  </si>
  <si>
    <t>29.01.020</t>
  </si>
  <si>
    <t>29.01.030</t>
  </si>
  <si>
    <t>30.01.010</t>
  </si>
  <si>
    <t>Barra de apoio reta, para pessoas com mobilidade reduzida, em tubo de aço inoxidável de 1 1/2´</t>
  </si>
  <si>
    <t>30.01.040</t>
  </si>
  <si>
    <t>30.01.050</t>
  </si>
  <si>
    <t>30.08.060</t>
  </si>
  <si>
    <t>IMPERMEABILIZAÇÃO, PROTEÇÃO E JUNTA</t>
  </si>
  <si>
    <t>32.06.030</t>
  </si>
  <si>
    <t>32.07.060</t>
  </si>
  <si>
    <t>32.08.030</t>
  </si>
  <si>
    <t>32.11.150</t>
  </si>
  <si>
    <t>32.11.210</t>
  </si>
  <si>
    <t>32.11.240</t>
  </si>
  <si>
    <t>32.11.290</t>
  </si>
  <si>
    <t>32.11.320</t>
  </si>
  <si>
    <t>32.15.040</t>
  </si>
  <si>
    <t>32.15.100</t>
  </si>
  <si>
    <t>32.16.020</t>
  </si>
  <si>
    <t>32.16.030</t>
  </si>
  <si>
    <t>32.16.040</t>
  </si>
  <si>
    <t>32.17.040</t>
  </si>
  <si>
    <t>32.17.060</t>
  </si>
  <si>
    <t>32.20.020</t>
  </si>
  <si>
    <t>32.20.060</t>
  </si>
  <si>
    <t>PINTURA</t>
  </si>
  <si>
    <t>33.02.060</t>
  </si>
  <si>
    <t>33.02.080</t>
  </si>
  <si>
    <t>33.07.130</t>
  </si>
  <si>
    <t>33.07.140</t>
  </si>
  <si>
    <t>33.10.010</t>
  </si>
  <si>
    <t>33.10.020</t>
  </si>
  <si>
    <t>33.10.030</t>
  </si>
  <si>
    <t>33.10.050</t>
  </si>
  <si>
    <t>34.01.010</t>
  </si>
  <si>
    <t>34.02.100</t>
  </si>
  <si>
    <t>36.20.200</t>
  </si>
  <si>
    <t>QUADRO E PAINEL PARA ENERGIA ELÉTRICA E TELEFONIA</t>
  </si>
  <si>
    <t>37.01.020</t>
  </si>
  <si>
    <t>37.03.200</t>
  </si>
  <si>
    <t>37.03.220</t>
  </si>
  <si>
    <t>37.04.260</t>
  </si>
  <si>
    <t>37.04.270</t>
  </si>
  <si>
    <t>37.04.300</t>
  </si>
  <si>
    <t>37.06.010</t>
  </si>
  <si>
    <t>37.10.010</t>
  </si>
  <si>
    <t>37.11.060</t>
  </si>
  <si>
    <t>37.13.650</t>
  </si>
  <si>
    <t>37.13.660</t>
  </si>
  <si>
    <t>37.13.720</t>
  </si>
  <si>
    <t>37.13.730</t>
  </si>
  <si>
    <t>37.13.740</t>
  </si>
  <si>
    <t>37.13.800</t>
  </si>
  <si>
    <t>37.13.840</t>
  </si>
  <si>
    <t>37.13.850</t>
  </si>
  <si>
    <t>37.13.880</t>
  </si>
  <si>
    <t>37.13.900</t>
  </si>
  <si>
    <t>37.14.410</t>
  </si>
  <si>
    <t>37.17.060</t>
  </si>
  <si>
    <t>37.17.090</t>
  </si>
  <si>
    <t>37.19.020</t>
  </si>
  <si>
    <t>37.20.010</t>
  </si>
  <si>
    <t>37.20.030</t>
  </si>
  <si>
    <t>37.20.080</t>
  </si>
  <si>
    <t>37.20.190</t>
  </si>
  <si>
    <t>37.21.010</t>
  </si>
  <si>
    <t>37.22.010</t>
  </si>
  <si>
    <t>37.24.040</t>
  </si>
  <si>
    <t>TUBULAÇÃO E CONDUTO PARA ENERGIA ELÉTRICA E TELEFONIA BÁSICA</t>
  </si>
  <si>
    <t>38.01.040</t>
  </si>
  <si>
    <t>38.01.060</t>
  </si>
  <si>
    <t>38.01.080</t>
  </si>
  <si>
    <t>38.01.100</t>
  </si>
  <si>
    <t>38.01.120</t>
  </si>
  <si>
    <t>38.01.160</t>
  </si>
  <si>
    <t>38.04.040</t>
  </si>
  <si>
    <t>38.04.060</t>
  </si>
  <si>
    <t>38.04.080</t>
  </si>
  <si>
    <t>38.04.100</t>
  </si>
  <si>
    <t>38.04.120</t>
  </si>
  <si>
    <t>38.04.140</t>
  </si>
  <si>
    <t>38.04.160</t>
  </si>
  <si>
    <t>38.05.180</t>
  </si>
  <si>
    <t>38.07.050</t>
  </si>
  <si>
    <t>38.07.200</t>
  </si>
  <si>
    <t>38.07.300</t>
  </si>
  <si>
    <t>38.13.040</t>
  </si>
  <si>
    <t>38.19.020</t>
  </si>
  <si>
    <t>38.19.030</t>
  </si>
  <si>
    <t>38.21.130</t>
  </si>
  <si>
    <t>38.21.310</t>
  </si>
  <si>
    <t>38.22.620</t>
  </si>
  <si>
    <t>38.22.630</t>
  </si>
  <si>
    <t>38.23.110</t>
  </si>
  <si>
    <t>CONDUTOR E ENFIAÇÃO DE ENERGIA ELÉTRICA E TELEFONIA</t>
  </si>
  <si>
    <t>39.02.010</t>
  </si>
  <si>
    <t>39.02.030</t>
  </si>
  <si>
    <t>39.02.040</t>
  </si>
  <si>
    <t>39.03.160</t>
  </si>
  <si>
    <t>39.03.170</t>
  </si>
  <si>
    <t>39.04.070</t>
  </si>
  <si>
    <t>39.04.080</t>
  </si>
  <si>
    <t>39.06.060</t>
  </si>
  <si>
    <t>39.06.070</t>
  </si>
  <si>
    <t>39.10.060</t>
  </si>
  <si>
    <t>39.11.020</t>
  </si>
  <si>
    <t>39.11.090</t>
  </si>
  <si>
    <t>39.11.110</t>
  </si>
  <si>
    <t>39.12.520</t>
  </si>
  <si>
    <t>39.12.530</t>
  </si>
  <si>
    <t>39.18.100</t>
  </si>
  <si>
    <t>39.18.120</t>
  </si>
  <si>
    <t>DISTRIBUIÇÃO DE FORÇA E COMANDO DE ENERGIA ELÉTRICA E TELEFONIA</t>
  </si>
  <si>
    <t>40.01.020</t>
  </si>
  <si>
    <t>40.01.040</t>
  </si>
  <si>
    <t>40.01.090</t>
  </si>
  <si>
    <t>40.02.060</t>
  </si>
  <si>
    <t>40.02.080</t>
  </si>
  <si>
    <t>40.02.100</t>
  </si>
  <si>
    <t>40.04.090</t>
  </si>
  <si>
    <t>40.04.450</t>
  </si>
  <si>
    <t>40.04.460</t>
  </si>
  <si>
    <t>40.04.480</t>
  </si>
  <si>
    <t>40.05.020</t>
  </si>
  <si>
    <t>40.05.040</t>
  </si>
  <si>
    <t>40.05.080</t>
  </si>
  <si>
    <t>40.07.010</t>
  </si>
  <si>
    <t>40.07.020</t>
  </si>
  <si>
    <t>40.07.040</t>
  </si>
  <si>
    <t>40.10.020</t>
  </si>
  <si>
    <t>40.10.040</t>
  </si>
  <si>
    <t>40.10.500</t>
  </si>
  <si>
    <t>40.10.510</t>
  </si>
  <si>
    <t>40.10.520</t>
  </si>
  <si>
    <t>40.11.010</t>
  </si>
  <si>
    <t>40.11.240</t>
  </si>
  <si>
    <t>40.13.010</t>
  </si>
  <si>
    <t>40.13.040</t>
  </si>
  <si>
    <t>40.14.010</t>
  </si>
  <si>
    <t>40.14.030</t>
  </si>
  <si>
    <t>40.20.050</t>
  </si>
  <si>
    <t>40.20.100</t>
  </si>
  <si>
    <t>40.20.120</t>
  </si>
  <si>
    <t>40.20.140</t>
  </si>
  <si>
    <t>40.20.240</t>
  </si>
  <si>
    <t>40.20.250</t>
  </si>
  <si>
    <t>ILUMINAÇÃO</t>
  </si>
  <si>
    <t>41.07.810</t>
  </si>
  <si>
    <t>41.10.260</t>
  </si>
  <si>
    <t>41.10.330</t>
  </si>
  <si>
    <t>41.13.100</t>
  </si>
  <si>
    <t>41.14.210</t>
  </si>
  <si>
    <t>41.14.430</t>
  </si>
  <si>
    <t>41.14.670</t>
  </si>
  <si>
    <t>41.31.010</t>
  </si>
  <si>
    <t>41.31.040</t>
  </si>
  <si>
    <t>41.31.060</t>
  </si>
  <si>
    <t>42.01.040</t>
  </si>
  <si>
    <t>42.03.080</t>
  </si>
  <si>
    <t>42.04.020</t>
  </si>
  <si>
    <t>42.04.040</t>
  </si>
  <si>
    <t>42.04.060</t>
  </si>
  <si>
    <t>42.04.080</t>
  </si>
  <si>
    <t>42.04.120</t>
  </si>
  <si>
    <t>42.05.100</t>
  </si>
  <si>
    <t>42.05.110</t>
  </si>
  <si>
    <t>42.05.190</t>
  </si>
  <si>
    <t>42.05.200</t>
  </si>
  <si>
    <t>42.05.210</t>
  </si>
  <si>
    <t>42.05.250</t>
  </si>
  <si>
    <t>42.05.290</t>
  </si>
  <si>
    <t>42.05.300</t>
  </si>
  <si>
    <t>42.05.310</t>
  </si>
  <si>
    <t>42.05.330</t>
  </si>
  <si>
    <t>42.05.370</t>
  </si>
  <si>
    <t>42.05.380</t>
  </si>
  <si>
    <t>42.05.440</t>
  </si>
  <si>
    <t>42.05.520</t>
  </si>
  <si>
    <t>42.20.080</t>
  </si>
  <si>
    <t>42.20.120</t>
  </si>
  <si>
    <t>42.20.160</t>
  </si>
  <si>
    <t>42.20.190</t>
  </si>
  <si>
    <t>42.20.210</t>
  </si>
  <si>
    <t>42.20.240</t>
  </si>
  <si>
    <t>43.02.100</t>
  </si>
  <si>
    <t>43.02.140</t>
  </si>
  <si>
    <t>43.02.160</t>
  </si>
  <si>
    <t>43.03.210</t>
  </si>
  <si>
    <t>43.05.030</t>
  </si>
  <si>
    <t>APARELHOS E METAIS SANITÁRIOS</t>
  </si>
  <si>
    <t>44.01.050</t>
  </si>
  <si>
    <t>44.01.070</t>
  </si>
  <si>
    <t>44.01.160</t>
  </si>
  <si>
    <t>44.01.240</t>
  </si>
  <si>
    <t>44.01.310</t>
  </si>
  <si>
    <t>44.01.360</t>
  </si>
  <si>
    <t>44.01.850</t>
  </si>
  <si>
    <t>44.02.060</t>
  </si>
  <si>
    <t>44.02.200</t>
  </si>
  <si>
    <t>44.03.020</t>
  </si>
  <si>
    <t>44.03.080</t>
  </si>
  <si>
    <t>44.03.310</t>
  </si>
  <si>
    <t>44.03.360</t>
  </si>
  <si>
    <t>44.03.370</t>
  </si>
  <si>
    <t>44.03.400</t>
  </si>
  <si>
    <t>44.03.470</t>
  </si>
  <si>
    <t>44.03.500</t>
  </si>
  <si>
    <t>44.03.590</t>
  </si>
  <si>
    <t>44.03.720</t>
  </si>
  <si>
    <t>44.03.920</t>
  </si>
  <si>
    <t>44.06.360</t>
  </si>
  <si>
    <t>44.06.400</t>
  </si>
  <si>
    <t>44.20.100</t>
  </si>
  <si>
    <t>44.20.200</t>
  </si>
  <si>
    <t>44.20.220</t>
  </si>
  <si>
    <t>44.20.280</t>
  </si>
  <si>
    <t>44.20.620</t>
  </si>
  <si>
    <t>44.20.640</t>
  </si>
  <si>
    <t>44.20.650</t>
  </si>
  <si>
    <t>46.01.020</t>
  </si>
  <si>
    <t>46.01.030</t>
  </si>
  <si>
    <t>46.01.050</t>
  </si>
  <si>
    <t>46.02.010</t>
  </si>
  <si>
    <t>46.02.060</t>
  </si>
  <si>
    <t>46.02.070</t>
  </si>
  <si>
    <t>46.03.040</t>
  </si>
  <si>
    <t>46.03.050</t>
  </si>
  <si>
    <t>46.03.060</t>
  </si>
  <si>
    <t>46.03.080</t>
  </si>
  <si>
    <t>46.07.070</t>
  </si>
  <si>
    <t>46.08.080</t>
  </si>
  <si>
    <t>46.10.020</t>
  </si>
  <si>
    <t>46.10.030</t>
  </si>
  <si>
    <t>46.10.050</t>
  </si>
  <si>
    <t>46.10.200</t>
  </si>
  <si>
    <t>46.10.220</t>
  </si>
  <si>
    <t>46.12.210</t>
  </si>
  <si>
    <t>46.14.510</t>
  </si>
  <si>
    <t>46.27.100</t>
  </si>
  <si>
    <t>47.01.020</t>
  </si>
  <si>
    <t>47.01.030</t>
  </si>
  <si>
    <t>47.01.050</t>
  </si>
  <si>
    <t>47.01.070</t>
  </si>
  <si>
    <t>47.01.180</t>
  </si>
  <si>
    <t>47.01.190</t>
  </si>
  <si>
    <t>47.02.020</t>
  </si>
  <si>
    <t>47.02.050</t>
  </si>
  <si>
    <t>47.02.110</t>
  </si>
  <si>
    <t>47.04.050</t>
  </si>
  <si>
    <t>47.04.180</t>
  </si>
  <si>
    <t>47.05.280</t>
  </si>
  <si>
    <t>48.02.300</t>
  </si>
  <si>
    <t>48.05.020</t>
  </si>
  <si>
    <t>49.01.030</t>
  </si>
  <si>
    <t>49.01.040</t>
  </si>
  <si>
    <t>49.03.020</t>
  </si>
  <si>
    <t>49.04.010</t>
  </si>
  <si>
    <t>49.06.010</t>
  </si>
  <si>
    <t>49.06.020</t>
  </si>
  <si>
    <t>49.06.420</t>
  </si>
  <si>
    <t>49.06.550</t>
  </si>
  <si>
    <t>49.12.100</t>
  </si>
  <si>
    <t>49.12.140</t>
  </si>
  <si>
    <t>50.01.060</t>
  </si>
  <si>
    <t>50.01.090</t>
  </si>
  <si>
    <t>50.01.190</t>
  </si>
  <si>
    <t>50.01.210</t>
  </si>
  <si>
    <t>50.01.330</t>
  </si>
  <si>
    <t>50.05.170</t>
  </si>
  <si>
    <t>50.05.230</t>
  </si>
  <si>
    <t>50.05.260</t>
  </si>
  <si>
    <t>50.10.100</t>
  </si>
  <si>
    <t>50.10.110</t>
  </si>
  <si>
    <t>50.10.140</t>
  </si>
  <si>
    <t>PAVIMENTAÇÃO E PASSEIO</t>
  </si>
  <si>
    <t>54.01.030</t>
  </si>
  <si>
    <t>54.01.210</t>
  </si>
  <si>
    <t>54.04.350</t>
  </si>
  <si>
    <t>54.06.020</t>
  </si>
  <si>
    <t>54.06.040</t>
  </si>
  <si>
    <t>54.06.110</t>
  </si>
  <si>
    <t>54.06.170</t>
  </si>
  <si>
    <t>LIMPEZA E ARREMATE</t>
  </si>
  <si>
    <t>55.01.020</t>
  </si>
  <si>
    <t>61.14.050</t>
  </si>
  <si>
    <t>61.20.450</t>
  </si>
  <si>
    <t>65.01.210</t>
  </si>
  <si>
    <t>SINALIZAÇÃO E COMUNICAÇÃO VISUAL</t>
  </si>
  <si>
    <t>97.02.190</t>
  </si>
  <si>
    <t>1.1</t>
  </si>
  <si>
    <t xml:space="preserve">OBRA: </t>
  </si>
  <si>
    <t>1.2</t>
  </si>
  <si>
    <t>1.3</t>
  </si>
  <si>
    <t>1.4</t>
  </si>
  <si>
    <t>1.5</t>
  </si>
  <si>
    <t>1.6</t>
  </si>
  <si>
    <t>FORRO</t>
  </si>
  <si>
    <t>vb</t>
  </si>
  <si>
    <t>2.1</t>
  </si>
  <si>
    <t>2.2</t>
  </si>
  <si>
    <t>2.3</t>
  </si>
  <si>
    <t>2.4</t>
  </si>
  <si>
    <t>2.5</t>
  </si>
  <si>
    <t>2.6</t>
  </si>
  <si>
    <t>2.7</t>
  </si>
  <si>
    <t>TUBULAÇÃO E CONDUTORES PARA LÍQUIDOS E GASES</t>
  </si>
  <si>
    <t>CONDUTOR E ENFIAÇÃO DE ENERGIA ELÉTRICA, TELEFONIA, SOM E DADOS</t>
  </si>
  <si>
    <t>Rua Voluntários da Pátria, 4301 - Mandaqui - São Paulo - SP</t>
  </si>
  <si>
    <t>Retirada de Instalações Elétricas em Geral (luminárias completas, eletrodutos em geral, fiação, caixas estampadas em geral, tomadas, interruptores), inclusive transporte e remoção de entulho até o bota-fora.</t>
  </si>
  <si>
    <t>Retirada de Instalações de Ar Condicionado em Geral (dutos em geral, incl. isolamento térmico, grelhas e difusores, SPLIT completos), inclusive transporte e remoção de entulho até bota-fora.</t>
  </si>
  <si>
    <t>Retirada de Esquadrias em Geral (madeira, alumínio), incl. folhas, batentes, guichês, ferragens e vidros,  transporte e remoção de entulho até bota-fora.</t>
  </si>
  <si>
    <t>Retirada de Instalações Hidráulicas em Geral (tubulações de AF, registros e válvulas, louças e metais sanitários, bancadas em aço inóx e granito), inclusive transporte e remoção de entulho até bota-fora.</t>
  </si>
  <si>
    <t>REVESTIMENTO EM MASSA</t>
  </si>
  <si>
    <t>Retirada de divisórias em painel dry-wall</t>
  </si>
  <si>
    <t>Rejuntamento de placas de granilite com cimento branco estrutural, juntas acima de 3 até 5 mm.</t>
  </si>
  <si>
    <t>Cantoneira em aço inoxidável 1", chumbada em arestas vivas.</t>
  </si>
  <si>
    <t>Porta em laminado fenólico melamínico com acabamento liso, batente metálico - 102 x 210 cm</t>
  </si>
  <si>
    <t>Porta em laminado fenólico melamínico com acabamento liso, batente metálico - 160 x 210 cm - 2 folhas.</t>
  </si>
  <si>
    <t>Retirada de equipamentos de esterilização (autoclaves, termodesinfectoras, secadoras de traquéia), inclusive desinstalação geral, acondicionamento, proteção, transporte e guarda em local de segurança (determinado pela unidade).</t>
  </si>
  <si>
    <t>Espurgadeira de aço inoxidável, inclusive acessórios.</t>
  </si>
  <si>
    <t>EQUIPAMENTOS DE ESTERILIZAÇÃO</t>
  </si>
  <si>
    <t>Reinstalação, Funcionamento e Testes de Equipamentos de Esterilização, marca Baumer (4 autoclaves, 2 termodesinfectoras, 3 secadoras de traquéias).</t>
  </si>
  <si>
    <t>01.17.031</t>
  </si>
  <si>
    <t>01.17.041</t>
  </si>
  <si>
    <t>01.17.051</t>
  </si>
  <si>
    <t>01.17.071</t>
  </si>
  <si>
    <t>01.17.081</t>
  </si>
  <si>
    <t>01.17.111</t>
  </si>
  <si>
    <t>01.17.121</t>
  </si>
  <si>
    <t>01.17.151</t>
  </si>
  <si>
    <t>Projeto executivo de climatização em formato A1</t>
  </si>
  <si>
    <t>01.17.161</t>
  </si>
  <si>
    <t>Projeto executivo de climatização em formato A0</t>
  </si>
  <si>
    <t>Taxa de mobilização e desmobilização de equipamentos para execução de sondagem rotativa</t>
  </si>
  <si>
    <t>02.01.021</t>
  </si>
  <si>
    <t>02.01.171</t>
  </si>
  <si>
    <t>02.05.202</t>
  </si>
  <si>
    <t>02.05.212</t>
  </si>
  <si>
    <t>Demolição manual de argamassa regularizante, isolante ou protetora e papel Kraft</t>
  </si>
  <si>
    <t>Remoção de entulho de obra com caçamba metálica - material volumoso e misturado por alvenaria, terra, madeira, papel, plástico e metal</t>
  </si>
  <si>
    <t>Remoção de entulho de obra com caçamba metálica - gesso e/ou drywall</t>
  </si>
  <si>
    <t>Armadura em barra de aço CA-50 (A ou B) fyk = 500 MPa</t>
  </si>
  <si>
    <t>Armadura em barra de aço CA-60 (A ou B) fyk = 600 MPa</t>
  </si>
  <si>
    <t>Taxa de mobilização e desmobilização de equipamentos para execução de estaca tipo hélice contínua em solo</t>
  </si>
  <si>
    <t>12.12.014</t>
  </si>
  <si>
    <t>12.12.016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</si>
  <si>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</si>
  <si>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</si>
  <si>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</si>
  <si>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</si>
  <si>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14.11.231</t>
  </si>
  <si>
    <t>Alvenaria de bloco de concreto estrutural 19 x 19 x 39 cm - classe B</t>
  </si>
  <si>
    <t>Divisória sanitária em painel laminado melamínico estrutural com perfis em alumínio, inclusive ferragem completa para vão de porta</t>
  </si>
  <si>
    <t>Divisória cega tipo naval, acabamento em laminado fenólico melamínico, com espessura de 3,5 cm</t>
  </si>
  <si>
    <t>Divisória em placas duplas de gesso acartonado, resistência ao fogo 60 minutos, espessura 120/70mm - 2RU / 2RU</t>
  </si>
  <si>
    <t>Telhamento em chapa de aço pré-pintada com epóxi e poliéster, tipo sanduíche, espessura de 0,50 mm, com lã de rocha</t>
  </si>
  <si>
    <t>16.33.022</t>
  </si>
  <si>
    <t>16.33.052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</si>
  <si>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</si>
  <si>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</si>
  <si>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</si>
  <si>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</si>
  <si>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Rejuntamento em placas cerâmicas com argamassa industrializada para rejunte, juntas acima de 5 até 10 mm</t>
  </si>
  <si>
    <t>Placa cerâmica não esmaltada extrudada de alta resistência química e mecânica, espessura de 14 mm, uso industrial, assentado com argamassa química bicomponente</t>
  </si>
  <si>
    <t>Rodapé em placa cerâmica não esmaltada extrudada de alta resistência química e mecânica, altura de 10 cm, uso industrial, assentado com argamassa química bicomponente</t>
  </si>
  <si>
    <t>Rejuntamento em placa cerâmica extrudada antiácida de 14 mm, com argamassa sintética industrializada tricomponente, à base de resina epóxi, juntas de 3 até 6 mm</t>
  </si>
  <si>
    <t>18.08.032</t>
  </si>
  <si>
    <t>Revestimento em porcelanato esmaltado antiderrapante para área externa e ambiente com alto tráfego, grupo de absorção BIa, assentado com argamassa colante industrializada, rejuntado</t>
  </si>
  <si>
    <t>18.08.062</t>
  </si>
  <si>
    <t>Revestimento em porcelanato esmaltado polido para área interna e ambiente com tráfego médio, grupo de absorção BIa, assentado com argamassa colante industrializada, rejuntado</t>
  </si>
  <si>
    <t>Revestimento em porcelanato técnico polido para área interna e ambiente de médio tráfego, grupo de absorção BIa, coeficiente de atrito I, assentado com argamassa colante industrializada, rejuntado</t>
  </si>
  <si>
    <t>18.11.022</t>
  </si>
  <si>
    <t>Revestimento em placa cerâmica esmaltada de 10x10 cm, assentado e rejuntado com argamassa industrializada</t>
  </si>
  <si>
    <t>18.11.042</t>
  </si>
  <si>
    <t>Revestimento em placa cerâmica esmaltada de 20x20 cm, tipo monocolor, assentado e rejuntado com argamassa industrializada</t>
  </si>
  <si>
    <t>Peitoril e/ou soleira em granito, espessura de 2 cm e largura até 20 cm</t>
  </si>
  <si>
    <t>Peitoril e/ou soleira em granito, espessura de 2 cm e largura de 21 até 30 cm</t>
  </si>
  <si>
    <t>Revestimento vinílico em manta heterogênea, espessura de 2 mm, com impermeabilizante acrílico</t>
  </si>
  <si>
    <t>Revestimento em aço inoxidável AISI 304, liga 18,8, chapa 20, espessura de 1 mm, acabamento escovado com grana especial</t>
  </si>
  <si>
    <t>21.03.151</t>
  </si>
  <si>
    <t>Revestimento em placas de alumínio composto "ACM", espessura de 4 mm e acabamento em PVDF</t>
  </si>
  <si>
    <t>Rodapé flexível para piso vinílico em PVC, espessura de 2 mm e altura de 7,5 cm, curvo/plano, com impermeabilizante acrílico</t>
  </si>
  <si>
    <t>Forro em painéis de gesso acartonado, espessura de 12,5 mm, fixo</t>
  </si>
  <si>
    <t>Forro em painéis de gesso acartonado, acabamento liso com película em PVC - 625mm x 1250mm, espessura de 9,5mm, removível</t>
  </si>
  <si>
    <t>Porta em laminado fenólico melamínico com acabamento liso, batente metálico - 70 x 210 cm</t>
  </si>
  <si>
    <t>Porta em laminado fenólico melamínico com acabamento liso, batente metálico - 80 x 210 cm</t>
  </si>
  <si>
    <t>Porta em laminado fenólico melamínico com acabamento liso, batente metálico - 90 x 210 cm</t>
  </si>
  <si>
    <t>Porta em laminado fenólico melamínico com acabamento liso, batente metálico - 120 x 210 cm</t>
  </si>
  <si>
    <t>24.08.031</t>
  </si>
  <si>
    <t>Corrimão em tubo de aço inoxidável escovado, diâmetro de 1 1/2"</t>
  </si>
  <si>
    <t>25.02.211</t>
  </si>
  <si>
    <t>27.02.041</t>
  </si>
  <si>
    <t>Chapa em policarbonato compacta, cristal, espessura de 10 mm</t>
  </si>
  <si>
    <t>Ferragem completa com maçaneta tipo alavanca, para porta externa com 1 folha</t>
  </si>
  <si>
    <t>Ferragem completa com maçaneta tipo alavanca, para porta externa com 2 folhas</t>
  </si>
  <si>
    <t>Fechadura elétrica de sobrepor para porta ou portão com peso até 400 kg</t>
  </si>
  <si>
    <t>ACESSIBILIDADE</t>
  </si>
  <si>
    <t>32.06.231</t>
  </si>
  <si>
    <t>Película de controle solar refletiva na cor prata, para aplicação em vidros</t>
  </si>
  <si>
    <t>32.11.430</t>
  </si>
  <si>
    <t>Isolamento térmico em espuma elastomérica, espessura de 19 a 26 mm, para tubulação de 3/8" (cobre) ou 1/8" (ferro)</t>
  </si>
  <si>
    <t>Aplicação de papel Kraft</t>
  </si>
  <si>
    <t>34.13.031</t>
  </si>
  <si>
    <t>Corte, recorte e remoção de árvore inclusive as raízes - diâmetro (DAP)&gt;30cm&lt;45cm</t>
  </si>
  <si>
    <t>Dispositivo diferencial residual de 25 A x 30 mA - 2 polos</t>
  </si>
  <si>
    <t>37.17.074</t>
  </si>
  <si>
    <t>Dispositivo diferencial residual de 25 A x 30 mA - 4 polos</t>
  </si>
  <si>
    <t>Dispositivo diferencial residual de 63 A x 30 mA - 4 polos</t>
  </si>
  <si>
    <t>Régua de bornes para 9 polos de 600 V / 50 A</t>
  </si>
  <si>
    <t>37.24.031</t>
  </si>
  <si>
    <t>Supressor de surto monofásico, Fase-Terra, In 4 a 11 kA, Imax. de surto de 12 até 15 kA</t>
  </si>
  <si>
    <t>37.24.032</t>
  </si>
  <si>
    <t>Supressor de surto monofásico, Fase-Terra, In &gt; ou = 20 kA, Imax. de surto de 50 até 80 Ka</t>
  </si>
  <si>
    <t>Eletroduto galvanizado, médio de 3/4´ - com acessórios</t>
  </si>
  <si>
    <t>Eletroduto galvanizado, médio de 1´ - com acessórios</t>
  </si>
  <si>
    <t>Eletroduto galvanizado, médio de 1 1/4´ - com acessórios</t>
  </si>
  <si>
    <t>Eletroduto galvanizado, médio de 1 1/2´ - com acessórios</t>
  </si>
  <si>
    <t>Eletroduto galvanizado, médio de 2´ - com acessórios</t>
  </si>
  <si>
    <t>Eletroduto galvanizado, médio de 2 1/2´ - com acessórios</t>
  </si>
  <si>
    <t>Eletroduto galvanizado, médio de 3´ - com acessórios</t>
  </si>
  <si>
    <t>Eletroduto galvanizado, pesado de 4´ - com acessórios</t>
  </si>
  <si>
    <t>38.07.216</t>
  </si>
  <si>
    <t>39.02.016</t>
  </si>
  <si>
    <t>39.02.020</t>
  </si>
  <si>
    <t>39.03.174</t>
  </si>
  <si>
    <t>Cabo de cobre de 4 mm², isolamento 0,6/1 kV - isolação em PVC 70°C.</t>
  </si>
  <si>
    <t>39.03.178</t>
  </si>
  <si>
    <t>Cabo de cobre de 25 mm², isolamento 8,7/15 kV - isolação EPR 90°C</t>
  </si>
  <si>
    <t>Cabo de cobre de 35 mm², isolamento 8,7/15 kV - isolação EPR 90°C</t>
  </si>
  <si>
    <t>Cabo de cobre flexível blindado de 3 x 1,5 mm², isolamento 600V, isolação em VC/E 105°C - para detecção de incêndio</t>
  </si>
  <si>
    <t>Cabo de cobre flexível blindado de 2 x 2,5 mm², isolamento 600V, isolação em VC/E 105°C - para detecção de incêndio</t>
  </si>
  <si>
    <t>39.18.126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</si>
  <si>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</si>
  <si>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</si>
  <si>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</si>
  <si>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</si>
  <si>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</si>
  <si>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</si>
  <si>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</si>
  <si>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</si>
  <si>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</si>
  <si>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</si>
  <si>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</si>
  <si>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</si>
  <si>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</si>
  <si>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</si>
  <si>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39.21.201</t>
  </si>
  <si>
    <t>Cabo de cobre flexível de 2 x 2,5 mm², isolamento 0,6/1 kV - isolação HEPR 90°C</t>
  </si>
  <si>
    <t>39.24.151</t>
  </si>
  <si>
    <t>40.04.096</t>
  </si>
  <si>
    <t>40.10.132</t>
  </si>
  <si>
    <t>Contator de potência 65 A - 2na+2nf</t>
  </si>
  <si>
    <t>Minicontator auxiliar - 4na</t>
  </si>
  <si>
    <t>Contator auxiliar - 2na+2nf</t>
  </si>
  <si>
    <t>Relé fotoelétrico 50/60 Hz, 110/220 V, 1200 VA, completo</t>
  </si>
  <si>
    <t>Relé de tempo eletrônico de 3 até 30s - 220V - 50/60Hz</t>
  </si>
  <si>
    <t>Amperímetro de ferro móvel de 96x96mm, para ligação em transformador de corrente, escala fixa de 0A/50A até 0A/2,0kA</t>
  </si>
  <si>
    <t>41.02.551</t>
  </si>
  <si>
    <t>Lâmpada LED tubular T8 com base G13, de 1850 até 2000 Im - 18 a 20W</t>
  </si>
  <si>
    <t>41.02.562</t>
  </si>
  <si>
    <t>Lâmpada LED tubular T8 com base G13, de 3400 até 4000 Im - 36 a 40W</t>
  </si>
  <si>
    <t>41.02.580</t>
  </si>
  <si>
    <t>Lâmpada LED 13,5W, com base E-27, 1400 até 1510lm</t>
  </si>
  <si>
    <t>Lâmpada fluorescente compacta "2U", base G-24D-2 de 18 W</t>
  </si>
  <si>
    <t>41.11.703</t>
  </si>
  <si>
    <t>Luminária LED retangular para poste de 10.400 até 13.200 lm, eficiência mínima 107 lm/W</t>
  </si>
  <si>
    <t>41.11.711</t>
  </si>
  <si>
    <t>Luminária LED retangular para parede/piso de 11.838 até 12.150 lm, eficiência mínima 107 lm/W</t>
  </si>
  <si>
    <t>41.11.721</t>
  </si>
  <si>
    <t>Luminária LED retangular para poste de 6250 até 6674 lm, eficiência mínima 113 lm/W</t>
  </si>
  <si>
    <t>Luminária quadrada de embutir tipo calha aberta com aletas planas, para 2 lâmpadas fluorescentes compactas de 18 W/26 W</t>
  </si>
  <si>
    <t>Luminária quadrada de embutir tipo calha aberta, com refletor e aleta parabólicas em alumínio de alto brilho, para 4 lâmpadas fluorescentes de 14 W/16 W/18 W</t>
  </si>
  <si>
    <t>Luminária LED retangular de embutir com difusor translúcido, 4000 K, fluxo luminoso de 3520 a 3700 lm, potência de 31 a 37 W</t>
  </si>
  <si>
    <t>41.31.012</t>
  </si>
  <si>
    <t>Luminária LED retangular de sobrepor com difusor translúcido, 4000 K, fluxo luminoso de 3350 3700 lm, potência de 31 a 37 W</t>
  </si>
  <si>
    <t>Luminária LED quadrada de embutir com difusor em translúcido, 4000 K, fluxo luminoso de 3780 a 4140 lm, potência de 31 a 37 W</t>
  </si>
  <si>
    <t>41.31.082</t>
  </si>
  <si>
    <t>41.31.083</t>
  </si>
  <si>
    <t>Luminária LED redonda de embutir com difusor recuado translúcido, 4000 K, fluxo luminoso de 3052 a 3200 lm, potência de 27 a 30 W</t>
  </si>
  <si>
    <t>42.01.086</t>
  </si>
  <si>
    <t>Captor tipo terminal aéreo, h= 300 mm em alumínio</t>
  </si>
  <si>
    <t>Caixa de equalização, de embutir, em aço com barramento, de 400 x 400 mm e tampa</t>
  </si>
  <si>
    <t>Caixa de equalização, de embutir, em aço com barramento, de 200 x 200 mm e tampa</t>
  </si>
  <si>
    <t>Suporte para fixação de fita de alumínio 7/8" x 1/8", com base plana</t>
  </si>
  <si>
    <t>Solda exotérmica conexão cabo-haste em X sobreposto, bitola do cabo de 35mm² a 50mm² para haste de 5/8" e 3/4"</t>
  </si>
  <si>
    <t>Solda exotérmica conexão cabo-haste em T, bitola do cabo de 35mm² para haste de 5/8" e 3/4"</t>
  </si>
  <si>
    <t>Solda exotérmica conexão cabo-haste no topo, bitola do cabo de 25mm² a 35mm² para haste de 5/8"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</si>
  <si>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</si>
  <si>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</si>
  <si>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</si>
  <si>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</si>
  <si>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</si>
  <si>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</si>
  <si>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43.10.790</t>
  </si>
  <si>
    <t>Conjunto motor-bomba (centrífuga) 1 cv, multiestágio, trifásico, Hman= 15 a 30 mca, Q= 6,5 a 4,2m³/h</t>
  </si>
  <si>
    <t>44.03.825</t>
  </si>
  <si>
    <t>Misturador termostato para chuveiro ou ducha, acabamento cromado</t>
  </si>
  <si>
    <t>46.03.038</t>
  </si>
  <si>
    <t>Tubo galvanizado DN= 2 1/2´, inclusive conexões</t>
  </si>
  <si>
    <t>Tubo galvanizado sem costura schedule 40, DN= 3´, inclusive conexões</t>
  </si>
  <si>
    <t>Tubo de cobre flexível, espessura 1/32" - diâmetro 5/8", inclusive conexões</t>
  </si>
  <si>
    <t>46.32.001</t>
  </si>
  <si>
    <t>Tubo de cobre sem costura, rígido, espessura 1/16" - diâmetro 3/8", inclusive conexões</t>
  </si>
  <si>
    <t>46.32.003</t>
  </si>
  <si>
    <t>Tubo de cobre sem costura, rígido, espessura 1/16" - diâmetro 5/8", inclusive conexões</t>
  </si>
  <si>
    <t>48.02.400</t>
  </si>
  <si>
    <t>Reservatório em polietileno com tampa de rosca, capacidade de 1.000 litros</t>
  </si>
  <si>
    <t>Torneira de boia, DN= 1´</t>
  </si>
  <si>
    <t>49.01.016</t>
  </si>
  <si>
    <t>Grelha hemisférica em ferro fundido de 4"</t>
  </si>
  <si>
    <t>Tampão em ferro fundido, diâmetro de 600 mm, classe D 400 (ruptura&gt; 400 kN)</t>
  </si>
  <si>
    <t>Grelha com calha e cesto coletor para piso em aço inoxidável, largura de 15 cm</t>
  </si>
  <si>
    <t>50.10.058</t>
  </si>
  <si>
    <t>Extintor manual de gás carbônico 5 BC - capacidade de 6 kg</t>
  </si>
  <si>
    <t>61.10.300</t>
  </si>
  <si>
    <t>Duto flexível aluminizado, seção circular - Ø 10cm (4")</t>
  </si>
  <si>
    <t>61.10.310</t>
  </si>
  <si>
    <t>Duto flexível aluminizado, seção circular - Ø 15cm (6")</t>
  </si>
  <si>
    <t>61.10.320</t>
  </si>
  <si>
    <t>Duto flexível aluminizado, seção circular - Ø 20cm (8")</t>
  </si>
  <si>
    <t>61.10.400</t>
  </si>
  <si>
    <t>Damper corta fogo (DCF) tipo comporta, com elemento fusível e chave fim de curso.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</si>
  <si>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</si>
  <si>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</si>
  <si>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</si>
  <si>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</si>
  <si>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</si>
  <si>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</si>
  <si>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61.10.511</t>
  </si>
  <si>
    <t>Difusor para insuflamento de ar com plenum, multivias e colarinho</t>
  </si>
  <si>
    <t>61.10.530</t>
  </si>
  <si>
    <t>Difusor de insuflação de ar tipo direcional, medindo 30 x 30 cm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</si>
  <si>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</si>
  <si>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</si>
  <si>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</si>
  <si>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</si>
  <si>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</si>
  <si>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</si>
  <si>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</si>
  <si>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</si>
  <si>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</si>
  <si>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</si>
  <si>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</si>
  <si>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</si>
  <si>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</si>
  <si>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</si>
  <si>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</si>
  <si>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</si>
  <si>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</si>
  <si>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</si>
  <si>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</si>
  <si>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</si>
  <si>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</si>
  <si>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38,5x33 cm</t>
  </si>
  <si>
    <t>61.10.584</t>
  </si>
  <si>
    <t>Veneziana com tela, tamanho 78,5x33 cm</t>
  </si>
  <si>
    <t>61.14.005</t>
  </si>
  <si>
    <t>Caixa ventiladora com ventilador centrífugo, vazão 4.600 m³/h, pressão 30 mmCA - 220 / 380 V / 60HZ</t>
  </si>
  <si>
    <t>Caixa ventiladora com ventilador centrífugo, vazão 8.800 m³/h, pressão 35 mmCA - 220/380 V / 60Hz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</si>
  <si>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</si>
  <si>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</si>
  <si>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</si>
  <si>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</si>
  <si>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</si>
  <si>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</si>
  <si>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</si>
  <si>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</si>
  <si>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</si>
  <si>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</si>
  <si>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</si>
  <si>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</si>
  <si>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</si>
  <si>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</si>
  <si>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</si>
  <si>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</si>
  <si>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61.15.170</t>
  </si>
  <si>
    <t>Transmissor de pressão diferencial, operação de 0 a 750 Pa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</si>
  <si>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</si>
  <si>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</si>
  <si>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</si>
  <si>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</si>
  <si>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</si>
  <si>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</si>
  <si>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</si>
  <si>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</si>
  <si>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97.02.036</t>
  </si>
  <si>
    <t>Placa de identificação em PVC com texto em vinil</t>
  </si>
  <si>
    <t>97.02.193</t>
  </si>
  <si>
    <t>Placa de sinalização em PVC fotoluminescente (200x200mm), com indicação de equipamentos de alarme, detecção e extinção de incêndio</t>
  </si>
  <si>
    <t>3.1</t>
  </si>
  <si>
    <t>3.2</t>
  </si>
  <si>
    <t>3.3</t>
  </si>
  <si>
    <t>3.4</t>
  </si>
  <si>
    <t>3.7</t>
  </si>
  <si>
    <t>3.8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</si>
  <si>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</si>
  <si>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</si>
  <si>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</si>
  <si>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</si>
  <si>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</si>
  <si>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</si>
  <si>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</si>
  <si>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</si>
  <si>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</si>
  <si>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</si>
  <si>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6.1</t>
  </si>
  <si>
    <t>6.2</t>
  </si>
  <si>
    <t>6.3</t>
  </si>
  <si>
    <t>6.4</t>
  </si>
  <si>
    <t>6.5</t>
  </si>
  <si>
    <t>7.1</t>
  </si>
  <si>
    <t>Total</t>
  </si>
  <si>
    <t>TOTAL obra</t>
  </si>
  <si>
    <t>TOTAL GERAL ACUMULADO</t>
  </si>
  <si>
    <t>SISTEMA DE AR CONDICIONADO</t>
  </si>
  <si>
    <t>EQUIPAMENTOS</t>
  </si>
  <si>
    <t>BOCAS DE AR</t>
  </si>
  <si>
    <t>REDE DE DUTOS</t>
  </si>
  <si>
    <t>Com001</t>
  </si>
  <si>
    <t>INSTALAÇÃO HIDRÁULICA</t>
  </si>
  <si>
    <t>DRENAGEM DE CLIMATIZAÇÃO</t>
  </si>
  <si>
    <t>CLIMATIZAÇÃO</t>
  </si>
  <si>
    <t>Climatizador de ar tipo Self Contained - condensador remoto com descarga horizontal - 120.000 BTU/h - Completo conforme Memorial Descritivo</t>
  </si>
  <si>
    <t>QUADRO ELÉTRICO DE ALIMENTAÇÃO DOS SELF´s + EX</t>
  </si>
  <si>
    <t>QUADRO ELETRICO DE ALIMENTAÇÃO - CAIXA DE EXAUSTÃO</t>
  </si>
  <si>
    <t>INTERLIGAÇÕES ELÉTRICAS</t>
  </si>
  <si>
    <t>INTERLIGAÇÕES FRIGORÍFICAS</t>
  </si>
  <si>
    <t>PAINEL DE CONTROLE REMOTO - SELF+CX EX</t>
  </si>
  <si>
    <t>Cotação</t>
  </si>
  <si>
    <t>Projeto ASBUILT/Data book para obras de reforma, incluindo certificação Star-up do sistema de Ar Condicionado.</t>
  </si>
  <si>
    <t>Comp001</t>
  </si>
  <si>
    <t>Projeto excecutivo de gases medicinais A0</t>
  </si>
  <si>
    <t>"As Built"</t>
  </si>
  <si>
    <t>Retirada de Instalações Hidráulicas em Geral (tubulações de AF, registros e válvulas), inclusive transporte e remoção de entulho até bota-fora.</t>
  </si>
  <si>
    <t>Retirada de Instalações de Ar Condicionado em Geral (dutos em geral, incl. isolamento térmico, grelhas e difusores), inclusive transporte e remoção de entulho até bota-fora.</t>
  </si>
  <si>
    <t>Retirada de Esquadrias em Geral-Madeira e Alumínio, incl. folhas, batentes, ferragens e vidros,  transporte e remoção de entulho até bota-fora.</t>
  </si>
  <si>
    <t>Desmontagem de palco e estrutura existente, embalagem e guarda para montagem futura.</t>
  </si>
  <si>
    <t>Tinta epóxi em massa, inclusive preparo</t>
  </si>
  <si>
    <t>39.02.060</t>
  </si>
  <si>
    <t>Cabo de cobre de 25 mm², isolamento 750 V - isolação em PVC 70°C</t>
  </si>
  <si>
    <t>39.02.050</t>
  </si>
  <si>
    <t>Cabo de cobre de 16 mm², isolamento 750 V - isolação em PVC 70°C</t>
  </si>
  <si>
    <t>39.02.080</t>
  </si>
  <si>
    <t>Cabo de cobre de 50 mm², isolamento 750 V - isolação em PVC 70°C</t>
  </si>
  <si>
    <t>39.02.100</t>
  </si>
  <si>
    <t>Cabo de cobre de 95 mm², isolamento 750 V - isolação em PVC 70°C</t>
  </si>
  <si>
    <t>39.02.120</t>
  </si>
  <si>
    <t>Cabo de cobre de 150 mm², isolamento 750 V - isolação em PVC 70°C</t>
  </si>
  <si>
    <t>APARELHOS ELÉTRICOS</t>
  </si>
  <si>
    <t>Caixa de esgoto em alvenaria 60 x 60 x 60 cm</t>
  </si>
  <si>
    <t>Canaleta em concreto revest. Cerâmico, larg. 15 cm</t>
  </si>
  <si>
    <t>SUBTOTAL GERAL</t>
  </si>
  <si>
    <t>3.5</t>
  </si>
  <si>
    <t>3.6</t>
  </si>
  <si>
    <t>I - CENTRAL DE MATERIAL ESTERELIZADO - EXISTENTE</t>
  </si>
  <si>
    <t>4.8</t>
  </si>
  <si>
    <t>Retirada de equipamentos de esterilização (autoclaves, termodesinfectoras, secadoras de traquéia), para reinstalação em CME reformando.</t>
  </si>
  <si>
    <t>"As Built" (inst. Elétricas, inst. Ar Cond. E Arqt.)</t>
  </si>
  <si>
    <t>REVESTIMENTO SINTÉTICO</t>
  </si>
  <si>
    <t>REVESTIMENTOS CERÂMICO</t>
  </si>
  <si>
    <t>Remontagem do palco existente antes da adequação para o CME provisório, incl. Instalações elétricas e eletrônicas.</t>
  </si>
  <si>
    <t>Recolocação de aparelhos elétricos existentes(luminárias completas, tomadas e interruptores)</t>
  </si>
  <si>
    <t>AR CONDICIONADO</t>
  </si>
  <si>
    <t>Realocação de grelhas e difusores, retornando as posições originais antes da adequação do CME provisório.</t>
  </si>
  <si>
    <t>Certificação das instalações de ar condicionado em geral para funcionamento do Anfiteatro e Sala  Multiplo Uso.</t>
  </si>
  <si>
    <t>5.4</t>
  </si>
  <si>
    <t>5.5</t>
  </si>
  <si>
    <t>Projeto executivo de gases medicinais em formato A0</t>
  </si>
  <si>
    <t>6.6</t>
  </si>
  <si>
    <t>REVESTIMENTO CERÂMICO E GRANILITE EM PLACAS</t>
  </si>
  <si>
    <t>Encabeçamento de porta em perfil "U" com medidas de 35 x 10 x 10mm em aço inox escovado.</t>
  </si>
  <si>
    <t>CRONOGRAMA FÍSICO - FINANCEIRO</t>
  </si>
  <si>
    <t>13.01.130</t>
  </si>
  <si>
    <t>Laje pré-fabricada mista vigota treliçada/lajota cerâmica - LT 12 (8+4) e capa com concreto de 25 MPa</t>
  </si>
  <si>
    <t>13.01.150</t>
  </si>
  <si>
    <t>Laje pré-fabricada mista vigota treliçada/lajota cerâmica - LT 16 (12+4) e capa com concreto de 25 MPa</t>
  </si>
  <si>
    <t>Piso com requadro em concreto simples com controle de fck= 20 MPa</t>
  </si>
  <si>
    <t>Caixilho fixo em alumínio, sob medida - branco</t>
  </si>
  <si>
    <t>Caixilho em alumínio de correr com vidro - branco</t>
  </si>
  <si>
    <t>33.11.050</t>
  </si>
  <si>
    <t>Esmalte à base água em superfície metálica, inclusive preparo</t>
  </si>
  <si>
    <t>Perfilado perfurado 38 x 38 mm em chapa 14 pré-zincada, com acessórios</t>
  </si>
  <si>
    <t>Cabo de cobre flexível de 3 x 1,5 mm², isolamento 500 V - isolação PP 70°C</t>
  </si>
  <si>
    <t>Luminária blindada, arandela 45º e 90º, para lâmpada vapor metálico, vapor de sódio ou fluorescente compacta</t>
  </si>
  <si>
    <t>Luminária LED retangular de embutir com refletor e aletas parabólicas, 4000 K, fluxo luminoso de 3351 a 3850 lm, potência de 31 a 37 W</t>
  </si>
  <si>
    <t>Barra condutora chata em alumínio de 3/4´ x 1/4´, inclusive acessórios de fixação</t>
  </si>
  <si>
    <t>Barra condutora chata em alumínio de 7/8´ x 1/8´, inclusive acessórios de fixação</t>
  </si>
  <si>
    <t>Chuveiro elétrico de 5.500 W / 220 V em PVC</t>
  </si>
  <si>
    <t>Exaustor elétrico em plástico, vazão de 150 a 190m³/h</t>
  </si>
  <si>
    <t>Caixa de gordura em alvenaria, 600 x 600 x 600 mm</t>
  </si>
  <si>
    <t>61.10.565</t>
  </si>
  <si>
    <t>Grelha de insuflação de ar em alumínio anodizado, de dupla deflexão, tamanho: acima de 0,10 m² até 0,50 m²</t>
  </si>
  <si>
    <t>1.7</t>
  </si>
  <si>
    <t>1.8</t>
  </si>
  <si>
    <t>2.8</t>
  </si>
  <si>
    <t>2.9</t>
  </si>
  <si>
    <t>2.10</t>
  </si>
  <si>
    <t>2.11</t>
  </si>
  <si>
    <t>2.12</t>
  </si>
  <si>
    <t>Demolição geral do depósito de resíduo hospitalar existente (estrutura e instalações), inclusive retirada e bota fora de entulho além de 10 km.</t>
  </si>
  <si>
    <t>FUNDAÇÃO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</si>
  <si>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</si>
  <si>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</si>
  <si>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</si>
  <si>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</si>
  <si>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</si>
  <si>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</si>
  <si>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</si>
  <si>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</si>
  <si>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</si>
  <si>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</si>
  <si>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</si>
  <si>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SUPER ESTRUTURA</t>
  </si>
  <si>
    <t>ALVENARIA</t>
  </si>
  <si>
    <t>REVESTIMENTOS</t>
  </si>
  <si>
    <t>Cantoneira em aço inóx "L 1.1/2" - chumbado</t>
  </si>
  <si>
    <t>IMPERMEABILIZAÇÃO</t>
  </si>
  <si>
    <t>ESQUADRIAS</t>
  </si>
  <si>
    <t>ELÉTRICA</t>
  </si>
  <si>
    <t>HIDRÁULICA</t>
  </si>
  <si>
    <t>RESFRIAMENTO E CONSERVAÇÃO DE MATERIAL PERESÍVEL</t>
  </si>
  <si>
    <t>1.1.1</t>
  </si>
  <si>
    <t>1.1.2</t>
  </si>
  <si>
    <t>1.1.3</t>
  </si>
  <si>
    <t>1.1.4</t>
  </si>
  <si>
    <t>1.1.5</t>
  </si>
  <si>
    <t>2.13</t>
  </si>
  <si>
    <t>6.18</t>
  </si>
  <si>
    <t>6.19</t>
  </si>
  <si>
    <t>6.20</t>
  </si>
  <si>
    <t>Ferragem completa, para porta externa de correr</t>
  </si>
  <si>
    <t>Tela anti-inseto, aço inox, malha de 1/4 para canaletas</t>
  </si>
  <si>
    <t>Canaleta moldada "in loco", em concreto largura 20cm revest. em porcelanato, saída lateral 4"</t>
  </si>
  <si>
    <t>unid</t>
  </si>
  <si>
    <t>Balança tipo Plataforma, capacidade 1000kg x 200g, conexão serial, plataforma med. 1,00 x 1,00 m, alt. 100mm, em aço carbono liso. Pintura poliéster a pó na cor grafite, pés reguláveis e oscilantes, display com 6 dígitos-vermelhos-14mm, função tara manual e automática, saída RS 232, fonte de alim. 90 a 240 V (bivolt), entrada para bateria 12 v cc. Certificação INMETRO.</t>
  </si>
  <si>
    <t>EQUIPAMENTO</t>
  </si>
  <si>
    <t>Grelha redonda com disco rotativo em aço inox de 15cm</t>
  </si>
  <si>
    <t>SUBTOTAL ADM LOCAL - VII</t>
  </si>
  <si>
    <t xml:space="preserve">SUBTOTAL LIXEIRA = IV </t>
  </si>
  <si>
    <t>SUBTOTAL CME (PROVISÓRIO, EXISTENTE E ANFITEATRO) = I + II + III</t>
  </si>
  <si>
    <t>Com002</t>
  </si>
  <si>
    <t>1.2.1</t>
  </si>
  <si>
    <t>1.2.2</t>
  </si>
  <si>
    <t>1.2.3</t>
  </si>
  <si>
    <t>1.2.4</t>
  </si>
  <si>
    <t>1.2.5</t>
  </si>
  <si>
    <t>1.2.6</t>
  </si>
  <si>
    <t>1.2.7</t>
  </si>
  <si>
    <t>1.3.1</t>
  </si>
  <si>
    <t>1.3.2</t>
  </si>
  <si>
    <t>1.3.3</t>
  </si>
  <si>
    <t>1.3.4</t>
  </si>
  <si>
    <t>1.3.5</t>
  </si>
  <si>
    <t>1.3.6</t>
  </si>
  <si>
    <t>1.4.1</t>
  </si>
  <si>
    <t>1.4.2</t>
  </si>
  <si>
    <t>1.4.3</t>
  </si>
  <si>
    <t>1.4.4</t>
  </si>
  <si>
    <t>1.4.5</t>
  </si>
  <si>
    <t>1.4.6</t>
  </si>
  <si>
    <t>1.4.7</t>
  </si>
  <si>
    <t>1.5.1</t>
  </si>
  <si>
    <t>1.5.2</t>
  </si>
  <si>
    <t>1.5.3</t>
  </si>
  <si>
    <t>1.6.1</t>
  </si>
  <si>
    <t>1.6.2</t>
  </si>
  <si>
    <t>1.6.3</t>
  </si>
  <si>
    <t>1.6.4</t>
  </si>
  <si>
    <t>1.6.5</t>
  </si>
  <si>
    <t>1.6.6</t>
  </si>
  <si>
    <t>1.7.1</t>
  </si>
  <si>
    <t>1.7.2</t>
  </si>
  <si>
    <t>1.7.3</t>
  </si>
  <si>
    <t>1.7.4</t>
  </si>
  <si>
    <t>1.7.5</t>
  </si>
  <si>
    <t>1.7.6</t>
  </si>
  <si>
    <t>1.7.7</t>
  </si>
  <si>
    <t>1.8.1</t>
  </si>
  <si>
    <t>1.8.2</t>
  </si>
  <si>
    <t>1.8.3</t>
  </si>
  <si>
    <t>1.8.4</t>
  </si>
  <si>
    <t>1.8.5</t>
  </si>
  <si>
    <t>1.9</t>
  </si>
  <si>
    <t>1.9.1</t>
  </si>
  <si>
    <t>1.10</t>
  </si>
  <si>
    <t>1.10.1</t>
  </si>
  <si>
    <t>1.10.2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</si>
  <si>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</si>
  <si>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</si>
  <si>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</si>
  <si>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</si>
  <si>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</si>
  <si>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</si>
  <si>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</si>
  <si>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</si>
  <si>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</si>
  <si>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1.12</t>
  </si>
  <si>
    <t>1.12.1</t>
  </si>
  <si>
    <t>1.12.2</t>
  </si>
  <si>
    <t>1.13</t>
  </si>
  <si>
    <t>1.13.1</t>
  </si>
  <si>
    <t>1.13.2</t>
  </si>
  <si>
    <t>1.14</t>
  </si>
  <si>
    <t>1.14.1</t>
  </si>
  <si>
    <t>1.15</t>
  </si>
  <si>
    <t>1.15.1</t>
  </si>
  <si>
    <t>1.15.2</t>
  </si>
  <si>
    <t>1.15.3</t>
  </si>
  <si>
    <t>1.15.4</t>
  </si>
  <si>
    <t>1.16</t>
  </si>
  <si>
    <t>1.16.1</t>
  </si>
  <si>
    <t>1.16.2</t>
  </si>
  <si>
    <t>1.16.3</t>
  </si>
  <si>
    <t>1.17</t>
  </si>
  <si>
    <t>1.17.1</t>
  </si>
  <si>
    <t>1.17.2</t>
  </si>
  <si>
    <t>1.17.3</t>
  </si>
  <si>
    <t>1.18</t>
  </si>
  <si>
    <t>1.18.1</t>
  </si>
  <si>
    <t>1.18.2</t>
  </si>
  <si>
    <t>1.18.3</t>
  </si>
  <si>
    <t>1.18.4</t>
  </si>
  <si>
    <t>1.18.5</t>
  </si>
  <si>
    <t>1.19</t>
  </si>
  <si>
    <t>1.19.1</t>
  </si>
  <si>
    <t>1.19.2</t>
  </si>
  <si>
    <t>1.20</t>
  </si>
  <si>
    <t>1.20.1</t>
  </si>
  <si>
    <t>1.21</t>
  </si>
  <si>
    <t>1.21.1</t>
  </si>
  <si>
    <t>1.21.2</t>
  </si>
  <si>
    <t>1.21.3</t>
  </si>
  <si>
    <t>1.21.4</t>
  </si>
  <si>
    <t>1.21.5</t>
  </si>
  <si>
    <t>1.22.1</t>
  </si>
  <si>
    <t>1.22</t>
  </si>
  <si>
    <t>1.22.2</t>
  </si>
  <si>
    <t>1.22.3</t>
  </si>
  <si>
    <t>1.22.4</t>
  </si>
  <si>
    <t>1.22.5</t>
  </si>
  <si>
    <t>1.22.6</t>
  </si>
  <si>
    <t>1.22.7</t>
  </si>
  <si>
    <t>1.22.8</t>
  </si>
  <si>
    <t>1.22.9</t>
  </si>
  <si>
    <t>1.23</t>
  </si>
  <si>
    <t>1.23.1</t>
  </si>
  <si>
    <t>1.23.2</t>
  </si>
  <si>
    <t>1.23.3</t>
  </si>
  <si>
    <t>1.23.4</t>
  </si>
  <si>
    <t>1.23.5</t>
  </si>
  <si>
    <t>1.24</t>
  </si>
  <si>
    <t>1.24.1</t>
  </si>
  <si>
    <t>1.24.2</t>
  </si>
  <si>
    <t>1.24.3</t>
  </si>
  <si>
    <t>1.24.4</t>
  </si>
  <si>
    <t>1.24.5</t>
  </si>
  <si>
    <t>1.24.6</t>
  </si>
  <si>
    <t>1.24.7</t>
  </si>
  <si>
    <t>1.24.8</t>
  </si>
  <si>
    <t>1.24.9</t>
  </si>
  <si>
    <t>1.24.10</t>
  </si>
  <si>
    <t>1.24.11</t>
  </si>
  <si>
    <t>1.24.12</t>
  </si>
  <si>
    <t>1.24.13</t>
  </si>
  <si>
    <t>1.24.14</t>
  </si>
  <si>
    <t>1.24.15</t>
  </si>
  <si>
    <t>1.24.16</t>
  </si>
  <si>
    <t>1.24.17</t>
  </si>
  <si>
    <t>1.24.18</t>
  </si>
  <si>
    <t>1.24.19</t>
  </si>
  <si>
    <t>1.24.20</t>
  </si>
  <si>
    <t>1.24.21</t>
  </si>
  <si>
    <t>1.24.22</t>
  </si>
  <si>
    <t>1.24.23</t>
  </si>
  <si>
    <t>1.24.24</t>
  </si>
  <si>
    <t>1.24.25</t>
  </si>
  <si>
    <t>1.24.26</t>
  </si>
  <si>
    <t>1.24.27</t>
  </si>
  <si>
    <t>1.24.28</t>
  </si>
  <si>
    <t>1.24.29</t>
  </si>
  <si>
    <t>1.25</t>
  </si>
  <si>
    <t>1.25.1</t>
  </si>
  <si>
    <t>1.25.2</t>
  </si>
  <si>
    <t>1.25.3</t>
  </si>
  <si>
    <t>1.25.4</t>
  </si>
  <si>
    <t>1.25.5</t>
  </si>
  <si>
    <t>1.25.6</t>
  </si>
  <si>
    <t>1.25.7</t>
  </si>
  <si>
    <t>1.25.8</t>
  </si>
  <si>
    <t>1.26</t>
  </si>
  <si>
    <t>1.26.1</t>
  </si>
  <si>
    <t>1.27</t>
  </si>
  <si>
    <t>1.27.1</t>
  </si>
  <si>
    <t>1.28</t>
  </si>
  <si>
    <t>1.29</t>
  </si>
  <si>
    <t>1.27.1.1</t>
  </si>
  <si>
    <t>1.27.2</t>
  </si>
  <si>
    <t>1.27.2.1</t>
  </si>
  <si>
    <t>1.27.2.2</t>
  </si>
  <si>
    <t>1.27.2.3</t>
  </si>
  <si>
    <t>1.27.1.1.1</t>
  </si>
  <si>
    <t>1.27.1.1.2</t>
  </si>
  <si>
    <t>1.27.2.1.1</t>
  </si>
  <si>
    <t>1.27.2.1.2</t>
  </si>
  <si>
    <t>1.27.2.1.3</t>
  </si>
  <si>
    <t>1.27.2.2.1</t>
  </si>
  <si>
    <t>1.27.2.2.2</t>
  </si>
  <si>
    <t>1.27.2.2.3</t>
  </si>
  <si>
    <t>1.27.2.2.4</t>
  </si>
  <si>
    <t>1.27.2.2.5</t>
  </si>
  <si>
    <t>1.27.2.2.6</t>
  </si>
  <si>
    <t>1.27.2.3.1</t>
  </si>
  <si>
    <t>1.27.2.3.2</t>
  </si>
  <si>
    <t>1.27.2.3.3</t>
  </si>
  <si>
    <t>1.27.2.3.4</t>
  </si>
  <si>
    <t>1.27.2.3.5</t>
  </si>
  <si>
    <t>1.27.2.3.6</t>
  </si>
  <si>
    <t>1.27.2.3.7</t>
  </si>
  <si>
    <t>1.27.2.3.8</t>
  </si>
  <si>
    <t>1.27.2.3.9</t>
  </si>
  <si>
    <t>1.27.2.3.10</t>
  </si>
  <si>
    <t>1.27.2.3.11</t>
  </si>
  <si>
    <t>1.27.2.3.12</t>
  </si>
  <si>
    <t>1.27.2.3.13</t>
  </si>
  <si>
    <t>1.27.2.3.14</t>
  </si>
  <si>
    <t>1.27.2.3.15</t>
  </si>
  <si>
    <t>1.27.2.3.16</t>
  </si>
  <si>
    <t>1.27.2.3.17</t>
  </si>
  <si>
    <t>1.27.2.3.18</t>
  </si>
  <si>
    <t>1.27.2.3.19</t>
  </si>
  <si>
    <t>1.27.2.3.20</t>
  </si>
  <si>
    <t>1.27.2.3.21</t>
  </si>
  <si>
    <t>1.27.2.3.22</t>
  </si>
  <si>
    <t>1.27.2.3.23</t>
  </si>
  <si>
    <t>1.27.2.3.24</t>
  </si>
  <si>
    <t>1.27.2.3.25</t>
  </si>
  <si>
    <t>1.27.2.3.26</t>
  </si>
  <si>
    <t>1.27.2.3.27</t>
  </si>
  <si>
    <t>1.27.2.4</t>
  </si>
  <si>
    <t>1.27.2.4.1</t>
  </si>
  <si>
    <t>1.27.2.4.2</t>
  </si>
  <si>
    <t>1.27.2.4.3</t>
  </si>
  <si>
    <t>1.27.2.4.4</t>
  </si>
  <si>
    <t>1.27.2.4.5</t>
  </si>
  <si>
    <t>1.27.2.4.6</t>
  </si>
  <si>
    <t>1.27.2.4.7</t>
  </si>
  <si>
    <t>1.27.2.4.8</t>
  </si>
  <si>
    <t>1.27.2.4.9</t>
  </si>
  <si>
    <t>1.27.2.4.10</t>
  </si>
  <si>
    <t>1.27.2.4.11</t>
  </si>
  <si>
    <t>1.27.2.4.12</t>
  </si>
  <si>
    <t>1.27.2.4.13</t>
  </si>
  <si>
    <t>1.27.2.4.14</t>
  </si>
  <si>
    <t>1.27.2.4.15</t>
  </si>
  <si>
    <t>1.27.2.4.16</t>
  </si>
  <si>
    <t>1.27.2.5</t>
  </si>
  <si>
    <t>1.27.2.5.1</t>
  </si>
  <si>
    <t>1.27.2.5.2</t>
  </si>
  <si>
    <t>1.27.2.5.3</t>
  </si>
  <si>
    <t>1.27.2.5.4</t>
  </si>
  <si>
    <t>1.27.2.5.5</t>
  </si>
  <si>
    <t>1.27.2.5.6</t>
  </si>
  <si>
    <t>1.27.2.5.7</t>
  </si>
  <si>
    <t>1.27.2.5.8</t>
  </si>
  <si>
    <t>1.27.2.5.9</t>
  </si>
  <si>
    <t>1.27.2.5.10</t>
  </si>
  <si>
    <t>1.27.2.5.11</t>
  </si>
  <si>
    <t>1.27.2.5.12</t>
  </si>
  <si>
    <t>1.27.2.5.13</t>
  </si>
  <si>
    <t>1.27.2.5.14</t>
  </si>
  <si>
    <t>1.27.2.5.15</t>
  </si>
  <si>
    <t>1.27.2.5.16</t>
  </si>
  <si>
    <t>1.27.2.5.17</t>
  </si>
  <si>
    <t>1.27.2.5.18</t>
  </si>
  <si>
    <t>1.27.2.5.19</t>
  </si>
  <si>
    <t>1.27.2.5.20</t>
  </si>
  <si>
    <t>1.27.2.5.21</t>
  </si>
  <si>
    <t>1.27.2.5.22</t>
  </si>
  <si>
    <t>1.27.2.5.23</t>
  </si>
  <si>
    <t>1.27.2.5.24</t>
  </si>
  <si>
    <t>1.27.2.5.25</t>
  </si>
  <si>
    <t>1.27.2.6</t>
  </si>
  <si>
    <t>1.27.2.6.1</t>
  </si>
  <si>
    <t>1.27.2.6.2</t>
  </si>
  <si>
    <t>1.27.2.6.3</t>
  </si>
  <si>
    <t>1.27.2.6.4</t>
  </si>
  <si>
    <t>1.27.2.7</t>
  </si>
  <si>
    <t>1.27.2.7.1</t>
  </si>
  <si>
    <t>1.27.2.7.2</t>
  </si>
  <si>
    <t>1.27.2.7.3</t>
  </si>
  <si>
    <t>1.27.2.7.4</t>
  </si>
  <si>
    <t>1.27.2.7.5</t>
  </si>
  <si>
    <t>1.27.2.7.6</t>
  </si>
  <si>
    <t>1.27.2.7.7</t>
  </si>
  <si>
    <t>1.27.2.7.8</t>
  </si>
  <si>
    <t>1.27.2.7.9</t>
  </si>
  <si>
    <t>1.27.2.7.10</t>
  </si>
  <si>
    <t>1.27.2.7.11</t>
  </si>
  <si>
    <t>1.27.2.7.12</t>
  </si>
  <si>
    <t>1.27.2.7.13</t>
  </si>
  <si>
    <t>1.27.2.7.14</t>
  </si>
  <si>
    <t>1.27.2.8</t>
  </si>
  <si>
    <t>1.27.2.8.1</t>
  </si>
  <si>
    <t>1.27.2.8.2</t>
  </si>
  <si>
    <t>1.27.2.8.3</t>
  </si>
  <si>
    <t>1.27.2.8.4</t>
  </si>
  <si>
    <t>1.27.2.8.5</t>
  </si>
  <si>
    <t>1.27.2.8.6</t>
  </si>
  <si>
    <t>1.27.2.8.7</t>
  </si>
  <si>
    <t>1.27.2.8.8</t>
  </si>
  <si>
    <t>1.27.2.8.9</t>
  </si>
  <si>
    <t>1.27.2.8.10</t>
  </si>
  <si>
    <t>1.27.2.8.11</t>
  </si>
  <si>
    <t>1.27.2.8.12</t>
  </si>
  <si>
    <t>1.27.2.8.13</t>
  </si>
  <si>
    <t>1.27.2.8.14</t>
  </si>
  <si>
    <t>1.27.2.8.15</t>
  </si>
  <si>
    <t>1.27.2.8.16</t>
  </si>
  <si>
    <t>1.27.2.8.17</t>
  </si>
  <si>
    <t>1.27.2.8.18</t>
  </si>
  <si>
    <t>1.27.2.8.19</t>
  </si>
  <si>
    <t>1.28.1</t>
  </si>
  <si>
    <t>1.29.1</t>
  </si>
  <si>
    <t>2.1.1</t>
  </si>
  <si>
    <t>2.1.2</t>
  </si>
  <si>
    <t>2.1.3</t>
  </si>
  <si>
    <t>2.1.4</t>
  </si>
  <si>
    <t>2.1.5</t>
  </si>
  <si>
    <t>2.2.1</t>
  </si>
  <si>
    <t>2.2.2</t>
  </si>
  <si>
    <t>2.2.3</t>
  </si>
  <si>
    <t>2.2.4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</si>
  <si>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</si>
  <si>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</si>
  <si>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</si>
  <si>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</si>
  <si>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</si>
  <si>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</si>
  <si>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</si>
  <si>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</si>
  <si>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</si>
  <si>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</si>
  <si>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</si>
  <si>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</si>
  <si>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</si>
  <si>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</si>
  <si>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</si>
  <si>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</si>
  <si>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2.5.1</t>
  </si>
  <si>
    <t>2.5.2</t>
  </si>
  <si>
    <t>2.5.3</t>
  </si>
  <si>
    <t>2.6.1</t>
  </si>
  <si>
    <t>2.6.2</t>
  </si>
  <si>
    <t>2.6.3</t>
  </si>
  <si>
    <t>2.6.4</t>
  </si>
  <si>
    <t>2.6.5</t>
  </si>
  <si>
    <t>2.6.6</t>
  </si>
  <si>
    <t>2.7.1</t>
  </si>
  <si>
    <t>2.7.2</t>
  </si>
  <si>
    <t>2.7.3</t>
  </si>
  <si>
    <t>2.7.4</t>
  </si>
  <si>
    <t>2.7.5</t>
  </si>
  <si>
    <t>2.7.6</t>
  </si>
  <si>
    <t>2.7.7</t>
  </si>
  <si>
    <t>2.8.1</t>
  </si>
  <si>
    <t>2.8.2</t>
  </si>
  <si>
    <t>2.8.3</t>
  </si>
  <si>
    <t>2.8.4</t>
  </si>
  <si>
    <t>2.8.5</t>
  </si>
  <si>
    <t>2.9.1</t>
  </si>
  <si>
    <t>2.10.1</t>
  </si>
  <si>
    <t>2.10.2</t>
  </si>
  <si>
    <t>2.10.3</t>
  </si>
  <si>
    <t>2.11.1</t>
  </si>
  <si>
    <t>2.11.2</t>
  </si>
  <si>
    <t>2.11.3</t>
  </si>
  <si>
    <t>2.11.4</t>
  </si>
  <si>
    <t>2.11.5</t>
  </si>
  <si>
    <t>2.11.6</t>
  </si>
  <si>
    <t>2.11.7</t>
  </si>
  <si>
    <t>2.11.8</t>
  </si>
  <si>
    <t>2.11.9</t>
  </si>
  <si>
    <t>2.11.10</t>
  </si>
  <si>
    <t>2.12.1</t>
  </si>
  <si>
    <t>2.12.2</t>
  </si>
  <si>
    <t>2.13.1</t>
  </si>
  <si>
    <t>2.13.2</t>
  </si>
  <si>
    <t>2.14</t>
  </si>
  <si>
    <t>2.14.1</t>
  </si>
  <si>
    <t>2.15</t>
  </si>
  <si>
    <t>2.15.1</t>
  </si>
  <si>
    <t>2.15.2</t>
  </si>
  <si>
    <t>2.15.3</t>
  </si>
  <si>
    <t>2.15.4</t>
  </si>
  <si>
    <t>2.16</t>
  </si>
  <si>
    <t>2.16.1</t>
  </si>
  <si>
    <t>2.16.2</t>
  </si>
  <si>
    <t>2.17</t>
  </si>
  <si>
    <t>2.17.1</t>
  </si>
  <si>
    <t>2.17.2</t>
  </si>
  <si>
    <t>2.17.3</t>
  </si>
  <si>
    <t>2.18</t>
  </si>
  <si>
    <t>2.18.1</t>
  </si>
  <si>
    <t>2.18.2</t>
  </si>
  <si>
    <t>2.18.3</t>
  </si>
  <si>
    <t>2.18.4</t>
  </si>
  <si>
    <t>2.18.5</t>
  </si>
  <si>
    <t>2.18.6</t>
  </si>
  <si>
    <t>2.19</t>
  </si>
  <si>
    <t>2.19.1</t>
  </si>
  <si>
    <t>2.19.2</t>
  </si>
  <si>
    <t>2.19.3</t>
  </si>
  <si>
    <t>2.19.4</t>
  </si>
  <si>
    <t>2.19.5</t>
  </si>
  <si>
    <t>2.19.6</t>
  </si>
  <si>
    <t>2.19.7</t>
  </si>
  <si>
    <t>2.19.8</t>
  </si>
  <si>
    <t>2.19.9</t>
  </si>
  <si>
    <t>2.19.10</t>
  </si>
  <si>
    <t>2.20</t>
  </si>
  <si>
    <t>2.20.1</t>
  </si>
  <si>
    <t>2.20.2</t>
  </si>
  <si>
    <t>2.20.3</t>
  </si>
  <si>
    <t>2.20.4</t>
  </si>
  <si>
    <t>2.20.5</t>
  </si>
  <si>
    <t>2.20.6</t>
  </si>
  <si>
    <t>2.20.7</t>
  </si>
  <si>
    <t>2.20.8</t>
  </si>
  <si>
    <t>2.20.9</t>
  </si>
  <si>
    <t>2.20.10</t>
  </si>
  <si>
    <t>2.20.11</t>
  </si>
  <si>
    <t>2.20.12</t>
  </si>
  <si>
    <t>2.21</t>
  </si>
  <si>
    <t>2.21.1</t>
  </si>
  <si>
    <t>2.21.2</t>
  </si>
  <si>
    <t>2.21.3</t>
  </si>
  <si>
    <t>2.21.4</t>
  </si>
  <si>
    <t>2.21.5</t>
  </si>
  <si>
    <t>2.21.6</t>
  </si>
  <si>
    <t>2.21.7</t>
  </si>
  <si>
    <t>2.21.8</t>
  </si>
  <si>
    <t>2.21.9</t>
  </si>
  <si>
    <t>2.21.10</t>
  </si>
  <si>
    <t>2.21.11</t>
  </si>
  <si>
    <t>2.21.12</t>
  </si>
  <si>
    <t>2.21.13</t>
  </si>
  <si>
    <t>2.22</t>
  </si>
  <si>
    <t>2.22.1</t>
  </si>
  <si>
    <t>2.22.2</t>
  </si>
  <si>
    <t>2.22.3</t>
  </si>
  <si>
    <t>2.22.4</t>
  </si>
  <si>
    <t>2.22.5</t>
  </si>
  <si>
    <t>2.22.6</t>
  </si>
  <si>
    <t>2.22.7</t>
  </si>
  <si>
    <t>2.22.8</t>
  </si>
  <si>
    <t>2.22.9</t>
  </si>
  <si>
    <t>2.22.10</t>
  </si>
  <si>
    <t>2.22.11</t>
  </si>
  <si>
    <t>2.22.12</t>
  </si>
  <si>
    <t>2.22.13</t>
  </si>
  <si>
    <t>2.22.14</t>
  </si>
  <si>
    <t>2.22.15</t>
  </si>
  <si>
    <t>2.23</t>
  </si>
  <si>
    <t>2.23.2</t>
  </si>
  <si>
    <t>2.23.3</t>
  </si>
  <si>
    <t>2.23.4</t>
  </si>
  <si>
    <t>2.23.5</t>
  </si>
  <si>
    <t>2.24</t>
  </si>
  <si>
    <t>2.24.1</t>
  </si>
  <si>
    <t>2.24.2.</t>
  </si>
  <si>
    <t>2.25</t>
  </si>
  <si>
    <t>2.25.1</t>
  </si>
  <si>
    <t>2.25.2</t>
  </si>
  <si>
    <t>2.25.3</t>
  </si>
  <si>
    <t>2.25.4</t>
  </si>
  <si>
    <t>2.25.5</t>
  </si>
  <si>
    <t>2.25.6</t>
  </si>
  <si>
    <t>2.25.7</t>
  </si>
  <si>
    <t>2.25.8</t>
  </si>
  <si>
    <t>2.25.9</t>
  </si>
  <si>
    <t>2.25.10</t>
  </si>
  <si>
    <t>2.25.11</t>
  </si>
  <si>
    <t>2.25.12</t>
  </si>
  <si>
    <t>2.25.13</t>
  </si>
  <si>
    <t>2.25.14</t>
  </si>
  <si>
    <t>2.25.15</t>
  </si>
  <si>
    <t>2.25.16</t>
  </si>
  <si>
    <t>2.25.17</t>
  </si>
  <si>
    <t>2.25.18</t>
  </si>
  <si>
    <t>2.25.19</t>
  </si>
  <si>
    <t>2.25.20</t>
  </si>
  <si>
    <t>2.25.21</t>
  </si>
  <si>
    <t>2.25.22</t>
  </si>
  <si>
    <t>2.25.23</t>
  </si>
  <si>
    <t>2.25.24</t>
  </si>
  <si>
    <t>2.25.25</t>
  </si>
  <si>
    <t>2.25.26</t>
  </si>
  <si>
    <t>2.26</t>
  </si>
  <si>
    <t>2.26.1</t>
  </si>
  <si>
    <t>2.26.2</t>
  </si>
  <si>
    <t>2.26.3</t>
  </si>
  <si>
    <t>2.26.4</t>
  </si>
  <si>
    <t>2.26.5</t>
  </si>
  <si>
    <t>2.26.6</t>
  </si>
  <si>
    <t>2.26.7</t>
  </si>
  <si>
    <t>2.26.8</t>
  </si>
  <si>
    <t>2.26.9</t>
  </si>
  <si>
    <t>2.26.10</t>
  </si>
  <si>
    <t>2.26.11</t>
  </si>
  <si>
    <t>2.26.12</t>
  </si>
  <si>
    <t>2.26.13</t>
  </si>
  <si>
    <t>2.26.14</t>
  </si>
  <si>
    <t>2.26.15</t>
  </si>
  <si>
    <t>2.26.16</t>
  </si>
  <si>
    <t>2.26.17</t>
  </si>
  <si>
    <t>2.26.18</t>
  </si>
  <si>
    <t>2.26.19</t>
  </si>
  <si>
    <t>2.27</t>
  </si>
  <si>
    <t>2.27.1</t>
  </si>
  <si>
    <t>2.28</t>
  </si>
  <si>
    <t>2.28.1</t>
  </si>
  <si>
    <t>1 - CENTRAL DE MATERIAL ESTERELIZADO EXISTENTE</t>
  </si>
  <si>
    <t>2 - CENTRAL DE MATERIAL ESTERELIZADO PROVISÓRIO</t>
  </si>
  <si>
    <t>3 - ANFITEATRO E SALA MULTIPLO USO Nº 1</t>
  </si>
  <si>
    <t>3.1.1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</si>
  <si>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</si>
  <si>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</si>
  <si>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</si>
  <si>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</si>
  <si>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</si>
  <si>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</si>
  <si>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</si>
  <si>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</si>
  <si>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3.3.5</t>
  </si>
  <si>
    <t>3.4.1</t>
  </si>
  <si>
    <t>3.4.2</t>
  </si>
  <si>
    <t>3.4.3</t>
  </si>
  <si>
    <t>3.4.4</t>
  </si>
  <si>
    <t>3.5.1</t>
  </si>
  <si>
    <t>3.5.2</t>
  </si>
  <si>
    <t>3.5.3</t>
  </si>
  <si>
    <t>3.6.1</t>
  </si>
  <si>
    <t>3.6.2</t>
  </si>
  <si>
    <t>3.6.3</t>
  </si>
  <si>
    <t>3.7.1</t>
  </si>
  <si>
    <t>3.7.2</t>
  </si>
  <si>
    <t>3.7.3</t>
  </si>
  <si>
    <t>3.7.4</t>
  </si>
  <si>
    <t>3.7.5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</si>
  <si>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</si>
  <si>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</si>
  <si>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</si>
  <si>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</si>
  <si>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</si>
  <si>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</si>
  <si>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</si>
  <si>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</si>
  <si>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3.10</t>
  </si>
  <si>
    <t>3.10.1</t>
  </si>
  <si>
    <t>3.10.2</t>
  </si>
  <si>
    <t>3.10.3</t>
  </si>
  <si>
    <t>3.11</t>
  </si>
  <si>
    <t>3.11.1</t>
  </si>
  <si>
    <t>3.12</t>
  </si>
  <si>
    <t>3.12.1</t>
  </si>
  <si>
    <t>3.12.2</t>
  </si>
  <si>
    <t>3.12.3</t>
  </si>
  <si>
    <t>3.12.4</t>
  </si>
  <si>
    <t>3.12.5</t>
  </si>
  <si>
    <t>3.13</t>
  </si>
  <si>
    <t>3.13.1</t>
  </si>
  <si>
    <t>3.13.2</t>
  </si>
  <si>
    <t>3.13.3</t>
  </si>
  <si>
    <t>3.14</t>
  </si>
  <si>
    <t>3.14.1</t>
  </si>
  <si>
    <t>3.14.2</t>
  </si>
  <si>
    <t>3.14.3</t>
  </si>
  <si>
    <t>3.15</t>
  </si>
  <si>
    <t>3.15.1</t>
  </si>
  <si>
    <t>3.15.2</t>
  </si>
  <si>
    <t>3.15.3</t>
  </si>
  <si>
    <t>3.15.4</t>
  </si>
  <si>
    <t>3.15.5</t>
  </si>
  <si>
    <t>3.15.6</t>
  </si>
  <si>
    <t>3.15.7</t>
  </si>
  <si>
    <t>3.16</t>
  </si>
  <si>
    <t>3.16.1</t>
  </si>
  <si>
    <t>3.16.2</t>
  </si>
  <si>
    <t>3.16.3</t>
  </si>
  <si>
    <t>3.16.4</t>
  </si>
  <si>
    <t>3.16.5</t>
  </si>
  <si>
    <t>3.16.6</t>
  </si>
  <si>
    <t>3.16.7</t>
  </si>
  <si>
    <t>3.16.8</t>
  </si>
  <si>
    <t>3.16.9</t>
  </si>
  <si>
    <t>3.16.10</t>
  </si>
  <si>
    <t>3.17</t>
  </si>
  <si>
    <t>3.17.1</t>
  </si>
  <si>
    <t>3.18</t>
  </si>
  <si>
    <t>3.18.1</t>
  </si>
  <si>
    <t>3.19.1</t>
  </si>
  <si>
    <t>3.20.1</t>
  </si>
  <si>
    <t>3.20</t>
  </si>
  <si>
    <t>3.19</t>
  </si>
  <si>
    <t>4 - LIXEIRA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</si>
  <si>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</si>
  <si>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</si>
  <si>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</si>
  <si>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</si>
  <si>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</si>
  <si>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</si>
  <si>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</si>
  <si>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</si>
  <si>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</si>
  <si>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</si>
  <si>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</si>
  <si>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</si>
  <si>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</si>
  <si>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</si>
  <si>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</si>
  <si>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</si>
  <si>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</si>
  <si>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4.3.1</t>
  </si>
  <si>
    <t>4.4.1</t>
  </si>
  <si>
    <t>4.5.1</t>
  </si>
  <si>
    <t>4.5.2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</si>
  <si>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</si>
  <si>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</si>
  <si>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</si>
  <si>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</si>
  <si>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</si>
  <si>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</si>
  <si>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</si>
  <si>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</si>
  <si>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4.6.9</t>
  </si>
  <si>
    <t>4.6.10</t>
  </si>
  <si>
    <t>4.6.11</t>
  </si>
  <si>
    <t>4.6.12</t>
  </si>
  <si>
    <t>4.6.13</t>
  </si>
  <si>
    <t>4.6.14</t>
  </si>
  <si>
    <t>4.6.15</t>
  </si>
  <si>
    <t>4.6.16</t>
  </si>
  <si>
    <t>4.6.17</t>
  </si>
  <si>
    <t>4.6.18</t>
  </si>
  <si>
    <t>4.6.19</t>
  </si>
  <si>
    <t>4.6.20</t>
  </si>
  <si>
    <t>4.7.1</t>
  </si>
  <si>
    <t>4.7.2</t>
  </si>
  <si>
    <t>4.7.3</t>
  </si>
  <si>
    <t>4.7.4</t>
  </si>
  <si>
    <t>4.7.5</t>
  </si>
  <si>
    <t>4.7.6</t>
  </si>
  <si>
    <t>4.7.7</t>
  </si>
  <si>
    <t>4.7.8</t>
  </si>
  <si>
    <t>4.8.1</t>
  </si>
  <si>
    <t>4.8.2</t>
  </si>
  <si>
    <t>4.8.3</t>
  </si>
  <si>
    <t>4.8.4</t>
  </si>
  <si>
    <t>4.8.5</t>
  </si>
  <si>
    <t>4.9</t>
  </si>
  <si>
    <t>4.9.1</t>
  </si>
  <si>
    <t>4.9.2</t>
  </si>
  <si>
    <t>4.9.3</t>
  </si>
  <si>
    <t>4.9.4</t>
  </si>
  <si>
    <t>4.9.5</t>
  </si>
  <si>
    <t>4.9.6</t>
  </si>
  <si>
    <t>4.9.7</t>
  </si>
  <si>
    <t>4.9.8</t>
  </si>
  <si>
    <t>4.9.9</t>
  </si>
  <si>
    <t>4.9.10</t>
  </si>
  <si>
    <t>4.9.11</t>
  </si>
  <si>
    <t>4.10</t>
  </si>
  <si>
    <t>4.10.1</t>
  </si>
  <si>
    <t>4.10.2</t>
  </si>
  <si>
    <t>4.10.3</t>
  </si>
  <si>
    <t>4.11</t>
  </si>
  <si>
    <t>4.11.1</t>
  </si>
  <si>
    <t>4.11.2</t>
  </si>
  <si>
    <t>4.11.3</t>
  </si>
  <si>
    <t>4.12</t>
  </si>
  <si>
    <t>4.12.1</t>
  </si>
  <si>
    <t>4.12.2</t>
  </si>
  <si>
    <t>4.12.3</t>
  </si>
  <si>
    <t>4.12.4</t>
  </si>
  <si>
    <t>4.12.5</t>
  </si>
  <si>
    <t>4.12.6</t>
  </si>
  <si>
    <t>4.12.7</t>
  </si>
  <si>
    <t>4.12.8</t>
  </si>
  <si>
    <t>4.12.9</t>
  </si>
  <si>
    <t>4.12.10</t>
  </si>
  <si>
    <t>4.12.11</t>
  </si>
  <si>
    <t>4.12.12</t>
  </si>
  <si>
    <t>4.12.13</t>
  </si>
  <si>
    <t>4.13</t>
  </si>
  <si>
    <t>4.13.1</t>
  </si>
  <si>
    <t>4.13.2</t>
  </si>
  <si>
    <t>4.13.3</t>
  </si>
  <si>
    <t>4.13.4</t>
  </si>
  <si>
    <t>4.13.5</t>
  </si>
  <si>
    <t>4.13.6</t>
  </si>
  <si>
    <t>4.13.7</t>
  </si>
  <si>
    <t>4.13.8</t>
  </si>
  <si>
    <t>4.13.9</t>
  </si>
  <si>
    <t>4.13.10</t>
  </si>
  <si>
    <t>4.13.11</t>
  </si>
  <si>
    <t>4.13.12</t>
  </si>
  <si>
    <t>4.13.13</t>
  </si>
  <si>
    <t>4.13.14</t>
  </si>
  <si>
    <t>4.13.15</t>
  </si>
  <si>
    <t>4.13.16</t>
  </si>
  <si>
    <t>4.13.17</t>
  </si>
  <si>
    <t>4.13.18</t>
  </si>
  <si>
    <t>4.13.19</t>
  </si>
  <si>
    <t>4.13.20</t>
  </si>
  <si>
    <t>4.13.21</t>
  </si>
  <si>
    <t>4.13.22</t>
  </si>
  <si>
    <t>4.13.23</t>
  </si>
  <si>
    <t>4.13.24</t>
  </si>
  <si>
    <t>4.13.25</t>
  </si>
  <si>
    <t>4.13.26</t>
  </si>
  <si>
    <t>4.13.27</t>
  </si>
  <si>
    <t>4.13.28</t>
  </si>
  <si>
    <t>4.13.29</t>
  </si>
  <si>
    <t>4.13.30</t>
  </si>
  <si>
    <t>4.13.31</t>
  </si>
  <si>
    <t>4.13.32</t>
  </si>
  <si>
    <t>4.13.33</t>
  </si>
  <si>
    <t>4.13.34</t>
  </si>
  <si>
    <t>4.13.35</t>
  </si>
  <si>
    <t>4.13.36</t>
  </si>
  <si>
    <t>4.14</t>
  </si>
  <si>
    <t>4.14.1</t>
  </si>
  <si>
    <t>4.14.2</t>
  </si>
  <si>
    <t>4.14.3</t>
  </si>
  <si>
    <t>4.14.4</t>
  </si>
  <si>
    <t>4.14.5</t>
  </si>
  <si>
    <t>4.14.6</t>
  </si>
  <si>
    <t>4.14.7</t>
  </si>
  <si>
    <t>4.14.8</t>
  </si>
  <si>
    <t>4.14.9</t>
  </si>
  <si>
    <t>4.14.10</t>
  </si>
  <si>
    <t>4.14.11</t>
  </si>
  <si>
    <t>4.14.12</t>
  </si>
  <si>
    <t>4.14.13</t>
  </si>
  <si>
    <t>4.14.14</t>
  </si>
  <si>
    <t>4.14.15</t>
  </si>
  <si>
    <t>4.14.16</t>
  </si>
  <si>
    <t>4.14.17</t>
  </si>
  <si>
    <t>4.14.18</t>
  </si>
  <si>
    <t>4.14.19</t>
  </si>
  <si>
    <t>4.14.20</t>
  </si>
  <si>
    <t>4.14.21</t>
  </si>
  <si>
    <t>4.14.22</t>
  </si>
  <si>
    <t>4.14.23</t>
  </si>
  <si>
    <t>4.14.24</t>
  </si>
  <si>
    <t>4.14.25</t>
  </si>
  <si>
    <t>4.14.26</t>
  </si>
  <si>
    <t>4.14.27</t>
  </si>
  <si>
    <t>4.14.28</t>
  </si>
  <si>
    <t>4.14.29</t>
  </si>
  <si>
    <t>4.14.30</t>
  </si>
  <si>
    <t>4.14.31</t>
  </si>
  <si>
    <t>4.14.32</t>
  </si>
  <si>
    <t>4.14.33</t>
  </si>
  <si>
    <t>4.14.34</t>
  </si>
  <si>
    <t>4.14.35</t>
  </si>
  <si>
    <t>4.14.36</t>
  </si>
  <si>
    <t>4.14.37</t>
  </si>
  <si>
    <t>4.14.38</t>
  </si>
  <si>
    <t>4.14.39</t>
  </si>
  <si>
    <t>4.14.40</t>
  </si>
  <si>
    <t>4.14.41</t>
  </si>
  <si>
    <t>4.15</t>
  </si>
  <si>
    <t>4.15.1</t>
  </si>
  <si>
    <t>4.15.2</t>
  </si>
  <si>
    <t>4.15.3</t>
  </si>
  <si>
    <t>4.15.4</t>
  </si>
  <si>
    <t>4.15.5</t>
  </si>
  <si>
    <t>4.15.6</t>
  </si>
  <si>
    <t>4.15.7</t>
  </si>
  <si>
    <t>4.15.8</t>
  </si>
  <si>
    <t>4.15.9</t>
  </si>
  <si>
    <t>4.15.10</t>
  </si>
  <si>
    <t>4.15.11</t>
  </si>
  <si>
    <t>4.15.12</t>
  </si>
  <si>
    <t>4.15.13</t>
  </si>
  <si>
    <t>4.15.14</t>
  </si>
  <si>
    <t>4.15.15</t>
  </si>
  <si>
    <t>4.15.16</t>
  </si>
  <si>
    <t>4.15.17</t>
  </si>
  <si>
    <t>4.15.18</t>
  </si>
  <si>
    <t>4.15.19</t>
  </si>
  <si>
    <t>4.15.20</t>
  </si>
  <si>
    <t>4.15.21</t>
  </si>
  <si>
    <t>4.15.22</t>
  </si>
  <si>
    <t>4.15.23</t>
  </si>
  <si>
    <t>4.16</t>
  </si>
  <si>
    <t>4.16.1</t>
  </si>
  <si>
    <t>4.17</t>
  </si>
  <si>
    <t>4.17.1</t>
  </si>
  <si>
    <t>4.18</t>
  </si>
  <si>
    <t>4.19.1</t>
  </si>
  <si>
    <t>4.18.1</t>
  </si>
  <si>
    <t>4.18.2</t>
  </si>
  <si>
    <t>4.19</t>
  </si>
  <si>
    <t>7 - ADMINISTRAÇÃO LOCAL</t>
  </si>
  <si>
    <t>5 -SAME</t>
  </si>
  <si>
    <t>6 - NECROTÉRIO</t>
  </si>
  <si>
    <t>Retirada de instalações hidráulicas em geral</t>
  </si>
  <si>
    <t>Retirada de instalações elétricas em geral</t>
  </si>
  <si>
    <t>Porta em laminado fenólico melamínico, com balcão, acabamento liso, batente metálico - 90 x 210 cm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</si>
  <si>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</si>
  <si>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</si>
  <si>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</si>
  <si>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</si>
  <si>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</si>
  <si>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</si>
  <si>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</si>
  <si>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</si>
  <si>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</si>
  <si>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</si>
  <si>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</si>
  <si>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</si>
  <si>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5.2.6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</si>
  <si>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</si>
  <si>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</si>
  <si>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</si>
  <si>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</si>
  <si>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</si>
  <si>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</si>
  <si>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</si>
  <si>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</si>
  <si>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</si>
  <si>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</si>
  <si>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</si>
  <si>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</si>
  <si>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5.3.13</t>
  </si>
  <si>
    <t>5.3.14</t>
  </si>
  <si>
    <t>5.3.15</t>
  </si>
  <si>
    <t>5.3.16</t>
  </si>
  <si>
    <t>5.3.17</t>
  </si>
  <si>
    <t>5.3.18</t>
  </si>
  <si>
    <t>5.3.19</t>
  </si>
  <si>
    <t>5.4.1</t>
  </si>
  <si>
    <t>5.4.2</t>
  </si>
  <si>
    <t>5.5.1</t>
  </si>
  <si>
    <t>5.5.2</t>
  </si>
  <si>
    <t>5.5.3</t>
  </si>
  <si>
    <t>5.5.4</t>
  </si>
  <si>
    <t>5.5.5</t>
  </si>
  <si>
    <t>5.6</t>
  </si>
  <si>
    <t>5.6.1</t>
  </si>
  <si>
    <t>5.6.2</t>
  </si>
  <si>
    <t>5.6.3</t>
  </si>
  <si>
    <t>5.6.4</t>
  </si>
  <si>
    <t>5.6.5</t>
  </si>
  <si>
    <t>5.6.6</t>
  </si>
  <si>
    <t>5.6.7</t>
  </si>
  <si>
    <t>5.6.8</t>
  </si>
  <si>
    <t>5.6.9</t>
  </si>
  <si>
    <t>5.6.10</t>
  </si>
  <si>
    <t>5.6.11</t>
  </si>
  <si>
    <t>5.6.12</t>
  </si>
  <si>
    <t>5.6.13</t>
  </si>
  <si>
    <t>5.6.14</t>
  </si>
  <si>
    <t>5.7</t>
  </si>
  <si>
    <t>5.7.1</t>
  </si>
  <si>
    <t>5.7.2</t>
  </si>
  <si>
    <t>5.7.3</t>
  </si>
  <si>
    <t>5.7.4</t>
  </si>
  <si>
    <t>5.7.5</t>
  </si>
  <si>
    <t>5.7.6</t>
  </si>
  <si>
    <t>5.7.7</t>
  </si>
  <si>
    <t>5.7.8</t>
  </si>
  <si>
    <t>5.8</t>
  </si>
  <si>
    <t>5.8.1</t>
  </si>
  <si>
    <t>5.8.2</t>
  </si>
  <si>
    <t>5.8.3</t>
  </si>
  <si>
    <t>5.8.4</t>
  </si>
  <si>
    <t>5.8.5</t>
  </si>
  <si>
    <t>5.8.6</t>
  </si>
  <si>
    <t>5.8.7</t>
  </si>
  <si>
    <t>5.9</t>
  </si>
  <si>
    <t>5.9.1</t>
  </si>
  <si>
    <t>5.9.2</t>
  </si>
  <si>
    <t>5.9.3</t>
  </si>
  <si>
    <t>5.9.4</t>
  </si>
  <si>
    <t>5.9.5</t>
  </si>
  <si>
    <t>5.10</t>
  </si>
  <si>
    <t>5.10.1</t>
  </si>
  <si>
    <t>5.10.2</t>
  </si>
  <si>
    <t>5.10.3</t>
  </si>
  <si>
    <t>5.10.4</t>
  </si>
  <si>
    <t>5.10.5</t>
  </si>
  <si>
    <t>5.10.6</t>
  </si>
  <si>
    <t>5.10.7</t>
  </si>
  <si>
    <t>5.10.8</t>
  </si>
  <si>
    <t>5.10.9</t>
  </si>
  <si>
    <t>5.10.10</t>
  </si>
  <si>
    <t>5.10.11</t>
  </si>
  <si>
    <t>5.11</t>
  </si>
  <si>
    <t>5.11.1</t>
  </si>
  <si>
    <t>5.11.2</t>
  </si>
  <si>
    <t>5.12</t>
  </si>
  <si>
    <t>5.12.1</t>
  </si>
  <si>
    <t>5.12.2</t>
  </si>
  <si>
    <t>5.12.3</t>
  </si>
  <si>
    <t>5.12.4</t>
  </si>
  <si>
    <t>5.12.5</t>
  </si>
  <si>
    <t>5.12.6</t>
  </si>
  <si>
    <t>5.12.7</t>
  </si>
  <si>
    <t>5.13</t>
  </si>
  <si>
    <t>5.13.1</t>
  </si>
  <si>
    <t>5.13.2</t>
  </si>
  <si>
    <t>5.13.3</t>
  </si>
  <si>
    <t>5.13.4</t>
  </si>
  <si>
    <t>5.14</t>
  </si>
  <si>
    <t>5.14.1</t>
  </si>
  <si>
    <t>5.14.2</t>
  </si>
  <si>
    <t>5.15</t>
  </si>
  <si>
    <t>5.15.1</t>
  </si>
  <si>
    <t>5.15.2</t>
  </si>
  <si>
    <t>5.15.3</t>
  </si>
  <si>
    <t>5.15.4</t>
  </si>
  <si>
    <t>5.16</t>
  </si>
  <si>
    <t>5.16.1</t>
  </si>
  <si>
    <t>5.16.2</t>
  </si>
  <si>
    <t>5.16.3</t>
  </si>
  <si>
    <t>5.16.4</t>
  </si>
  <si>
    <t>5.17</t>
  </si>
  <si>
    <t>5.17.1</t>
  </si>
  <si>
    <t>5.17.2</t>
  </si>
  <si>
    <t>5.17.3</t>
  </si>
  <si>
    <t>5.17.4</t>
  </si>
  <si>
    <t>5.17.5</t>
  </si>
  <si>
    <t>5.18</t>
  </si>
  <si>
    <t>5.18.1</t>
  </si>
  <si>
    <t>5.18.2</t>
  </si>
  <si>
    <t>5.18.3</t>
  </si>
  <si>
    <t>5.18.4</t>
  </si>
  <si>
    <t>5.18.5</t>
  </si>
  <si>
    <t>5.18.6</t>
  </si>
  <si>
    <t>5.19</t>
  </si>
  <si>
    <t>5.19.1</t>
  </si>
  <si>
    <t>5.19.2</t>
  </si>
  <si>
    <t>5.19.3</t>
  </si>
  <si>
    <t>5.19.4</t>
  </si>
  <si>
    <t>5.19.5</t>
  </si>
  <si>
    <t>5.19.6</t>
  </si>
  <si>
    <t>5.19.7</t>
  </si>
  <si>
    <t>5.19.8</t>
  </si>
  <si>
    <t>5.19.9</t>
  </si>
  <si>
    <t>5.19.10</t>
  </si>
  <si>
    <t>5.19.11</t>
  </si>
  <si>
    <t>5.19.12</t>
  </si>
  <si>
    <t>5.19.13</t>
  </si>
  <si>
    <t>5.19.14</t>
  </si>
  <si>
    <t>5.19.15</t>
  </si>
  <si>
    <t>5.19.16</t>
  </si>
  <si>
    <t>5.19.17</t>
  </si>
  <si>
    <t>5.19.18</t>
  </si>
  <si>
    <t>5.19.19</t>
  </si>
  <si>
    <t>5.19.20</t>
  </si>
  <si>
    <t>5.19.21</t>
  </si>
  <si>
    <t>5.19.22</t>
  </si>
  <si>
    <t>5.19.23</t>
  </si>
  <si>
    <t>5.19.24</t>
  </si>
  <si>
    <t>5.19.25</t>
  </si>
  <si>
    <t>5.19.26</t>
  </si>
  <si>
    <t>5.19.27</t>
  </si>
  <si>
    <t>5.19.28</t>
  </si>
  <si>
    <t>5.19.29</t>
  </si>
  <si>
    <t>5.19.30</t>
  </si>
  <si>
    <t>5.19.31</t>
  </si>
  <si>
    <t>5.19.32</t>
  </si>
  <si>
    <t>5.19.33</t>
  </si>
  <si>
    <t>5.19.34</t>
  </si>
  <si>
    <t>5.20</t>
  </si>
  <si>
    <t>5.20.1</t>
  </si>
  <si>
    <t>5.20.2</t>
  </si>
  <si>
    <t>5.20.3</t>
  </si>
  <si>
    <t>5.20.4</t>
  </si>
  <si>
    <t>5.20.5</t>
  </si>
  <si>
    <t>5.20.6</t>
  </si>
  <si>
    <t>5.20.7</t>
  </si>
  <si>
    <t>5.20.8</t>
  </si>
  <si>
    <t>5.20.9</t>
  </si>
  <si>
    <t>5.20.10</t>
  </si>
  <si>
    <t>5.20.11</t>
  </si>
  <si>
    <t>5.20.12</t>
  </si>
  <si>
    <t>5.20.13</t>
  </si>
  <si>
    <t>5.21</t>
  </si>
  <si>
    <t>5.21.1</t>
  </si>
  <si>
    <t>5.21.2</t>
  </si>
  <si>
    <t>5.21.3</t>
  </si>
  <si>
    <t>5.21.4</t>
  </si>
  <si>
    <t>5.21.5</t>
  </si>
  <si>
    <t>5.21.6</t>
  </si>
  <si>
    <t>5.21.7</t>
  </si>
  <si>
    <t>5.21.8</t>
  </si>
  <si>
    <t>5.21.9</t>
  </si>
  <si>
    <t>5.21.10</t>
  </si>
  <si>
    <t>5.19.35</t>
  </si>
  <si>
    <t>5.19.36</t>
  </si>
  <si>
    <t>5.19.37</t>
  </si>
  <si>
    <t>5.19.38</t>
  </si>
  <si>
    <t>5.19.39</t>
  </si>
  <si>
    <t>5.19.40</t>
  </si>
  <si>
    <t>5.19.41</t>
  </si>
  <si>
    <t>5.19.42</t>
  </si>
  <si>
    <t>5.19.43</t>
  </si>
  <si>
    <t>5.19.44</t>
  </si>
  <si>
    <t>5.19.45</t>
  </si>
  <si>
    <t>5.19.46</t>
  </si>
  <si>
    <t>5.19.47</t>
  </si>
  <si>
    <t>5.19.48</t>
  </si>
  <si>
    <t>5.19.49</t>
  </si>
  <si>
    <t>5.19.50</t>
  </si>
  <si>
    <t>5.19.51</t>
  </si>
  <si>
    <t>5.19.52</t>
  </si>
  <si>
    <t>5.19.53</t>
  </si>
  <si>
    <t>5.19.54</t>
  </si>
  <si>
    <t>5.19.55</t>
  </si>
  <si>
    <t>5.19.56</t>
  </si>
  <si>
    <t>5.19.57</t>
  </si>
  <si>
    <t>5.19.58</t>
  </si>
  <si>
    <t>5.19.59</t>
  </si>
  <si>
    <t>5.19.60</t>
  </si>
  <si>
    <t>5.19.61</t>
  </si>
  <si>
    <t>5.19.62</t>
  </si>
  <si>
    <t>5.19.63</t>
  </si>
  <si>
    <t>5.20.14</t>
  </si>
  <si>
    <t>5.20.15</t>
  </si>
  <si>
    <t>5.20.16</t>
  </si>
  <si>
    <t>5.20.17</t>
  </si>
  <si>
    <t>5.20.18</t>
  </si>
  <si>
    <t>5.20.19</t>
  </si>
  <si>
    <t>5.20.20</t>
  </si>
  <si>
    <t>5.20.21</t>
  </si>
  <si>
    <t>5.20.22</t>
  </si>
  <si>
    <t>5.20.23</t>
  </si>
  <si>
    <t>5.20.24</t>
  </si>
  <si>
    <t>5.20.25</t>
  </si>
  <si>
    <t>5.20.26</t>
  </si>
  <si>
    <t>5.20.27</t>
  </si>
  <si>
    <t>5.20.28</t>
  </si>
  <si>
    <t>5.20.29</t>
  </si>
  <si>
    <t>5.20.30</t>
  </si>
  <si>
    <t>5.20.31</t>
  </si>
  <si>
    <t>5.20.32</t>
  </si>
  <si>
    <t>5.20.33</t>
  </si>
  <si>
    <t>5.20.34</t>
  </si>
  <si>
    <t>5.21.11</t>
  </si>
  <si>
    <t>5.21.12</t>
  </si>
  <si>
    <t>5.21.13</t>
  </si>
  <si>
    <t>5.22</t>
  </si>
  <si>
    <t>5.22.1</t>
  </si>
  <si>
    <t>5.22.2</t>
  </si>
  <si>
    <t>5.22.3</t>
  </si>
  <si>
    <t>5.22.4</t>
  </si>
  <si>
    <t>5.22.5</t>
  </si>
  <si>
    <t>5.22.6</t>
  </si>
  <si>
    <t>5.22.7</t>
  </si>
  <si>
    <t>5.22.8</t>
  </si>
  <si>
    <t>5.22.9</t>
  </si>
  <si>
    <t>5.23</t>
  </si>
  <si>
    <t>5.23.1</t>
  </si>
  <si>
    <t>SERVÇO TÉCNICO ESPECIALIZADO</t>
  </si>
  <si>
    <t>INÍCIO E APOIO DE OBRA</t>
  </si>
  <si>
    <t>DEMOLIÇÃO DE CONCRETO, LASTRO, MISTURA E AFINS</t>
  </si>
  <si>
    <t>TRANSPORTE E MOVIMENTAÇÇÃO, DENTRO E FORA DA OBRA</t>
  </si>
  <si>
    <t>SERVIÇO EM SOLO E ROCHA</t>
  </si>
  <si>
    <t>ESQUADRIAS DE MADEIRA E MARCENARIA</t>
  </si>
  <si>
    <t>ESQUADRIAS METÁLICAS</t>
  </si>
  <si>
    <t>ESQUADRIAS DE VIDRO</t>
  </si>
  <si>
    <t>FERRAGENS COMPLEMENTAR PARA ESQUADRIAS</t>
  </si>
  <si>
    <t>INSTALAÇÕES ELÉTRICAS E ESPECIAIS</t>
  </si>
  <si>
    <t>INSTALAÇÕES HIDRÁULICAS</t>
  </si>
  <si>
    <t>DETECÇÃO, COMBATE E PREVEÇÃO A INCÊNDIO</t>
  </si>
  <si>
    <t>Com019</t>
  </si>
  <si>
    <t xml:space="preserve">Laudos e comissionamentos. </t>
  </si>
  <si>
    <t>cotação</t>
  </si>
  <si>
    <t>Projeto ASBUILT/Data book</t>
  </si>
  <si>
    <t>Retirada e replantio de coqueiro de pequeno porte</t>
  </si>
  <si>
    <t>Desmontagem , acondicionamento, transporte, remontagem e testes de Câmara Fria para Cadáveres</t>
  </si>
  <si>
    <t>13.01.060</t>
  </si>
  <si>
    <t>Revestimento de parede White Plain Matte, linha Clean da Portinari - 30,0 x 60,0 cm</t>
  </si>
  <si>
    <r>
      <t>m</t>
    </r>
    <r>
      <rPr>
        <sz val="10"/>
        <rFont val="Calibri"/>
        <family val="2"/>
      </rPr>
      <t>²</t>
    </r>
  </si>
  <si>
    <t>17.10.420</t>
  </si>
  <si>
    <t>Porta em laminado fenólico melamínico com acabamento liso, batente metálico - 160 x 210 cm-2 folhas</t>
  </si>
  <si>
    <t>Encabeçamento de folha de porta de madeira em chapa de alumínio anodizado branco</t>
  </si>
  <si>
    <t xml:space="preserve"> </t>
  </si>
  <si>
    <t xml:space="preserve">Ferragem completa para porta de correr, incl. Trilho, guias e caixa superior. </t>
  </si>
  <si>
    <t>33.11.020</t>
  </si>
  <si>
    <t>39.24.171</t>
  </si>
  <si>
    <t>44.03.390</t>
  </si>
  <si>
    <t>49.06.140</t>
  </si>
  <si>
    <t xml:space="preserve">Câmara fria para cadáveres em aço inoxidável, com 4 gavetas e carro para transporte. 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</si>
  <si>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</si>
  <si>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</si>
  <si>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</si>
  <si>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</si>
  <si>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</si>
  <si>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</si>
  <si>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</si>
  <si>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</si>
  <si>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</si>
  <si>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</si>
  <si>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</si>
  <si>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</si>
  <si>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</si>
  <si>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</si>
  <si>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</si>
  <si>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</si>
  <si>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</si>
  <si>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</si>
  <si>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</si>
  <si>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</si>
  <si>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</si>
  <si>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</si>
  <si>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</si>
  <si>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</si>
  <si>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</si>
  <si>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</si>
  <si>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</si>
  <si>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6.3.10</t>
  </si>
  <si>
    <t>6.3.11</t>
  </si>
  <si>
    <t>6.3.12</t>
  </si>
  <si>
    <t>6.4.1</t>
  </si>
  <si>
    <t>6.4.2</t>
  </si>
  <si>
    <t>6.4.3</t>
  </si>
  <si>
    <t>6.4.4</t>
  </si>
  <si>
    <t>6.4.5</t>
  </si>
  <si>
    <t>6.4.6</t>
  </si>
  <si>
    <t>6.4.7</t>
  </si>
  <si>
    <t>6.4.8</t>
  </si>
  <si>
    <t>6.4.9</t>
  </si>
  <si>
    <t>RETIRADA DE APARELHOS ELÉTRICOS E HIDRÁULICOS, DEMAIS PEÇAS DE MADEIRA E METÁLICAS</t>
  </si>
  <si>
    <t xml:space="preserve">FUNDAÇÃO E ESTRUTURA 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</si>
  <si>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</si>
  <si>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</si>
  <si>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</si>
  <si>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</si>
  <si>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</si>
  <si>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</si>
  <si>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</si>
  <si>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</si>
  <si>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</si>
  <si>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</si>
  <si>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</si>
  <si>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</si>
  <si>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</si>
  <si>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</si>
  <si>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</si>
  <si>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6.5.16</t>
  </si>
  <si>
    <t>6.5.17</t>
  </si>
  <si>
    <t>6.5.18</t>
  </si>
  <si>
    <t>6.6.1</t>
  </si>
  <si>
    <t>6.6.2</t>
  </si>
  <si>
    <t>6.6.3</t>
  </si>
  <si>
    <t>6.6.4</t>
  </si>
  <si>
    <t>6.6.5</t>
  </si>
  <si>
    <t>COBERTURA EXTERNA E PASSARELA</t>
  </si>
  <si>
    <t>6.7.1</t>
  </si>
  <si>
    <t>6.7.2</t>
  </si>
  <si>
    <t>6.7.3</t>
  </si>
  <si>
    <t>6.7.4</t>
  </si>
  <si>
    <t>6.8.1</t>
  </si>
  <si>
    <t>6.8.2</t>
  </si>
  <si>
    <t>6.8.3</t>
  </si>
  <si>
    <t>6.8.4</t>
  </si>
  <si>
    <t>6.8.5</t>
  </si>
  <si>
    <t>6.8.6</t>
  </si>
  <si>
    <t>6.8.7</t>
  </si>
  <si>
    <t>6.8.8</t>
  </si>
  <si>
    <t>6.8.9</t>
  </si>
  <si>
    <t>6.8.10</t>
  </si>
  <si>
    <t>6.8.11</t>
  </si>
  <si>
    <t>6.8.12</t>
  </si>
  <si>
    <t>6.8.13</t>
  </si>
  <si>
    <t>6.8.14</t>
  </si>
  <si>
    <t>6.8.15</t>
  </si>
  <si>
    <t>6.8.16</t>
  </si>
  <si>
    <t>6.9.1</t>
  </si>
  <si>
    <t>6.10.1</t>
  </si>
  <si>
    <t>6.11.1</t>
  </si>
  <si>
    <t>ESQUADRIAS METÁLICAS E MADEIRA</t>
  </si>
  <si>
    <t>6.11.2</t>
  </si>
  <si>
    <t>6.11.3</t>
  </si>
  <si>
    <t>6.11.4</t>
  </si>
  <si>
    <t>6.11.5</t>
  </si>
  <si>
    <t>6.11.6</t>
  </si>
  <si>
    <t>6.11.7</t>
  </si>
  <si>
    <t>6.11.8</t>
  </si>
  <si>
    <t>6.11.9</t>
  </si>
  <si>
    <t>6.11.10</t>
  </si>
  <si>
    <t>6.11.11</t>
  </si>
  <si>
    <t>6.11.12</t>
  </si>
  <si>
    <t>6.11.13</t>
  </si>
  <si>
    <t>6.11.14</t>
  </si>
  <si>
    <t>6.11.15</t>
  </si>
  <si>
    <t>6.11.16</t>
  </si>
  <si>
    <t>6.11.17</t>
  </si>
  <si>
    <t>6.11.18</t>
  </si>
  <si>
    <t>6.11.19</t>
  </si>
  <si>
    <t>6.11.20</t>
  </si>
  <si>
    <t>6.12.1</t>
  </si>
  <si>
    <t>6.12.2</t>
  </si>
  <si>
    <t>6.12.3</t>
  </si>
  <si>
    <t>6.12.4</t>
  </si>
  <si>
    <t>6.12.5</t>
  </si>
  <si>
    <t>6.12.6</t>
  </si>
  <si>
    <t>6.12.7</t>
  </si>
  <si>
    <t>6.12.8</t>
  </si>
  <si>
    <t>6.13.1</t>
  </si>
  <si>
    <t>6.13.2</t>
  </si>
  <si>
    <t>6.13.3</t>
  </si>
  <si>
    <t>6.13.4</t>
  </si>
  <si>
    <t>6.13.5</t>
  </si>
  <si>
    <t>6.13.6</t>
  </si>
  <si>
    <t>6.14.1</t>
  </si>
  <si>
    <t>6.14.2</t>
  </si>
  <si>
    <t>6.14.3</t>
  </si>
  <si>
    <t>6.14.4</t>
  </si>
  <si>
    <t>6.14.5</t>
  </si>
  <si>
    <t>6.14.6</t>
  </si>
  <si>
    <t>6.14.7</t>
  </si>
  <si>
    <t>6.14.8</t>
  </si>
  <si>
    <t>6.14.9</t>
  </si>
  <si>
    <t>6.14.10</t>
  </si>
  <si>
    <t>6.14.11</t>
  </si>
  <si>
    <t>6.14.12</t>
  </si>
  <si>
    <t>6.14.13</t>
  </si>
  <si>
    <t>6.14.14</t>
  </si>
  <si>
    <t>6.14.15</t>
  </si>
  <si>
    <t>6.14.16</t>
  </si>
  <si>
    <t>6.14.17</t>
  </si>
  <si>
    <t>6.14.18</t>
  </si>
  <si>
    <t>6.14.19</t>
  </si>
  <si>
    <t>6.14.20</t>
  </si>
  <si>
    <t>6.14.21</t>
  </si>
  <si>
    <t>6.14.22</t>
  </si>
  <si>
    <t>6.14.23</t>
  </si>
  <si>
    <t>6.14.24</t>
  </si>
  <si>
    <t>6.14.25</t>
  </si>
  <si>
    <t>6.14.26</t>
  </si>
  <si>
    <t>6.14.27</t>
  </si>
  <si>
    <t>6.14.28</t>
  </si>
  <si>
    <t>6.14.29</t>
  </si>
  <si>
    <t>6.14.30</t>
  </si>
  <si>
    <t>6.14.31</t>
  </si>
  <si>
    <t>6.14.32</t>
  </si>
  <si>
    <t>6.14.33</t>
  </si>
  <si>
    <t>6.14.34</t>
  </si>
  <si>
    <t>6.14.35</t>
  </si>
  <si>
    <t>6.14.36</t>
  </si>
  <si>
    <t>6.14.37</t>
  </si>
  <si>
    <t>6.14.38</t>
  </si>
  <si>
    <t>6.14.39</t>
  </si>
  <si>
    <t>6.14.40</t>
  </si>
  <si>
    <t>6.14.41</t>
  </si>
  <si>
    <t>6.14.42</t>
  </si>
  <si>
    <t>6.14.43</t>
  </si>
  <si>
    <t>6.14.44</t>
  </si>
  <si>
    <t>INSTALAÇÕES HIDRAÚLICAS</t>
  </si>
  <si>
    <t>6.15.1</t>
  </si>
  <si>
    <t>6.15.2</t>
  </si>
  <si>
    <t>6.15.3</t>
  </si>
  <si>
    <t>6.15.4</t>
  </si>
  <si>
    <t>6.15.5</t>
  </si>
  <si>
    <t>6.15.6</t>
  </si>
  <si>
    <t>6.15.7</t>
  </si>
  <si>
    <t>6.15.8</t>
  </si>
  <si>
    <t>6.15.9</t>
  </si>
  <si>
    <t>CÂMARA DE RESFRIAMENTO E CONSERVAÇÃO DE CORPOS</t>
  </si>
  <si>
    <t>6.16.1</t>
  </si>
  <si>
    <t>6.17.1</t>
  </si>
  <si>
    <t>6.19.1</t>
  </si>
  <si>
    <t>6.16.2</t>
  </si>
  <si>
    <t>6.16.3</t>
  </si>
  <si>
    <t>6.16.4</t>
  </si>
  <si>
    <t>6.16.5</t>
  </si>
  <si>
    <t>6.16.6</t>
  </si>
  <si>
    <t>6.16.7</t>
  </si>
  <si>
    <t>6.16.8</t>
  </si>
  <si>
    <t>6.16.9</t>
  </si>
  <si>
    <t>6.16.10</t>
  </si>
  <si>
    <t>6.16.11</t>
  </si>
  <si>
    <t>6.16.12</t>
  </si>
  <si>
    <t>6.16.13</t>
  </si>
  <si>
    <t>6.16.14</t>
  </si>
  <si>
    <t>6.16.15</t>
  </si>
  <si>
    <t>6.16.16</t>
  </si>
  <si>
    <t>6.16.17</t>
  </si>
  <si>
    <t>6.16.18</t>
  </si>
  <si>
    <t>6.16.19</t>
  </si>
  <si>
    <t>6.16.20</t>
  </si>
  <si>
    <t>6.16.21</t>
  </si>
  <si>
    <t>6.16.22</t>
  </si>
  <si>
    <t>6.16.23</t>
  </si>
  <si>
    <t>6.16.24</t>
  </si>
  <si>
    <t>6.16.25</t>
  </si>
  <si>
    <t>6.16.26</t>
  </si>
  <si>
    <t>6.16.27</t>
  </si>
  <si>
    <t>6.16.28</t>
  </si>
  <si>
    <t>6.16.29</t>
  </si>
  <si>
    <t>6.18.1</t>
  </si>
  <si>
    <t>6.18.2</t>
  </si>
  <si>
    <t>6.19.2</t>
  </si>
  <si>
    <t>6.19.3</t>
  </si>
  <si>
    <t>6.19.4</t>
  </si>
  <si>
    <t>6.19.5</t>
  </si>
  <si>
    <t>6.19.6</t>
  </si>
  <si>
    <t>6.19.7</t>
  </si>
  <si>
    <t>6.19.8</t>
  </si>
  <si>
    <t>6.19.9</t>
  </si>
  <si>
    <t>6.19.10</t>
  </si>
  <si>
    <t>6.19.11</t>
  </si>
  <si>
    <t>6.19.12</t>
  </si>
  <si>
    <t>6.19.13</t>
  </si>
  <si>
    <t>6.20.1</t>
  </si>
  <si>
    <t>SUBTOTAL SAME = V</t>
  </si>
  <si>
    <t>SUBTOTAL NECROTÉRIO = VI</t>
  </si>
  <si>
    <t>Administração local</t>
  </si>
  <si>
    <t>TOTAL GERAL = I + II + III + IV + V + VI + VII</t>
  </si>
  <si>
    <t>SUBTOTAL = (1 + 2 + 3 + 4 + 5+ 6 + 7)</t>
  </si>
  <si>
    <t>REVESTIMENTO</t>
  </si>
  <si>
    <t>5 - SAME</t>
  </si>
  <si>
    <t>5.19.64</t>
  </si>
  <si>
    <t>5.19.65</t>
  </si>
  <si>
    <t>5.19.66</t>
  </si>
  <si>
    <t>5.19.67</t>
  </si>
  <si>
    <t>3 - ANFITEATRO E SALA MULTIPLO USO Nº 1 (READEQUAÇÃO)</t>
  </si>
  <si>
    <t>Grelha redonda com disco rotativo em aço inoxidável de 15 cm</t>
  </si>
  <si>
    <t>Estrutura de apoio para tampo/bancada, com largura até 600 mm, em tubo de aço carbono galvanizado.</t>
  </si>
  <si>
    <t>1.1.6</t>
  </si>
  <si>
    <t>4-ABRIGO PARA GUARDA DE RESÍDUOS (LIXEIRA)</t>
  </si>
  <si>
    <t>"As Built" e "Data Book"</t>
  </si>
  <si>
    <t>4.2.10</t>
  </si>
  <si>
    <t>Comp.</t>
  </si>
  <si>
    <t>comp.</t>
  </si>
  <si>
    <t>PAVIMENTAÇÃO, PASSEIO E MURO</t>
  </si>
  <si>
    <t>6.10.2</t>
  </si>
  <si>
    <t>Complexo Hospitalar do Mandaqui - Reforma da Central de Material Esterilizado-CME, SAME, Necrotério e Construção do Abrigo de Resíduos Hospitalares (Lixeira).</t>
  </si>
  <si>
    <t>Complexo Hospitalar do Mandaqui - Reforma da Central de Material Esterilizado-CME, SAME, Necrotério e construção do Abrigo de Resíduos Hospitalares (lixeira).</t>
  </si>
  <si>
    <t>3.18.2</t>
  </si>
  <si>
    <t>6.14.45</t>
  </si>
  <si>
    <t>6.14.46</t>
  </si>
  <si>
    <t>5.8.8</t>
  </si>
  <si>
    <t>Passarela Metálica para Manutenção</t>
  </si>
  <si>
    <t>5.8.8.1</t>
  </si>
  <si>
    <t>5.8.8.2</t>
  </si>
  <si>
    <t>5.8.8.3</t>
  </si>
  <si>
    <t>5.8.8.4</t>
  </si>
  <si>
    <t>5.8.8.5</t>
  </si>
  <si>
    <t>ESTRUTURA EM AÇO, TELHAMENTO E PASSARELA TÉCNICA</t>
  </si>
  <si>
    <t>BDI -     %</t>
  </si>
  <si>
    <t>BDI MATERIAL E MÃO DE OBRA -    %</t>
  </si>
  <si>
    <t>BDI EQUIPAMENTO -   %</t>
  </si>
  <si>
    <t>BDI -    %</t>
  </si>
  <si>
    <t>BDI EQUIPAMENTO -    %</t>
  </si>
  <si>
    <t>BDI MÃO DE OBRA E MATERIAL - %</t>
  </si>
  <si>
    <t>BDI EQUIPAMENTO - %</t>
  </si>
  <si>
    <t>Laje pré-fabricada mista vigota treliçada/lajota cerâmica - LT 20 (16+4) e capa com concreto de 20MPa</t>
  </si>
  <si>
    <t>Soleira em placas pré-moldadas de granilite, acabamento encerado, até 30 cm</t>
  </si>
  <si>
    <t>Folha de porta em laminado fenólico melamínico com acabamento liso, 90 x 210 cm</t>
  </si>
  <si>
    <t>Esmalte em superfície metálica, inclusive preparo</t>
  </si>
  <si>
    <t>Luminária LED redonda de embutir com difusor translucido, 4000 K, fluxo luminoso de 1900 a 2000 lm, potência de 19 a 24 W</t>
  </si>
  <si>
    <t>Barra condutora chata em alumínio, 7/8" x 1/8", inclusive acessórios de fixação</t>
  </si>
  <si>
    <t>Exaustor elétrico em plástico, vazão 190m³/h</t>
  </si>
  <si>
    <t>Cabo de cobre flexível de 4 x 1,5 mm², isolamento 500 V - isolação PP 70° C</t>
  </si>
  <si>
    <t>Torneira curta com rosca para uso geral, em latão fundido cromado, DN= 1/2´</t>
  </si>
  <si>
    <t>Caixa de gordura em alvenaria, 60 x 60 x 60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</si>
</sst>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\ 00\ 00"/>
    <numFmt numFmtId="166" formatCode="#,#00"/>
    <numFmt numFmtId="167" formatCode="&quot;R$&quot;\ #,##0.00"/>
  </numFmts>
  <fonts count="4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9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Calibri"/>
      <family val="2"/>
      <scheme val="minor"/>
    </font>
    <font>
      <sz val="10"/>
      <color indexed="8"/>
      <name val="匠牥晩視敤††††††††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9"/>
      <color indexed="8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2" tint="-0.499984740745262"/>
        <bgColor rgb="FF000000"/>
      </patternFill>
    </fill>
    <fill>
      <patternFill patternType="solid">
        <fgColor theme="5" tint="0.39997558519241921"/>
        <bgColor rgb="FF000000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20" applyNumberFormat="0" applyAlignment="0" applyProtection="0"/>
    <xf numFmtId="0" fontId="13" fillId="24" borderId="21" applyNumberFormat="0" applyAlignment="0" applyProtection="0"/>
    <xf numFmtId="0" fontId="14" fillId="0" borderId="22" applyNumberFormat="0" applyFill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5" fillId="31" borderId="20" applyNumberFormat="0" applyAlignment="0" applyProtection="0"/>
    <xf numFmtId="0" fontId="16" fillId="32" borderId="0" applyNumberFormat="0" applyBorder="0" applyAlignment="0" applyProtection="0"/>
    <xf numFmtId="44" fontId="9" fillId="0" borderId="0" applyFont="0" applyFill="0" applyBorder="0" applyAlignment="0" applyProtection="0"/>
    <xf numFmtId="0" fontId="17" fillId="33" borderId="0" applyNumberFormat="0" applyBorder="0" applyAlignment="0" applyProtection="0"/>
    <xf numFmtId="0" fontId="9" fillId="34" borderId="23" applyNumberFormat="0" applyFont="0" applyAlignment="0" applyProtection="0"/>
    <xf numFmtId="0" fontId="18" fillId="23" borderId="2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0" borderId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4" fontId="26" fillId="0" borderId="0" applyFont="0" applyFill="0" applyBorder="0" applyAlignment="0" applyProtection="0"/>
    <xf numFmtId="0" fontId="3" fillId="0" borderId="0"/>
    <xf numFmtId="0" fontId="37" fillId="0" borderId="0"/>
    <xf numFmtId="0" fontId="1" fillId="0" borderId="0">
      <alignment vertical="center"/>
    </xf>
    <xf numFmtId="0" fontId="9" fillId="0" borderId="0"/>
    <xf numFmtId="9" fontId="26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/>
  </cellStyleXfs>
  <cellXfs count="444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164" fontId="1" fillId="0" borderId="0" xfId="31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" fontId="5" fillId="0" borderId="0" xfId="0" applyNumberFormat="1" applyFont="1" applyFill="1" applyBorder="1" applyAlignment="1" applyProtection="1">
      <alignment horizontal="left" vertical="center"/>
      <protection hidden="1"/>
    </xf>
    <xf numFmtId="49" fontId="5" fillId="0" borderId="0" xfId="0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 applyBorder="1" applyProtection="1">
      <protection hidden="1"/>
    </xf>
    <xf numFmtId="0" fontId="0" fillId="0" borderId="0" xfId="0" applyNumberForma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3" fillId="35" borderId="7" xfId="0" applyFont="1" applyFill="1" applyBorder="1" applyAlignment="1">
      <alignment horizontal="left" vertical="center" wrapText="1"/>
    </xf>
    <xf numFmtId="4" fontId="3" fillId="35" borderId="7" xfId="0" applyNumberFormat="1" applyFont="1" applyFill="1" applyBorder="1" applyAlignment="1">
      <alignment horizontal="center" vertical="center" wrapText="1"/>
    </xf>
    <xf numFmtId="0" fontId="3" fillId="35" borderId="7" xfId="0" applyFont="1" applyFill="1" applyBorder="1" applyAlignment="1">
      <alignment horizontal="center" vertical="center" wrapText="1"/>
    </xf>
    <xf numFmtId="4" fontId="3" fillId="35" borderId="7" xfId="0" applyNumberFormat="1" applyFont="1" applyFill="1" applyBorder="1" applyAlignment="1">
      <alignment horizontal="right" vertical="center" wrapText="1"/>
    </xf>
    <xf numFmtId="4" fontId="3" fillId="35" borderId="7" xfId="0" applyNumberFormat="1" applyFont="1" applyFill="1" applyBorder="1" applyAlignment="1" applyProtection="1">
      <alignment horizontal="right" vertical="center"/>
      <protection locked="0"/>
    </xf>
    <xf numFmtId="43" fontId="3" fillId="35" borderId="7" xfId="31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wrapText="1"/>
      <protection hidden="1"/>
    </xf>
    <xf numFmtId="44" fontId="9" fillId="0" borderId="0" xfId="31" applyFont="1" applyAlignment="1" applyProtection="1">
      <alignment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44" fontId="4" fillId="0" borderId="0" xfId="31" applyFont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44" fontId="3" fillId="0" borderId="0" xfId="31" applyFont="1" applyAlignment="1" applyProtection="1">
      <alignment wrapText="1"/>
      <protection hidden="1"/>
    </xf>
    <xf numFmtId="0" fontId="3" fillId="0" borderId="0" xfId="0" applyFont="1" applyAlignment="1" applyProtection="1">
      <alignment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wrapText="1"/>
      <protection hidden="1"/>
    </xf>
    <xf numFmtId="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wrapText="1"/>
      <protection hidden="1"/>
    </xf>
    <xf numFmtId="44" fontId="5" fillId="0" borderId="0" xfId="31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29" fillId="0" borderId="0" xfId="0" applyFont="1" applyAlignment="1" applyProtection="1">
      <alignment horizontal="center" wrapText="1"/>
      <protection hidden="1"/>
    </xf>
    <xf numFmtId="0" fontId="2" fillId="0" borderId="32" xfId="0" applyFont="1" applyBorder="1" applyAlignment="1" applyProtection="1">
      <alignment horizontal="center" wrapText="1"/>
      <protection hidden="1"/>
    </xf>
    <xf numFmtId="0" fontId="5" fillId="0" borderId="33" xfId="0" applyFont="1" applyBorder="1" applyAlignment="1" applyProtection="1">
      <alignment horizontal="center" wrapText="1"/>
      <protection hidden="1"/>
    </xf>
    <xf numFmtId="44" fontId="5" fillId="0" borderId="34" xfId="31" applyFont="1" applyBorder="1" applyAlignment="1" applyProtection="1">
      <alignment horizontal="center" wrapText="1"/>
      <protection hidden="1"/>
    </xf>
    <xf numFmtId="0" fontId="0" fillId="0" borderId="35" xfId="0" applyBorder="1" applyAlignment="1" applyProtection="1">
      <alignment horizontal="center" wrapText="1"/>
      <protection hidden="1"/>
    </xf>
    <xf numFmtId="0" fontId="0" fillId="0" borderId="36" xfId="0" applyBorder="1" applyAlignment="1" applyProtection="1">
      <alignment horizontal="center" wrapText="1"/>
      <protection hidden="1"/>
    </xf>
    <xf numFmtId="0" fontId="0" fillId="0" borderId="37" xfId="0" applyBorder="1" applyAlignment="1" applyProtection="1">
      <alignment horizontal="center" wrapText="1"/>
      <protection hidden="1"/>
    </xf>
    <xf numFmtId="164" fontId="0" fillId="0" borderId="0" xfId="0" applyNumberFormat="1"/>
    <xf numFmtId="0" fontId="0" fillId="35" borderId="0" xfId="0" applyFill="1"/>
    <xf numFmtId="43" fontId="0" fillId="0" borderId="0" xfId="0" applyNumberFormat="1"/>
    <xf numFmtId="49" fontId="2" fillId="0" borderId="0" xfId="0" applyNumberFormat="1" applyFont="1" applyAlignment="1" applyProtection="1">
      <alignment vertical="center"/>
      <protection hidden="1"/>
    </xf>
    <xf numFmtId="0" fontId="3" fillId="35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4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35" fillId="0" borderId="2" xfId="0" applyFont="1" applyBorder="1" applyAlignment="1" applyProtection="1">
      <alignment horizontal="center"/>
      <protection hidden="1"/>
    </xf>
    <xf numFmtId="0" fontId="35" fillId="0" borderId="3" xfId="0" applyFont="1" applyBorder="1" applyAlignment="1" applyProtection="1">
      <alignment horizontal="center"/>
      <protection hidden="1"/>
    </xf>
    <xf numFmtId="0" fontId="35" fillId="35" borderId="7" xfId="0" applyNumberFormat="1" applyFont="1" applyFill="1" applyBorder="1" applyAlignment="1" applyProtection="1">
      <alignment horizontal="left" vertical="top" wrapText="1"/>
      <protection hidden="1"/>
    </xf>
    <xf numFmtId="166" fontId="35" fillId="35" borderId="6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/>
    <xf numFmtId="164" fontId="33" fillId="0" borderId="7" xfId="0" applyNumberFormat="1" applyFont="1" applyBorder="1" applyAlignment="1" applyProtection="1">
      <alignment horizontal="center" wrapText="1"/>
      <protection hidden="1"/>
    </xf>
    <xf numFmtId="9" fontId="33" fillId="38" borderId="7" xfId="0" applyNumberFormat="1" applyFont="1" applyFill="1" applyBorder="1" applyAlignment="1" applyProtection="1">
      <alignment horizontal="center" wrapText="1"/>
      <protection hidden="1"/>
    </xf>
    <xf numFmtId="9" fontId="33" fillId="36" borderId="7" xfId="0" applyNumberFormat="1" applyFont="1" applyFill="1" applyBorder="1" applyAlignment="1" applyProtection="1">
      <alignment horizontal="center" wrapText="1"/>
      <protection hidden="1"/>
    </xf>
    <xf numFmtId="0" fontId="33" fillId="0" borderId="7" xfId="0" applyFont="1" applyBorder="1" applyAlignment="1" applyProtection="1">
      <alignment horizontal="center" wrapText="1"/>
      <protection hidden="1"/>
    </xf>
    <xf numFmtId="0" fontId="33" fillId="0" borderId="7" xfId="0" applyFont="1" applyBorder="1"/>
    <xf numFmtId="9" fontId="33" fillId="35" borderId="7" xfId="0" applyNumberFormat="1" applyFont="1" applyFill="1" applyBorder="1" applyAlignment="1" applyProtection="1">
      <alignment horizontal="center" wrapText="1"/>
      <protection hidden="1"/>
    </xf>
    <xf numFmtId="9" fontId="33" fillId="0" borderId="7" xfId="0" applyNumberFormat="1" applyFont="1" applyFill="1" applyBorder="1" applyAlignment="1" applyProtection="1">
      <alignment horizontal="center" wrapText="1"/>
      <protection hidden="1"/>
    </xf>
    <xf numFmtId="164" fontId="33" fillId="0" borderId="7" xfId="0" applyNumberFormat="1" applyFont="1" applyFill="1" applyBorder="1" applyAlignment="1" applyProtection="1">
      <alignment horizontal="center" wrapText="1"/>
      <protection hidden="1"/>
    </xf>
    <xf numFmtId="4" fontId="33" fillId="0" borderId="7" xfId="0" applyNumberFormat="1" applyFont="1" applyBorder="1" applyAlignment="1" applyProtection="1">
      <alignment horizontal="center" wrapText="1"/>
      <protection hidden="1"/>
    </xf>
    <xf numFmtId="44" fontId="2" fillId="2" borderId="4" xfId="31" applyFont="1" applyFill="1" applyBorder="1" applyAlignment="1" applyProtection="1">
      <alignment wrapText="1"/>
      <protection hidden="1"/>
    </xf>
    <xf numFmtId="164" fontId="33" fillId="2" borderId="2" xfId="0" applyNumberFormat="1" applyFont="1" applyFill="1" applyBorder="1" applyAlignment="1" applyProtection="1">
      <alignment horizontal="center" wrapText="1"/>
      <protection hidden="1"/>
    </xf>
    <xf numFmtId="44" fontId="2" fillId="2" borderId="43" xfId="31" applyFont="1" applyFill="1" applyBorder="1" applyAlignment="1" applyProtection="1">
      <alignment wrapText="1"/>
      <protection hidden="1"/>
    </xf>
    <xf numFmtId="164" fontId="3" fillId="2" borderId="14" xfId="0" applyNumberFormat="1" applyFont="1" applyFill="1" applyBorder="1" applyAlignment="1" applyProtection="1">
      <alignment wrapText="1"/>
      <protection hidden="1"/>
    </xf>
    <xf numFmtId="43" fontId="36" fillId="2" borderId="38" xfId="44" applyFont="1" applyFill="1" applyBorder="1" applyAlignment="1" applyProtection="1">
      <alignment wrapText="1"/>
      <protection hidden="1"/>
    </xf>
    <xf numFmtId="44" fontId="2" fillId="37" borderId="13" xfId="31" applyFont="1" applyFill="1" applyBorder="1" applyAlignment="1" applyProtection="1">
      <alignment wrapText="1"/>
      <protection hidden="1"/>
    </xf>
    <xf numFmtId="164" fontId="2" fillId="37" borderId="11" xfId="0" applyNumberFormat="1" applyFont="1" applyFill="1" applyBorder="1" applyAlignment="1" applyProtection="1">
      <alignment wrapText="1"/>
      <protection hidden="1"/>
    </xf>
    <xf numFmtId="43" fontId="2" fillId="37" borderId="38" xfId="44" applyFont="1" applyFill="1" applyBorder="1" applyAlignment="1" applyProtection="1">
      <alignment wrapText="1"/>
      <protection hidden="1"/>
    </xf>
    <xf numFmtId="43" fontId="3" fillId="35" borderId="7" xfId="0" applyNumberFormat="1" applyFont="1" applyFill="1" applyBorder="1" applyAlignment="1">
      <alignment horizontal="center" vertical="center" wrapText="1"/>
    </xf>
    <xf numFmtId="0" fontId="3" fillId="35" borderId="7" xfId="0" applyNumberFormat="1" applyFont="1" applyFill="1" applyBorder="1" applyAlignment="1" applyProtection="1">
      <alignment vertical="center"/>
      <protection locked="0"/>
    </xf>
    <xf numFmtId="49" fontId="31" fillId="39" borderId="7" xfId="0" applyNumberFormat="1" applyFont="1" applyFill="1" applyBorder="1" applyAlignment="1">
      <alignment horizontal="left" vertical="center"/>
    </xf>
    <xf numFmtId="0" fontId="2" fillId="39" borderId="7" xfId="0" applyFont="1" applyFill="1" applyBorder="1" applyAlignment="1">
      <alignment vertical="center" wrapText="1"/>
    </xf>
    <xf numFmtId="0" fontId="2" fillId="39" borderId="7" xfId="0" applyFont="1" applyFill="1" applyBorder="1" applyAlignment="1">
      <alignment horizontal="center" vertical="center" wrapText="1"/>
    </xf>
    <xf numFmtId="4" fontId="3" fillId="39" borderId="7" xfId="0" applyNumberFormat="1" applyFont="1" applyFill="1" applyBorder="1" applyAlignment="1">
      <alignment horizontal="right" vertical="center"/>
    </xf>
    <xf numFmtId="43" fontId="2" fillId="39" borderId="7" xfId="31" applyNumberFormat="1" applyFont="1" applyFill="1" applyBorder="1" applyAlignment="1">
      <alignment horizontal="right" vertical="center"/>
    </xf>
    <xf numFmtId="0" fontId="35" fillId="0" borderId="12" xfId="0" applyFont="1" applyBorder="1" applyAlignment="1" applyProtection="1">
      <alignment horizontal="center"/>
      <protection hidden="1"/>
    </xf>
    <xf numFmtId="0" fontId="35" fillId="35" borderId="7" xfId="0" applyNumberFormat="1" applyFont="1" applyFill="1" applyBorder="1" applyAlignment="1" applyProtection="1">
      <alignment horizontal="center" wrapText="1"/>
      <protection hidden="1"/>
    </xf>
    <xf numFmtId="2" fontId="0" fillId="0" borderId="0" xfId="0" applyNumberFormat="1" applyAlignment="1" applyProtection="1">
      <alignment horizontal="center"/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2" fontId="3" fillId="0" borderId="0" xfId="0" applyNumberFormat="1" applyFont="1" applyAlignment="1">
      <alignment vertical="center"/>
    </xf>
    <xf numFmtId="2" fontId="5" fillId="0" borderId="0" xfId="0" applyNumberFormat="1" applyFont="1" applyFill="1" applyBorder="1" applyAlignment="1" applyProtection="1">
      <alignment horizontal="center"/>
      <protection hidden="1"/>
    </xf>
    <xf numFmtId="2" fontId="34" fillId="0" borderId="0" xfId="0" applyNumberFormat="1" applyFont="1" applyAlignment="1" applyProtection="1">
      <alignment horizontal="center"/>
      <protection hidden="1"/>
    </xf>
    <xf numFmtId="2" fontId="35" fillId="0" borderId="5" xfId="0" applyNumberFormat="1" applyFont="1" applyBorder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7" fontId="35" fillId="0" borderId="31" xfId="0" applyNumberFormat="1" applyFont="1" applyBorder="1" applyAlignment="1" applyProtection="1">
      <protection hidden="1"/>
    </xf>
    <xf numFmtId="167" fontId="35" fillId="35" borderId="31" xfId="0" applyNumberFormat="1" applyFont="1" applyFill="1" applyBorder="1" applyAlignment="1" applyProtection="1">
      <alignment horizontal="right" vertical="top" wrapText="1"/>
      <protection hidden="1"/>
    </xf>
    <xf numFmtId="167" fontId="35" fillId="2" borderId="8" xfId="0" applyNumberFormat="1" applyFont="1" applyFill="1" applyBorder="1" applyAlignment="1" applyProtection="1">
      <alignment horizontal="center"/>
      <protection hidden="1"/>
    </xf>
    <xf numFmtId="167" fontId="35" fillId="2" borderId="13" xfId="0" applyNumberFormat="1" applyFont="1" applyFill="1" applyBorder="1" applyAlignment="1" applyProtection="1">
      <alignment horizontal="center"/>
      <protection hidden="1"/>
    </xf>
    <xf numFmtId="0" fontId="25" fillId="0" borderId="49" xfId="0" applyFont="1" applyBorder="1" applyAlignment="1" applyProtection="1">
      <alignment horizontal="center" vertical="center" wrapText="1"/>
      <protection hidden="1"/>
    </xf>
    <xf numFmtId="0" fontId="2" fillId="35" borderId="7" xfId="0" applyFont="1" applyFill="1" applyBorder="1" applyAlignment="1">
      <alignment horizontal="center" vertical="center"/>
    </xf>
    <xf numFmtId="49" fontId="3" fillId="35" borderId="7" xfId="0" applyNumberFormat="1" applyFont="1" applyFill="1" applyBorder="1" applyAlignment="1" applyProtection="1">
      <alignment horizontal="left" vertical="center" wrapText="1"/>
      <protection locked="0"/>
    </xf>
    <xf numFmtId="9" fontId="33" fillId="0" borderId="10" xfId="0" applyNumberFormat="1" applyFont="1" applyBorder="1" applyAlignment="1" applyProtection="1">
      <alignment horizontal="right" wrapText="1"/>
      <protection hidden="1"/>
    </xf>
    <xf numFmtId="44" fontId="33" fillId="0" borderId="52" xfId="31" applyFont="1" applyBorder="1" applyAlignment="1" applyProtection="1">
      <alignment horizontal="right" wrapText="1"/>
      <protection hidden="1"/>
    </xf>
    <xf numFmtId="9" fontId="33" fillId="0" borderId="52" xfId="0" applyNumberFormat="1" applyFont="1" applyBorder="1" applyAlignment="1" applyProtection="1">
      <alignment horizontal="right" wrapText="1"/>
      <protection hidden="1"/>
    </xf>
    <xf numFmtId="0" fontId="3" fillId="35" borderId="7" xfId="0" applyNumberFormat="1" applyFont="1" applyFill="1" applyBorder="1" applyAlignment="1">
      <alignment vertical="center"/>
    </xf>
    <xf numFmtId="0" fontId="35" fillId="35" borderId="7" xfId="0" applyNumberFormat="1" applyFont="1" applyFill="1" applyBorder="1" applyAlignment="1" applyProtection="1">
      <alignment horizontal="left" vertical="center" wrapText="1"/>
      <protection hidden="1"/>
    </xf>
    <xf numFmtId="166" fontId="35" fillId="40" borderId="6" xfId="0" applyNumberFormat="1" applyFont="1" applyFill="1" applyBorder="1" applyAlignment="1" applyProtection="1">
      <alignment horizontal="center" vertical="center"/>
      <protection hidden="1"/>
    </xf>
    <xf numFmtId="0" fontId="35" fillId="40" borderId="7" xfId="0" applyNumberFormat="1" applyFont="1" applyFill="1" applyBorder="1" applyAlignment="1" applyProtection="1">
      <alignment horizontal="left" vertical="center" wrapText="1"/>
      <protection hidden="1"/>
    </xf>
    <xf numFmtId="167" fontId="35" fillId="40" borderId="31" xfId="0" applyNumberFormat="1" applyFont="1" applyFill="1" applyBorder="1" applyAlignment="1" applyProtection="1">
      <protection hidden="1"/>
    </xf>
    <xf numFmtId="4" fontId="3" fillId="35" borderId="7" xfId="45" applyNumberFormat="1" applyFont="1" applyFill="1" applyBorder="1" applyAlignment="1" applyProtection="1">
      <alignment horizontal="right" vertical="center"/>
      <protection locked="0"/>
    </xf>
    <xf numFmtId="0" fontId="2" fillId="35" borderId="0" xfId="0" applyFont="1" applyFill="1" applyAlignment="1">
      <alignment horizontal="center" vertical="center"/>
    </xf>
    <xf numFmtId="0" fontId="3" fillId="35" borderId="0" xfId="0" applyNumberFormat="1" applyFont="1" applyFill="1" applyAlignment="1">
      <alignment vertical="center"/>
    </xf>
    <xf numFmtId="0" fontId="3" fillId="35" borderId="0" xfId="0" applyFont="1" applyFill="1" applyAlignment="1">
      <alignment horizontal="center" vertical="center"/>
    </xf>
    <xf numFmtId="4" fontId="3" fillId="35" borderId="0" xfId="0" applyNumberFormat="1" applyFont="1" applyFill="1" applyAlignment="1">
      <alignment horizontal="right" vertical="center"/>
    </xf>
    <xf numFmtId="43" fontId="3" fillId="35" borderId="0" xfId="31" applyNumberFormat="1" applyFont="1" applyFill="1" applyAlignment="1">
      <alignment horizontal="right" vertical="center"/>
    </xf>
    <xf numFmtId="0" fontId="2" fillId="35" borderId="0" xfId="0" applyNumberFormat="1" applyFont="1" applyFill="1" applyAlignment="1">
      <alignment vertical="center"/>
    </xf>
    <xf numFmtId="4" fontId="2" fillId="35" borderId="0" xfId="0" applyNumberFormat="1" applyFont="1" applyFill="1" applyAlignment="1">
      <alignment horizontal="right" vertical="center"/>
    </xf>
    <xf numFmtId="43" fontId="2" fillId="35" borderId="0" xfId="31" applyNumberFormat="1" applyFont="1" applyFill="1" applyAlignment="1">
      <alignment horizontal="right" vertical="center"/>
    </xf>
    <xf numFmtId="0" fontId="2" fillId="35" borderId="7" xfId="0" applyNumberFormat="1" applyFont="1" applyFill="1" applyBorder="1" applyAlignment="1">
      <alignment horizontal="center" vertical="center"/>
    </xf>
    <xf numFmtId="0" fontId="2" fillId="35" borderId="7" xfId="0" applyFont="1" applyFill="1" applyBorder="1" applyAlignment="1">
      <alignment horizontal="center" vertical="center" wrapText="1"/>
    </xf>
    <xf numFmtId="4" fontId="2" fillId="35" borderId="7" xfId="0" applyNumberFormat="1" applyFont="1" applyFill="1" applyBorder="1" applyAlignment="1">
      <alignment horizontal="center" vertical="center"/>
    </xf>
    <xf numFmtId="43" fontId="2" fillId="35" borderId="7" xfId="31" applyNumberFormat="1" applyFont="1" applyFill="1" applyBorder="1" applyAlignment="1">
      <alignment horizontal="center" vertical="center"/>
    </xf>
    <xf numFmtId="43" fontId="3" fillId="35" borderId="7" xfId="31" applyNumberFormat="1" applyFont="1" applyFill="1" applyBorder="1" applyAlignment="1">
      <alignment horizontal="right" vertical="center" wrapText="1"/>
    </xf>
    <xf numFmtId="164" fontId="3" fillId="35" borderId="0" xfId="0" applyNumberFormat="1" applyFont="1" applyFill="1" applyAlignment="1">
      <alignment vertical="center"/>
    </xf>
    <xf numFmtId="0" fontId="32" fillId="35" borderId="0" xfId="0" applyFont="1" applyFill="1" applyAlignment="1">
      <alignment vertical="center"/>
    </xf>
    <xf numFmtId="0" fontId="7" fillId="35" borderId="7" xfId="0" applyFont="1" applyFill="1" applyBorder="1" applyAlignment="1">
      <alignment horizontal="left" vertical="center" wrapText="1"/>
    </xf>
    <xf numFmtId="0" fontId="2" fillId="35" borderId="7" xfId="0" applyNumberFormat="1" applyFont="1" applyFill="1" applyBorder="1" applyAlignment="1" applyProtection="1">
      <alignment vertical="center"/>
      <protection locked="0"/>
    </xf>
    <xf numFmtId="0" fontId="2" fillId="35" borderId="7" xfId="0" applyFont="1" applyFill="1" applyBorder="1" applyAlignment="1">
      <alignment horizontal="left" vertical="center" wrapText="1"/>
    </xf>
    <xf numFmtId="4" fontId="2" fillId="35" borderId="7" xfId="0" applyNumberFormat="1" applyFont="1" applyFill="1" applyBorder="1" applyAlignment="1" applyProtection="1">
      <alignment horizontal="right" vertical="center"/>
      <protection locked="0"/>
    </xf>
    <xf numFmtId="43" fontId="2" fillId="35" borderId="7" xfId="31" applyNumberFormat="1" applyFont="1" applyFill="1" applyBorder="1" applyAlignment="1">
      <alignment horizontal="center" vertical="center" wrapText="1"/>
    </xf>
    <xf numFmtId="4" fontId="3" fillId="35" borderId="7" xfId="0" applyNumberFormat="1" applyFont="1" applyFill="1" applyBorder="1" applyAlignment="1">
      <alignment horizontal="center" vertical="center"/>
    </xf>
    <xf numFmtId="43" fontId="3" fillId="35" borderId="0" xfId="0" applyNumberFormat="1" applyFont="1" applyFill="1" applyAlignment="1">
      <alignment vertical="center"/>
    </xf>
    <xf numFmtId="0" fontId="3" fillId="35" borderId="0" xfId="0" applyFont="1" applyFill="1" applyAlignment="1">
      <alignment vertical="center" wrapText="1"/>
    </xf>
    <xf numFmtId="0" fontId="2" fillId="35" borderId="0" xfId="0" applyFont="1" applyFill="1" applyAlignment="1">
      <alignment vertical="center"/>
    </xf>
    <xf numFmtId="49" fontId="3" fillId="41" borderId="7" xfId="0" applyNumberFormat="1" applyFont="1" applyFill="1" applyBorder="1" applyAlignment="1">
      <alignment horizontal="left" vertical="center"/>
    </xf>
    <xf numFmtId="0" fontId="2" fillId="41" borderId="7" xfId="0" applyFont="1" applyFill="1" applyBorder="1" applyAlignment="1">
      <alignment vertical="center" wrapText="1"/>
    </xf>
    <xf numFmtId="0" fontId="2" fillId="41" borderId="7" xfId="0" applyFont="1" applyFill="1" applyBorder="1" applyAlignment="1">
      <alignment horizontal="center" vertical="center" wrapText="1"/>
    </xf>
    <xf numFmtId="4" fontId="3" fillId="41" borderId="7" xfId="0" applyNumberFormat="1" applyFont="1" applyFill="1" applyBorder="1" applyAlignment="1">
      <alignment horizontal="right" vertical="center"/>
    </xf>
    <xf numFmtId="43" fontId="2" fillId="41" borderId="7" xfId="31" applyNumberFormat="1" applyFont="1" applyFill="1" applyBorder="1" applyAlignment="1">
      <alignment horizontal="right" vertical="center"/>
    </xf>
    <xf numFmtId="43" fontId="3" fillId="35" borderId="0" xfId="31" applyNumberFormat="1" applyFont="1" applyFill="1" applyAlignment="1">
      <alignment vertical="center"/>
    </xf>
    <xf numFmtId="43" fontId="2" fillId="35" borderId="0" xfId="0" applyNumberFormat="1" applyFont="1" applyFill="1" applyAlignment="1">
      <alignment vertical="center"/>
    </xf>
    <xf numFmtId="43" fontId="2" fillId="35" borderId="0" xfId="31" applyNumberFormat="1" applyFont="1" applyFill="1" applyAlignment="1">
      <alignment vertical="center"/>
    </xf>
    <xf numFmtId="43" fontId="2" fillId="35" borderId="7" xfId="31" applyNumberFormat="1" applyFont="1" applyFill="1" applyBorder="1" applyAlignment="1">
      <alignment vertical="center"/>
    </xf>
    <xf numFmtId="43" fontId="3" fillId="39" borderId="7" xfId="31" applyNumberFormat="1" applyFont="1" applyFill="1" applyBorder="1" applyAlignment="1">
      <alignment vertical="center"/>
    </xf>
    <xf numFmtId="43" fontId="3" fillId="35" borderId="7" xfId="0" applyNumberFormat="1" applyFont="1" applyFill="1" applyBorder="1" applyAlignment="1">
      <alignment vertical="center" wrapText="1"/>
    </xf>
    <xf numFmtId="43" fontId="2" fillId="35" borderId="7" xfId="0" applyNumberFormat="1" applyFont="1" applyFill="1" applyBorder="1" applyAlignment="1">
      <alignment vertical="center" wrapText="1"/>
    </xf>
    <xf numFmtId="43" fontId="3" fillId="41" borderId="7" xfId="31" applyNumberFormat="1" applyFont="1" applyFill="1" applyBorder="1" applyAlignment="1">
      <alignment horizontal="right" vertical="center"/>
    </xf>
    <xf numFmtId="43" fontId="3" fillId="35" borderId="7" xfId="0" applyNumberFormat="1" applyFont="1" applyFill="1" applyBorder="1" applyAlignment="1">
      <alignment horizontal="right" vertical="center" wrapText="1"/>
    </xf>
    <xf numFmtId="43" fontId="3" fillId="35" borderId="7" xfId="31" applyNumberFormat="1" applyFont="1" applyFill="1" applyBorder="1" applyAlignment="1">
      <alignment vertical="center"/>
    </xf>
    <xf numFmtId="0" fontId="2" fillId="42" borderId="7" xfId="0" applyNumberFormat="1" applyFont="1" applyFill="1" applyBorder="1" applyAlignment="1" applyProtection="1">
      <alignment vertical="center"/>
      <protection locked="0"/>
    </xf>
    <xf numFmtId="0" fontId="2" fillId="42" borderId="7" xfId="0" applyFont="1" applyFill="1" applyBorder="1" applyAlignment="1">
      <alignment horizontal="left" vertical="center" wrapText="1"/>
    </xf>
    <xf numFmtId="0" fontId="2" fillId="42" borderId="7" xfId="0" applyFont="1" applyFill="1" applyBorder="1" applyAlignment="1">
      <alignment horizontal="center" vertical="center" wrapText="1"/>
    </xf>
    <xf numFmtId="4" fontId="2" fillId="42" borderId="7" xfId="0" applyNumberFormat="1" applyFont="1" applyFill="1" applyBorder="1" applyAlignment="1" applyProtection="1">
      <alignment horizontal="right" vertical="center"/>
      <protection locked="0"/>
    </xf>
    <xf numFmtId="43" fontId="2" fillId="42" borderId="7" xfId="0" applyNumberFormat="1" applyFont="1" applyFill="1" applyBorder="1" applyAlignment="1">
      <alignment horizontal="right" vertical="center" wrapText="1"/>
    </xf>
    <xf numFmtId="43" fontId="2" fillId="42" borderId="7" xfId="31" applyNumberFormat="1" applyFont="1" applyFill="1" applyBorder="1" applyAlignment="1">
      <alignment horizontal="center" vertical="center" wrapText="1"/>
    </xf>
    <xf numFmtId="49" fontId="31" fillId="41" borderId="7" xfId="0" applyNumberFormat="1" applyFont="1" applyFill="1" applyBorder="1" applyAlignment="1">
      <alignment horizontal="left" vertical="center"/>
    </xf>
    <xf numFmtId="3" fontId="3" fillId="35" borderId="7" xfId="0" applyNumberFormat="1" applyFont="1" applyFill="1" applyBorder="1" applyAlignment="1">
      <alignment horizontal="center" vertical="center"/>
    </xf>
    <xf numFmtId="43" fontId="3" fillId="41" borderId="7" xfId="31" applyNumberFormat="1" applyFont="1" applyFill="1" applyBorder="1" applyAlignment="1">
      <alignment vertical="center"/>
    </xf>
    <xf numFmtId="0" fontId="39" fillId="0" borderId="0" xfId="0" applyFont="1"/>
    <xf numFmtId="166" fontId="35" fillId="42" borderId="6" xfId="0" applyNumberFormat="1" applyFont="1" applyFill="1" applyBorder="1" applyAlignment="1" applyProtection="1">
      <alignment horizontal="center" vertical="center"/>
      <protection hidden="1"/>
    </xf>
    <xf numFmtId="0" fontId="35" fillId="42" borderId="7" xfId="0" applyNumberFormat="1" applyFont="1" applyFill="1" applyBorder="1" applyAlignment="1" applyProtection="1">
      <alignment horizontal="center" wrapText="1"/>
      <protection hidden="1"/>
    </xf>
    <xf numFmtId="167" fontId="35" fillId="42" borderId="31" xfId="0" applyNumberFormat="1" applyFont="1" applyFill="1" applyBorder="1" applyAlignment="1" applyProtection="1">
      <protection hidden="1"/>
    </xf>
    <xf numFmtId="0" fontId="35" fillId="42" borderId="12" xfId="0" applyFont="1" applyFill="1" applyBorder="1" applyAlignment="1" applyProtection="1">
      <alignment horizontal="center"/>
      <protection hidden="1"/>
    </xf>
    <xf numFmtId="167" fontId="2" fillId="35" borderId="0" xfId="0" applyNumberFormat="1" applyFont="1" applyFill="1" applyAlignment="1">
      <alignment vertical="center"/>
    </xf>
    <xf numFmtId="0" fontId="3" fillId="35" borderId="7" xfId="0" applyFont="1" applyFill="1" applyBorder="1" applyAlignment="1">
      <alignment vertical="center" wrapText="1"/>
    </xf>
    <xf numFmtId="0" fontId="40" fillId="40" borderId="7" xfId="0" applyFont="1" applyFill="1" applyBorder="1" applyAlignment="1">
      <alignment horizontal="center" vertical="center" wrapText="1"/>
    </xf>
    <xf numFmtId="43" fontId="2" fillId="42" borderId="7" xfId="44" applyFont="1" applyFill="1" applyBorder="1" applyAlignment="1">
      <alignment horizontal="left" vertical="center" wrapText="1"/>
    </xf>
    <xf numFmtId="4" fontId="40" fillId="40" borderId="7" xfId="0" applyNumberFormat="1" applyFont="1" applyFill="1" applyBorder="1" applyAlignment="1">
      <alignment horizontal="center" vertical="center" wrapText="1"/>
    </xf>
    <xf numFmtId="0" fontId="40" fillId="40" borderId="7" xfId="0" applyFont="1" applyFill="1" applyBorder="1" applyAlignment="1">
      <alignment vertical="center" wrapText="1"/>
    </xf>
    <xf numFmtId="10" fontId="2" fillId="35" borderId="0" xfId="0" applyNumberFormat="1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27" fillId="35" borderId="7" xfId="43" applyFont="1" applyFill="1" applyBorder="1" applyAlignment="1">
      <alignment horizontal="center" vertical="center" wrapText="1"/>
    </xf>
    <xf numFmtId="4" fontId="3" fillId="35" borderId="7" xfId="0" applyNumberFormat="1" applyFont="1" applyFill="1" applyBorder="1" applyAlignment="1">
      <alignment vertical="center" wrapText="1"/>
    </xf>
    <xf numFmtId="0" fontId="27" fillId="0" borderId="7" xfId="43" applyFont="1" applyBorder="1" applyAlignment="1">
      <alignment horizontal="center" vertical="center" wrapText="1"/>
    </xf>
    <xf numFmtId="0" fontId="40" fillId="40" borderId="7" xfId="0" quotePrefix="1" applyFont="1" applyFill="1" applyBorder="1" applyAlignment="1">
      <alignment horizontal="center" vertical="center" wrapText="1"/>
    </xf>
    <xf numFmtId="0" fontId="41" fillId="0" borderId="7" xfId="44" applyNumberFormat="1" applyFont="1" applyFill="1" applyBorder="1" applyAlignment="1">
      <alignment horizontal="center" vertical="center" wrapText="1"/>
    </xf>
    <xf numFmtId="4" fontId="41" fillId="35" borderId="7" xfId="44" applyNumberFormat="1" applyFont="1" applyFill="1" applyBorder="1" applyAlignment="1">
      <alignment horizontal="center" vertical="center" wrapText="1"/>
    </xf>
    <xf numFmtId="0" fontId="27" fillId="0" borderId="7" xfId="43" applyFont="1" applyBorder="1" applyAlignment="1">
      <alignment vertical="center" wrapText="1"/>
    </xf>
    <xf numFmtId="0" fontId="3" fillId="35" borderId="7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vertical="center" wrapText="1"/>
    </xf>
    <xf numFmtId="4" fontId="3" fillId="35" borderId="7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Alignment="1">
      <alignment vertical="center" wrapText="1"/>
    </xf>
    <xf numFmtId="0" fontId="27" fillId="35" borderId="7" xfId="43" applyFont="1" applyFill="1" applyBorder="1" applyAlignment="1">
      <alignment vertical="center" wrapText="1"/>
    </xf>
    <xf numFmtId="10" fontId="2" fillId="0" borderId="0" xfId="0" applyNumberFormat="1" applyFont="1" applyAlignment="1">
      <alignment vertical="center" wrapText="1"/>
    </xf>
    <xf numFmtId="0" fontId="3" fillId="0" borderId="7" xfId="0" applyNumberFormat="1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Fill="1" applyBorder="1" applyAlignment="1">
      <alignment horizontal="center" vertical="center" wrapText="1"/>
    </xf>
    <xf numFmtId="0" fontId="27" fillId="0" borderId="7" xfId="43" applyFont="1" applyBorder="1" applyAlignment="1">
      <alignment vertical="center"/>
    </xf>
    <xf numFmtId="0" fontId="3" fillId="35" borderId="7" xfId="0" applyNumberFormat="1" applyFont="1" applyFill="1" applyBorder="1" applyAlignment="1">
      <alignment horizontal="center" vertical="center" wrapText="1"/>
    </xf>
    <xf numFmtId="0" fontId="27" fillId="35" borderId="7" xfId="0" applyFont="1" applyFill="1" applyBorder="1" applyAlignment="1">
      <alignment horizontal="center" vertical="center" wrapText="1"/>
    </xf>
    <xf numFmtId="0" fontId="41" fillId="35" borderId="7" xfId="44" applyNumberFormat="1" applyFont="1" applyFill="1" applyBorder="1" applyAlignment="1">
      <alignment horizontal="center" vertical="center" wrapText="1"/>
    </xf>
    <xf numFmtId="3" fontId="3" fillId="35" borderId="7" xfId="0" applyNumberFormat="1" applyFont="1" applyFill="1" applyBorder="1" applyAlignment="1" applyProtection="1">
      <alignment horizontal="center" vertical="center" wrapText="1"/>
      <protection locked="0"/>
    </xf>
    <xf numFmtId="0" fontId="27" fillId="35" borderId="7" xfId="43" applyFont="1" applyFill="1" applyBorder="1" applyAlignment="1">
      <alignment vertical="center"/>
    </xf>
    <xf numFmtId="0" fontId="40" fillId="40" borderId="7" xfId="0" applyFont="1" applyFill="1" applyBorder="1" applyAlignment="1">
      <alignment vertical="center"/>
    </xf>
    <xf numFmtId="4" fontId="40" fillId="40" borderId="7" xfId="0" applyNumberFormat="1" applyFont="1" applyFill="1" applyBorder="1" applyAlignment="1">
      <alignment vertical="center"/>
    </xf>
    <xf numFmtId="10" fontId="2" fillId="44" borderId="0" xfId="0" applyNumberFormat="1" applyFont="1" applyFill="1" applyAlignment="1">
      <alignment vertical="center"/>
    </xf>
    <xf numFmtId="0" fontId="3" fillId="0" borderId="7" xfId="0" applyNumberFormat="1" applyFont="1" applyBorder="1" applyAlignment="1">
      <alignment horizontal="center" vertical="center"/>
    </xf>
    <xf numFmtId="4" fontId="40" fillId="40" borderId="7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" fillId="35" borderId="7" xfId="0" applyFont="1" applyFill="1" applyBorder="1" applyAlignment="1">
      <alignment horizontal="left" vertical="center"/>
    </xf>
    <xf numFmtId="4" fontId="3" fillId="35" borderId="7" xfId="0" applyNumberFormat="1" applyFont="1" applyFill="1" applyBorder="1" applyAlignment="1" applyProtection="1">
      <alignment horizontal="center" vertical="center"/>
      <protection locked="0"/>
    </xf>
    <xf numFmtId="49" fontId="42" fillId="46" borderId="7" xfId="0" applyNumberFormat="1" applyFont="1" applyFill="1" applyBorder="1" applyAlignment="1">
      <alignment horizontal="left" vertical="center"/>
    </xf>
    <xf numFmtId="4" fontId="3" fillId="45" borderId="7" xfId="0" applyNumberFormat="1" applyFont="1" applyFill="1" applyBorder="1" applyAlignment="1">
      <alignment horizontal="right" vertical="center"/>
    </xf>
    <xf numFmtId="4" fontId="3" fillId="45" borderId="7" xfId="0" applyNumberFormat="1" applyFont="1" applyFill="1" applyBorder="1" applyAlignment="1">
      <alignment horizontal="center" vertical="center"/>
    </xf>
    <xf numFmtId="4" fontId="3" fillId="35" borderId="7" xfId="31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2" fillId="42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42" borderId="7" xfId="0" applyNumberFormat="1" applyFont="1" applyFill="1" applyBorder="1" applyAlignment="1">
      <alignment horizontal="center" vertical="center" wrapText="1"/>
    </xf>
    <xf numFmtId="49" fontId="42" fillId="41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40" borderId="7" xfId="0" applyFont="1" applyFill="1" applyBorder="1" applyAlignment="1">
      <alignment horizontal="center" vertical="center" wrapText="1"/>
    </xf>
    <xf numFmtId="4" fontId="3" fillId="4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35" borderId="0" xfId="0" applyFill="1" applyAlignment="1">
      <alignment vertical="center"/>
    </xf>
    <xf numFmtId="2" fontId="0" fillId="35" borderId="7" xfId="0" applyNumberFormat="1" applyFill="1" applyBorder="1" applyAlignment="1">
      <alignment horizontal="center" vertical="center"/>
    </xf>
    <xf numFmtId="2" fontId="0" fillId="42" borderId="7" xfId="0" applyNumberFormat="1" applyFill="1" applyBorder="1" applyAlignment="1">
      <alignment horizontal="center" vertical="center"/>
    </xf>
    <xf numFmtId="4" fontId="3" fillId="42" borderId="7" xfId="0" applyNumberFormat="1" applyFont="1" applyFill="1" applyBorder="1" applyAlignment="1">
      <alignment horizontal="center" vertical="center" wrapText="1"/>
    </xf>
    <xf numFmtId="0" fontId="3" fillId="42" borderId="7" xfId="0" applyFont="1" applyFill="1" applyBorder="1" applyAlignment="1">
      <alignment horizontal="center" vertical="center" wrapText="1"/>
    </xf>
    <xf numFmtId="4" fontId="3" fillId="41" borderId="7" xfId="0" applyNumberFormat="1" applyFont="1" applyFill="1" applyBorder="1" applyAlignment="1">
      <alignment horizontal="center" vertical="center" wrapText="1"/>
    </xf>
    <xf numFmtId="0" fontId="27" fillId="3" borderId="7" xfId="43" applyFont="1" applyFill="1" applyBorder="1" applyAlignment="1">
      <alignment horizontal="center" vertical="center" wrapText="1"/>
    </xf>
    <xf numFmtId="0" fontId="8" fillId="42" borderId="7" xfId="43" applyFont="1" applyFill="1" applyBorder="1" applyAlignment="1">
      <alignment horizontal="center" vertical="center" wrapText="1"/>
    </xf>
    <xf numFmtId="0" fontId="2" fillId="40" borderId="7" xfId="0" applyFont="1" applyFill="1" applyBorder="1" applyAlignment="1">
      <alignment horizontal="left" vertical="center" wrapText="1"/>
    </xf>
    <xf numFmtId="0" fontId="3" fillId="40" borderId="7" xfId="0" applyFont="1" applyFill="1" applyBorder="1" applyAlignment="1">
      <alignment vertical="center"/>
    </xf>
    <xf numFmtId="4" fontId="2" fillId="40" borderId="7" xfId="0" applyNumberFormat="1" applyFont="1" applyFill="1" applyBorder="1" applyAlignment="1">
      <alignment horizontal="center" vertical="center" wrapText="1"/>
    </xf>
    <xf numFmtId="0" fontId="28" fillId="3" borderId="7" xfId="43" applyFont="1" applyFill="1" applyBorder="1" applyAlignment="1">
      <alignment horizontal="center" vertical="center" wrapText="1"/>
    </xf>
    <xf numFmtId="0" fontId="27" fillId="3" borderId="7" xfId="43" applyFont="1" applyFill="1" applyBorder="1" applyAlignment="1">
      <alignment horizontal="center" vertical="center"/>
    </xf>
    <xf numFmtId="0" fontId="38" fillId="35" borderId="7" xfId="0" applyNumberFormat="1" applyFont="1" applyFill="1" applyBorder="1" applyAlignment="1">
      <alignment horizontal="center" vertical="center" wrapText="1"/>
    </xf>
    <xf numFmtId="0" fontId="0" fillId="35" borderId="7" xfId="0" applyFill="1" applyBorder="1" applyAlignment="1">
      <alignment horizontal="center" vertical="center"/>
    </xf>
    <xf numFmtId="0" fontId="27" fillId="35" borderId="7" xfId="0" applyFont="1" applyFill="1" applyBorder="1" applyAlignment="1">
      <alignment horizontal="center" vertical="center"/>
    </xf>
    <xf numFmtId="0" fontId="27" fillId="35" borderId="7" xfId="43" applyFont="1" applyFill="1" applyBorder="1" applyAlignment="1">
      <alignment horizontal="center" vertical="center"/>
    </xf>
    <xf numFmtId="0" fontId="28" fillId="35" borderId="7" xfId="43" applyFont="1" applyFill="1" applyBorder="1" applyAlignment="1">
      <alignment horizontal="center" vertical="center" wrapText="1"/>
    </xf>
    <xf numFmtId="0" fontId="27" fillId="48" borderId="7" xfId="43" applyFont="1" applyFill="1" applyBorder="1" applyAlignment="1">
      <alignment horizontal="center" vertical="center"/>
    </xf>
    <xf numFmtId="2" fontId="31" fillId="35" borderId="7" xfId="0" applyNumberFormat="1" applyFont="1" applyFill="1" applyBorder="1" applyAlignment="1">
      <alignment horizontal="right" vertical="center" shrinkToFit="1"/>
    </xf>
    <xf numFmtId="4" fontId="40" fillId="40" borderId="7" xfId="0" applyNumberFormat="1" applyFont="1" applyFill="1" applyBorder="1" applyAlignment="1">
      <alignment horizontal="right" vertical="center" wrapText="1"/>
    </xf>
    <xf numFmtId="4" fontId="3" fillId="35" borderId="7" xfId="31" applyNumberFormat="1" applyFont="1" applyFill="1" applyBorder="1" applyAlignment="1">
      <alignment horizontal="right" vertical="center" wrapText="1"/>
    </xf>
    <xf numFmtId="4" fontId="3" fillId="0" borderId="7" xfId="3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46" borderId="7" xfId="0" applyNumberFormat="1" applyFont="1" applyFill="1" applyBorder="1" applyAlignment="1">
      <alignment horizontal="right" vertical="center"/>
    </xf>
    <xf numFmtId="4" fontId="3" fillId="0" borderId="7" xfId="31" applyNumberFormat="1" applyFont="1" applyBorder="1" applyAlignment="1">
      <alignment horizontal="center" vertical="center" wrapText="1"/>
    </xf>
    <xf numFmtId="4" fontId="2" fillId="42" borderId="7" xfId="0" applyNumberFormat="1" applyFont="1" applyFill="1" applyBorder="1" applyAlignment="1" applyProtection="1">
      <alignment horizontal="center" vertical="center"/>
      <protection locked="0"/>
    </xf>
    <xf numFmtId="4" fontId="2" fillId="42" borderId="7" xfId="0" applyNumberFormat="1" applyFont="1" applyFill="1" applyBorder="1" applyAlignment="1">
      <alignment horizontal="center" vertical="center"/>
    </xf>
    <xf numFmtId="4" fontId="2" fillId="40" borderId="7" xfId="31" applyNumberFormat="1" applyFont="1" applyFill="1" applyBorder="1" applyAlignment="1">
      <alignment horizontal="center" vertical="center" wrapText="1"/>
    </xf>
    <xf numFmtId="4" fontId="2" fillId="42" borderId="7" xfId="31" applyNumberFormat="1" applyFont="1" applyFill="1" applyBorder="1" applyAlignment="1">
      <alignment horizontal="center" vertical="center" wrapText="1"/>
    </xf>
    <xf numFmtId="2" fontId="25" fillId="42" borderId="7" xfId="0" applyNumberFormat="1" applyFont="1" applyFill="1" applyBorder="1" applyAlignment="1">
      <alignment horizontal="center" vertical="center"/>
    </xf>
    <xf numFmtId="2" fontId="0" fillId="40" borderId="7" xfId="0" applyNumberFormat="1" applyFill="1" applyBorder="1" applyAlignment="1">
      <alignment horizontal="center" vertical="center"/>
    </xf>
    <xf numFmtId="0" fontId="2" fillId="49" borderId="7" xfId="0" applyNumberFormat="1" applyFont="1" applyFill="1" applyBorder="1" applyAlignment="1" applyProtection="1">
      <alignment vertical="center"/>
      <protection locked="0"/>
    </xf>
    <xf numFmtId="0" fontId="2" fillId="49" borderId="7" xfId="0" applyFont="1" applyFill="1" applyBorder="1" applyAlignment="1">
      <alignment horizontal="left" vertical="center" wrapText="1"/>
    </xf>
    <xf numFmtId="0" fontId="2" fillId="49" borderId="7" xfId="0" applyFont="1" applyFill="1" applyBorder="1" applyAlignment="1">
      <alignment horizontal="center" vertical="center" wrapText="1"/>
    </xf>
    <xf numFmtId="4" fontId="2" fillId="49" borderId="7" xfId="0" applyNumberFormat="1" applyFont="1" applyFill="1" applyBorder="1" applyAlignment="1" applyProtection="1">
      <alignment horizontal="right" vertical="center"/>
      <protection locked="0"/>
    </xf>
    <xf numFmtId="43" fontId="2" fillId="49" borderId="7" xfId="0" applyNumberFormat="1" applyFont="1" applyFill="1" applyBorder="1" applyAlignment="1">
      <alignment vertical="center" wrapText="1"/>
    </xf>
    <xf numFmtId="43" fontId="2" fillId="49" borderId="7" xfId="31" applyNumberFormat="1" applyFont="1" applyFill="1" applyBorder="1" applyAlignment="1">
      <alignment horizontal="center" vertical="center" wrapText="1"/>
    </xf>
    <xf numFmtId="43" fontId="33" fillId="0" borderId="0" xfId="0" applyNumberFormat="1" applyFont="1"/>
    <xf numFmtId="167" fontId="0" fillId="0" borderId="0" xfId="0" applyNumberFormat="1" applyProtection="1">
      <protection hidden="1"/>
    </xf>
    <xf numFmtId="0" fontId="3" fillId="35" borderId="7" xfId="0" applyFont="1" applyFill="1" applyBorder="1" applyAlignment="1">
      <alignment horizontal="center" vertical="center"/>
    </xf>
    <xf numFmtId="0" fontId="3" fillId="35" borderId="0" xfId="0" applyFont="1" applyFill="1" applyAlignment="1">
      <alignment vertical="center"/>
    </xf>
    <xf numFmtId="49" fontId="2" fillId="35" borderId="7" xfId="46" applyNumberFormat="1" applyFont="1" applyFill="1" applyBorder="1" applyAlignment="1" applyProtection="1">
      <alignment horizontal="left" vertical="center"/>
      <protection locked="0"/>
    </xf>
    <xf numFmtId="4" fontId="2" fillId="35" borderId="7" xfId="43" applyNumberFormat="1" applyFont="1" applyFill="1" applyBorder="1" applyAlignment="1" applyProtection="1">
      <alignment vertical="center" wrapText="1"/>
      <protection locked="0"/>
    </xf>
    <xf numFmtId="4" fontId="2" fillId="35" borderId="7" xfId="43" applyNumberFormat="1" applyFont="1" applyFill="1" applyBorder="1" applyAlignment="1" applyProtection="1">
      <alignment horizontal="right" vertical="center"/>
      <protection locked="0"/>
    </xf>
    <xf numFmtId="43" fontId="2" fillId="35" borderId="7" xfId="43" applyNumberFormat="1" applyFont="1" applyFill="1" applyBorder="1" applyAlignment="1" applyProtection="1">
      <alignment horizontal="right" vertical="center"/>
      <protection locked="0"/>
    </xf>
    <xf numFmtId="0" fontId="2" fillId="35" borderId="7" xfId="43" applyFont="1" applyFill="1" applyBorder="1" applyAlignment="1" applyProtection="1">
      <alignment vertical="center" wrapText="1"/>
      <protection locked="0"/>
    </xf>
    <xf numFmtId="0" fontId="2" fillId="35" borderId="7" xfId="43" applyFont="1" applyFill="1" applyBorder="1" applyAlignment="1" applyProtection="1">
      <alignment horizontal="right" vertical="center" wrapText="1"/>
      <protection locked="0"/>
    </xf>
    <xf numFmtId="43" fontId="2" fillId="35" borderId="7" xfId="43" applyNumberFormat="1" applyFont="1" applyFill="1" applyBorder="1" applyAlignment="1" applyProtection="1">
      <alignment horizontal="right" vertical="center" wrapText="1"/>
      <protection locked="0"/>
    </xf>
    <xf numFmtId="0" fontId="3" fillId="35" borderId="7" xfId="0" quotePrefix="1" applyFont="1" applyFill="1" applyBorder="1" applyAlignment="1">
      <alignment horizontal="left" vertical="center" wrapText="1"/>
    </xf>
    <xf numFmtId="0" fontId="3" fillId="35" borderId="7" xfId="0" quotePrefix="1" applyFont="1" applyFill="1" applyBorder="1" applyAlignment="1">
      <alignment horizontal="right" vertical="center" wrapText="1"/>
    </xf>
    <xf numFmtId="43" fontId="3" fillId="35" borderId="7" xfId="0" quotePrefix="1" applyNumberFormat="1" applyFont="1" applyFill="1" applyBorder="1" applyAlignment="1">
      <alignment horizontal="right" vertical="center" wrapText="1"/>
    </xf>
    <xf numFmtId="49" fontId="3" fillId="35" borderId="7" xfId="0" applyNumberFormat="1" applyFont="1" applyFill="1" applyBorder="1" applyAlignment="1">
      <alignment horizontal="left" vertical="center"/>
    </xf>
    <xf numFmtId="0" fontId="27" fillId="35" borderId="7" xfId="43" applyFont="1" applyFill="1" applyBorder="1" applyAlignment="1">
      <alignment horizontal="left" vertical="center" wrapText="1"/>
    </xf>
    <xf numFmtId="0" fontId="40" fillId="43" borderId="7" xfId="43" applyFont="1" applyFill="1" applyBorder="1" applyAlignment="1">
      <alignment vertical="center" wrapText="1"/>
    </xf>
    <xf numFmtId="0" fontId="27" fillId="3" borderId="7" xfId="43" applyFont="1" applyFill="1" applyBorder="1" applyAlignment="1">
      <alignment horizontal="left" vertical="center" wrapText="1"/>
    </xf>
    <xf numFmtId="10" fontId="25" fillId="44" borderId="0" xfId="0" applyNumberFormat="1" applyFont="1" applyFill="1" applyAlignment="1">
      <alignment vertical="center"/>
    </xf>
    <xf numFmtId="0" fontId="0" fillId="40" borderId="7" xfId="0" applyFill="1" applyBorder="1" applyAlignment="1">
      <alignment horizontal="center" vertical="center"/>
    </xf>
    <xf numFmtId="0" fontId="27" fillId="42" borderId="7" xfId="43" applyFont="1" applyFill="1" applyBorder="1" applyAlignment="1">
      <alignment horizontal="center" vertical="center" wrapText="1"/>
    </xf>
    <xf numFmtId="0" fontId="27" fillId="48" borderId="7" xfId="43" applyFont="1" applyFill="1" applyBorder="1" applyAlignment="1">
      <alignment horizontal="center" vertical="center" wrapText="1"/>
    </xf>
    <xf numFmtId="0" fontId="0" fillId="47" borderId="0" xfId="0" applyFill="1" applyAlignment="1">
      <alignment vertical="center"/>
    </xf>
    <xf numFmtId="0" fontId="8" fillId="42" borderId="7" xfId="43" applyFont="1" applyFill="1" applyBorder="1" applyAlignment="1">
      <alignment horizontal="left" vertical="center" wrapText="1"/>
    </xf>
    <xf numFmtId="0" fontId="2" fillId="42" borderId="7" xfId="0" applyFont="1" applyFill="1" applyBorder="1" applyAlignment="1">
      <alignment horizontal="left" vertical="center"/>
    </xf>
    <xf numFmtId="10" fontId="0" fillId="44" borderId="0" xfId="0" applyNumberFormat="1" applyFont="1" applyFill="1" applyAlignment="1">
      <alignment vertical="center"/>
    </xf>
    <xf numFmtId="0" fontId="27" fillId="42" borderId="7" xfId="43" applyFont="1" applyFill="1" applyBorder="1" applyAlignment="1">
      <alignment horizontal="left" vertical="center" wrapText="1"/>
    </xf>
    <xf numFmtId="10" fontId="0" fillId="0" borderId="0" xfId="0" applyNumberFormat="1" applyAlignment="1">
      <alignment vertical="center"/>
    </xf>
    <xf numFmtId="0" fontId="0" fillId="40" borderId="7" xfId="0" applyFill="1" applyBorder="1" applyAlignment="1">
      <alignment vertical="center"/>
    </xf>
    <xf numFmtId="0" fontId="35" fillId="35" borderId="0" xfId="0" applyFont="1" applyFill="1" applyAlignment="1">
      <alignment horizontal="center" vertical="center"/>
    </xf>
    <xf numFmtId="0" fontId="35" fillId="35" borderId="7" xfId="0" applyFont="1" applyFill="1" applyBorder="1" applyAlignment="1">
      <alignment horizontal="center" vertical="center"/>
    </xf>
    <xf numFmtId="0" fontId="35" fillId="39" borderId="7" xfId="0" applyFont="1" applyFill="1" applyBorder="1" applyAlignment="1">
      <alignment horizontal="center" vertical="center"/>
    </xf>
    <xf numFmtId="0" fontId="35" fillId="41" borderId="7" xfId="0" applyFont="1" applyFill="1" applyBorder="1" applyAlignment="1">
      <alignment horizontal="center" vertical="center"/>
    </xf>
    <xf numFmtId="0" fontId="32" fillId="35" borderId="7" xfId="0" applyFont="1" applyFill="1" applyBorder="1" applyAlignment="1">
      <alignment horizontal="center" vertical="center"/>
    </xf>
    <xf numFmtId="49" fontId="35" fillId="35" borderId="7" xfId="46" applyNumberFormat="1" applyFont="1" applyFill="1" applyBorder="1" applyAlignment="1" applyProtection="1">
      <alignment horizontal="center" vertical="center"/>
      <protection locked="0"/>
    </xf>
    <xf numFmtId="0" fontId="35" fillId="35" borderId="7" xfId="43" applyFont="1" applyFill="1" applyBorder="1" applyAlignment="1" applyProtection="1">
      <alignment horizontal="center" vertical="center" wrapText="1"/>
      <protection locked="0"/>
    </xf>
    <xf numFmtId="0" fontId="32" fillId="39" borderId="7" xfId="0" applyFont="1" applyFill="1" applyBorder="1" applyAlignment="1">
      <alignment horizontal="center" vertical="center"/>
    </xf>
    <xf numFmtId="0" fontId="35" fillId="42" borderId="7" xfId="0" applyFont="1" applyFill="1" applyBorder="1" applyAlignment="1">
      <alignment horizontal="center" vertical="center"/>
    </xf>
    <xf numFmtId="0" fontId="35" fillId="49" borderId="7" xfId="0" applyFont="1" applyFill="1" applyBorder="1" applyAlignment="1">
      <alignment horizontal="center" vertical="center"/>
    </xf>
    <xf numFmtId="0" fontId="45" fillId="40" borderId="7" xfId="0" applyFont="1" applyFill="1" applyBorder="1" applyAlignment="1">
      <alignment horizontal="center" vertical="center" wrapText="1"/>
    </xf>
    <xf numFmtId="0" fontId="32" fillId="35" borderId="7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35" borderId="7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35" borderId="7" xfId="44" applyNumberFormat="1" applyFont="1" applyFill="1" applyBorder="1" applyAlignment="1">
      <alignment horizontal="center" vertical="center" wrapText="1"/>
    </xf>
    <xf numFmtId="0" fontId="35" fillId="0" borderId="7" xfId="44" applyNumberFormat="1" applyFont="1" applyFill="1" applyBorder="1" applyAlignment="1">
      <alignment horizontal="center" vertical="center" wrapText="1"/>
    </xf>
    <xf numFmtId="0" fontId="35" fillId="35" borderId="7" xfId="44" applyNumberFormat="1" applyFont="1" applyFill="1" applyBorder="1" applyAlignment="1">
      <alignment horizontal="center" vertical="center" wrapText="1"/>
    </xf>
    <xf numFmtId="0" fontId="35" fillId="45" borderId="7" xfId="0" applyFont="1" applyFill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2" fillId="35" borderId="7" xfId="0" applyFont="1" applyFill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5" fillId="41" borderId="7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34" fillId="35" borderId="7" xfId="0" applyFont="1" applyFill="1" applyBorder="1" applyAlignment="1">
      <alignment horizontal="center" vertical="center"/>
    </xf>
    <xf numFmtId="0" fontId="34" fillId="35" borderId="7" xfId="0" applyFont="1" applyFill="1" applyBorder="1" applyAlignment="1">
      <alignment vertical="center"/>
    </xf>
    <xf numFmtId="0" fontId="46" fillId="42" borderId="7" xfId="0" applyFont="1" applyFill="1" applyBorder="1" applyAlignment="1">
      <alignment horizontal="center" vertical="center"/>
    </xf>
    <xf numFmtId="0" fontId="32" fillId="39" borderId="7" xfId="0" applyFont="1" applyFill="1" applyBorder="1" applyAlignment="1">
      <alignment horizontal="center" vertical="center" wrapText="1"/>
    </xf>
    <xf numFmtId="0" fontId="47" fillId="42" borderId="7" xfId="0" applyFont="1" applyFill="1" applyBorder="1" applyAlignment="1">
      <alignment horizontal="center" vertical="center"/>
    </xf>
    <xf numFmtId="0" fontId="35" fillId="40" borderId="7" xfId="0" applyFont="1" applyFill="1" applyBorder="1" applyAlignment="1">
      <alignment horizontal="center" vertical="center"/>
    </xf>
    <xf numFmtId="0" fontId="32" fillId="35" borderId="0" xfId="0" applyFont="1" applyFill="1" applyAlignment="1">
      <alignment horizontal="center" vertical="center"/>
    </xf>
    <xf numFmtId="0" fontId="3" fillId="35" borderId="0" xfId="0" applyFont="1" applyFill="1" applyAlignment="1">
      <alignment vertical="center"/>
    </xf>
    <xf numFmtId="0" fontId="35" fillId="50" borderId="7" xfId="0" applyFont="1" applyFill="1" applyBorder="1" applyAlignment="1">
      <alignment horizontal="center" vertical="center"/>
    </xf>
    <xf numFmtId="49" fontId="31" fillId="50" borderId="7" xfId="0" applyNumberFormat="1" applyFont="1" applyFill="1" applyBorder="1" applyAlignment="1">
      <alignment horizontal="left" vertical="center"/>
    </xf>
    <xf numFmtId="0" fontId="2" fillId="50" borderId="7" xfId="0" applyFont="1" applyFill="1" applyBorder="1" applyAlignment="1">
      <alignment vertical="center" wrapText="1"/>
    </xf>
    <xf numFmtId="0" fontId="2" fillId="50" borderId="7" xfId="0" applyFont="1" applyFill="1" applyBorder="1" applyAlignment="1">
      <alignment horizontal="center" vertical="center" wrapText="1"/>
    </xf>
    <xf numFmtId="4" fontId="3" fillId="50" borderId="7" xfId="0" applyNumberFormat="1" applyFont="1" applyFill="1" applyBorder="1" applyAlignment="1">
      <alignment horizontal="right" vertical="center"/>
    </xf>
    <xf numFmtId="43" fontId="3" fillId="50" borderId="7" xfId="31" applyNumberFormat="1" applyFont="1" applyFill="1" applyBorder="1" applyAlignment="1">
      <alignment vertical="center"/>
    </xf>
    <xf numFmtId="43" fontId="2" fillId="50" borderId="7" xfId="31" applyNumberFormat="1" applyFont="1" applyFill="1" applyBorder="1" applyAlignment="1">
      <alignment horizontal="right" vertical="center"/>
    </xf>
    <xf numFmtId="0" fontId="35" fillId="51" borderId="7" xfId="0" applyFont="1" applyFill="1" applyBorder="1" applyAlignment="1">
      <alignment horizontal="center" vertical="center"/>
    </xf>
    <xf numFmtId="49" fontId="31" fillId="51" borderId="7" xfId="0" applyNumberFormat="1" applyFont="1" applyFill="1" applyBorder="1" applyAlignment="1">
      <alignment horizontal="left" vertical="center"/>
    </xf>
    <xf numFmtId="0" fontId="2" fillId="51" borderId="7" xfId="0" applyFont="1" applyFill="1" applyBorder="1" applyAlignment="1">
      <alignment vertical="center" wrapText="1"/>
    </xf>
    <xf numFmtId="0" fontId="2" fillId="51" borderId="7" xfId="0" applyFont="1" applyFill="1" applyBorder="1" applyAlignment="1">
      <alignment horizontal="center" vertical="center" wrapText="1"/>
    </xf>
    <xf numFmtId="4" fontId="3" fillId="51" borderId="7" xfId="0" applyNumberFormat="1" applyFont="1" applyFill="1" applyBorder="1" applyAlignment="1">
      <alignment horizontal="right" vertical="center"/>
    </xf>
    <xf numFmtId="43" fontId="3" fillId="51" borderId="7" xfId="31" applyNumberFormat="1" applyFont="1" applyFill="1" applyBorder="1" applyAlignment="1">
      <alignment vertical="center"/>
    </xf>
    <xf numFmtId="43" fontId="2" fillId="51" borderId="7" xfId="31" applyNumberFormat="1" applyFont="1" applyFill="1" applyBorder="1" applyAlignment="1">
      <alignment horizontal="right" vertical="center"/>
    </xf>
    <xf numFmtId="0" fontId="35" fillId="52" borderId="7" xfId="0" applyFont="1" applyFill="1" applyBorder="1" applyAlignment="1">
      <alignment horizontal="center" vertical="center"/>
    </xf>
    <xf numFmtId="49" fontId="31" fillId="52" borderId="7" xfId="0" applyNumberFormat="1" applyFont="1" applyFill="1" applyBorder="1" applyAlignment="1">
      <alignment horizontal="left" vertical="center"/>
    </xf>
    <xf numFmtId="0" fontId="2" fillId="52" borderId="7" xfId="0" applyFont="1" applyFill="1" applyBorder="1" applyAlignment="1">
      <alignment vertical="center" wrapText="1"/>
    </xf>
    <xf numFmtId="0" fontId="2" fillId="52" borderId="7" xfId="0" applyFont="1" applyFill="1" applyBorder="1" applyAlignment="1">
      <alignment horizontal="center" vertical="center" wrapText="1"/>
    </xf>
    <xf numFmtId="4" fontId="3" fillId="52" borderId="7" xfId="0" applyNumberFormat="1" applyFont="1" applyFill="1" applyBorder="1" applyAlignment="1">
      <alignment horizontal="right" vertical="center"/>
    </xf>
    <xf numFmtId="43" fontId="3" fillId="52" borderId="7" xfId="31" applyNumberFormat="1" applyFont="1" applyFill="1" applyBorder="1" applyAlignment="1">
      <alignment vertical="center"/>
    </xf>
    <xf numFmtId="43" fontId="2" fillId="52" borderId="7" xfId="31" applyNumberFormat="1" applyFont="1" applyFill="1" applyBorder="1" applyAlignment="1">
      <alignment horizontal="right" vertical="center"/>
    </xf>
    <xf numFmtId="0" fontId="35" fillId="53" borderId="7" xfId="0" applyFont="1" applyFill="1" applyBorder="1" applyAlignment="1">
      <alignment horizontal="center" vertical="center"/>
    </xf>
    <xf numFmtId="0" fontId="2" fillId="53" borderId="7" xfId="0" applyNumberFormat="1" applyFont="1" applyFill="1" applyBorder="1" applyAlignment="1" applyProtection="1">
      <alignment vertical="center"/>
      <protection locked="0"/>
    </xf>
    <xf numFmtId="0" fontId="2" fillId="53" borderId="7" xfId="0" applyFont="1" applyFill="1" applyBorder="1" applyAlignment="1">
      <alignment horizontal="left" vertical="center" wrapText="1"/>
    </xf>
    <xf numFmtId="0" fontId="2" fillId="53" borderId="7" xfId="0" applyFont="1" applyFill="1" applyBorder="1" applyAlignment="1">
      <alignment horizontal="center" vertical="center" wrapText="1"/>
    </xf>
    <xf numFmtId="4" fontId="2" fillId="53" borderId="7" xfId="0" applyNumberFormat="1" applyFont="1" applyFill="1" applyBorder="1" applyAlignment="1" applyProtection="1">
      <alignment horizontal="right" vertical="center"/>
      <protection locked="0"/>
    </xf>
    <xf numFmtId="43" fontId="2" fillId="53" borderId="7" xfId="0" applyNumberFormat="1" applyFont="1" applyFill="1" applyBorder="1" applyAlignment="1">
      <alignment vertical="center" wrapText="1"/>
    </xf>
    <xf numFmtId="43" fontId="2" fillId="53" borderId="7" xfId="31" applyNumberFormat="1" applyFont="1" applyFill="1" applyBorder="1" applyAlignment="1">
      <alignment horizontal="center" vertical="center" wrapText="1"/>
    </xf>
    <xf numFmtId="0" fontId="35" fillId="54" borderId="7" xfId="0" applyFont="1" applyFill="1" applyBorder="1" applyAlignment="1">
      <alignment horizontal="center" vertical="center"/>
    </xf>
    <xf numFmtId="0" fontId="2" fillId="54" borderId="7" xfId="0" applyNumberFormat="1" applyFont="1" applyFill="1" applyBorder="1" applyAlignment="1" applyProtection="1">
      <alignment vertical="center"/>
      <protection locked="0"/>
    </xf>
    <xf numFmtId="0" fontId="2" fillId="54" borderId="7" xfId="0" applyFont="1" applyFill="1" applyBorder="1" applyAlignment="1">
      <alignment horizontal="left" vertical="center" wrapText="1"/>
    </xf>
    <xf numFmtId="0" fontId="2" fillId="54" borderId="7" xfId="0" applyFont="1" applyFill="1" applyBorder="1" applyAlignment="1">
      <alignment horizontal="center" vertical="center" wrapText="1"/>
    </xf>
    <xf numFmtId="4" fontId="2" fillId="54" borderId="7" xfId="0" applyNumberFormat="1" applyFont="1" applyFill="1" applyBorder="1" applyAlignment="1" applyProtection="1">
      <alignment horizontal="right" vertical="center"/>
      <protection locked="0"/>
    </xf>
    <xf numFmtId="43" fontId="2" fillId="54" borderId="7" xfId="0" applyNumberFormat="1" applyFont="1" applyFill="1" applyBorder="1" applyAlignment="1">
      <alignment vertical="center" wrapText="1"/>
    </xf>
    <xf numFmtId="43" fontId="2" fillId="54" borderId="7" xfId="31" applyNumberFormat="1" applyFont="1" applyFill="1" applyBorder="1" applyAlignment="1">
      <alignment horizontal="center" vertical="center" wrapText="1"/>
    </xf>
    <xf numFmtId="0" fontId="35" fillId="55" borderId="7" xfId="0" applyFont="1" applyFill="1" applyBorder="1" applyAlignment="1">
      <alignment horizontal="center" vertical="center"/>
    </xf>
    <xf numFmtId="0" fontId="2" fillId="55" borderId="7" xfId="0" applyNumberFormat="1" applyFont="1" applyFill="1" applyBorder="1" applyAlignment="1" applyProtection="1">
      <alignment vertical="center"/>
      <protection locked="0"/>
    </xf>
    <xf numFmtId="0" fontId="2" fillId="55" borderId="7" xfId="0" applyFont="1" applyFill="1" applyBorder="1" applyAlignment="1">
      <alignment horizontal="left" vertical="center" wrapText="1"/>
    </xf>
    <xf numFmtId="0" fontId="2" fillId="55" borderId="7" xfId="0" applyFont="1" applyFill="1" applyBorder="1" applyAlignment="1">
      <alignment horizontal="center" vertical="center" wrapText="1"/>
    </xf>
    <xf numFmtId="4" fontId="2" fillId="55" borderId="7" xfId="0" applyNumberFormat="1" applyFont="1" applyFill="1" applyBorder="1" applyAlignment="1" applyProtection="1">
      <alignment horizontal="right" vertical="center"/>
      <protection locked="0"/>
    </xf>
    <xf numFmtId="43" fontId="2" fillId="55" borderId="7" xfId="0" applyNumberFormat="1" applyFont="1" applyFill="1" applyBorder="1" applyAlignment="1">
      <alignment vertical="center" wrapText="1"/>
    </xf>
    <xf numFmtId="43" fontId="2" fillId="55" borderId="7" xfId="31" applyNumberFormat="1" applyFont="1" applyFill="1" applyBorder="1" applyAlignment="1">
      <alignment horizontal="center" vertical="center" wrapText="1"/>
    </xf>
    <xf numFmtId="43" fontId="2" fillId="44" borderId="7" xfId="31" applyNumberFormat="1" applyFont="1" applyFill="1" applyBorder="1" applyAlignment="1">
      <alignment horizontal="right" vertical="center"/>
    </xf>
    <xf numFmtId="43" fontId="2" fillId="53" borderId="7" xfId="31" applyNumberFormat="1" applyFont="1" applyFill="1" applyBorder="1" applyAlignment="1">
      <alignment horizontal="right" vertical="center"/>
    </xf>
    <xf numFmtId="43" fontId="2" fillId="54" borderId="7" xfId="31" applyNumberFormat="1" applyFont="1" applyFill="1" applyBorder="1" applyAlignment="1">
      <alignment horizontal="right" vertical="center"/>
    </xf>
    <xf numFmtId="43" fontId="2" fillId="55" borderId="7" xfId="31" applyNumberFormat="1" applyFont="1" applyFill="1" applyBorder="1" applyAlignment="1">
      <alignment horizontal="right" vertical="center"/>
    </xf>
    <xf numFmtId="0" fontId="0" fillId="35" borderId="7" xfId="0" applyFill="1" applyBorder="1" applyAlignment="1">
      <alignment vertical="center"/>
    </xf>
    <xf numFmtId="43" fontId="2" fillId="35" borderId="7" xfId="44" applyFont="1" applyFill="1" applyBorder="1" applyAlignment="1">
      <alignment horizontal="left" vertical="center" wrapText="1"/>
    </xf>
    <xf numFmtId="0" fontId="35" fillId="56" borderId="7" xfId="0" applyFont="1" applyFill="1" applyBorder="1" applyAlignment="1">
      <alignment horizontal="center" vertical="center"/>
    </xf>
    <xf numFmtId="0" fontId="0" fillId="56" borderId="7" xfId="0" applyFill="1" applyBorder="1" applyAlignment="1">
      <alignment vertical="center"/>
    </xf>
    <xf numFmtId="43" fontId="2" fillId="56" borderId="7" xfId="44" applyFont="1" applyFill="1" applyBorder="1" applyAlignment="1">
      <alignment horizontal="left" vertical="center" wrapText="1"/>
    </xf>
    <xf numFmtId="43" fontId="2" fillId="56" borderId="7" xfId="31" applyNumberFormat="1" applyFont="1" applyFill="1" applyBorder="1" applyAlignment="1">
      <alignment horizontal="right" vertical="center"/>
    </xf>
    <xf numFmtId="43" fontId="2" fillId="57" borderId="7" xfId="31" applyNumberFormat="1" applyFont="1" applyFill="1" applyBorder="1" applyAlignment="1">
      <alignment horizontal="right" vertical="center"/>
    </xf>
    <xf numFmtId="0" fontId="3" fillId="35" borderId="0" xfId="0" applyFont="1" applyFill="1" applyAlignment="1">
      <alignment vertical="center"/>
    </xf>
    <xf numFmtId="43" fontId="2" fillId="58" borderId="7" xfId="31" applyNumberFormat="1" applyFont="1" applyFill="1" applyBorder="1" applyAlignment="1">
      <alignment horizontal="right" vertical="center"/>
    </xf>
    <xf numFmtId="43" fontId="2" fillId="59" borderId="7" xfId="31" applyNumberFormat="1" applyFont="1" applyFill="1" applyBorder="1" applyAlignment="1">
      <alignment horizontal="right" vertical="center"/>
    </xf>
    <xf numFmtId="43" fontId="2" fillId="60" borderId="7" xfId="31" applyNumberFormat="1" applyFont="1" applyFill="1" applyBorder="1" applyAlignment="1">
      <alignment horizontal="right" vertical="center"/>
    </xf>
    <xf numFmtId="43" fontId="2" fillId="61" borderId="7" xfId="31" applyNumberFormat="1" applyFont="1" applyFill="1" applyBorder="1" applyAlignment="1">
      <alignment horizontal="right" vertical="center"/>
    </xf>
    <xf numFmtId="0" fontId="3" fillId="35" borderId="0" xfId="0" applyFont="1" applyFill="1" applyAlignment="1">
      <alignment vertical="center"/>
    </xf>
    <xf numFmtId="0" fontId="3" fillId="35" borderId="7" xfId="43" applyFont="1" applyFill="1" applyBorder="1" applyAlignment="1">
      <alignment horizontal="center" vertical="center" wrapText="1"/>
    </xf>
    <xf numFmtId="0" fontId="0" fillId="0" borderId="0" xfId="0" applyFill="1" applyBorder="1"/>
    <xf numFmtId="164" fontId="30" fillId="0" borderId="0" xfId="0" applyNumberFormat="1" applyFont="1" applyFill="1" applyBorder="1"/>
    <xf numFmtId="0" fontId="3" fillId="35" borderId="0" xfId="0" applyFont="1" applyFill="1" applyAlignment="1">
      <alignment horizontal="left" vertical="center" wrapText="1"/>
    </xf>
    <xf numFmtId="0" fontId="3" fillId="35" borderId="7" xfId="0" applyFont="1" applyFill="1" applyBorder="1" applyAlignment="1">
      <alignment horizontal="center" vertical="center"/>
    </xf>
    <xf numFmtId="0" fontId="2" fillId="57" borderId="7" xfId="0" applyFont="1" applyFill="1" applyBorder="1" applyAlignment="1">
      <alignment horizontal="right" vertical="center"/>
    </xf>
    <xf numFmtId="0" fontId="3" fillId="35" borderId="0" xfId="0" applyFont="1" applyFill="1" applyAlignment="1">
      <alignment vertical="center"/>
    </xf>
    <xf numFmtId="0" fontId="2" fillId="39" borderId="7" xfId="0" applyFont="1" applyFill="1" applyBorder="1" applyAlignment="1">
      <alignment horizontal="center" vertical="center"/>
    </xf>
    <xf numFmtId="0" fontId="2" fillId="50" borderId="7" xfId="0" applyFont="1" applyFill="1" applyBorder="1" applyAlignment="1">
      <alignment horizontal="right" vertical="center"/>
    </xf>
    <xf numFmtId="0" fontId="2" fillId="44" borderId="7" xfId="0" applyFont="1" applyFill="1" applyBorder="1" applyAlignment="1">
      <alignment horizontal="right" vertical="center"/>
    </xf>
    <xf numFmtId="0" fontId="2" fillId="53" borderId="7" xfId="0" applyFont="1" applyFill="1" applyBorder="1" applyAlignment="1">
      <alignment horizontal="right" vertical="center"/>
    </xf>
    <xf numFmtId="0" fontId="2" fillId="58" borderId="7" xfId="0" applyFont="1" applyFill="1" applyBorder="1" applyAlignment="1">
      <alignment horizontal="right" vertical="center"/>
    </xf>
    <xf numFmtId="0" fontId="2" fillId="61" borderId="7" xfId="0" applyFont="1" applyFill="1" applyBorder="1" applyAlignment="1">
      <alignment horizontal="right" vertical="center"/>
    </xf>
    <xf numFmtId="0" fontId="2" fillId="56" borderId="7" xfId="0" applyFont="1" applyFill="1" applyBorder="1" applyAlignment="1">
      <alignment horizontal="right" vertical="center"/>
    </xf>
    <xf numFmtId="0" fontId="2" fillId="39" borderId="29" xfId="0" applyFont="1" applyFill="1" applyBorder="1" applyAlignment="1">
      <alignment horizontal="center" vertical="center"/>
    </xf>
    <xf numFmtId="0" fontId="2" fillId="39" borderId="30" xfId="0" applyFont="1" applyFill="1" applyBorder="1" applyAlignment="1">
      <alignment horizontal="center" vertical="center"/>
    </xf>
    <xf numFmtId="0" fontId="2" fillId="39" borderId="31" xfId="0" applyFont="1" applyFill="1" applyBorder="1" applyAlignment="1">
      <alignment horizontal="center" vertical="center"/>
    </xf>
    <xf numFmtId="0" fontId="2" fillId="60" borderId="7" xfId="0" applyFont="1" applyFill="1" applyBorder="1" applyAlignment="1">
      <alignment horizontal="right" vertical="center"/>
    </xf>
    <xf numFmtId="0" fontId="2" fillId="55" borderId="7" xfId="0" applyFont="1" applyFill="1" applyBorder="1" applyAlignment="1">
      <alignment horizontal="right" vertical="center"/>
    </xf>
    <xf numFmtId="0" fontId="2" fillId="59" borderId="7" xfId="0" applyFont="1" applyFill="1" applyBorder="1" applyAlignment="1">
      <alignment horizontal="right" vertical="center"/>
    </xf>
    <xf numFmtId="0" fontId="2" fillId="54" borderId="7" xfId="0" applyFont="1" applyFill="1" applyBorder="1" applyAlignment="1">
      <alignment horizontal="right" vertical="center"/>
    </xf>
    <xf numFmtId="0" fontId="35" fillId="2" borderId="14" xfId="0" applyFont="1" applyFill="1" applyBorder="1" applyAlignment="1" applyProtection="1">
      <protection hidden="1"/>
    </xf>
    <xf numFmtId="0" fontId="35" fillId="2" borderId="15" xfId="0" applyFont="1" applyFill="1" applyBorder="1" applyAlignme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4" fontId="2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NumberFormat="1" applyFill="1" applyBorder="1" applyAlignment="1" applyProtection="1">
      <alignment horizontal="left"/>
      <protection hidden="1"/>
    </xf>
    <xf numFmtId="0" fontId="35" fillId="2" borderId="6" xfId="0" applyFont="1" applyFill="1" applyBorder="1" applyAlignment="1" applyProtection="1">
      <protection hidden="1"/>
    </xf>
    <xf numFmtId="0" fontId="35" fillId="2" borderId="7" xfId="0" applyFont="1" applyFill="1" applyBorder="1" applyAlignment="1" applyProtection="1">
      <protection hidden="1"/>
    </xf>
    <xf numFmtId="0" fontId="2" fillId="0" borderId="0" xfId="0" applyFont="1" applyAlignment="1">
      <alignment horizontal="left" vertical="center" wrapText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0" fontId="33" fillId="0" borderId="16" xfId="0" applyFont="1" applyBorder="1" applyAlignment="1" applyProtection="1">
      <alignment horizontal="center" vertical="center" wrapText="1"/>
      <protection hidden="1"/>
    </xf>
    <xf numFmtId="164" fontId="2" fillId="0" borderId="40" xfId="0" applyNumberFormat="1" applyFont="1" applyBorder="1" applyAlignment="1" applyProtection="1">
      <alignment horizontal="center" vertical="center" wrapText="1"/>
      <protection hidden="1"/>
    </xf>
    <xf numFmtId="0" fontId="33" fillId="0" borderId="41" xfId="0" applyFont="1" applyBorder="1" applyAlignment="1" applyProtection="1">
      <alignment horizontal="center" vertical="center" wrapText="1"/>
      <protection hidden="1"/>
    </xf>
    <xf numFmtId="164" fontId="2" fillId="0" borderId="41" xfId="0" applyNumberFormat="1" applyFont="1" applyBorder="1" applyAlignment="1" applyProtection="1">
      <alignment horizontal="center" vertical="center" wrapText="1"/>
      <protection hidden="1"/>
    </xf>
    <xf numFmtId="0" fontId="5" fillId="42" borderId="39" xfId="0" applyFont="1" applyFill="1" applyBorder="1" applyAlignment="1" applyProtection="1">
      <alignment horizontal="center" vertical="center" wrapText="1"/>
      <protection hidden="1"/>
    </xf>
    <xf numFmtId="0" fontId="5" fillId="42" borderId="47" xfId="0" applyFont="1" applyFill="1" applyBorder="1" applyAlignment="1" applyProtection="1">
      <alignment horizontal="center" vertical="center" wrapText="1"/>
      <protection hidden="1"/>
    </xf>
    <xf numFmtId="0" fontId="5" fillId="42" borderId="16" xfId="0" applyFont="1" applyFill="1" applyBorder="1" applyAlignment="1" applyProtection="1">
      <alignment horizontal="center" vertical="center" wrapText="1"/>
      <protection hidden="1"/>
    </xf>
    <xf numFmtId="0" fontId="5" fillId="42" borderId="48" xfId="0" applyFont="1" applyFill="1" applyBorder="1" applyAlignment="1" applyProtection="1">
      <alignment horizontal="center" vertical="center" wrapText="1"/>
      <protection hidden="1"/>
    </xf>
    <xf numFmtId="0" fontId="2" fillId="2" borderId="18" xfId="0" applyFont="1" applyFill="1" applyBorder="1" applyAlignment="1" applyProtection="1">
      <alignment horizontal="center" wrapText="1"/>
      <protection hidden="1"/>
    </xf>
    <xf numFmtId="0" fontId="2" fillId="2" borderId="19" xfId="0" applyFont="1" applyFill="1" applyBorder="1" applyAlignment="1" applyProtection="1">
      <alignment horizontal="center" wrapText="1"/>
      <protection hidden="1"/>
    </xf>
    <xf numFmtId="43" fontId="5" fillId="40" borderId="39" xfId="0" applyNumberFormat="1" applyFont="1" applyFill="1" applyBorder="1" applyAlignment="1" applyProtection="1">
      <alignment horizontal="center" vertical="center" wrapText="1"/>
      <protection hidden="1"/>
    </xf>
    <xf numFmtId="0" fontId="5" fillId="40" borderId="47" xfId="0" applyFont="1" applyFill="1" applyBorder="1" applyAlignment="1" applyProtection="1">
      <alignment horizontal="center" vertical="center" wrapText="1"/>
      <protection hidden="1"/>
    </xf>
    <xf numFmtId="0" fontId="5" fillId="40" borderId="16" xfId="0" applyFont="1" applyFill="1" applyBorder="1" applyAlignment="1" applyProtection="1">
      <alignment horizontal="center" vertical="center" wrapText="1"/>
      <protection hidden="1"/>
    </xf>
    <xf numFmtId="0" fontId="5" fillId="40" borderId="48" xfId="0" applyFont="1" applyFill="1" applyBorder="1" applyAlignment="1" applyProtection="1">
      <alignment horizontal="center" vertical="center" wrapText="1"/>
      <protection hidden="1"/>
    </xf>
    <xf numFmtId="0" fontId="0" fillId="42" borderId="50" xfId="0" applyFill="1" applyBorder="1" applyAlignment="1" applyProtection="1">
      <alignment horizontal="center" wrapText="1"/>
      <protection hidden="1"/>
    </xf>
    <xf numFmtId="0" fontId="0" fillId="42" borderId="47" xfId="0" applyFill="1" applyBorder="1" applyAlignment="1" applyProtection="1">
      <alignment horizontal="center" wrapText="1"/>
      <protection hidden="1"/>
    </xf>
    <xf numFmtId="0" fontId="0" fillId="42" borderId="51" xfId="0" applyFill="1" applyBorder="1" applyAlignment="1" applyProtection="1">
      <alignment horizontal="center" wrapText="1"/>
      <protection hidden="1"/>
    </xf>
    <xf numFmtId="0" fontId="0" fillId="42" borderId="45" xfId="0" applyFill="1" applyBorder="1" applyAlignment="1" applyProtection="1">
      <alignment horizontal="center" wrapText="1"/>
      <protection hidden="1"/>
    </xf>
    <xf numFmtId="0" fontId="0" fillId="42" borderId="48" xfId="0" applyFill="1" applyBorder="1" applyAlignment="1" applyProtection="1">
      <alignment horizontal="center" wrapText="1"/>
      <protection hidden="1"/>
    </xf>
    <xf numFmtId="0" fontId="0" fillId="42" borderId="1" xfId="0" applyFill="1" applyBorder="1" applyAlignment="1" applyProtection="1">
      <alignment horizontal="center" wrapText="1"/>
      <protection hidden="1"/>
    </xf>
    <xf numFmtId="9" fontId="33" fillId="40" borderId="47" xfId="0" applyNumberFormat="1" applyFont="1" applyFill="1" applyBorder="1" applyAlignment="1" applyProtection="1">
      <alignment horizontal="center" wrapText="1"/>
      <protection hidden="1"/>
    </xf>
    <xf numFmtId="9" fontId="33" fillId="40" borderId="53" xfId="0" applyNumberFormat="1" applyFont="1" applyFill="1" applyBorder="1" applyAlignment="1" applyProtection="1">
      <alignment horizontal="center" wrapText="1"/>
      <protection hidden="1"/>
    </xf>
    <xf numFmtId="9" fontId="33" fillId="40" borderId="0" xfId="0" applyNumberFormat="1" applyFont="1" applyFill="1" applyBorder="1" applyAlignment="1" applyProtection="1">
      <alignment horizontal="center" wrapText="1"/>
      <protection hidden="1"/>
    </xf>
    <xf numFmtId="9" fontId="33" fillId="40" borderId="44" xfId="0" applyNumberFormat="1" applyFont="1" applyFill="1" applyBorder="1" applyAlignment="1" applyProtection="1">
      <alignment horizontal="center" wrapText="1"/>
      <protection hidden="1"/>
    </xf>
    <xf numFmtId="0" fontId="2" fillId="0" borderId="46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" fillId="0" borderId="44" xfId="0" applyFont="1" applyBorder="1" applyAlignment="1" applyProtection="1">
      <alignment horizontal="center" wrapText="1"/>
      <protection hidden="1"/>
    </xf>
    <xf numFmtId="0" fontId="2" fillId="37" borderId="17" xfId="0" applyFont="1" applyFill="1" applyBorder="1" applyAlignment="1" applyProtection="1">
      <alignment horizontal="center" wrapText="1"/>
      <protection hidden="1"/>
    </xf>
    <xf numFmtId="0" fontId="2" fillId="37" borderId="9" xfId="0" applyFont="1" applyFill="1" applyBorder="1" applyAlignment="1" applyProtection="1">
      <alignment horizontal="center" wrapText="1"/>
      <protection hidden="1"/>
    </xf>
    <xf numFmtId="0" fontId="2" fillId="2" borderId="32" xfId="0" applyFont="1" applyFill="1" applyBorder="1" applyAlignment="1" applyProtection="1">
      <alignment horizontal="center" wrapText="1"/>
      <protection hidden="1"/>
    </xf>
    <xf numFmtId="0" fontId="2" fillId="2" borderId="42" xfId="0" applyFont="1" applyFill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</cellXfs>
  <cellStyles count="5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Moeda 2" xfId="47"/>
    <cellStyle name="Neutra" xfId="32" builtinId="28" customBuiltin="1"/>
    <cellStyle name="Normal" xfId="0" builtinId="0"/>
    <cellStyle name="Normal 2" xfId="43"/>
    <cellStyle name="Normal 2 2" xfId="49"/>
    <cellStyle name="Normal 3" xfId="48"/>
    <cellStyle name="Normal 4" xfId="50"/>
    <cellStyle name="Normal 5" xfId="51"/>
    <cellStyle name="Normal_titulos" xfId="46"/>
    <cellStyle name="Nota" xfId="33" builtinId="10" customBuiltin="1"/>
    <cellStyle name="Porcentagem 2" xfId="52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5" builtinId="3"/>
    <cellStyle name="Vírgula 2" xfId="44"/>
    <cellStyle name="Vírgula 3" xfId="53"/>
    <cellStyle name="Vírgula 4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A\DTE\HOSPITAIS\H-020%20HOSPITAL%20REGIONAL%20SUL\Licita&#231;&#227;o%202019\Planilha%20Regional%20Sul%20CPOS%20174%20Rev%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Planilha"/>
      <sheetName val="Resumo"/>
      <sheetName val="Cronograma"/>
      <sheetName val="Composição"/>
      <sheetName val="Cot"/>
      <sheetName val="Insumos"/>
      <sheetName val="ArCondicionado"/>
      <sheetName val="AdmLocal"/>
    </sheetNames>
    <sheetDataSet>
      <sheetData sheetId="0"/>
      <sheetData sheetId="1">
        <row r="6">
          <cell r="A6" t="str">
            <v>Objeto:</v>
          </cell>
        </row>
        <row r="7">
          <cell r="A7" t="str">
            <v xml:space="preserve">Local:                    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29"/>
  <sheetViews>
    <sheetView tabSelected="1" view="pageBreakPreview" topLeftCell="A205" zoomScale="80" zoomScaleNormal="100" zoomScaleSheetLayoutView="80" workbookViewId="0">
      <selection activeCell="C20" sqref="C20"/>
    </sheetView>
  </sheetViews>
  <sheetFormatPr defaultColWidth="9.140625" defaultRowHeight="12.75"/>
  <cols>
    <col min="1" max="1" width="9.42578125" style="288" customWidth="1"/>
    <col min="2" max="2" width="9.5703125" style="110" hidden="1" customWidth="1"/>
    <col min="3" max="3" width="59.85546875" style="131" customWidth="1"/>
    <col min="4" max="4" width="7.85546875" style="111" customWidth="1"/>
    <col min="5" max="5" width="9.85546875" style="112" bestFit="1" customWidth="1"/>
    <col min="6" max="6" width="12.42578125" style="138" bestFit="1" customWidth="1"/>
    <col min="7" max="7" width="15.140625" style="113" bestFit="1" customWidth="1"/>
    <col min="8" max="8" width="14" style="262" bestFit="1" customWidth="1"/>
    <col min="9" max="9" width="13.85546875" style="262" bestFit="1" customWidth="1"/>
    <col min="10" max="12" width="9.140625" style="262"/>
    <col min="13" max="13" width="12.85546875" style="262" bestFit="1" customWidth="1"/>
    <col min="14" max="16384" width="9.140625" style="262"/>
  </cols>
  <sheetData>
    <row r="2" spans="1:7">
      <c r="B2" s="132"/>
      <c r="C2" s="132"/>
      <c r="D2" s="132"/>
      <c r="E2" s="132"/>
      <c r="F2" s="132"/>
      <c r="G2" s="132"/>
    </row>
    <row r="3" spans="1:7">
      <c r="B3" s="262"/>
      <c r="C3" s="262"/>
      <c r="D3" s="262"/>
      <c r="E3" s="262"/>
      <c r="F3" s="262"/>
      <c r="G3" s="262"/>
    </row>
    <row r="4" spans="1:7">
      <c r="B4" s="262"/>
      <c r="C4" s="262"/>
      <c r="D4" s="262"/>
      <c r="E4" s="262"/>
      <c r="F4" s="262"/>
      <c r="G4" s="262"/>
    </row>
    <row r="5" spans="1:7">
      <c r="A5" s="109"/>
      <c r="C5" s="262"/>
    </row>
    <row r="6" spans="1:7" ht="38.25" customHeight="1">
      <c r="A6" s="109" t="s">
        <v>881</v>
      </c>
      <c r="B6" s="132"/>
      <c r="C6" s="382" t="s">
        <v>2635</v>
      </c>
      <c r="D6" s="382"/>
      <c r="E6" s="382"/>
      <c r="F6" s="382"/>
      <c r="G6" s="382"/>
    </row>
    <row r="7" spans="1:7">
      <c r="A7" s="109" t="s">
        <v>394</v>
      </c>
      <c r="B7" s="132"/>
      <c r="C7" s="262" t="s">
        <v>898</v>
      </c>
      <c r="D7" s="109"/>
      <c r="E7" s="132"/>
      <c r="F7" s="139"/>
      <c r="G7" s="132"/>
    </row>
    <row r="8" spans="1:7">
      <c r="A8" s="109"/>
      <c r="B8" s="114"/>
      <c r="C8" s="132"/>
      <c r="D8" s="109"/>
      <c r="E8" s="115"/>
      <c r="F8" s="140"/>
      <c r="G8" s="116"/>
    </row>
    <row r="9" spans="1:7">
      <c r="A9" s="385"/>
      <c r="B9" s="385"/>
      <c r="C9" s="385"/>
      <c r="D9" s="385"/>
      <c r="E9" s="385"/>
      <c r="F9" s="385"/>
      <c r="G9" s="385"/>
    </row>
    <row r="10" spans="1:7">
      <c r="A10" s="109"/>
      <c r="C10" s="262"/>
    </row>
    <row r="11" spans="1:7">
      <c r="A11" s="289" t="s">
        <v>387</v>
      </c>
      <c r="B11" s="117" t="s">
        <v>388</v>
      </c>
      <c r="C11" s="118" t="s">
        <v>389</v>
      </c>
      <c r="D11" s="98" t="s">
        <v>390</v>
      </c>
      <c r="E11" s="119" t="s">
        <v>391</v>
      </c>
      <c r="F11" s="141" t="s">
        <v>392</v>
      </c>
      <c r="G11" s="120" t="s">
        <v>393</v>
      </c>
    </row>
    <row r="12" spans="1:7">
      <c r="A12" s="289"/>
      <c r="B12" s="117"/>
      <c r="C12" s="118"/>
      <c r="D12" s="98"/>
      <c r="E12" s="119"/>
      <c r="F12" s="141"/>
      <c r="G12" s="120"/>
    </row>
    <row r="13" spans="1:7">
      <c r="A13" s="320"/>
      <c r="B13" s="321"/>
      <c r="C13" s="322" t="s">
        <v>1245</v>
      </c>
      <c r="D13" s="323"/>
      <c r="E13" s="324"/>
      <c r="F13" s="325"/>
      <c r="G13" s="326"/>
    </row>
    <row r="14" spans="1:7">
      <c r="A14" s="290"/>
      <c r="B14" s="79"/>
      <c r="C14" s="80"/>
      <c r="D14" s="81"/>
      <c r="E14" s="82"/>
      <c r="F14" s="142"/>
      <c r="G14" s="83"/>
    </row>
    <row r="15" spans="1:7">
      <c r="A15" s="291" t="s">
        <v>880</v>
      </c>
      <c r="B15" s="154"/>
      <c r="C15" s="134" t="s">
        <v>411</v>
      </c>
      <c r="D15" s="135"/>
      <c r="E15" s="136"/>
      <c r="F15" s="156"/>
      <c r="G15" s="137"/>
    </row>
    <row r="16" spans="1:7">
      <c r="A16" s="292" t="s">
        <v>1312</v>
      </c>
      <c r="B16" s="51" t="s">
        <v>917</v>
      </c>
      <c r="C16" s="18" t="s">
        <v>4</v>
      </c>
      <c r="D16" s="20" t="s">
        <v>0</v>
      </c>
      <c r="E16" s="19">
        <v>7</v>
      </c>
      <c r="F16" s="143"/>
      <c r="G16" s="23"/>
    </row>
    <row r="17" spans="1:7">
      <c r="A17" s="292" t="s">
        <v>1313</v>
      </c>
      <c r="B17" s="51" t="s">
        <v>919</v>
      </c>
      <c r="C17" s="18" t="s">
        <v>413</v>
      </c>
      <c r="D17" s="20" t="s">
        <v>0</v>
      </c>
      <c r="E17" s="19">
        <v>7</v>
      </c>
      <c r="F17" s="143"/>
      <c r="G17" s="23"/>
    </row>
    <row r="18" spans="1:7">
      <c r="A18" s="292" t="s">
        <v>1314</v>
      </c>
      <c r="B18" s="51" t="s">
        <v>922</v>
      </c>
      <c r="C18" s="18" t="s">
        <v>923</v>
      </c>
      <c r="D18" s="20" t="s">
        <v>0</v>
      </c>
      <c r="E18" s="19">
        <v>4</v>
      </c>
      <c r="F18" s="143"/>
      <c r="G18" s="23"/>
    </row>
    <row r="19" spans="1:7" s="132" customFormat="1">
      <c r="A19" s="292" t="s">
        <v>1315</v>
      </c>
      <c r="B19" s="51" t="s">
        <v>914</v>
      </c>
      <c r="C19" s="18" t="s">
        <v>6</v>
      </c>
      <c r="D19" s="20" t="s">
        <v>0</v>
      </c>
      <c r="E19" s="19">
        <v>15</v>
      </c>
      <c r="F19" s="143"/>
      <c r="G19" s="23"/>
    </row>
    <row r="20" spans="1:7" s="132" customFormat="1">
      <c r="A20" s="292" t="s">
        <v>1316</v>
      </c>
      <c r="B20" s="51" t="s">
        <v>2631</v>
      </c>
      <c r="C20" s="18" t="s">
        <v>1258</v>
      </c>
      <c r="D20" s="20" t="s">
        <v>0</v>
      </c>
      <c r="E20" s="19">
        <v>1</v>
      </c>
      <c r="F20" s="143"/>
      <c r="G20" s="23"/>
    </row>
    <row r="21" spans="1:7" s="132" customFormat="1">
      <c r="A21" s="292" t="s">
        <v>2626</v>
      </c>
      <c r="B21" s="51" t="s">
        <v>2631</v>
      </c>
      <c r="C21" s="18" t="s">
        <v>1223</v>
      </c>
      <c r="D21" s="20" t="s">
        <v>888</v>
      </c>
      <c r="E21" s="19">
        <v>1</v>
      </c>
      <c r="F21" s="143"/>
      <c r="G21" s="23"/>
    </row>
    <row r="22" spans="1:7" s="132" customFormat="1">
      <c r="A22" s="292"/>
      <c r="B22" s="103"/>
      <c r="C22" s="18"/>
      <c r="D22" s="20"/>
      <c r="E22" s="21"/>
      <c r="F22" s="143"/>
      <c r="G22" s="121"/>
    </row>
    <row r="23" spans="1:7" s="132" customFormat="1">
      <c r="A23" s="291" t="s">
        <v>882</v>
      </c>
      <c r="B23" s="154"/>
      <c r="C23" s="134" t="s">
        <v>416</v>
      </c>
      <c r="D23" s="135"/>
      <c r="E23" s="136"/>
      <c r="F23" s="156"/>
      <c r="G23" s="137"/>
    </row>
    <row r="24" spans="1:7" s="132" customFormat="1" ht="18.75" customHeight="1">
      <c r="A24" s="292" t="s">
        <v>1332</v>
      </c>
      <c r="B24" s="51" t="s">
        <v>925</v>
      </c>
      <c r="C24" s="18" t="s">
        <v>13</v>
      </c>
      <c r="D24" s="20" t="s">
        <v>8</v>
      </c>
      <c r="E24" s="21">
        <v>130</v>
      </c>
      <c r="F24" s="143"/>
      <c r="G24" s="23"/>
    </row>
    <row r="25" spans="1:7" s="132" customFormat="1" ht="13.5" customHeight="1">
      <c r="A25" s="292" t="s">
        <v>1333</v>
      </c>
      <c r="B25" s="51" t="s">
        <v>926</v>
      </c>
      <c r="C25" s="18" t="s">
        <v>14</v>
      </c>
      <c r="D25" s="20" t="s">
        <v>8</v>
      </c>
      <c r="E25" s="22">
        <v>50</v>
      </c>
      <c r="F25" s="143"/>
      <c r="G25" s="23"/>
    </row>
    <row r="26" spans="1:7" s="132" customFormat="1">
      <c r="A26" s="292" t="s">
        <v>1334</v>
      </c>
      <c r="B26" s="51" t="s">
        <v>417</v>
      </c>
      <c r="C26" s="18" t="s">
        <v>15</v>
      </c>
      <c r="D26" s="20" t="s">
        <v>8</v>
      </c>
      <c r="E26" s="22">
        <v>180</v>
      </c>
      <c r="F26" s="143"/>
      <c r="G26" s="23"/>
    </row>
    <row r="27" spans="1:7">
      <c r="A27" s="292" t="s">
        <v>1335</v>
      </c>
      <c r="B27" s="51" t="s">
        <v>418</v>
      </c>
      <c r="C27" s="18" t="s">
        <v>16</v>
      </c>
      <c r="D27" s="20" t="s">
        <v>8</v>
      </c>
      <c r="E27" s="22">
        <v>2.42</v>
      </c>
      <c r="F27" s="143"/>
      <c r="G27" s="23"/>
    </row>
    <row r="28" spans="1:7" ht="25.5">
      <c r="A28" s="292" t="s">
        <v>1336</v>
      </c>
      <c r="B28" s="51" t="s">
        <v>420</v>
      </c>
      <c r="C28" s="18" t="s">
        <v>19</v>
      </c>
      <c r="D28" s="20" t="s">
        <v>9</v>
      </c>
      <c r="E28" s="22">
        <v>103</v>
      </c>
      <c r="F28" s="143"/>
      <c r="G28" s="23"/>
    </row>
    <row r="29" spans="1:7">
      <c r="A29" s="292" t="s">
        <v>1337</v>
      </c>
      <c r="B29" s="51" t="s">
        <v>927</v>
      </c>
      <c r="C29" s="18" t="s">
        <v>22</v>
      </c>
      <c r="D29" s="20" t="s">
        <v>21</v>
      </c>
      <c r="E29" s="22">
        <v>309</v>
      </c>
      <c r="F29" s="143"/>
      <c r="G29" s="23"/>
    </row>
    <row r="30" spans="1:7">
      <c r="A30" s="292" t="s">
        <v>1338</v>
      </c>
      <c r="B30" s="51" t="s">
        <v>422</v>
      </c>
      <c r="C30" s="18" t="s">
        <v>24</v>
      </c>
      <c r="D30" s="20" t="s">
        <v>8</v>
      </c>
      <c r="E30" s="22">
        <v>24</v>
      </c>
      <c r="F30" s="143"/>
      <c r="G30" s="23"/>
    </row>
    <row r="31" spans="1:7">
      <c r="A31" s="289"/>
      <c r="B31" s="78"/>
      <c r="C31" s="18"/>
      <c r="D31" s="20"/>
      <c r="E31" s="22"/>
      <c r="F31" s="143"/>
      <c r="G31" s="23"/>
    </row>
    <row r="32" spans="1:7">
      <c r="A32" s="291" t="s">
        <v>883</v>
      </c>
      <c r="B32" s="154"/>
      <c r="C32" s="134" t="s">
        <v>427</v>
      </c>
      <c r="D32" s="135"/>
      <c r="E32" s="136"/>
      <c r="F32" s="156"/>
      <c r="G32" s="137"/>
    </row>
    <row r="33" spans="1:8" ht="25.5">
      <c r="A33" s="292" t="s">
        <v>1339</v>
      </c>
      <c r="B33" s="51" t="s">
        <v>430</v>
      </c>
      <c r="C33" s="18" t="s">
        <v>31</v>
      </c>
      <c r="D33" s="20" t="s">
        <v>12</v>
      </c>
      <c r="E33" s="22">
        <v>27.6</v>
      </c>
      <c r="F33" s="143"/>
      <c r="G33" s="23"/>
    </row>
    <row r="34" spans="1:8" ht="25.5">
      <c r="A34" s="292" t="s">
        <v>1340</v>
      </c>
      <c r="B34" s="51" t="s">
        <v>433</v>
      </c>
      <c r="C34" s="18" t="s">
        <v>34</v>
      </c>
      <c r="D34" s="20" t="s">
        <v>12</v>
      </c>
      <c r="E34" s="22">
        <v>3.26</v>
      </c>
      <c r="F34" s="143"/>
      <c r="G34" s="23"/>
    </row>
    <row r="35" spans="1:8">
      <c r="A35" s="292" t="s">
        <v>1341</v>
      </c>
      <c r="B35" s="51" t="s">
        <v>435</v>
      </c>
      <c r="C35" s="18" t="s">
        <v>36</v>
      </c>
      <c r="D35" s="20" t="s">
        <v>8</v>
      </c>
      <c r="E35" s="22">
        <v>20</v>
      </c>
      <c r="F35" s="143"/>
      <c r="G35" s="23"/>
      <c r="H35" s="122"/>
    </row>
    <row r="36" spans="1:8">
      <c r="A36" s="292" t="s">
        <v>1342</v>
      </c>
      <c r="B36" s="51" t="s">
        <v>436</v>
      </c>
      <c r="C36" s="18" t="s">
        <v>37</v>
      </c>
      <c r="D36" s="20" t="s">
        <v>8</v>
      </c>
      <c r="E36" s="22">
        <v>732</v>
      </c>
      <c r="F36" s="143"/>
      <c r="G36" s="23"/>
    </row>
    <row r="37" spans="1:8">
      <c r="A37" s="292" t="s">
        <v>1343</v>
      </c>
      <c r="B37" s="51" t="s">
        <v>438</v>
      </c>
      <c r="C37" s="18" t="s">
        <v>39</v>
      </c>
      <c r="D37" s="20" t="s">
        <v>8</v>
      </c>
      <c r="E37" s="22">
        <v>330</v>
      </c>
      <c r="F37" s="143"/>
      <c r="G37" s="23"/>
    </row>
    <row r="38" spans="1:8">
      <c r="A38" s="292" t="s">
        <v>1344</v>
      </c>
      <c r="B38" s="51" t="s">
        <v>443</v>
      </c>
      <c r="C38" s="18" t="s">
        <v>41</v>
      </c>
      <c r="D38" s="20" t="s">
        <v>8</v>
      </c>
      <c r="E38" s="22">
        <v>200</v>
      </c>
      <c r="F38" s="143"/>
      <c r="G38" s="23"/>
    </row>
    <row r="39" spans="1:8">
      <c r="A39" s="292"/>
      <c r="B39" s="78"/>
      <c r="C39" s="18"/>
      <c r="D39" s="20"/>
      <c r="E39" s="22"/>
      <c r="F39" s="143"/>
      <c r="G39" s="23"/>
    </row>
    <row r="40" spans="1:8">
      <c r="A40" s="291" t="s">
        <v>884</v>
      </c>
      <c r="B40" s="154"/>
      <c r="C40" s="134" t="s">
        <v>444</v>
      </c>
      <c r="D40" s="135"/>
      <c r="E40" s="136"/>
      <c r="F40" s="156"/>
      <c r="G40" s="137"/>
    </row>
    <row r="41" spans="1:8" ht="51">
      <c r="A41" s="292" t="s">
        <v>1345</v>
      </c>
      <c r="B41" s="51" t="s">
        <v>2630</v>
      </c>
      <c r="C41" s="18" t="s">
        <v>899</v>
      </c>
      <c r="D41" s="20" t="s">
        <v>1</v>
      </c>
      <c r="E41" s="22">
        <v>1</v>
      </c>
      <c r="F41" s="143"/>
      <c r="G41" s="23"/>
    </row>
    <row r="42" spans="1:8" ht="51">
      <c r="A42" s="292" t="s">
        <v>1346</v>
      </c>
      <c r="B42" s="51" t="s">
        <v>2630</v>
      </c>
      <c r="C42" s="18" t="s">
        <v>902</v>
      </c>
      <c r="D42" s="20" t="s">
        <v>1</v>
      </c>
      <c r="E42" s="22">
        <v>1</v>
      </c>
      <c r="F42" s="143"/>
      <c r="G42" s="23"/>
    </row>
    <row r="43" spans="1:8" ht="38.25">
      <c r="A43" s="292" t="s">
        <v>1347</v>
      </c>
      <c r="B43" s="51" t="s">
        <v>2630</v>
      </c>
      <c r="C43" s="18" t="s">
        <v>900</v>
      </c>
      <c r="D43" s="20" t="s">
        <v>1</v>
      </c>
      <c r="E43" s="22">
        <v>1</v>
      </c>
      <c r="F43" s="143"/>
      <c r="G43" s="23"/>
    </row>
    <row r="44" spans="1:8" ht="38.25">
      <c r="A44" s="292" t="s">
        <v>1348</v>
      </c>
      <c r="B44" s="51" t="s">
        <v>2630</v>
      </c>
      <c r="C44" s="18" t="s">
        <v>901</v>
      </c>
      <c r="D44" s="20" t="s">
        <v>1</v>
      </c>
      <c r="E44" s="22">
        <v>1</v>
      </c>
      <c r="F44" s="143"/>
      <c r="G44" s="23"/>
    </row>
    <row r="45" spans="1:8" ht="51">
      <c r="A45" s="292" t="s">
        <v>1349</v>
      </c>
      <c r="B45" s="51" t="s">
        <v>1219</v>
      </c>
      <c r="C45" s="18" t="s">
        <v>909</v>
      </c>
      <c r="D45" s="20" t="s">
        <v>1</v>
      </c>
      <c r="E45" s="22">
        <v>1</v>
      </c>
      <c r="F45" s="143"/>
      <c r="G45" s="23"/>
    </row>
    <row r="46" spans="1:8">
      <c r="A46" s="292" t="s">
        <v>1350</v>
      </c>
      <c r="B46" s="51" t="s">
        <v>2630</v>
      </c>
      <c r="C46" s="18" t="s">
        <v>904</v>
      </c>
      <c r="D46" s="20" t="s">
        <v>1</v>
      </c>
      <c r="E46" s="22">
        <v>1</v>
      </c>
      <c r="F46" s="143"/>
      <c r="G46" s="23"/>
    </row>
    <row r="47" spans="1:8">
      <c r="A47" s="292" t="s">
        <v>1351</v>
      </c>
      <c r="B47" s="51" t="s">
        <v>449</v>
      </c>
      <c r="C47" s="18" t="s">
        <v>47</v>
      </c>
      <c r="D47" s="20" t="s">
        <v>9</v>
      </c>
      <c r="E47" s="22">
        <v>11.7</v>
      </c>
      <c r="F47" s="143"/>
      <c r="G47" s="23"/>
    </row>
    <row r="48" spans="1:8">
      <c r="A48" s="292"/>
      <c r="B48" s="78"/>
      <c r="C48" s="18"/>
      <c r="D48" s="20"/>
      <c r="E48" s="22"/>
      <c r="F48" s="143"/>
      <c r="G48" s="23"/>
    </row>
    <row r="49" spans="1:8">
      <c r="A49" s="291" t="s">
        <v>885</v>
      </c>
      <c r="B49" s="154"/>
      <c r="C49" s="134" t="s">
        <v>462</v>
      </c>
      <c r="D49" s="135"/>
      <c r="E49" s="136"/>
      <c r="F49" s="156"/>
      <c r="G49" s="137"/>
    </row>
    <row r="50" spans="1:8" ht="25.5">
      <c r="A50" s="292" t="s">
        <v>1352</v>
      </c>
      <c r="B50" s="51" t="s">
        <v>463</v>
      </c>
      <c r="C50" s="18" t="s">
        <v>60</v>
      </c>
      <c r="D50" s="20" t="s">
        <v>12</v>
      </c>
      <c r="E50" s="22">
        <v>99.37</v>
      </c>
      <c r="F50" s="143"/>
      <c r="G50" s="23"/>
      <c r="H50" s="122"/>
    </row>
    <row r="51" spans="1:8" ht="38.25">
      <c r="A51" s="292" t="s">
        <v>1353</v>
      </c>
      <c r="B51" s="51" t="s">
        <v>464</v>
      </c>
      <c r="C51" s="18" t="s">
        <v>61</v>
      </c>
      <c r="D51" s="20" t="s">
        <v>12</v>
      </c>
      <c r="E51" s="22">
        <v>76.27</v>
      </c>
      <c r="F51" s="143"/>
      <c r="G51" s="23"/>
      <c r="H51" s="122"/>
    </row>
    <row r="52" spans="1:8" ht="25.5">
      <c r="A52" s="292" t="s">
        <v>1354</v>
      </c>
      <c r="B52" s="51" t="s">
        <v>466</v>
      </c>
      <c r="C52" s="18" t="s">
        <v>931</v>
      </c>
      <c r="D52" s="20" t="s">
        <v>12</v>
      </c>
      <c r="E52" s="22">
        <v>23.1</v>
      </c>
      <c r="F52" s="143"/>
      <c r="G52" s="23"/>
      <c r="H52" s="122"/>
    </row>
    <row r="53" spans="1:8">
      <c r="A53" s="289"/>
      <c r="B53" s="78"/>
      <c r="C53" s="18"/>
      <c r="D53" s="20"/>
      <c r="E53" s="22"/>
      <c r="F53" s="143"/>
      <c r="G53" s="23"/>
      <c r="H53" s="122"/>
    </row>
    <row r="54" spans="1:8">
      <c r="A54" s="291" t="s">
        <v>886</v>
      </c>
      <c r="B54" s="154"/>
      <c r="C54" s="134" t="s">
        <v>508</v>
      </c>
      <c r="D54" s="135"/>
      <c r="E54" s="136"/>
      <c r="F54" s="156"/>
      <c r="G54" s="137"/>
    </row>
    <row r="55" spans="1:8">
      <c r="A55" s="292" t="s">
        <v>1355</v>
      </c>
      <c r="B55" s="51" t="s">
        <v>510</v>
      </c>
      <c r="C55" s="18" t="s">
        <v>103</v>
      </c>
      <c r="D55" s="20" t="s">
        <v>8</v>
      </c>
      <c r="E55" s="22">
        <v>3.15</v>
      </c>
      <c r="F55" s="143"/>
      <c r="G55" s="23"/>
    </row>
    <row r="56" spans="1:8">
      <c r="A56" s="292" t="s">
        <v>1356</v>
      </c>
      <c r="B56" s="51" t="s">
        <v>511</v>
      </c>
      <c r="C56" s="18" t="s">
        <v>104</v>
      </c>
      <c r="D56" s="20" t="s">
        <v>8</v>
      </c>
      <c r="E56" s="22">
        <v>13</v>
      </c>
      <c r="F56" s="143"/>
      <c r="G56" s="23"/>
    </row>
    <row r="57" spans="1:8">
      <c r="A57" s="292" t="s">
        <v>1357</v>
      </c>
      <c r="B57" s="51" t="s">
        <v>513</v>
      </c>
      <c r="C57" s="18" t="s">
        <v>106</v>
      </c>
      <c r="D57" s="20" t="s">
        <v>12</v>
      </c>
      <c r="E57" s="22">
        <v>0.17</v>
      </c>
      <c r="F57" s="143"/>
      <c r="G57" s="23"/>
    </row>
    <row r="58" spans="1:8" ht="25.5">
      <c r="A58" s="292" t="s">
        <v>1358</v>
      </c>
      <c r="B58" s="51" t="s">
        <v>514</v>
      </c>
      <c r="C58" s="18" t="s">
        <v>943</v>
      </c>
      <c r="D58" s="20" t="s">
        <v>8</v>
      </c>
      <c r="E58" s="22">
        <v>14.72</v>
      </c>
      <c r="F58" s="143"/>
      <c r="G58" s="23"/>
    </row>
    <row r="59" spans="1:8" ht="25.5">
      <c r="A59" s="292" t="s">
        <v>1359</v>
      </c>
      <c r="B59" s="51" t="s">
        <v>515</v>
      </c>
      <c r="C59" s="18" t="s">
        <v>944</v>
      </c>
      <c r="D59" s="20" t="s">
        <v>8</v>
      </c>
      <c r="E59" s="22">
        <v>12.18</v>
      </c>
      <c r="F59" s="143"/>
      <c r="G59" s="23"/>
    </row>
    <row r="60" spans="1:8" ht="25.5">
      <c r="A60" s="292" t="s">
        <v>1360</v>
      </c>
      <c r="B60" s="51" t="s">
        <v>516</v>
      </c>
      <c r="C60" s="18" t="s">
        <v>945</v>
      </c>
      <c r="D60" s="20" t="s">
        <v>8</v>
      </c>
      <c r="E60" s="22">
        <v>7.5</v>
      </c>
      <c r="F60" s="143"/>
      <c r="G60" s="23"/>
    </row>
    <row r="61" spans="1:8">
      <c r="A61" s="292"/>
      <c r="B61" s="78"/>
      <c r="C61" s="18"/>
      <c r="D61" s="20"/>
      <c r="E61" s="22"/>
      <c r="F61" s="143"/>
      <c r="G61" s="23"/>
    </row>
    <row r="62" spans="1:8">
      <c r="A62" s="291" t="s">
        <v>1283</v>
      </c>
      <c r="B62" s="154"/>
      <c r="C62" s="134" t="s">
        <v>903</v>
      </c>
      <c r="D62" s="135"/>
      <c r="E62" s="136"/>
      <c r="F62" s="156"/>
      <c r="G62" s="137"/>
    </row>
    <row r="63" spans="1:8" ht="25.5">
      <c r="A63" s="292" t="s">
        <v>1361</v>
      </c>
      <c r="B63" s="51" t="s">
        <v>495</v>
      </c>
      <c r="C63" s="18" t="s">
        <v>89</v>
      </c>
      <c r="D63" s="20" t="s">
        <v>12</v>
      </c>
      <c r="E63" s="22">
        <v>16.5</v>
      </c>
      <c r="F63" s="143"/>
      <c r="G63" s="23"/>
    </row>
    <row r="64" spans="1:8" ht="25.5">
      <c r="A64" s="292" t="s">
        <v>1362</v>
      </c>
      <c r="B64" s="51" t="s">
        <v>496</v>
      </c>
      <c r="C64" s="18" t="s">
        <v>90</v>
      </c>
      <c r="D64" s="20" t="s">
        <v>12</v>
      </c>
      <c r="E64" s="22">
        <v>16.5</v>
      </c>
      <c r="F64" s="143"/>
      <c r="G64" s="23"/>
    </row>
    <row r="65" spans="1:8">
      <c r="A65" s="292" t="s">
        <v>1363</v>
      </c>
      <c r="B65" s="51" t="s">
        <v>520</v>
      </c>
      <c r="C65" s="18" t="s">
        <v>111</v>
      </c>
      <c r="D65" s="20" t="s">
        <v>12</v>
      </c>
      <c r="E65" s="22">
        <v>16.5</v>
      </c>
      <c r="F65" s="143"/>
      <c r="G65" s="23"/>
    </row>
    <row r="66" spans="1:8">
      <c r="A66" s="292" t="s">
        <v>1364</v>
      </c>
      <c r="B66" s="51" t="s">
        <v>522</v>
      </c>
      <c r="C66" s="18" t="s">
        <v>113</v>
      </c>
      <c r="D66" s="20" t="s">
        <v>8</v>
      </c>
      <c r="E66" s="22">
        <v>330</v>
      </c>
      <c r="F66" s="143"/>
      <c r="G66" s="23"/>
    </row>
    <row r="67" spans="1:8">
      <c r="A67" s="292" t="s">
        <v>1365</v>
      </c>
      <c r="B67" s="51" t="s">
        <v>523</v>
      </c>
      <c r="C67" s="18" t="s">
        <v>114</v>
      </c>
      <c r="D67" s="20" t="s">
        <v>8</v>
      </c>
      <c r="E67" s="22">
        <v>437.73</v>
      </c>
      <c r="F67" s="143"/>
      <c r="G67" s="23"/>
    </row>
    <row r="68" spans="1:8">
      <c r="A68" s="292" t="s">
        <v>1366</v>
      </c>
      <c r="B68" s="51" t="s">
        <v>525</v>
      </c>
      <c r="C68" s="18" t="s">
        <v>116</v>
      </c>
      <c r="D68" s="20" t="s">
        <v>8</v>
      </c>
      <c r="E68" s="22">
        <v>437.73</v>
      </c>
      <c r="F68" s="143"/>
      <c r="G68" s="23"/>
    </row>
    <row r="69" spans="1:8">
      <c r="A69" s="292" t="s">
        <v>1367</v>
      </c>
      <c r="B69" s="51" t="s">
        <v>527</v>
      </c>
      <c r="C69" s="18" t="s">
        <v>118</v>
      </c>
      <c r="D69" s="20" t="s">
        <v>8</v>
      </c>
      <c r="E69" s="22">
        <v>32.58</v>
      </c>
      <c r="F69" s="143"/>
      <c r="G69" s="23"/>
    </row>
    <row r="70" spans="1:8">
      <c r="A70" s="292"/>
      <c r="B70" s="78"/>
      <c r="C70" s="18"/>
      <c r="D70" s="20"/>
      <c r="E70" s="22"/>
      <c r="F70" s="143"/>
      <c r="G70" s="23"/>
    </row>
    <row r="71" spans="1:8">
      <c r="A71" s="291" t="s">
        <v>1284</v>
      </c>
      <c r="B71" s="154"/>
      <c r="C71" s="134" t="s">
        <v>1260</v>
      </c>
      <c r="D71" s="135"/>
      <c r="E71" s="136"/>
      <c r="F71" s="156"/>
      <c r="G71" s="137"/>
      <c r="H71" s="122"/>
    </row>
    <row r="72" spans="1:8">
      <c r="A72" s="292" t="s">
        <v>1368</v>
      </c>
      <c r="B72" s="51" t="s">
        <v>531</v>
      </c>
      <c r="C72" s="18" t="s">
        <v>121</v>
      </c>
      <c r="D72" s="20" t="s">
        <v>8</v>
      </c>
      <c r="E72" s="22">
        <v>330</v>
      </c>
      <c r="F72" s="143"/>
      <c r="G72" s="23"/>
    </row>
    <row r="73" spans="1:8" ht="25.5">
      <c r="A73" s="292" t="s">
        <v>1369</v>
      </c>
      <c r="B73" s="51" t="s">
        <v>2631</v>
      </c>
      <c r="C73" s="18" t="s">
        <v>905</v>
      </c>
      <c r="D73" s="20" t="s">
        <v>8</v>
      </c>
      <c r="E73" s="22">
        <v>330</v>
      </c>
      <c r="F73" s="143"/>
      <c r="G73" s="23"/>
    </row>
    <row r="74" spans="1:8" ht="25.5">
      <c r="A74" s="292" t="s">
        <v>1370</v>
      </c>
      <c r="B74" s="51" t="s">
        <v>530</v>
      </c>
      <c r="C74" s="18" t="s">
        <v>120</v>
      </c>
      <c r="D74" s="20" t="s">
        <v>9</v>
      </c>
      <c r="E74" s="22">
        <v>106</v>
      </c>
      <c r="F74" s="143"/>
      <c r="G74" s="23"/>
    </row>
    <row r="75" spans="1:8" ht="25.5">
      <c r="A75" s="292" t="s">
        <v>1371</v>
      </c>
      <c r="B75" s="51" t="s">
        <v>539</v>
      </c>
      <c r="C75" s="18" t="s">
        <v>966</v>
      </c>
      <c r="D75" s="20" t="s">
        <v>9</v>
      </c>
      <c r="E75" s="22">
        <v>14.1</v>
      </c>
      <c r="F75" s="143"/>
      <c r="G75" s="23"/>
    </row>
    <row r="76" spans="1:8" ht="25.5">
      <c r="A76" s="292" t="s">
        <v>1372</v>
      </c>
      <c r="B76" s="51" t="s">
        <v>964</v>
      </c>
      <c r="C76" s="18" t="s">
        <v>965</v>
      </c>
      <c r="D76" s="20" t="s">
        <v>8</v>
      </c>
      <c r="E76" s="22">
        <v>429</v>
      </c>
      <c r="F76" s="143"/>
      <c r="G76" s="23"/>
    </row>
    <row r="77" spans="1:8">
      <c r="A77" s="292"/>
      <c r="B77" s="51"/>
      <c r="C77" s="18"/>
      <c r="D77" s="20"/>
      <c r="E77" s="22"/>
      <c r="F77" s="143"/>
      <c r="G77" s="23"/>
    </row>
    <row r="78" spans="1:8">
      <c r="A78" s="291" t="s">
        <v>1373</v>
      </c>
      <c r="B78" s="154"/>
      <c r="C78" s="134" t="s">
        <v>541</v>
      </c>
      <c r="D78" s="135"/>
      <c r="E78" s="136"/>
      <c r="F78" s="156"/>
      <c r="G78" s="137"/>
    </row>
    <row r="79" spans="1:8" ht="25.5">
      <c r="A79" s="292" t="s">
        <v>1374</v>
      </c>
      <c r="B79" s="51" t="s">
        <v>543</v>
      </c>
      <c r="C79" s="18" t="s">
        <v>969</v>
      </c>
      <c r="D79" s="20" t="s">
        <v>8</v>
      </c>
      <c r="E79" s="22">
        <v>9.2799999999999994</v>
      </c>
      <c r="F79" s="143"/>
      <c r="G79" s="23"/>
      <c r="H79" s="122"/>
    </row>
    <row r="80" spans="1:8">
      <c r="A80" s="292"/>
      <c r="B80" s="78"/>
      <c r="C80" s="18"/>
      <c r="D80" s="20"/>
      <c r="E80" s="22"/>
      <c r="F80" s="143"/>
      <c r="G80" s="23"/>
    </row>
    <row r="81" spans="1:8">
      <c r="A81" s="291" t="s">
        <v>1375</v>
      </c>
      <c r="B81" s="154"/>
      <c r="C81" s="134" t="s">
        <v>887</v>
      </c>
      <c r="D81" s="135"/>
      <c r="E81" s="136"/>
      <c r="F81" s="156"/>
      <c r="G81" s="137"/>
    </row>
    <row r="82" spans="1:8">
      <c r="A82" s="292" t="s">
        <v>1376</v>
      </c>
      <c r="B82" s="51" t="s">
        <v>547</v>
      </c>
      <c r="C82" s="18" t="s">
        <v>973</v>
      </c>
      <c r="D82" s="20" t="s">
        <v>8</v>
      </c>
      <c r="E82" s="22">
        <v>330</v>
      </c>
      <c r="F82" s="143"/>
      <c r="G82" s="23"/>
    </row>
    <row r="83" spans="1:8">
      <c r="A83" s="292" t="s">
        <v>1377</v>
      </c>
      <c r="B83" s="51" t="s">
        <v>549</v>
      </c>
      <c r="C83" s="18" t="s">
        <v>125</v>
      </c>
      <c r="D83" s="20" t="s">
        <v>0</v>
      </c>
      <c r="E83" s="22">
        <v>49</v>
      </c>
      <c r="F83" s="143"/>
      <c r="G83" s="23"/>
    </row>
    <row r="84" spans="1:8">
      <c r="A84" s="289"/>
      <c r="B84" s="78"/>
      <c r="C84" s="18"/>
      <c r="D84" s="20"/>
      <c r="E84" s="22"/>
      <c r="F84" s="143"/>
      <c r="G84" s="23"/>
    </row>
    <row r="85" spans="1:8">
      <c r="A85" s="291" t="s">
        <v>1378</v>
      </c>
      <c r="B85" s="154"/>
      <c r="C85" s="134" t="s">
        <v>550</v>
      </c>
      <c r="D85" s="135"/>
      <c r="E85" s="136"/>
      <c r="F85" s="156"/>
      <c r="G85" s="137"/>
    </row>
    <row r="86" spans="1:8" ht="25.5">
      <c r="A86" s="292" t="s">
        <v>1379</v>
      </c>
      <c r="B86" s="51" t="s">
        <v>551</v>
      </c>
      <c r="C86" s="18" t="s">
        <v>975</v>
      </c>
      <c r="D86" s="20" t="s">
        <v>0</v>
      </c>
      <c r="E86" s="22">
        <v>5</v>
      </c>
      <c r="F86" s="143"/>
      <c r="G86" s="23"/>
    </row>
    <row r="87" spans="1:8" ht="25.5">
      <c r="A87" s="292" t="s">
        <v>1380</v>
      </c>
      <c r="B87" s="51" t="s">
        <v>553</v>
      </c>
      <c r="C87" s="18" t="s">
        <v>977</v>
      </c>
      <c r="D87" s="20" t="s">
        <v>0</v>
      </c>
      <c r="E87" s="22">
        <v>15</v>
      </c>
      <c r="F87" s="143"/>
      <c r="G87" s="23"/>
    </row>
    <row r="88" spans="1:8" ht="25.5">
      <c r="A88" s="292" t="s">
        <v>1381</v>
      </c>
      <c r="B88" s="51" t="s">
        <v>2631</v>
      </c>
      <c r="C88" s="18" t="s">
        <v>907</v>
      </c>
      <c r="D88" s="20" t="s">
        <v>0</v>
      </c>
      <c r="E88" s="22">
        <v>1</v>
      </c>
      <c r="F88" s="143"/>
      <c r="G88" s="23"/>
    </row>
    <row r="89" spans="1:8" ht="25.5">
      <c r="A89" s="292" t="s">
        <v>1382</v>
      </c>
      <c r="B89" s="51" t="s">
        <v>2631</v>
      </c>
      <c r="C89" s="18" t="s">
        <v>908</v>
      </c>
      <c r="D89" s="20" t="s">
        <v>0</v>
      </c>
      <c r="E89" s="22">
        <v>4</v>
      </c>
      <c r="F89" s="143"/>
      <c r="G89" s="23"/>
    </row>
    <row r="90" spans="1:8" ht="25.5">
      <c r="A90" s="292" t="s">
        <v>1383</v>
      </c>
      <c r="B90" s="51" t="s">
        <v>555</v>
      </c>
      <c r="C90" s="18" t="s">
        <v>126</v>
      </c>
      <c r="D90" s="20" t="s">
        <v>8</v>
      </c>
      <c r="E90" s="22">
        <v>4.3499999999999996</v>
      </c>
      <c r="F90" s="143"/>
      <c r="G90" s="23"/>
      <c r="H90" s="122"/>
    </row>
    <row r="91" spans="1:8">
      <c r="A91" s="292" t="s">
        <v>1384</v>
      </c>
      <c r="B91" s="51" t="s">
        <v>557</v>
      </c>
      <c r="C91" s="18" t="s">
        <v>128</v>
      </c>
      <c r="D91" s="20" t="s">
        <v>0</v>
      </c>
      <c r="E91" s="22">
        <v>7</v>
      </c>
      <c r="F91" s="143"/>
      <c r="G91" s="23"/>
    </row>
    <row r="92" spans="1:8" ht="25.5">
      <c r="A92" s="292" t="s">
        <v>1385</v>
      </c>
      <c r="B92" s="51" t="s">
        <v>2372</v>
      </c>
      <c r="C92" s="18" t="s">
        <v>1261</v>
      </c>
      <c r="D92" s="20" t="s">
        <v>9</v>
      </c>
      <c r="E92" s="22">
        <v>171.6</v>
      </c>
      <c r="F92" s="143"/>
      <c r="G92" s="23"/>
    </row>
    <row r="93" spans="1:8" ht="25.5">
      <c r="A93" s="292" t="s">
        <v>1386</v>
      </c>
      <c r="B93" s="51" t="s">
        <v>543</v>
      </c>
      <c r="C93" s="18" t="s">
        <v>969</v>
      </c>
      <c r="D93" s="20" t="s">
        <v>8</v>
      </c>
      <c r="E93" s="22">
        <v>9.41</v>
      </c>
      <c r="F93" s="143"/>
      <c r="G93" s="23"/>
    </row>
    <row r="94" spans="1:8">
      <c r="A94" s="292"/>
      <c r="B94" s="78"/>
      <c r="C94" s="18"/>
      <c r="D94" s="20"/>
      <c r="E94" s="22"/>
      <c r="F94" s="143"/>
      <c r="G94" s="23"/>
    </row>
    <row r="95" spans="1:8">
      <c r="A95" s="291" t="s">
        <v>1387</v>
      </c>
      <c r="B95" s="154"/>
      <c r="C95" s="134" t="s">
        <v>564</v>
      </c>
      <c r="D95" s="135"/>
      <c r="E95" s="136"/>
      <c r="F95" s="156"/>
      <c r="G95" s="137"/>
    </row>
    <row r="96" spans="1:8">
      <c r="A96" s="292" t="s">
        <v>1388</v>
      </c>
      <c r="B96" s="51" t="s">
        <v>566</v>
      </c>
      <c r="C96" s="18" t="s">
        <v>1268</v>
      </c>
      <c r="D96" s="20" t="s">
        <v>8</v>
      </c>
      <c r="E96" s="22">
        <v>2.08</v>
      </c>
      <c r="F96" s="143"/>
      <c r="G96" s="23"/>
    </row>
    <row r="97" spans="1:7">
      <c r="A97" s="292" t="s">
        <v>1389</v>
      </c>
      <c r="B97" s="51" t="s">
        <v>565</v>
      </c>
      <c r="C97" s="18" t="s">
        <v>134</v>
      </c>
      <c r="D97" s="20" t="s">
        <v>8</v>
      </c>
      <c r="E97" s="22">
        <v>2.08</v>
      </c>
      <c r="F97" s="143"/>
      <c r="G97" s="23"/>
    </row>
    <row r="98" spans="1:7">
      <c r="A98" s="292"/>
      <c r="B98" s="78"/>
      <c r="C98" s="18"/>
      <c r="D98" s="20"/>
      <c r="E98" s="22"/>
      <c r="F98" s="143"/>
      <c r="G98" s="23"/>
    </row>
    <row r="99" spans="1:7">
      <c r="A99" s="291" t="s">
        <v>1390</v>
      </c>
      <c r="B99" s="154"/>
      <c r="C99" s="134" t="s">
        <v>572</v>
      </c>
      <c r="D99" s="135"/>
      <c r="E99" s="136"/>
      <c r="F99" s="156"/>
      <c r="G99" s="137"/>
    </row>
    <row r="100" spans="1:7">
      <c r="A100" s="292" t="s">
        <v>1391</v>
      </c>
      <c r="B100" s="51" t="s">
        <v>573</v>
      </c>
      <c r="C100" s="18" t="s">
        <v>140</v>
      </c>
      <c r="D100" s="20" t="s">
        <v>8</v>
      </c>
      <c r="E100" s="22">
        <v>5</v>
      </c>
      <c r="F100" s="143"/>
      <c r="G100" s="23"/>
    </row>
    <row r="101" spans="1:7">
      <c r="A101" s="292" t="s">
        <v>1392</v>
      </c>
      <c r="B101" s="51" t="s">
        <v>577</v>
      </c>
      <c r="C101" s="18" t="s">
        <v>144</v>
      </c>
      <c r="D101" s="20" t="s">
        <v>8</v>
      </c>
      <c r="E101" s="22">
        <v>1.2</v>
      </c>
      <c r="F101" s="143"/>
      <c r="G101" s="23"/>
    </row>
    <row r="102" spans="1:7">
      <c r="A102" s="292"/>
      <c r="B102" s="78"/>
      <c r="C102" s="18"/>
      <c r="D102" s="20"/>
      <c r="E102" s="22"/>
      <c r="F102" s="143"/>
      <c r="G102" s="23"/>
    </row>
    <row r="103" spans="1:7">
      <c r="A103" s="291" t="s">
        <v>1393</v>
      </c>
      <c r="B103" s="154"/>
      <c r="C103" s="134" t="s">
        <v>578</v>
      </c>
      <c r="D103" s="135"/>
      <c r="E103" s="136"/>
      <c r="F103" s="156"/>
      <c r="G103" s="137"/>
    </row>
    <row r="104" spans="1:7" ht="25.5">
      <c r="A104" s="292" t="s">
        <v>1394</v>
      </c>
      <c r="B104" s="51" t="s">
        <v>579</v>
      </c>
      <c r="C104" s="18" t="s">
        <v>145</v>
      </c>
      <c r="D104" s="20" t="s">
        <v>9</v>
      </c>
      <c r="E104" s="22">
        <v>57.1</v>
      </c>
      <c r="F104" s="143"/>
      <c r="G104" s="23"/>
    </row>
    <row r="105" spans="1:7">
      <c r="A105" s="292"/>
      <c r="B105" s="51"/>
      <c r="C105" s="18"/>
      <c r="D105" s="20"/>
      <c r="E105" s="22"/>
      <c r="F105" s="143"/>
      <c r="G105" s="23"/>
    </row>
    <row r="106" spans="1:7">
      <c r="A106" s="291" t="s">
        <v>1395</v>
      </c>
      <c r="B106" s="154"/>
      <c r="C106" s="134" t="s">
        <v>580</v>
      </c>
      <c r="D106" s="135"/>
      <c r="E106" s="136"/>
      <c r="F106" s="156"/>
      <c r="G106" s="137"/>
    </row>
    <row r="107" spans="1:7" ht="25.5">
      <c r="A107" s="292" t="s">
        <v>1396</v>
      </c>
      <c r="B107" s="51" t="s">
        <v>581</v>
      </c>
      <c r="C107" s="18" t="s">
        <v>984</v>
      </c>
      <c r="D107" s="20" t="s">
        <v>11</v>
      </c>
      <c r="E107" s="22">
        <v>21</v>
      </c>
      <c r="F107" s="143"/>
      <c r="G107" s="23"/>
    </row>
    <row r="108" spans="1:7" ht="25.5">
      <c r="A108" s="292" t="s">
        <v>1397</v>
      </c>
      <c r="B108" s="51" t="s">
        <v>582</v>
      </c>
      <c r="C108" s="18" t="s">
        <v>985</v>
      </c>
      <c r="D108" s="20" t="s">
        <v>11</v>
      </c>
      <c r="E108" s="22">
        <v>4</v>
      </c>
      <c r="F108" s="143"/>
      <c r="G108" s="23"/>
    </row>
    <row r="109" spans="1:7" ht="25.5">
      <c r="A109" s="292" t="s">
        <v>1398</v>
      </c>
      <c r="B109" s="51" t="s">
        <v>583</v>
      </c>
      <c r="C109" s="18" t="s">
        <v>986</v>
      </c>
      <c r="D109" s="20" t="s">
        <v>11</v>
      </c>
      <c r="E109" s="22">
        <v>1</v>
      </c>
      <c r="F109" s="143"/>
      <c r="G109" s="23"/>
    </row>
    <row r="110" spans="1:7">
      <c r="A110" s="292" t="s">
        <v>1399</v>
      </c>
      <c r="B110" s="51" t="s">
        <v>584</v>
      </c>
      <c r="C110" s="18" t="s">
        <v>146</v>
      </c>
      <c r="D110" s="20" t="s">
        <v>0</v>
      </c>
      <c r="E110" s="22">
        <v>8</v>
      </c>
      <c r="F110" s="143"/>
      <c r="G110" s="23"/>
    </row>
    <row r="111" spans="1:7">
      <c r="A111" s="292"/>
      <c r="B111" s="78"/>
      <c r="C111" s="18"/>
      <c r="D111" s="20"/>
      <c r="E111" s="22"/>
      <c r="F111" s="143"/>
      <c r="G111" s="23"/>
    </row>
    <row r="112" spans="1:7">
      <c r="A112" s="291" t="s">
        <v>1400</v>
      </c>
      <c r="B112" s="154"/>
      <c r="C112" s="134" t="s">
        <v>590</v>
      </c>
      <c r="D112" s="135"/>
      <c r="E112" s="136"/>
      <c r="F112" s="156"/>
      <c r="G112" s="137"/>
    </row>
    <row r="113" spans="1:8">
      <c r="A113" s="292" t="s">
        <v>1401</v>
      </c>
      <c r="B113" s="51" t="s">
        <v>591</v>
      </c>
      <c r="C113" s="18" t="s">
        <v>150</v>
      </c>
      <c r="D113" s="20" t="s">
        <v>9</v>
      </c>
      <c r="E113" s="22">
        <v>118</v>
      </c>
      <c r="F113" s="143"/>
      <c r="G113" s="23"/>
    </row>
    <row r="114" spans="1:8">
      <c r="A114" s="292" t="s">
        <v>1402</v>
      </c>
      <c r="B114" s="51" t="s">
        <v>592</v>
      </c>
      <c r="C114" s="18" t="s">
        <v>151</v>
      </c>
      <c r="D114" s="20" t="s">
        <v>44</v>
      </c>
      <c r="E114" s="22">
        <v>35</v>
      </c>
      <c r="F114" s="143"/>
      <c r="G114" s="23"/>
    </row>
    <row r="115" spans="1:8">
      <c r="A115" s="292" t="s">
        <v>1403</v>
      </c>
      <c r="B115" s="51" t="s">
        <v>2372</v>
      </c>
      <c r="C115" s="18" t="s">
        <v>906</v>
      </c>
      <c r="D115" s="20" t="s">
        <v>44</v>
      </c>
      <c r="E115" s="22">
        <v>61</v>
      </c>
      <c r="F115" s="143"/>
      <c r="G115" s="23"/>
    </row>
    <row r="116" spans="1:8">
      <c r="A116" s="292"/>
      <c r="B116" s="78"/>
      <c r="C116" s="18"/>
      <c r="D116" s="20"/>
      <c r="E116" s="22"/>
      <c r="F116" s="143"/>
      <c r="G116" s="23"/>
    </row>
    <row r="117" spans="1:8">
      <c r="A117" s="291" t="s">
        <v>1404</v>
      </c>
      <c r="B117" s="154"/>
      <c r="C117" s="134" t="s">
        <v>598</v>
      </c>
      <c r="D117" s="135"/>
      <c r="E117" s="136"/>
      <c r="F117" s="156"/>
      <c r="G117" s="137"/>
    </row>
    <row r="118" spans="1:8" ht="25.5">
      <c r="A118" s="292" t="s">
        <v>1405</v>
      </c>
      <c r="B118" s="51" t="s">
        <v>603</v>
      </c>
      <c r="C118" s="18" t="s">
        <v>159</v>
      </c>
      <c r="D118" s="20" t="s">
        <v>9</v>
      </c>
      <c r="E118" s="22">
        <v>15</v>
      </c>
      <c r="F118" s="143"/>
      <c r="G118" s="23"/>
    </row>
    <row r="119" spans="1:8" ht="25.5">
      <c r="A119" s="292" t="s">
        <v>1406</v>
      </c>
      <c r="B119" s="51" t="s">
        <v>604</v>
      </c>
      <c r="C119" s="18" t="s">
        <v>160</v>
      </c>
      <c r="D119" s="20" t="s">
        <v>9</v>
      </c>
      <c r="E119" s="22">
        <v>10</v>
      </c>
      <c r="F119" s="143"/>
      <c r="G119" s="23"/>
    </row>
    <row r="120" spans="1:8" ht="25.5">
      <c r="A120" s="292" t="s">
        <v>1407</v>
      </c>
      <c r="B120" s="51" t="s">
        <v>612</v>
      </c>
      <c r="C120" s="18" t="s">
        <v>168</v>
      </c>
      <c r="D120" s="20" t="s">
        <v>8</v>
      </c>
      <c r="E120" s="22">
        <v>58.7</v>
      </c>
      <c r="F120" s="143"/>
      <c r="G120" s="23"/>
    </row>
    <row r="121" spans="1:8">
      <c r="A121" s="289"/>
      <c r="B121" s="78"/>
      <c r="C121" s="18"/>
      <c r="D121" s="20"/>
      <c r="E121" s="22"/>
      <c r="F121" s="143"/>
      <c r="G121" s="23"/>
    </row>
    <row r="122" spans="1:8">
      <c r="A122" s="291" t="s">
        <v>1408</v>
      </c>
      <c r="B122" s="154"/>
      <c r="C122" s="134" t="s">
        <v>616</v>
      </c>
      <c r="D122" s="135"/>
      <c r="E122" s="136"/>
      <c r="F122" s="156"/>
      <c r="G122" s="137"/>
    </row>
    <row r="123" spans="1:8">
      <c r="A123" s="292" t="s">
        <v>1409</v>
      </c>
      <c r="B123" s="51" t="s">
        <v>617</v>
      </c>
      <c r="C123" s="18" t="s">
        <v>171</v>
      </c>
      <c r="D123" s="20" t="s">
        <v>8</v>
      </c>
      <c r="E123" s="22">
        <v>330</v>
      </c>
      <c r="F123" s="143"/>
      <c r="G123" s="23"/>
    </row>
    <row r="124" spans="1:8">
      <c r="A124" s="292" t="s">
        <v>1410</v>
      </c>
      <c r="B124" s="51" t="s">
        <v>618</v>
      </c>
      <c r="C124" s="18" t="s">
        <v>172</v>
      </c>
      <c r="D124" s="20" t="s">
        <v>8</v>
      </c>
      <c r="E124" s="22">
        <v>285</v>
      </c>
      <c r="F124" s="143"/>
      <c r="G124" s="23"/>
      <c r="H124" s="122"/>
    </row>
    <row r="125" spans="1:8">
      <c r="A125" s="292" t="s">
        <v>1411</v>
      </c>
      <c r="B125" s="51" t="s">
        <v>622</v>
      </c>
      <c r="C125" s="18" t="s">
        <v>176</v>
      </c>
      <c r="D125" s="20" t="s">
        <v>8</v>
      </c>
      <c r="E125" s="22">
        <v>330</v>
      </c>
      <c r="F125" s="143"/>
      <c r="G125" s="23"/>
    </row>
    <row r="126" spans="1:8">
      <c r="A126" s="292" t="s">
        <v>1412</v>
      </c>
      <c r="B126" s="51" t="s">
        <v>623</v>
      </c>
      <c r="C126" s="18" t="s">
        <v>177</v>
      </c>
      <c r="D126" s="20" t="s">
        <v>8</v>
      </c>
      <c r="E126" s="22">
        <v>285</v>
      </c>
      <c r="F126" s="143"/>
      <c r="G126" s="23"/>
    </row>
    <row r="127" spans="1:8">
      <c r="A127" s="292" t="s">
        <v>1413</v>
      </c>
      <c r="B127" s="51" t="s">
        <v>1270</v>
      </c>
      <c r="C127" s="18" t="s">
        <v>1271</v>
      </c>
      <c r="D127" s="20" t="s">
        <v>8</v>
      </c>
      <c r="E127" s="22">
        <v>52.29</v>
      </c>
      <c r="F127" s="143"/>
      <c r="G127" s="23"/>
    </row>
    <row r="128" spans="1:8">
      <c r="A128" s="292"/>
      <c r="B128" s="78"/>
      <c r="C128" s="18"/>
      <c r="D128" s="20"/>
      <c r="E128" s="22"/>
      <c r="F128" s="143"/>
      <c r="G128" s="23"/>
    </row>
    <row r="129" spans="1:8">
      <c r="A129" s="291" t="s">
        <v>1414</v>
      </c>
      <c r="B129" s="154"/>
      <c r="C129" s="134" t="s">
        <v>628</v>
      </c>
      <c r="D129" s="135"/>
      <c r="E129" s="136"/>
      <c r="F129" s="156"/>
      <c r="G129" s="137"/>
    </row>
    <row r="130" spans="1:8">
      <c r="A130" s="292" t="s">
        <v>1415</v>
      </c>
      <c r="B130" s="51" t="s">
        <v>636</v>
      </c>
      <c r="C130" s="18" t="s">
        <v>189</v>
      </c>
      <c r="D130" s="20" t="s">
        <v>44</v>
      </c>
      <c r="E130" s="22">
        <v>1</v>
      </c>
      <c r="F130" s="143"/>
      <c r="G130" s="23"/>
    </row>
    <row r="131" spans="1:8" ht="25.5">
      <c r="A131" s="292" t="s">
        <v>1416</v>
      </c>
      <c r="B131" s="51" t="s">
        <v>643</v>
      </c>
      <c r="C131" s="18" t="s">
        <v>196</v>
      </c>
      <c r="D131" s="20" t="s">
        <v>0</v>
      </c>
      <c r="E131" s="22">
        <v>2</v>
      </c>
      <c r="F131" s="143"/>
      <c r="G131" s="23"/>
    </row>
    <row r="132" spans="1:8">
      <c r="A132" s="289"/>
      <c r="B132" s="78"/>
      <c r="C132" s="18"/>
      <c r="D132" s="20"/>
      <c r="E132" s="22"/>
      <c r="F132" s="143"/>
      <c r="G132" s="23"/>
    </row>
    <row r="133" spans="1:8" ht="25.5">
      <c r="A133" s="291" t="s">
        <v>1417</v>
      </c>
      <c r="B133" s="154"/>
      <c r="C133" s="134" t="s">
        <v>659</v>
      </c>
      <c r="D133" s="135"/>
      <c r="E133" s="136"/>
      <c r="F133" s="156"/>
      <c r="G133" s="137"/>
      <c r="H133" s="122"/>
    </row>
    <row r="134" spans="1:8">
      <c r="A134" s="292" t="s">
        <v>1418</v>
      </c>
      <c r="B134" s="51" t="s">
        <v>660</v>
      </c>
      <c r="C134" s="18" t="s">
        <v>209</v>
      </c>
      <c r="D134" s="20" t="s">
        <v>9</v>
      </c>
      <c r="E134" s="22">
        <v>40</v>
      </c>
      <c r="F134" s="143"/>
      <c r="G134" s="23"/>
    </row>
    <row r="135" spans="1:8">
      <c r="A135" s="292"/>
      <c r="B135" s="78"/>
      <c r="C135" s="18"/>
      <c r="D135" s="20"/>
      <c r="E135" s="22"/>
      <c r="F135" s="143"/>
      <c r="G135" s="23"/>
    </row>
    <row r="136" spans="1:8" ht="25.5">
      <c r="A136" s="291" t="s">
        <v>1419</v>
      </c>
      <c r="B136" s="154"/>
      <c r="C136" s="134" t="s">
        <v>897</v>
      </c>
      <c r="D136" s="135"/>
      <c r="E136" s="136"/>
      <c r="F136" s="156"/>
      <c r="G136" s="137"/>
    </row>
    <row r="137" spans="1:8" ht="25.5">
      <c r="A137" s="292" t="s">
        <v>1420</v>
      </c>
      <c r="B137" s="51" t="s">
        <v>686</v>
      </c>
      <c r="C137" s="18" t="s">
        <v>226</v>
      </c>
      <c r="D137" s="20" t="s">
        <v>9</v>
      </c>
      <c r="E137" s="22">
        <v>20</v>
      </c>
      <c r="F137" s="143"/>
      <c r="G137" s="23"/>
    </row>
    <row r="138" spans="1:8" ht="25.5">
      <c r="A138" s="292" t="s">
        <v>1421</v>
      </c>
      <c r="B138" s="51" t="s">
        <v>1013</v>
      </c>
      <c r="C138" s="18" t="s">
        <v>229</v>
      </c>
      <c r="D138" s="20" t="s">
        <v>9</v>
      </c>
      <c r="E138" s="22">
        <v>30</v>
      </c>
      <c r="F138" s="143"/>
      <c r="G138" s="23"/>
    </row>
    <row r="139" spans="1:8" ht="25.5">
      <c r="A139" s="292" t="s">
        <v>1422</v>
      </c>
      <c r="B139" s="51" t="s">
        <v>699</v>
      </c>
      <c r="C139" s="18" t="s">
        <v>1020</v>
      </c>
      <c r="D139" s="20" t="s">
        <v>9</v>
      </c>
      <c r="E139" s="22">
        <v>5</v>
      </c>
      <c r="F139" s="143"/>
      <c r="G139" s="23"/>
    </row>
    <row r="140" spans="1:8">
      <c r="A140" s="292" t="s">
        <v>1423</v>
      </c>
      <c r="B140" s="51" t="s">
        <v>697</v>
      </c>
      <c r="C140" s="18" t="s">
        <v>238</v>
      </c>
      <c r="D140" s="20" t="s">
        <v>9</v>
      </c>
      <c r="E140" s="22">
        <v>10</v>
      </c>
      <c r="F140" s="143"/>
      <c r="G140" s="23"/>
    </row>
    <row r="141" spans="1:8">
      <c r="A141" s="292" t="s">
        <v>1424</v>
      </c>
      <c r="B141" s="51" t="s">
        <v>701</v>
      </c>
      <c r="C141" s="18" t="s">
        <v>241</v>
      </c>
      <c r="D141" s="20" t="s">
        <v>9</v>
      </c>
      <c r="E141" s="22">
        <v>8</v>
      </c>
      <c r="F141" s="143"/>
      <c r="G141" s="23"/>
    </row>
    <row r="142" spans="1:8">
      <c r="A142" s="289"/>
      <c r="B142" s="78"/>
      <c r="C142" s="18"/>
      <c r="D142" s="20"/>
      <c r="E142" s="22"/>
      <c r="F142" s="143"/>
      <c r="G142" s="23"/>
    </row>
    <row r="143" spans="1:8" ht="25.5">
      <c r="A143" s="291" t="s">
        <v>1426</v>
      </c>
      <c r="B143" s="154"/>
      <c r="C143" s="134" t="s">
        <v>703</v>
      </c>
      <c r="D143" s="135"/>
      <c r="E143" s="136"/>
      <c r="F143" s="156"/>
      <c r="G143" s="137"/>
    </row>
    <row r="144" spans="1:8">
      <c r="A144" s="292" t="s">
        <v>1425</v>
      </c>
      <c r="B144" s="51" t="s">
        <v>706</v>
      </c>
      <c r="C144" s="18" t="s">
        <v>245</v>
      </c>
      <c r="D144" s="20" t="s">
        <v>0</v>
      </c>
      <c r="E144" s="22">
        <v>2</v>
      </c>
      <c r="F144" s="143"/>
      <c r="G144" s="23"/>
    </row>
    <row r="145" spans="1:8">
      <c r="A145" s="292" t="s">
        <v>1427</v>
      </c>
      <c r="B145" s="51" t="s">
        <v>711</v>
      </c>
      <c r="C145" s="18" t="s">
        <v>251</v>
      </c>
      <c r="D145" s="20" t="s">
        <v>11</v>
      </c>
      <c r="E145" s="22">
        <v>4</v>
      </c>
      <c r="F145" s="143"/>
      <c r="G145" s="23"/>
      <c r="H145" s="122"/>
    </row>
    <row r="146" spans="1:8">
      <c r="A146" s="292" t="s">
        <v>1428</v>
      </c>
      <c r="B146" s="51" t="s">
        <v>710</v>
      </c>
      <c r="C146" s="18" t="s">
        <v>249</v>
      </c>
      <c r="D146" s="20" t="s">
        <v>0</v>
      </c>
      <c r="E146" s="22">
        <v>1</v>
      </c>
      <c r="F146" s="143"/>
      <c r="G146" s="23"/>
    </row>
    <row r="147" spans="1:8">
      <c r="A147" s="292" t="s">
        <v>1429</v>
      </c>
      <c r="B147" s="51" t="s">
        <v>1040</v>
      </c>
      <c r="C147" s="18" t="s">
        <v>250</v>
      </c>
      <c r="D147" s="20" t="s">
        <v>0</v>
      </c>
      <c r="E147" s="22">
        <v>1</v>
      </c>
      <c r="F147" s="143"/>
      <c r="G147" s="23"/>
    </row>
    <row r="148" spans="1:8">
      <c r="A148" s="292" t="s">
        <v>1430</v>
      </c>
      <c r="B148" s="51" t="s">
        <v>714</v>
      </c>
      <c r="C148" s="18" t="s">
        <v>254</v>
      </c>
      <c r="D148" s="20" t="s">
        <v>11</v>
      </c>
      <c r="E148" s="22">
        <v>3</v>
      </c>
      <c r="F148" s="143"/>
      <c r="G148" s="23"/>
      <c r="H148" s="122"/>
    </row>
    <row r="149" spans="1:8">
      <c r="A149" s="292" t="s">
        <v>1431</v>
      </c>
      <c r="B149" s="51" t="s">
        <v>717</v>
      </c>
      <c r="C149" s="18" t="s">
        <v>257</v>
      </c>
      <c r="D149" s="20" t="s">
        <v>0</v>
      </c>
      <c r="E149" s="22">
        <v>8</v>
      </c>
      <c r="F149" s="143"/>
      <c r="G149" s="23"/>
    </row>
    <row r="150" spans="1:8">
      <c r="A150" s="292" t="s">
        <v>1432</v>
      </c>
      <c r="B150" s="51" t="s">
        <v>718</v>
      </c>
      <c r="C150" s="18" t="s">
        <v>258</v>
      </c>
      <c r="D150" s="20" t="s">
        <v>0</v>
      </c>
      <c r="E150" s="22">
        <v>2</v>
      </c>
      <c r="F150" s="143"/>
      <c r="G150" s="23"/>
    </row>
    <row r="151" spans="1:8">
      <c r="A151" s="292" t="s">
        <v>1433</v>
      </c>
      <c r="B151" s="51" t="s">
        <v>735</v>
      </c>
      <c r="C151" s="18" t="s">
        <v>270</v>
      </c>
      <c r="D151" s="20" t="s">
        <v>0</v>
      </c>
      <c r="E151" s="22">
        <v>3</v>
      </c>
      <c r="F151" s="143"/>
      <c r="G151" s="23"/>
    </row>
    <row r="152" spans="1:8">
      <c r="A152" s="292" t="s">
        <v>1434</v>
      </c>
      <c r="B152" s="51" t="s">
        <v>734</v>
      </c>
      <c r="C152" s="18" t="s">
        <v>269</v>
      </c>
      <c r="D152" s="20" t="s">
        <v>0</v>
      </c>
      <c r="E152" s="22">
        <v>2</v>
      </c>
      <c r="F152" s="143"/>
      <c r="G152" s="23"/>
      <c r="H152" s="122"/>
    </row>
    <row r="153" spans="1:8">
      <c r="A153" s="292"/>
      <c r="B153" s="78"/>
      <c r="C153" s="18"/>
      <c r="D153" s="20"/>
      <c r="E153" s="22"/>
      <c r="F153" s="143"/>
      <c r="G153" s="23"/>
    </row>
    <row r="154" spans="1:8">
      <c r="A154" s="291" t="s">
        <v>1435</v>
      </c>
      <c r="B154" s="154"/>
      <c r="C154" s="134" t="s">
        <v>737</v>
      </c>
      <c r="D154" s="135"/>
      <c r="E154" s="136"/>
      <c r="F154" s="156"/>
      <c r="G154" s="137"/>
    </row>
    <row r="155" spans="1:8" ht="28.5" customHeight="1">
      <c r="A155" s="292" t="s">
        <v>1436</v>
      </c>
      <c r="B155" s="51" t="s">
        <v>1050</v>
      </c>
      <c r="C155" s="18" t="s">
        <v>1051</v>
      </c>
      <c r="D155" s="20" t="s">
        <v>0</v>
      </c>
      <c r="E155" s="22">
        <v>70</v>
      </c>
      <c r="F155" s="143"/>
      <c r="G155" s="23"/>
    </row>
    <row r="156" spans="1:8" ht="15.75" customHeight="1">
      <c r="A156" s="292" t="s">
        <v>1437</v>
      </c>
      <c r="B156" s="51" t="s">
        <v>1052</v>
      </c>
      <c r="C156" s="18" t="s">
        <v>1053</v>
      </c>
      <c r="D156" s="20" t="s">
        <v>0</v>
      </c>
      <c r="E156" s="22">
        <v>28</v>
      </c>
      <c r="F156" s="143"/>
      <c r="G156" s="23"/>
    </row>
    <row r="157" spans="1:8" ht="38.25">
      <c r="A157" s="292" t="s">
        <v>1438</v>
      </c>
      <c r="B157" s="51" t="s">
        <v>1064</v>
      </c>
      <c r="C157" s="18" t="s">
        <v>1275</v>
      </c>
      <c r="D157" s="20" t="s">
        <v>0</v>
      </c>
      <c r="E157" s="22">
        <v>25</v>
      </c>
      <c r="F157" s="143"/>
      <c r="G157" s="23"/>
    </row>
    <row r="158" spans="1:8" ht="25.5">
      <c r="A158" s="292" t="s">
        <v>1439</v>
      </c>
      <c r="B158" s="51" t="s">
        <v>745</v>
      </c>
      <c r="C158" s="18" t="s">
        <v>1063</v>
      </c>
      <c r="D158" s="20" t="s">
        <v>0</v>
      </c>
      <c r="E158" s="22">
        <v>10</v>
      </c>
      <c r="F158" s="143"/>
      <c r="G158" s="23"/>
    </row>
    <row r="159" spans="1:8" ht="30.75" customHeight="1">
      <c r="A159" s="292" t="s">
        <v>1440</v>
      </c>
      <c r="B159" s="51" t="s">
        <v>1068</v>
      </c>
      <c r="C159" s="18" t="s">
        <v>1069</v>
      </c>
      <c r="D159" s="20" t="s">
        <v>0</v>
      </c>
      <c r="E159" s="22">
        <v>14</v>
      </c>
      <c r="F159" s="143"/>
      <c r="G159" s="23"/>
    </row>
    <row r="160" spans="1:8">
      <c r="A160" s="292"/>
      <c r="B160" s="78"/>
      <c r="C160" s="18"/>
      <c r="D160" s="20"/>
      <c r="E160" s="22"/>
      <c r="F160" s="143"/>
      <c r="G160" s="23"/>
    </row>
    <row r="161" spans="1:8">
      <c r="A161" s="291" t="s">
        <v>1441</v>
      </c>
      <c r="B161" s="154"/>
      <c r="C161" s="134" t="s">
        <v>780</v>
      </c>
      <c r="D161" s="135"/>
      <c r="E161" s="136"/>
      <c r="F161" s="156"/>
      <c r="G161" s="137"/>
    </row>
    <row r="162" spans="1:8">
      <c r="A162" s="292" t="s">
        <v>1442</v>
      </c>
      <c r="B162" s="51" t="s">
        <v>781</v>
      </c>
      <c r="C162" s="18" t="s">
        <v>297</v>
      </c>
      <c r="D162" s="20" t="s">
        <v>0</v>
      </c>
      <c r="E162" s="22">
        <v>3</v>
      </c>
      <c r="F162" s="143"/>
      <c r="G162" s="23"/>
    </row>
    <row r="163" spans="1:8">
      <c r="A163" s="292" t="s">
        <v>1443</v>
      </c>
      <c r="B163" s="51" t="s">
        <v>784</v>
      </c>
      <c r="C163" s="18" t="s">
        <v>300</v>
      </c>
      <c r="D163" s="20" t="s">
        <v>0</v>
      </c>
      <c r="E163" s="22">
        <v>7</v>
      </c>
      <c r="F163" s="143"/>
      <c r="G163" s="23"/>
    </row>
    <row r="164" spans="1:8">
      <c r="A164" s="292" t="s">
        <v>1444</v>
      </c>
      <c r="B164" s="51" t="s">
        <v>786</v>
      </c>
      <c r="C164" s="18" t="s">
        <v>302</v>
      </c>
      <c r="D164" s="20" t="s">
        <v>0</v>
      </c>
      <c r="E164" s="22">
        <v>1</v>
      </c>
      <c r="F164" s="143"/>
      <c r="G164" s="23"/>
    </row>
    <row r="165" spans="1:8">
      <c r="A165" s="292" t="s">
        <v>1445</v>
      </c>
      <c r="B165" s="51" t="s">
        <v>788</v>
      </c>
      <c r="C165" s="18" t="s">
        <v>304</v>
      </c>
      <c r="D165" s="20" t="s">
        <v>8</v>
      </c>
      <c r="E165" s="22">
        <v>8.9600000000000009</v>
      </c>
      <c r="F165" s="143"/>
      <c r="G165" s="23"/>
    </row>
    <row r="166" spans="1:8" ht="25.5">
      <c r="A166" s="292" t="s">
        <v>1446</v>
      </c>
      <c r="B166" s="51" t="s">
        <v>789</v>
      </c>
      <c r="C166" s="18" t="s">
        <v>305</v>
      </c>
      <c r="D166" s="20" t="s">
        <v>8</v>
      </c>
      <c r="E166" s="22">
        <v>3.73</v>
      </c>
      <c r="F166" s="143"/>
      <c r="G166" s="23"/>
    </row>
    <row r="167" spans="1:8">
      <c r="A167" s="292" t="s">
        <v>1447</v>
      </c>
      <c r="B167" s="51" t="s">
        <v>790</v>
      </c>
      <c r="C167" s="18" t="s">
        <v>306</v>
      </c>
      <c r="D167" s="20" t="s">
        <v>0</v>
      </c>
      <c r="E167" s="22">
        <v>3</v>
      </c>
      <c r="F167" s="143"/>
      <c r="G167" s="23"/>
      <c r="H167" s="122"/>
    </row>
    <row r="168" spans="1:8">
      <c r="A168" s="292" t="s">
        <v>1448</v>
      </c>
      <c r="B168" s="51" t="s">
        <v>791</v>
      </c>
      <c r="C168" s="18" t="s">
        <v>307</v>
      </c>
      <c r="D168" s="20" t="s">
        <v>0</v>
      </c>
      <c r="E168" s="22">
        <v>3</v>
      </c>
      <c r="F168" s="143"/>
      <c r="G168" s="23"/>
    </row>
    <row r="169" spans="1:8" ht="25.5">
      <c r="A169" s="292" t="s">
        <v>1449</v>
      </c>
      <c r="B169" s="51" t="s">
        <v>794</v>
      </c>
      <c r="C169" s="18" t="s">
        <v>310</v>
      </c>
      <c r="D169" s="20" t="s">
        <v>0</v>
      </c>
      <c r="E169" s="22">
        <v>7</v>
      </c>
      <c r="F169" s="143"/>
      <c r="G169" s="23"/>
    </row>
    <row r="170" spans="1:8" ht="25.5">
      <c r="A170" s="292" t="s">
        <v>1450</v>
      </c>
      <c r="B170" s="51" t="s">
        <v>792</v>
      </c>
      <c r="C170" s="18" t="s">
        <v>308</v>
      </c>
      <c r="D170" s="20" t="s">
        <v>0</v>
      </c>
      <c r="E170" s="22">
        <v>7</v>
      </c>
      <c r="F170" s="143"/>
      <c r="G170" s="23"/>
    </row>
    <row r="171" spans="1:8">
      <c r="A171" s="292" t="s">
        <v>1451</v>
      </c>
      <c r="B171" s="51" t="s">
        <v>800</v>
      </c>
      <c r="C171" s="18" t="s">
        <v>316</v>
      </c>
      <c r="D171" s="20" t="s">
        <v>0</v>
      </c>
      <c r="E171" s="22">
        <v>3</v>
      </c>
      <c r="F171" s="143"/>
      <c r="G171" s="23"/>
    </row>
    <row r="172" spans="1:8" ht="25.5">
      <c r="A172" s="292" t="s">
        <v>1452</v>
      </c>
      <c r="B172" s="51" t="s">
        <v>796</v>
      </c>
      <c r="C172" s="18" t="s">
        <v>312</v>
      </c>
      <c r="D172" s="20" t="s">
        <v>0</v>
      </c>
      <c r="E172" s="22">
        <v>1</v>
      </c>
      <c r="F172" s="143"/>
      <c r="G172" s="23"/>
    </row>
    <row r="173" spans="1:8" ht="25.5">
      <c r="A173" s="292" t="s">
        <v>1453</v>
      </c>
      <c r="B173" s="51" t="s">
        <v>797</v>
      </c>
      <c r="C173" s="18" t="s">
        <v>313</v>
      </c>
      <c r="D173" s="20" t="s">
        <v>0</v>
      </c>
      <c r="E173" s="22">
        <v>4</v>
      </c>
      <c r="F173" s="143"/>
      <c r="G173" s="23"/>
    </row>
    <row r="174" spans="1:8">
      <c r="A174" s="292" t="s">
        <v>1454</v>
      </c>
      <c r="B174" s="51" t="s">
        <v>1086</v>
      </c>
      <c r="C174" s="18" t="s">
        <v>1087</v>
      </c>
      <c r="D174" s="20" t="s">
        <v>0</v>
      </c>
      <c r="E174" s="22">
        <v>2</v>
      </c>
      <c r="F174" s="143"/>
      <c r="G174" s="23"/>
    </row>
    <row r="175" spans="1:8">
      <c r="A175" s="292" t="s">
        <v>1455</v>
      </c>
      <c r="B175" s="51" t="s">
        <v>802</v>
      </c>
      <c r="C175" s="18" t="s">
        <v>318</v>
      </c>
      <c r="D175" s="20" t="s">
        <v>0</v>
      </c>
      <c r="E175" s="22">
        <v>4</v>
      </c>
      <c r="F175" s="143"/>
      <c r="G175" s="23"/>
    </row>
    <row r="176" spans="1:8">
      <c r="A176" s="292" t="s">
        <v>1456</v>
      </c>
      <c r="B176" s="51" t="s">
        <v>801</v>
      </c>
      <c r="C176" s="18" t="s">
        <v>317</v>
      </c>
      <c r="D176" s="20" t="s">
        <v>0</v>
      </c>
      <c r="E176" s="22">
        <v>1</v>
      </c>
      <c r="F176" s="143"/>
      <c r="G176" s="23"/>
    </row>
    <row r="177" spans="1:7">
      <c r="A177" s="292" t="s">
        <v>1457</v>
      </c>
      <c r="B177" s="51" t="s">
        <v>805</v>
      </c>
      <c r="C177" s="18" t="s">
        <v>321</v>
      </c>
      <c r="D177" s="20" t="s">
        <v>0</v>
      </c>
      <c r="E177" s="22">
        <v>8</v>
      </c>
      <c r="F177" s="143"/>
      <c r="G177" s="23"/>
    </row>
    <row r="178" spans="1:7">
      <c r="A178" s="292" t="s">
        <v>1458</v>
      </c>
      <c r="B178" s="51" t="s">
        <v>804</v>
      </c>
      <c r="C178" s="18" t="s">
        <v>320</v>
      </c>
      <c r="D178" s="20" t="s">
        <v>0</v>
      </c>
      <c r="E178" s="22">
        <v>5</v>
      </c>
      <c r="F178" s="143"/>
      <c r="G178" s="23"/>
    </row>
    <row r="179" spans="1:7">
      <c r="A179" s="292" t="s">
        <v>1459</v>
      </c>
      <c r="B179" s="51" t="s">
        <v>807</v>
      </c>
      <c r="C179" s="18" t="s">
        <v>323</v>
      </c>
      <c r="D179" s="20" t="s">
        <v>0</v>
      </c>
      <c r="E179" s="22">
        <v>5</v>
      </c>
      <c r="F179" s="143"/>
      <c r="G179" s="23"/>
    </row>
    <row r="180" spans="1:7">
      <c r="A180" s="292" t="s">
        <v>1460</v>
      </c>
      <c r="B180" s="51" t="s">
        <v>808</v>
      </c>
      <c r="C180" s="18" t="s">
        <v>324</v>
      </c>
      <c r="D180" s="20" t="s">
        <v>0</v>
      </c>
      <c r="E180" s="22">
        <v>8</v>
      </c>
      <c r="F180" s="143"/>
      <c r="G180" s="23"/>
    </row>
    <row r="181" spans="1:7">
      <c r="A181" s="292" t="s">
        <v>1461</v>
      </c>
      <c r="B181" s="51" t="s">
        <v>803</v>
      </c>
      <c r="C181" s="18" t="s">
        <v>319</v>
      </c>
      <c r="D181" s="20" t="s">
        <v>0</v>
      </c>
      <c r="E181" s="22">
        <v>8</v>
      </c>
      <c r="F181" s="143"/>
      <c r="G181" s="23"/>
    </row>
    <row r="182" spans="1:7">
      <c r="A182" s="292" t="s">
        <v>1462</v>
      </c>
      <c r="B182" s="51" t="s">
        <v>806</v>
      </c>
      <c r="C182" s="18" t="s">
        <v>322</v>
      </c>
      <c r="D182" s="20" t="s">
        <v>0</v>
      </c>
      <c r="E182" s="22">
        <v>3</v>
      </c>
      <c r="F182" s="143"/>
      <c r="G182" s="23"/>
    </row>
    <row r="183" spans="1:7" ht="25.5">
      <c r="A183" s="292" t="s">
        <v>1463</v>
      </c>
      <c r="B183" s="51" t="s">
        <v>834</v>
      </c>
      <c r="C183" s="18" t="s">
        <v>348</v>
      </c>
      <c r="D183" s="20" t="s">
        <v>0</v>
      </c>
      <c r="E183" s="22">
        <v>7</v>
      </c>
      <c r="F183" s="143"/>
      <c r="G183" s="23"/>
    </row>
    <row r="184" spans="1:7" ht="25.5">
      <c r="A184" s="292" t="s">
        <v>1464</v>
      </c>
      <c r="B184" s="51" t="s">
        <v>835</v>
      </c>
      <c r="C184" s="18" t="s">
        <v>349</v>
      </c>
      <c r="D184" s="20" t="s">
        <v>0</v>
      </c>
      <c r="E184" s="22">
        <v>4</v>
      </c>
      <c r="F184" s="143"/>
      <c r="G184" s="23"/>
    </row>
    <row r="185" spans="1:7" ht="25.5">
      <c r="A185" s="292" t="s">
        <v>1465</v>
      </c>
      <c r="B185" s="51" t="s">
        <v>836</v>
      </c>
      <c r="C185" s="18" t="s">
        <v>350</v>
      </c>
      <c r="D185" s="20" t="s">
        <v>0</v>
      </c>
      <c r="E185" s="22">
        <v>10</v>
      </c>
      <c r="F185" s="143"/>
      <c r="G185" s="23"/>
    </row>
    <row r="186" spans="1:7" ht="25.5">
      <c r="A186" s="292" t="s">
        <v>1466</v>
      </c>
      <c r="B186" s="51" t="s">
        <v>837</v>
      </c>
      <c r="C186" s="18" t="s">
        <v>351</v>
      </c>
      <c r="D186" s="20" t="s">
        <v>0</v>
      </c>
      <c r="E186" s="22">
        <v>3</v>
      </c>
      <c r="F186" s="143"/>
      <c r="G186" s="23"/>
    </row>
    <row r="187" spans="1:7">
      <c r="A187" s="292" t="s">
        <v>1467</v>
      </c>
      <c r="B187" s="51" t="s">
        <v>775</v>
      </c>
      <c r="C187" s="18" t="s">
        <v>294</v>
      </c>
      <c r="D187" s="20" t="s">
        <v>0</v>
      </c>
      <c r="E187" s="22">
        <v>2</v>
      </c>
      <c r="F187" s="143"/>
      <c r="G187" s="23"/>
    </row>
    <row r="188" spans="1:7" ht="25.5">
      <c r="A188" s="292" t="s">
        <v>1468</v>
      </c>
      <c r="B188" s="51" t="s">
        <v>840</v>
      </c>
      <c r="C188" s="18" t="s">
        <v>354</v>
      </c>
      <c r="D188" s="20" t="s">
        <v>0</v>
      </c>
      <c r="E188" s="22">
        <v>4</v>
      </c>
      <c r="F188" s="143"/>
      <c r="G188" s="23"/>
    </row>
    <row r="189" spans="1:7">
      <c r="A189" s="292" t="s">
        <v>1469</v>
      </c>
      <c r="B189" s="51" t="s">
        <v>2372</v>
      </c>
      <c r="C189" s="18" t="s">
        <v>910</v>
      </c>
      <c r="D189" s="20" t="s">
        <v>0</v>
      </c>
      <c r="E189" s="22">
        <v>1</v>
      </c>
      <c r="F189" s="143"/>
      <c r="G189" s="23"/>
    </row>
    <row r="190" spans="1:7" ht="25.5">
      <c r="A190" s="292" t="s">
        <v>1470</v>
      </c>
      <c r="B190" s="51" t="s">
        <v>2631</v>
      </c>
      <c r="C190" s="18" t="s">
        <v>2625</v>
      </c>
      <c r="D190" s="20" t="s">
        <v>9</v>
      </c>
      <c r="E190" s="22">
        <v>4.8</v>
      </c>
      <c r="F190" s="143"/>
      <c r="G190" s="23"/>
    </row>
    <row r="191" spans="1:7">
      <c r="A191" s="289"/>
      <c r="B191" s="78"/>
      <c r="C191" s="18"/>
      <c r="D191" s="20"/>
      <c r="E191" s="22"/>
      <c r="F191" s="143"/>
      <c r="G191" s="23"/>
    </row>
    <row r="192" spans="1:7">
      <c r="A192" s="291" t="s">
        <v>1471</v>
      </c>
      <c r="B192" s="154"/>
      <c r="C192" s="134" t="s">
        <v>896</v>
      </c>
      <c r="D192" s="135"/>
      <c r="E192" s="136"/>
      <c r="F192" s="156"/>
      <c r="G192" s="137"/>
    </row>
    <row r="193" spans="1:7" ht="25.5">
      <c r="A193" s="292" t="s">
        <v>1472</v>
      </c>
      <c r="B193" s="51" t="s">
        <v>810</v>
      </c>
      <c r="C193" s="18" t="s">
        <v>326</v>
      </c>
      <c r="D193" s="20" t="s">
        <v>9</v>
      </c>
      <c r="E193" s="22">
        <v>12</v>
      </c>
      <c r="F193" s="143"/>
      <c r="G193" s="23"/>
    </row>
    <row r="194" spans="1:7" ht="25.5">
      <c r="A194" s="292" t="s">
        <v>1473</v>
      </c>
      <c r="B194" s="51" t="s">
        <v>812</v>
      </c>
      <c r="C194" s="18" t="s">
        <v>328</v>
      </c>
      <c r="D194" s="20" t="s">
        <v>9</v>
      </c>
      <c r="E194" s="22">
        <v>9</v>
      </c>
      <c r="F194" s="143"/>
      <c r="G194" s="23"/>
    </row>
    <row r="195" spans="1:7" ht="25.5">
      <c r="A195" s="292" t="s">
        <v>1474</v>
      </c>
      <c r="B195" s="51" t="s">
        <v>813</v>
      </c>
      <c r="C195" s="18" t="s">
        <v>329</v>
      </c>
      <c r="D195" s="20" t="s">
        <v>9</v>
      </c>
      <c r="E195" s="22">
        <v>6</v>
      </c>
      <c r="F195" s="143"/>
      <c r="G195" s="23"/>
    </row>
    <row r="196" spans="1:7" ht="25.5">
      <c r="A196" s="292" t="s">
        <v>1475</v>
      </c>
      <c r="B196" s="51" t="s">
        <v>814</v>
      </c>
      <c r="C196" s="18" t="s">
        <v>330</v>
      </c>
      <c r="D196" s="20" t="s">
        <v>9</v>
      </c>
      <c r="E196" s="22">
        <v>4</v>
      </c>
      <c r="F196" s="143"/>
      <c r="G196" s="23"/>
    </row>
    <row r="197" spans="1:7">
      <c r="A197" s="292" t="s">
        <v>1476</v>
      </c>
      <c r="B197" s="51" t="s">
        <v>822</v>
      </c>
      <c r="C197" s="18" t="s">
        <v>337</v>
      </c>
      <c r="D197" s="20" t="s">
        <v>9</v>
      </c>
      <c r="E197" s="22">
        <v>17.5</v>
      </c>
      <c r="F197" s="143"/>
      <c r="G197" s="23"/>
    </row>
    <row r="198" spans="1:7">
      <c r="A198" s="292" t="s">
        <v>1477</v>
      </c>
      <c r="B198" s="51" t="s">
        <v>824</v>
      </c>
      <c r="C198" s="18" t="s">
        <v>339</v>
      </c>
      <c r="D198" s="20" t="s">
        <v>9</v>
      </c>
      <c r="E198" s="22">
        <v>10</v>
      </c>
      <c r="F198" s="143"/>
      <c r="G198" s="23"/>
    </row>
    <row r="199" spans="1:7">
      <c r="A199" s="292" t="s">
        <v>1478</v>
      </c>
      <c r="B199" s="51" t="s">
        <v>844</v>
      </c>
      <c r="C199" s="18" t="s">
        <v>357</v>
      </c>
      <c r="D199" s="20" t="s">
        <v>0</v>
      </c>
      <c r="E199" s="22">
        <v>6</v>
      </c>
      <c r="F199" s="143"/>
      <c r="G199" s="23"/>
    </row>
    <row r="200" spans="1:7">
      <c r="A200" s="292" t="s">
        <v>1479</v>
      </c>
      <c r="B200" s="51" t="s">
        <v>847</v>
      </c>
      <c r="C200" s="18" t="s">
        <v>360</v>
      </c>
      <c r="D200" s="20" t="s">
        <v>0</v>
      </c>
      <c r="E200" s="22">
        <v>2</v>
      </c>
      <c r="F200" s="143"/>
      <c r="G200" s="23"/>
    </row>
    <row r="201" spans="1:7">
      <c r="A201" s="292"/>
      <c r="B201" s="78"/>
      <c r="C201" s="18"/>
      <c r="D201" s="20"/>
      <c r="E201" s="22"/>
      <c r="F201" s="143"/>
      <c r="G201" s="23"/>
    </row>
    <row r="202" spans="1:7">
      <c r="A202" s="291" t="s">
        <v>1480</v>
      </c>
      <c r="B202" s="154"/>
      <c r="C202" s="134" t="s">
        <v>911</v>
      </c>
      <c r="D202" s="135"/>
      <c r="E202" s="136"/>
      <c r="F202" s="156"/>
      <c r="G202" s="137"/>
    </row>
    <row r="203" spans="1:7" ht="38.25">
      <c r="A203" s="292" t="s">
        <v>1481</v>
      </c>
      <c r="B203" s="51" t="s">
        <v>2372</v>
      </c>
      <c r="C203" s="18" t="s">
        <v>912</v>
      </c>
      <c r="D203" s="20" t="s">
        <v>888</v>
      </c>
      <c r="E203" s="22">
        <v>1</v>
      </c>
      <c r="F203" s="143"/>
      <c r="G203" s="23"/>
    </row>
    <row r="204" spans="1:7">
      <c r="A204" s="289"/>
      <c r="B204" s="78"/>
      <c r="C204" s="124"/>
      <c r="D204" s="20"/>
      <c r="E204" s="22"/>
      <c r="F204" s="143"/>
      <c r="G204" s="23"/>
    </row>
    <row r="205" spans="1:7">
      <c r="A205" s="291" t="s">
        <v>1482</v>
      </c>
      <c r="B205" s="154"/>
      <c r="C205" s="134" t="s">
        <v>1205</v>
      </c>
      <c r="D205" s="135"/>
      <c r="E205" s="136"/>
      <c r="F205" s="156"/>
      <c r="G205" s="137"/>
    </row>
    <row r="206" spans="1:7">
      <c r="A206" s="289"/>
      <c r="B206" s="78"/>
      <c r="C206" s="124"/>
      <c r="D206" s="20"/>
      <c r="E206" s="22"/>
      <c r="F206" s="143"/>
      <c r="G206" s="23"/>
    </row>
    <row r="207" spans="1:7">
      <c r="A207" s="293" t="s">
        <v>1483</v>
      </c>
      <c r="B207" s="263" t="s">
        <v>1210</v>
      </c>
      <c r="C207" s="264"/>
      <c r="D207" s="265"/>
      <c r="E207" s="265"/>
      <c r="F207" s="266"/>
      <c r="G207" s="265"/>
    </row>
    <row r="208" spans="1:7">
      <c r="A208" s="293" t="s">
        <v>1486</v>
      </c>
      <c r="B208" s="263" t="s">
        <v>1211</v>
      </c>
      <c r="C208" s="267"/>
      <c r="D208" s="268"/>
      <c r="E208" s="268"/>
      <c r="F208" s="269"/>
      <c r="G208" s="265"/>
    </row>
    <row r="209" spans="1:7" ht="25.5">
      <c r="A209" s="289" t="s">
        <v>1491</v>
      </c>
      <c r="B209" s="99" t="s">
        <v>811</v>
      </c>
      <c r="C209" s="18" t="s">
        <v>327</v>
      </c>
      <c r="D209" s="20" t="s">
        <v>9</v>
      </c>
      <c r="E209" s="108">
        <v>10</v>
      </c>
      <c r="F209" s="143"/>
      <c r="G209" s="108"/>
    </row>
    <row r="210" spans="1:7" ht="25.5">
      <c r="A210" s="289" t="s">
        <v>1492</v>
      </c>
      <c r="B210" s="99" t="s">
        <v>812</v>
      </c>
      <c r="C210" s="18" t="s">
        <v>328</v>
      </c>
      <c r="D210" s="20" t="s">
        <v>9</v>
      </c>
      <c r="E210" s="108">
        <v>25</v>
      </c>
      <c r="F210" s="143"/>
      <c r="G210" s="108"/>
    </row>
    <row r="211" spans="1:7">
      <c r="A211" s="289"/>
      <c r="B211" s="99"/>
      <c r="C211" s="270"/>
      <c r="D211" s="271"/>
      <c r="E211" s="108"/>
      <c r="F211" s="272"/>
      <c r="G211" s="108"/>
    </row>
    <row r="212" spans="1:7">
      <c r="A212" s="293" t="s">
        <v>1487</v>
      </c>
      <c r="B212" s="263" t="s">
        <v>1212</v>
      </c>
      <c r="C212" s="264"/>
      <c r="D212" s="265"/>
      <c r="E212" s="265"/>
      <c r="F212" s="266"/>
      <c r="G212" s="265"/>
    </row>
    <row r="213" spans="1:7">
      <c r="A213" s="294" t="s">
        <v>1488</v>
      </c>
      <c r="B213" s="263" t="s">
        <v>1206</v>
      </c>
      <c r="C213" s="267"/>
      <c r="D213" s="268"/>
      <c r="E213" s="268"/>
      <c r="F213" s="269"/>
      <c r="G213" s="265"/>
    </row>
    <row r="214" spans="1:7" ht="38.25">
      <c r="A214" s="292" t="s">
        <v>1493</v>
      </c>
      <c r="B214" s="99" t="s">
        <v>1219</v>
      </c>
      <c r="C214" s="270" t="s">
        <v>1213</v>
      </c>
      <c r="D214" s="271" t="s">
        <v>11</v>
      </c>
      <c r="E214" s="108">
        <v>2</v>
      </c>
      <c r="F214" s="272"/>
      <c r="G214" s="108"/>
    </row>
    <row r="215" spans="1:7" ht="25.5">
      <c r="A215" s="292" t="s">
        <v>1494</v>
      </c>
      <c r="B215" s="99" t="s">
        <v>1147</v>
      </c>
      <c r="C215" s="18" t="s">
        <v>1148</v>
      </c>
      <c r="D215" s="20" t="s">
        <v>0</v>
      </c>
      <c r="E215" s="108">
        <v>1</v>
      </c>
      <c r="F215" s="143"/>
      <c r="G215" s="108"/>
    </row>
    <row r="216" spans="1:7" ht="25.5">
      <c r="A216" s="292" t="s">
        <v>1495</v>
      </c>
      <c r="B216" s="99" t="s">
        <v>875</v>
      </c>
      <c r="C216" s="18" t="s">
        <v>1149</v>
      </c>
      <c r="D216" s="20" t="s">
        <v>0</v>
      </c>
      <c r="E216" s="108">
        <v>2</v>
      </c>
      <c r="F216" s="143"/>
      <c r="G216" s="108"/>
    </row>
    <row r="217" spans="1:7">
      <c r="A217" s="292"/>
      <c r="B217" s="99"/>
      <c r="C217" s="270"/>
      <c r="D217" s="271"/>
      <c r="E217" s="108"/>
      <c r="F217" s="272"/>
      <c r="G217" s="108"/>
    </row>
    <row r="218" spans="1:7">
      <c r="A218" s="294" t="s">
        <v>1489</v>
      </c>
      <c r="B218" s="263" t="s">
        <v>1208</v>
      </c>
      <c r="C218" s="267"/>
      <c r="D218" s="268"/>
      <c r="E218" s="268"/>
      <c r="F218" s="269"/>
      <c r="G218" s="265"/>
    </row>
    <row r="219" spans="1:7">
      <c r="A219" s="292" t="s">
        <v>1496</v>
      </c>
      <c r="B219" s="99" t="s">
        <v>876</v>
      </c>
      <c r="C219" s="18" t="s">
        <v>383</v>
      </c>
      <c r="D219" s="20" t="s">
        <v>44</v>
      </c>
      <c r="E219" s="108">
        <v>5050</v>
      </c>
      <c r="F219" s="143"/>
      <c r="G219" s="108"/>
    </row>
    <row r="220" spans="1:7">
      <c r="A220" s="292" t="s">
        <v>1497</v>
      </c>
      <c r="B220" s="99" t="s">
        <v>599</v>
      </c>
      <c r="C220" s="18" t="s">
        <v>155</v>
      </c>
      <c r="D220" s="20" t="s">
        <v>8</v>
      </c>
      <c r="E220" s="108">
        <v>825</v>
      </c>
      <c r="F220" s="143"/>
      <c r="G220" s="108"/>
    </row>
    <row r="221" spans="1:7">
      <c r="A221" s="292" t="s">
        <v>1498</v>
      </c>
      <c r="B221" s="99" t="s">
        <v>602</v>
      </c>
      <c r="C221" s="18" t="s">
        <v>158</v>
      </c>
      <c r="D221" s="20" t="s">
        <v>8</v>
      </c>
      <c r="E221" s="108">
        <v>825</v>
      </c>
      <c r="F221" s="143"/>
      <c r="G221" s="108"/>
    </row>
    <row r="222" spans="1:7">
      <c r="A222" s="292" t="s">
        <v>1499</v>
      </c>
      <c r="B222" s="99" t="s">
        <v>1105</v>
      </c>
      <c r="C222" s="18" t="s">
        <v>1106</v>
      </c>
      <c r="D222" s="20" t="s">
        <v>9</v>
      </c>
      <c r="E222" s="108">
        <v>14</v>
      </c>
      <c r="F222" s="143"/>
      <c r="G222" s="108"/>
    </row>
    <row r="223" spans="1:7">
      <c r="A223" s="292" t="s">
        <v>1500</v>
      </c>
      <c r="B223" s="99" t="s">
        <v>1107</v>
      </c>
      <c r="C223" s="18" t="s">
        <v>1108</v>
      </c>
      <c r="D223" s="20" t="s">
        <v>9</v>
      </c>
      <c r="E223" s="108">
        <v>40</v>
      </c>
      <c r="F223" s="143"/>
      <c r="G223" s="108"/>
    </row>
    <row r="224" spans="1:7">
      <c r="A224" s="292" t="s">
        <v>1501</v>
      </c>
      <c r="B224" s="99" t="s">
        <v>1109</v>
      </c>
      <c r="C224" s="18" t="s">
        <v>1110</v>
      </c>
      <c r="D224" s="20" t="s">
        <v>9</v>
      </c>
      <c r="E224" s="108">
        <v>28</v>
      </c>
      <c r="F224" s="143"/>
      <c r="G224" s="108"/>
    </row>
    <row r="225" spans="1:7">
      <c r="A225" s="292"/>
      <c r="B225" s="99"/>
      <c r="C225" s="270"/>
      <c r="D225" s="271"/>
      <c r="E225" s="108"/>
      <c r="F225" s="272"/>
      <c r="G225" s="108"/>
    </row>
    <row r="226" spans="1:7">
      <c r="A226" s="294" t="s">
        <v>1490</v>
      </c>
      <c r="B226" s="263" t="s">
        <v>1214</v>
      </c>
      <c r="C226" s="267"/>
      <c r="D226" s="268"/>
      <c r="E226" s="268"/>
      <c r="F226" s="269"/>
      <c r="G226" s="265"/>
    </row>
    <row r="227" spans="1:7" ht="25.5">
      <c r="A227" s="292" t="s">
        <v>1502</v>
      </c>
      <c r="B227" s="99" t="s">
        <v>634</v>
      </c>
      <c r="C227" s="18" t="s">
        <v>187</v>
      </c>
      <c r="D227" s="20" t="s">
        <v>0</v>
      </c>
      <c r="E227" s="108">
        <v>1</v>
      </c>
      <c r="F227" s="143"/>
      <c r="G227" s="108"/>
    </row>
    <row r="228" spans="1:7" ht="25.5">
      <c r="A228" s="292" t="s">
        <v>1503</v>
      </c>
      <c r="B228" s="99" t="s">
        <v>640</v>
      </c>
      <c r="C228" s="18" t="s">
        <v>193</v>
      </c>
      <c r="D228" s="20" t="s">
        <v>0</v>
      </c>
      <c r="E228" s="108">
        <v>1</v>
      </c>
      <c r="F228" s="143"/>
      <c r="G228" s="108"/>
    </row>
    <row r="229" spans="1:7" ht="25.5">
      <c r="A229" s="292" t="s">
        <v>1504</v>
      </c>
      <c r="B229" s="99" t="s">
        <v>639</v>
      </c>
      <c r="C229" s="18" t="s">
        <v>192</v>
      </c>
      <c r="D229" s="20" t="s">
        <v>0</v>
      </c>
      <c r="E229" s="108">
        <v>2</v>
      </c>
      <c r="F229" s="143"/>
      <c r="G229" s="108"/>
    </row>
    <row r="230" spans="1:7">
      <c r="A230" s="292" t="s">
        <v>1505</v>
      </c>
      <c r="B230" s="99" t="s">
        <v>637</v>
      </c>
      <c r="C230" s="18" t="s">
        <v>190</v>
      </c>
      <c r="D230" s="20" t="s">
        <v>0</v>
      </c>
      <c r="E230" s="108">
        <v>2</v>
      </c>
      <c r="F230" s="143"/>
      <c r="G230" s="108"/>
    </row>
    <row r="231" spans="1:7" ht="25.5">
      <c r="A231" s="292" t="s">
        <v>1506</v>
      </c>
      <c r="B231" s="99" t="s">
        <v>643</v>
      </c>
      <c r="C231" s="18" t="s">
        <v>196</v>
      </c>
      <c r="D231" s="20" t="s">
        <v>0</v>
      </c>
      <c r="E231" s="108">
        <v>2</v>
      </c>
      <c r="F231" s="143"/>
      <c r="G231" s="108"/>
    </row>
    <row r="232" spans="1:7" ht="25.5">
      <c r="A232" s="292" t="s">
        <v>1507</v>
      </c>
      <c r="B232" s="99" t="s">
        <v>638</v>
      </c>
      <c r="C232" s="18" t="s">
        <v>191</v>
      </c>
      <c r="D232" s="20" t="s">
        <v>0</v>
      </c>
      <c r="E232" s="108">
        <v>2</v>
      </c>
      <c r="F232" s="143"/>
      <c r="G232" s="108"/>
    </row>
    <row r="233" spans="1:7">
      <c r="A233" s="292" t="s">
        <v>1508</v>
      </c>
      <c r="B233" s="99" t="s">
        <v>722</v>
      </c>
      <c r="C233" s="18" t="s">
        <v>1043</v>
      </c>
      <c r="D233" s="20" t="s">
        <v>0</v>
      </c>
      <c r="E233" s="108">
        <v>3</v>
      </c>
      <c r="F233" s="143"/>
      <c r="G233" s="108"/>
    </row>
    <row r="234" spans="1:7">
      <c r="A234" s="292" t="s">
        <v>1509</v>
      </c>
      <c r="B234" s="99" t="s">
        <v>721</v>
      </c>
      <c r="C234" s="18" t="s">
        <v>261</v>
      </c>
      <c r="D234" s="20" t="s">
        <v>0</v>
      </c>
      <c r="E234" s="108">
        <v>2</v>
      </c>
      <c r="F234" s="143"/>
      <c r="G234" s="108"/>
    </row>
    <row r="235" spans="1:7">
      <c r="A235" s="292" t="s">
        <v>1510</v>
      </c>
      <c r="B235" s="99" t="s">
        <v>720</v>
      </c>
      <c r="C235" s="18" t="s">
        <v>260</v>
      </c>
      <c r="D235" s="20" t="s">
        <v>0</v>
      </c>
      <c r="E235" s="108">
        <v>1</v>
      </c>
      <c r="F235" s="143"/>
      <c r="G235" s="108"/>
    </row>
    <row r="236" spans="1:7">
      <c r="A236" s="292" t="s">
        <v>1511</v>
      </c>
      <c r="B236" s="99" t="s">
        <v>1041</v>
      </c>
      <c r="C236" s="18" t="s">
        <v>1042</v>
      </c>
      <c r="D236" s="20" t="s">
        <v>0</v>
      </c>
      <c r="E236" s="108">
        <v>1</v>
      </c>
      <c r="F236" s="143"/>
      <c r="G236" s="108"/>
    </row>
    <row r="237" spans="1:7">
      <c r="A237" s="292" t="s">
        <v>1512</v>
      </c>
      <c r="B237" s="99" t="s">
        <v>724</v>
      </c>
      <c r="C237" s="18" t="s">
        <v>262</v>
      </c>
      <c r="D237" s="20" t="s">
        <v>0</v>
      </c>
      <c r="E237" s="108">
        <v>2</v>
      </c>
      <c r="F237" s="143"/>
      <c r="G237" s="108"/>
    </row>
    <row r="238" spans="1:7">
      <c r="A238" s="292" t="s">
        <v>1513</v>
      </c>
      <c r="B238" s="99" t="s">
        <v>723</v>
      </c>
      <c r="C238" s="18" t="s">
        <v>1044</v>
      </c>
      <c r="D238" s="20" t="s">
        <v>0</v>
      </c>
      <c r="E238" s="108">
        <v>2</v>
      </c>
      <c r="F238" s="143"/>
      <c r="G238" s="108"/>
    </row>
    <row r="239" spans="1:7">
      <c r="A239" s="292" t="s">
        <v>1514</v>
      </c>
      <c r="B239" s="99" t="s">
        <v>726</v>
      </c>
      <c r="C239" s="18" t="s">
        <v>1046</v>
      </c>
      <c r="D239" s="20" t="s">
        <v>0</v>
      </c>
      <c r="E239" s="108">
        <v>3</v>
      </c>
      <c r="F239" s="143"/>
      <c r="G239" s="108"/>
    </row>
    <row r="240" spans="1:7" ht="25.5">
      <c r="A240" s="292" t="s">
        <v>1515</v>
      </c>
      <c r="B240" s="99" t="s">
        <v>657</v>
      </c>
      <c r="C240" s="18" t="s">
        <v>207</v>
      </c>
      <c r="D240" s="20" t="s">
        <v>0</v>
      </c>
      <c r="E240" s="108">
        <v>1</v>
      </c>
      <c r="F240" s="143"/>
      <c r="G240" s="108"/>
    </row>
    <row r="241" spans="1:7">
      <c r="A241" s="292" t="s">
        <v>1516</v>
      </c>
      <c r="B241" s="99" t="s">
        <v>727</v>
      </c>
      <c r="C241" s="18" t="s">
        <v>263</v>
      </c>
      <c r="D241" s="20" t="s">
        <v>0</v>
      </c>
      <c r="E241" s="108">
        <v>2</v>
      </c>
      <c r="F241" s="143"/>
      <c r="G241" s="108"/>
    </row>
    <row r="242" spans="1:7">
      <c r="A242" s="292" t="s">
        <v>1517</v>
      </c>
      <c r="B242" s="99" t="s">
        <v>729</v>
      </c>
      <c r="C242" s="18" t="s">
        <v>264</v>
      </c>
      <c r="D242" s="20" t="s">
        <v>0</v>
      </c>
      <c r="E242" s="108">
        <v>2</v>
      </c>
      <c r="F242" s="143"/>
      <c r="G242" s="108"/>
    </row>
    <row r="243" spans="1:7" ht="25.5">
      <c r="A243" s="292" t="s">
        <v>1518</v>
      </c>
      <c r="B243" s="99" t="s">
        <v>728</v>
      </c>
      <c r="C243" s="18" t="s">
        <v>1047</v>
      </c>
      <c r="D243" s="20" t="s">
        <v>0</v>
      </c>
      <c r="E243" s="108">
        <v>1</v>
      </c>
      <c r="F243" s="143"/>
      <c r="G243" s="108"/>
    </row>
    <row r="244" spans="1:7" ht="25.5">
      <c r="A244" s="292" t="s">
        <v>1519</v>
      </c>
      <c r="B244" s="99" t="s">
        <v>730</v>
      </c>
      <c r="C244" s="18" t="s">
        <v>265</v>
      </c>
      <c r="D244" s="20" t="s">
        <v>0</v>
      </c>
      <c r="E244" s="108">
        <v>1</v>
      </c>
      <c r="F244" s="143"/>
      <c r="G244" s="108"/>
    </row>
    <row r="245" spans="1:7">
      <c r="A245" s="292" t="s">
        <v>1520</v>
      </c>
      <c r="B245" s="99" t="s">
        <v>651</v>
      </c>
      <c r="C245" s="18" t="s">
        <v>202</v>
      </c>
      <c r="D245" s="20" t="s">
        <v>0</v>
      </c>
      <c r="E245" s="108">
        <v>3</v>
      </c>
      <c r="F245" s="143"/>
      <c r="G245" s="108"/>
    </row>
    <row r="246" spans="1:7">
      <c r="A246" s="292" t="s">
        <v>1521</v>
      </c>
      <c r="B246" s="99" t="s">
        <v>731</v>
      </c>
      <c r="C246" s="18" t="s">
        <v>266</v>
      </c>
      <c r="D246" s="20" t="s">
        <v>0</v>
      </c>
      <c r="E246" s="108">
        <v>4</v>
      </c>
      <c r="F246" s="143"/>
      <c r="G246" s="108"/>
    </row>
    <row r="247" spans="1:7">
      <c r="A247" s="292" t="s">
        <v>1522</v>
      </c>
      <c r="B247" s="99" t="s">
        <v>732</v>
      </c>
      <c r="C247" s="18" t="s">
        <v>267</v>
      </c>
      <c r="D247" s="20" t="s">
        <v>0</v>
      </c>
      <c r="E247" s="108">
        <v>4</v>
      </c>
      <c r="F247" s="143"/>
      <c r="G247" s="108"/>
    </row>
    <row r="248" spans="1:7">
      <c r="A248" s="292" t="s">
        <v>1523</v>
      </c>
      <c r="B248" s="99" t="s">
        <v>779</v>
      </c>
      <c r="C248" s="18" t="s">
        <v>1279</v>
      </c>
      <c r="D248" s="20" t="s">
        <v>0</v>
      </c>
      <c r="E248" s="108">
        <v>1</v>
      </c>
      <c r="F248" s="143"/>
      <c r="G248" s="108"/>
    </row>
    <row r="249" spans="1:7">
      <c r="A249" s="292" t="s">
        <v>1524</v>
      </c>
      <c r="B249" s="99" t="s">
        <v>653</v>
      </c>
      <c r="C249" s="18" t="s">
        <v>999</v>
      </c>
      <c r="D249" s="20" t="s">
        <v>0</v>
      </c>
      <c r="E249" s="108">
        <v>2</v>
      </c>
      <c r="F249" s="143"/>
      <c r="G249" s="108"/>
    </row>
    <row r="250" spans="1:7">
      <c r="A250" s="292" t="s">
        <v>1525</v>
      </c>
      <c r="B250" s="99" t="s">
        <v>636</v>
      </c>
      <c r="C250" s="18" t="s">
        <v>189</v>
      </c>
      <c r="D250" s="20" t="s">
        <v>44</v>
      </c>
      <c r="E250" s="108">
        <v>2</v>
      </c>
      <c r="F250" s="143"/>
      <c r="G250" s="108"/>
    </row>
    <row r="251" spans="1:7">
      <c r="A251" s="292" t="s">
        <v>1526</v>
      </c>
      <c r="B251" s="99" t="s">
        <v>652</v>
      </c>
      <c r="C251" s="18" t="s">
        <v>203</v>
      </c>
      <c r="D251" s="20" t="s">
        <v>0</v>
      </c>
      <c r="E251" s="108">
        <v>4</v>
      </c>
      <c r="F251" s="143"/>
      <c r="G251" s="108"/>
    </row>
    <row r="252" spans="1:7" ht="25.5">
      <c r="A252" s="292" t="s">
        <v>1527</v>
      </c>
      <c r="B252" s="99" t="s">
        <v>689</v>
      </c>
      <c r="C252" s="18" t="s">
        <v>232</v>
      </c>
      <c r="D252" s="20" t="s">
        <v>9</v>
      </c>
      <c r="E252" s="108">
        <v>2</v>
      </c>
      <c r="F252" s="143"/>
      <c r="G252" s="108"/>
    </row>
    <row r="253" spans="1:7" ht="25.5">
      <c r="A253" s="292" t="s">
        <v>1528</v>
      </c>
      <c r="B253" s="99" t="s">
        <v>656</v>
      </c>
      <c r="C253" s="18" t="s">
        <v>206</v>
      </c>
      <c r="D253" s="20" t="s">
        <v>0</v>
      </c>
      <c r="E253" s="108">
        <v>2</v>
      </c>
      <c r="F253" s="143"/>
      <c r="G253" s="108"/>
    </row>
    <row r="254" spans="1:7">
      <c r="A254" s="292"/>
      <c r="B254" s="99"/>
      <c r="C254" s="270"/>
      <c r="D254" s="271"/>
      <c r="E254" s="108"/>
      <c r="F254" s="272"/>
      <c r="G254" s="108"/>
    </row>
    <row r="255" spans="1:7">
      <c r="A255" s="294" t="s">
        <v>1529</v>
      </c>
      <c r="B255" s="263" t="s">
        <v>1215</v>
      </c>
      <c r="C255" s="267"/>
      <c r="D255" s="268"/>
      <c r="E255" s="268"/>
      <c r="F255" s="269"/>
      <c r="G255" s="265"/>
    </row>
    <row r="256" spans="1:7" ht="25.5">
      <c r="A256" s="292" t="s">
        <v>1530</v>
      </c>
      <c r="B256" s="99" t="s">
        <v>634</v>
      </c>
      <c r="C256" s="18" t="s">
        <v>187</v>
      </c>
      <c r="D256" s="20" t="s">
        <v>0</v>
      </c>
      <c r="E256" s="108">
        <v>1</v>
      </c>
      <c r="F256" s="143"/>
      <c r="G256" s="108"/>
    </row>
    <row r="257" spans="1:7" ht="25.5">
      <c r="A257" s="292" t="s">
        <v>1531</v>
      </c>
      <c r="B257" s="99" t="s">
        <v>638</v>
      </c>
      <c r="C257" s="18" t="s">
        <v>191</v>
      </c>
      <c r="D257" s="20" t="s">
        <v>0</v>
      </c>
      <c r="E257" s="108">
        <v>1</v>
      </c>
      <c r="F257" s="143"/>
      <c r="G257" s="108"/>
    </row>
    <row r="258" spans="1:7" ht="25.5">
      <c r="A258" s="292" t="s">
        <v>1532</v>
      </c>
      <c r="B258" s="99" t="s">
        <v>643</v>
      </c>
      <c r="C258" s="18" t="s">
        <v>196</v>
      </c>
      <c r="D258" s="20" t="s">
        <v>0</v>
      </c>
      <c r="E258" s="108">
        <v>1</v>
      </c>
      <c r="F258" s="143"/>
      <c r="G258" s="108"/>
    </row>
    <row r="259" spans="1:7">
      <c r="A259" s="292" t="s">
        <v>1533</v>
      </c>
      <c r="B259" s="99" t="s">
        <v>722</v>
      </c>
      <c r="C259" s="18" t="s">
        <v>1043</v>
      </c>
      <c r="D259" s="20" t="s">
        <v>0</v>
      </c>
      <c r="E259" s="108">
        <v>1</v>
      </c>
      <c r="F259" s="143"/>
      <c r="G259" s="108"/>
    </row>
    <row r="260" spans="1:7">
      <c r="A260" s="292" t="s">
        <v>1534</v>
      </c>
      <c r="B260" s="99" t="s">
        <v>721</v>
      </c>
      <c r="C260" s="18" t="s">
        <v>261</v>
      </c>
      <c r="D260" s="20" t="s">
        <v>0</v>
      </c>
      <c r="E260" s="108">
        <v>2</v>
      </c>
      <c r="F260" s="143"/>
      <c r="G260" s="108"/>
    </row>
    <row r="261" spans="1:7" ht="25.5">
      <c r="A261" s="292" t="s">
        <v>1535</v>
      </c>
      <c r="B261" s="99" t="s">
        <v>655</v>
      </c>
      <c r="C261" s="18" t="s">
        <v>205</v>
      </c>
      <c r="D261" s="20" t="s">
        <v>0</v>
      </c>
      <c r="E261" s="108">
        <v>1</v>
      </c>
      <c r="F261" s="143"/>
      <c r="G261" s="108"/>
    </row>
    <row r="262" spans="1:7">
      <c r="A262" s="292" t="s">
        <v>1536</v>
      </c>
      <c r="B262" s="99" t="s">
        <v>720</v>
      </c>
      <c r="C262" s="18" t="s">
        <v>260</v>
      </c>
      <c r="D262" s="20" t="s">
        <v>0</v>
      </c>
      <c r="E262" s="108">
        <v>1</v>
      </c>
      <c r="F262" s="143"/>
      <c r="G262" s="108"/>
    </row>
    <row r="263" spans="1:7">
      <c r="A263" s="292" t="s">
        <v>1537</v>
      </c>
      <c r="B263" s="99" t="s">
        <v>724</v>
      </c>
      <c r="C263" s="18" t="s">
        <v>262</v>
      </c>
      <c r="D263" s="20" t="s">
        <v>0</v>
      </c>
      <c r="E263" s="108">
        <v>1</v>
      </c>
      <c r="F263" s="143"/>
      <c r="G263" s="108"/>
    </row>
    <row r="264" spans="1:7" ht="25.5">
      <c r="A264" s="292" t="s">
        <v>1538</v>
      </c>
      <c r="B264" s="99" t="s">
        <v>657</v>
      </c>
      <c r="C264" s="18" t="s">
        <v>207</v>
      </c>
      <c r="D264" s="20" t="s">
        <v>0</v>
      </c>
      <c r="E264" s="108">
        <v>1</v>
      </c>
      <c r="F264" s="143"/>
      <c r="G264" s="108"/>
    </row>
    <row r="265" spans="1:7">
      <c r="A265" s="292" t="s">
        <v>1539</v>
      </c>
      <c r="B265" s="99" t="s">
        <v>731</v>
      </c>
      <c r="C265" s="18" t="s">
        <v>266</v>
      </c>
      <c r="D265" s="20" t="s">
        <v>0</v>
      </c>
      <c r="E265" s="108">
        <v>1</v>
      </c>
      <c r="F265" s="143"/>
      <c r="G265" s="108"/>
    </row>
    <row r="266" spans="1:7">
      <c r="A266" s="292" t="s">
        <v>1540</v>
      </c>
      <c r="B266" s="99" t="s">
        <v>732</v>
      </c>
      <c r="C266" s="18" t="s">
        <v>267</v>
      </c>
      <c r="D266" s="20" t="s">
        <v>0</v>
      </c>
      <c r="E266" s="108">
        <v>1</v>
      </c>
      <c r="F266" s="143"/>
      <c r="G266" s="108"/>
    </row>
    <row r="267" spans="1:7">
      <c r="A267" s="292" t="s">
        <v>1541</v>
      </c>
      <c r="B267" s="99" t="s">
        <v>653</v>
      </c>
      <c r="C267" s="18" t="s">
        <v>999</v>
      </c>
      <c r="D267" s="20" t="s">
        <v>0</v>
      </c>
      <c r="E267" s="108">
        <v>1</v>
      </c>
      <c r="F267" s="143"/>
      <c r="G267" s="108"/>
    </row>
    <row r="268" spans="1:7">
      <c r="A268" s="292" t="s">
        <v>1542</v>
      </c>
      <c r="B268" s="99" t="s">
        <v>636</v>
      </c>
      <c r="C268" s="18" t="s">
        <v>189</v>
      </c>
      <c r="D268" s="20" t="s">
        <v>44</v>
      </c>
      <c r="E268" s="108">
        <v>3</v>
      </c>
      <c r="F268" s="143"/>
      <c r="G268" s="108"/>
    </row>
    <row r="269" spans="1:7">
      <c r="A269" s="292" t="s">
        <v>1543</v>
      </c>
      <c r="B269" s="99" t="s">
        <v>652</v>
      </c>
      <c r="C269" s="18" t="s">
        <v>203</v>
      </c>
      <c r="D269" s="20" t="s">
        <v>0</v>
      </c>
      <c r="E269" s="108">
        <v>5</v>
      </c>
      <c r="F269" s="143"/>
      <c r="G269" s="108"/>
    </row>
    <row r="270" spans="1:7" ht="25.5">
      <c r="A270" s="292" t="s">
        <v>1544</v>
      </c>
      <c r="B270" s="99" t="s">
        <v>689</v>
      </c>
      <c r="C270" s="18" t="s">
        <v>232</v>
      </c>
      <c r="D270" s="20" t="s">
        <v>9</v>
      </c>
      <c r="E270" s="108">
        <v>10</v>
      </c>
      <c r="F270" s="143"/>
      <c r="G270" s="108"/>
    </row>
    <row r="271" spans="1:7" ht="25.5">
      <c r="A271" s="292" t="s">
        <v>1545</v>
      </c>
      <c r="B271" s="99" t="s">
        <v>656</v>
      </c>
      <c r="C271" s="18" t="s">
        <v>206</v>
      </c>
      <c r="D271" s="20" t="s">
        <v>0</v>
      </c>
      <c r="E271" s="108">
        <v>2</v>
      </c>
      <c r="F271" s="143"/>
      <c r="G271" s="108"/>
    </row>
    <row r="272" spans="1:7">
      <c r="A272" s="292"/>
      <c r="B272" s="99"/>
      <c r="C272" s="270"/>
      <c r="D272" s="271"/>
      <c r="E272" s="108"/>
      <c r="F272" s="272"/>
      <c r="G272" s="108"/>
    </row>
    <row r="273" spans="1:7">
      <c r="A273" s="294" t="s">
        <v>1546</v>
      </c>
      <c r="B273" s="263" t="s">
        <v>1216</v>
      </c>
      <c r="C273" s="267"/>
      <c r="D273" s="268"/>
      <c r="E273" s="268"/>
      <c r="F273" s="269"/>
      <c r="G273" s="265"/>
    </row>
    <row r="274" spans="1:7">
      <c r="A274" s="292" t="s">
        <v>1547</v>
      </c>
      <c r="B274" s="99" t="s">
        <v>666</v>
      </c>
      <c r="C274" s="18" t="s">
        <v>1004</v>
      </c>
      <c r="D274" s="20" t="s">
        <v>9</v>
      </c>
      <c r="E274" s="108">
        <v>95</v>
      </c>
      <c r="F274" s="143"/>
      <c r="G274" s="108"/>
    </row>
    <row r="275" spans="1:7">
      <c r="A275" s="292" t="s">
        <v>1548</v>
      </c>
      <c r="B275" s="99" t="s">
        <v>667</v>
      </c>
      <c r="C275" s="18" t="s">
        <v>1005</v>
      </c>
      <c r="D275" s="20" t="s">
        <v>9</v>
      </c>
      <c r="E275" s="108">
        <v>55</v>
      </c>
      <c r="F275" s="143"/>
      <c r="G275" s="108"/>
    </row>
    <row r="276" spans="1:7">
      <c r="A276" s="292" t="s">
        <v>1549</v>
      </c>
      <c r="B276" s="99" t="s">
        <v>668</v>
      </c>
      <c r="C276" s="18" t="s">
        <v>1006</v>
      </c>
      <c r="D276" s="20" t="s">
        <v>9</v>
      </c>
      <c r="E276" s="108">
        <v>65</v>
      </c>
      <c r="F276" s="143"/>
      <c r="G276" s="108"/>
    </row>
    <row r="277" spans="1:7">
      <c r="A277" s="292" t="s">
        <v>1550</v>
      </c>
      <c r="B277" s="99" t="s">
        <v>669</v>
      </c>
      <c r="C277" s="18" t="s">
        <v>1007</v>
      </c>
      <c r="D277" s="20" t="s">
        <v>9</v>
      </c>
      <c r="E277" s="108">
        <v>35</v>
      </c>
      <c r="F277" s="143"/>
      <c r="G277" s="108"/>
    </row>
    <row r="278" spans="1:7">
      <c r="A278" s="292" t="s">
        <v>1551</v>
      </c>
      <c r="B278" s="99" t="s">
        <v>670</v>
      </c>
      <c r="C278" s="18" t="s">
        <v>1008</v>
      </c>
      <c r="D278" s="20" t="s">
        <v>9</v>
      </c>
      <c r="E278" s="108">
        <v>15</v>
      </c>
      <c r="F278" s="143"/>
      <c r="G278" s="108"/>
    </row>
    <row r="279" spans="1:7">
      <c r="A279" s="292" t="s">
        <v>1552</v>
      </c>
      <c r="B279" s="99" t="s">
        <v>671</v>
      </c>
      <c r="C279" s="18" t="s">
        <v>1009</v>
      </c>
      <c r="D279" s="20" t="s">
        <v>9</v>
      </c>
      <c r="E279" s="108">
        <v>5</v>
      </c>
      <c r="F279" s="143"/>
      <c r="G279" s="108"/>
    </row>
    <row r="280" spans="1:7">
      <c r="A280" s="292" t="s">
        <v>1553</v>
      </c>
      <c r="B280" s="99" t="s">
        <v>672</v>
      </c>
      <c r="C280" s="18" t="s">
        <v>1010</v>
      </c>
      <c r="D280" s="20" t="s">
        <v>9</v>
      </c>
      <c r="E280" s="108">
        <v>5</v>
      </c>
      <c r="F280" s="143"/>
      <c r="G280" s="108"/>
    </row>
    <row r="281" spans="1:7" ht="25.5">
      <c r="A281" s="292" t="s">
        <v>1554</v>
      </c>
      <c r="B281" s="99" t="s">
        <v>1023</v>
      </c>
      <c r="C281" s="18" t="s">
        <v>1024</v>
      </c>
      <c r="D281" s="20" t="s">
        <v>9</v>
      </c>
      <c r="E281" s="108">
        <v>220</v>
      </c>
      <c r="F281" s="143"/>
      <c r="G281" s="108"/>
    </row>
    <row r="282" spans="1:7" ht="25.5">
      <c r="A282" s="292" t="s">
        <v>1555</v>
      </c>
      <c r="B282" s="99" t="s">
        <v>1025</v>
      </c>
      <c r="C282" s="18" t="s">
        <v>1026</v>
      </c>
      <c r="D282" s="20" t="s">
        <v>9</v>
      </c>
      <c r="E282" s="108">
        <v>280</v>
      </c>
      <c r="F282" s="143"/>
      <c r="G282" s="108"/>
    </row>
    <row r="283" spans="1:7" ht="25.5">
      <c r="A283" s="292" t="s">
        <v>1556</v>
      </c>
      <c r="B283" s="99" t="s">
        <v>1027</v>
      </c>
      <c r="C283" s="18" t="s">
        <v>1028</v>
      </c>
      <c r="D283" s="20" t="s">
        <v>9</v>
      </c>
      <c r="E283" s="108">
        <v>330</v>
      </c>
      <c r="F283" s="143"/>
      <c r="G283" s="108"/>
    </row>
    <row r="284" spans="1:7" ht="25.5">
      <c r="A284" s="292" t="s">
        <v>1557</v>
      </c>
      <c r="B284" s="99" t="s">
        <v>1029</v>
      </c>
      <c r="C284" s="18" t="s">
        <v>1030</v>
      </c>
      <c r="D284" s="20" t="s">
        <v>9</v>
      </c>
      <c r="E284" s="108">
        <v>125</v>
      </c>
      <c r="F284" s="143"/>
      <c r="G284" s="108"/>
    </row>
    <row r="285" spans="1:7" ht="25.5">
      <c r="A285" s="292" t="s">
        <v>1558</v>
      </c>
      <c r="B285" s="99" t="s">
        <v>1031</v>
      </c>
      <c r="C285" s="18" t="s">
        <v>1032</v>
      </c>
      <c r="D285" s="20" t="s">
        <v>9</v>
      </c>
      <c r="E285" s="108">
        <v>100</v>
      </c>
      <c r="F285" s="143"/>
      <c r="G285" s="108"/>
    </row>
    <row r="286" spans="1:7" ht="25.5">
      <c r="A286" s="292" t="s">
        <v>1559</v>
      </c>
      <c r="B286" s="99" t="s">
        <v>1033</v>
      </c>
      <c r="C286" s="18" t="s">
        <v>1034</v>
      </c>
      <c r="D286" s="20" t="s">
        <v>9</v>
      </c>
      <c r="E286" s="108">
        <v>100</v>
      </c>
      <c r="F286" s="143"/>
      <c r="G286" s="108"/>
    </row>
    <row r="287" spans="1:7" ht="25.5">
      <c r="A287" s="292" t="s">
        <v>1560</v>
      </c>
      <c r="B287" s="99" t="s">
        <v>1035</v>
      </c>
      <c r="C287" s="18" t="s">
        <v>1036</v>
      </c>
      <c r="D287" s="20" t="s">
        <v>9</v>
      </c>
      <c r="E287" s="108">
        <v>50</v>
      </c>
      <c r="F287" s="143"/>
      <c r="G287" s="108"/>
    </row>
    <row r="288" spans="1:7">
      <c r="A288" s="292" t="s">
        <v>1561</v>
      </c>
      <c r="B288" s="273" t="s">
        <v>695</v>
      </c>
      <c r="C288" s="18" t="s">
        <v>236</v>
      </c>
      <c r="D288" s="20" t="s">
        <v>0</v>
      </c>
      <c r="E288" s="108">
        <v>12</v>
      </c>
      <c r="F288" s="143"/>
      <c r="G288" s="108"/>
    </row>
    <row r="289" spans="1:7" ht="25.5">
      <c r="A289" s="292" t="s">
        <v>1562</v>
      </c>
      <c r="B289" s="273" t="s">
        <v>632</v>
      </c>
      <c r="C289" s="18" t="s">
        <v>185</v>
      </c>
      <c r="D289" s="20" t="s">
        <v>0</v>
      </c>
      <c r="E289" s="108">
        <v>1</v>
      </c>
      <c r="F289" s="143"/>
      <c r="G289" s="108"/>
    </row>
    <row r="290" spans="1:7" ht="25.5">
      <c r="A290" s="292" t="s">
        <v>1563</v>
      </c>
      <c r="B290" s="273" t="s">
        <v>633</v>
      </c>
      <c r="C290" s="18" t="s">
        <v>186</v>
      </c>
      <c r="D290" s="20" t="s">
        <v>0</v>
      </c>
      <c r="E290" s="108">
        <v>2</v>
      </c>
      <c r="F290" s="143"/>
      <c r="G290" s="108"/>
    </row>
    <row r="291" spans="1:7">
      <c r="A291" s="292" t="s">
        <v>1564</v>
      </c>
      <c r="B291" s="273" t="s">
        <v>636</v>
      </c>
      <c r="C291" s="18" t="s">
        <v>189</v>
      </c>
      <c r="D291" s="20" t="s">
        <v>44</v>
      </c>
      <c r="E291" s="108">
        <v>2.2000000000000002</v>
      </c>
      <c r="F291" s="143"/>
      <c r="G291" s="108"/>
    </row>
    <row r="292" spans="1:7" ht="25.5">
      <c r="A292" s="292" t="s">
        <v>1565</v>
      </c>
      <c r="B292" s="273" t="s">
        <v>644</v>
      </c>
      <c r="C292" s="18" t="s">
        <v>197</v>
      </c>
      <c r="D292" s="20" t="s">
        <v>0</v>
      </c>
      <c r="E292" s="108">
        <v>6</v>
      </c>
      <c r="F292" s="143"/>
      <c r="G292" s="108"/>
    </row>
    <row r="293" spans="1:7" ht="25.5">
      <c r="A293" s="292" t="s">
        <v>1566</v>
      </c>
      <c r="B293" s="273" t="s">
        <v>646</v>
      </c>
      <c r="C293" s="18" t="s">
        <v>199</v>
      </c>
      <c r="D293" s="20" t="s">
        <v>0</v>
      </c>
      <c r="E293" s="108">
        <v>4</v>
      </c>
      <c r="F293" s="143"/>
      <c r="G293" s="108"/>
    </row>
    <row r="294" spans="1:7">
      <c r="A294" s="292" t="s">
        <v>1567</v>
      </c>
      <c r="B294" s="273" t="s">
        <v>652</v>
      </c>
      <c r="C294" s="18" t="s">
        <v>203</v>
      </c>
      <c r="D294" s="20" t="s">
        <v>0</v>
      </c>
      <c r="E294" s="108">
        <v>10</v>
      </c>
      <c r="F294" s="143"/>
      <c r="G294" s="108"/>
    </row>
    <row r="295" spans="1:7" ht="25.5">
      <c r="A295" s="292" t="s">
        <v>1568</v>
      </c>
      <c r="B295" s="273" t="s">
        <v>639</v>
      </c>
      <c r="C295" s="18" t="s">
        <v>192</v>
      </c>
      <c r="D295" s="20" t="s">
        <v>0</v>
      </c>
      <c r="E295" s="108">
        <v>2</v>
      </c>
      <c r="F295" s="143"/>
      <c r="G295" s="108"/>
    </row>
    <row r="296" spans="1:7" ht="25.5">
      <c r="A296" s="292" t="s">
        <v>1569</v>
      </c>
      <c r="B296" s="273" t="s">
        <v>1002</v>
      </c>
      <c r="C296" s="18" t="s">
        <v>1003</v>
      </c>
      <c r="D296" s="20" t="s">
        <v>0</v>
      </c>
      <c r="E296" s="108">
        <v>6</v>
      </c>
      <c r="F296" s="143"/>
      <c r="G296" s="108"/>
    </row>
    <row r="297" spans="1:7" ht="25.5">
      <c r="A297" s="292" t="s">
        <v>1570</v>
      </c>
      <c r="B297" s="273" t="s">
        <v>658</v>
      </c>
      <c r="C297" s="18" t="s">
        <v>208</v>
      </c>
      <c r="D297" s="20" t="s">
        <v>0</v>
      </c>
      <c r="E297" s="108">
        <v>3</v>
      </c>
      <c r="F297" s="143"/>
      <c r="G297" s="108"/>
    </row>
    <row r="298" spans="1:7">
      <c r="A298" s="292" t="s">
        <v>1571</v>
      </c>
      <c r="B298" s="273" t="s">
        <v>654</v>
      </c>
      <c r="C298" s="18" t="s">
        <v>204</v>
      </c>
      <c r="D298" s="20" t="s">
        <v>0</v>
      </c>
      <c r="E298" s="108">
        <v>3</v>
      </c>
      <c r="F298" s="143"/>
      <c r="G298" s="108"/>
    </row>
    <row r="299" spans="1:7">
      <c r="A299" s="292"/>
      <c r="B299" s="273"/>
      <c r="C299" s="270"/>
      <c r="D299" s="271"/>
      <c r="E299" s="108"/>
      <c r="F299" s="272"/>
      <c r="G299" s="108"/>
    </row>
    <row r="300" spans="1:7">
      <c r="A300" s="294" t="s">
        <v>1572</v>
      </c>
      <c r="B300" s="263" t="s">
        <v>1217</v>
      </c>
      <c r="C300" s="267"/>
      <c r="D300" s="268"/>
      <c r="E300" s="268"/>
      <c r="F300" s="269"/>
      <c r="G300" s="265"/>
    </row>
    <row r="301" spans="1:7">
      <c r="A301" s="292" t="s">
        <v>1573</v>
      </c>
      <c r="B301" s="274" t="s">
        <v>826</v>
      </c>
      <c r="C301" s="18" t="s">
        <v>341</v>
      </c>
      <c r="D301" s="20" t="s">
        <v>9</v>
      </c>
      <c r="E301" s="108">
        <v>150</v>
      </c>
      <c r="F301" s="143"/>
      <c r="G301" s="108"/>
    </row>
    <row r="302" spans="1:7" ht="25.5">
      <c r="A302" s="292" t="s">
        <v>1574</v>
      </c>
      <c r="B302" s="274" t="s">
        <v>829</v>
      </c>
      <c r="C302" s="18" t="s">
        <v>1091</v>
      </c>
      <c r="D302" s="20" t="s">
        <v>9</v>
      </c>
      <c r="E302" s="108">
        <v>150</v>
      </c>
      <c r="F302" s="143"/>
      <c r="G302" s="108"/>
    </row>
    <row r="303" spans="1:7" ht="25.5">
      <c r="A303" s="292" t="s">
        <v>1575</v>
      </c>
      <c r="B303" s="274" t="s">
        <v>605</v>
      </c>
      <c r="C303" s="18" t="s">
        <v>161</v>
      </c>
      <c r="D303" s="20" t="s">
        <v>9</v>
      </c>
      <c r="E303" s="108">
        <v>170</v>
      </c>
      <c r="F303" s="143"/>
      <c r="G303" s="108"/>
    </row>
    <row r="304" spans="1:7" ht="25.5">
      <c r="A304" s="292" t="s">
        <v>1576</v>
      </c>
      <c r="B304" s="274" t="s">
        <v>606</v>
      </c>
      <c r="C304" s="18" t="s">
        <v>162</v>
      </c>
      <c r="D304" s="20" t="s">
        <v>9</v>
      </c>
      <c r="E304" s="108">
        <v>170</v>
      </c>
      <c r="F304" s="143"/>
      <c r="G304" s="108"/>
    </row>
    <row r="305" spans="1:7">
      <c r="A305" s="292"/>
      <c r="B305" s="274"/>
      <c r="C305" s="270"/>
      <c r="D305" s="271"/>
      <c r="E305" s="108"/>
      <c r="F305" s="272"/>
      <c r="G305" s="108"/>
    </row>
    <row r="306" spans="1:7">
      <c r="A306" s="294" t="s">
        <v>1577</v>
      </c>
      <c r="B306" s="263" t="s">
        <v>1218</v>
      </c>
      <c r="C306" s="267"/>
      <c r="D306" s="268"/>
      <c r="E306" s="268"/>
      <c r="F306" s="269"/>
      <c r="G306" s="265"/>
    </row>
    <row r="307" spans="1:7" ht="25.5">
      <c r="A307" s="292" t="s">
        <v>1578</v>
      </c>
      <c r="B307" s="99" t="s">
        <v>635</v>
      </c>
      <c r="C307" s="18" t="s">
        <v>188</v>
      </c>
      <c r="D307" s="20" t="s">
        <v>8</v>
      </c>
      <c r="E307" s="108">
        <v>1</v>
      </c>
      <c r="F307" s="143"/>
      <c r="G307" s="108"/>
    </row>
    <row r="308" spans="1:7">
      <c r="A308" s="292" t="s">
        <v>1579</v>
      </c>
      <c r="B308" s="99" t="s">
        <v>1168</v>
      </c>
      <c r="C308" s="18" t="s">
        <v>1169</v>
      </c>
      <c r="D308" s="20" t="s">
        <v>0</v>
      </c>
      <c r="E308" s="108">
        <v>1</v>
      </c>
      <c r="F308" s="143"/>
      <c r="G308" s="108"/>
    </row>
    <row r="309" spans="1:7">
      <c r="A309" s="292" t="s">
        <v>1580</v>
      </c>
      <c r="B309" s="99" t="s">
        <v>1172</v>
      </c>
      <c r="C309" s="18" t="s">
        <v>1173</v>
      </c>
      <c r="D309" s="20" t="s">
        <v>0</v>
      </c>
      <c r="E309" s="108">
        <v>1</v>
      </c>
      <c r="F309" s="143"/>
      <c r="G309" s="108"/>
    </row>
    <row r="310" spans="1:7">
      <c r="A310" s="292" t="s">
        <v>1581</v>
      </c>
      <c r="B310" s="99" t="s">
        <v>1174</v>
      </c>
      <c r="C310" s="18" t="s">
        <v>1175</v>
      </c>
      <c r="D310" s="20" t="s">
        <v>0</v>
      </c>
      <c r="E310" s="108">
        <v>1</v>
      </c>
      <c r="F310" s="143"/>
      <c r="G310" s="108"/>
    </row>
    <row r="311" spans="1:7">
      <c r="A311" s="292" t="s">
        <v>1582</v>
      </c>
      <c r="B311" s="99" t="s">
        <v>1170</v>
      </c>
      <c r="C311" s="18" t="s">
        <v>1171</v>
      </c>
      <c r="D311" s="20" t="s">
        <v>0</v>
      </c>
      <c r="E311" s="108">
        <v>1</v>
      </c>
      <c r="F311" s="143"/>
      <c r="G311" s="108"/>
    </row>
    <row r="312" spans="1:7" ht="25.5">
      <c r="A312" s="292" t="s">
        <v>1583</v>
      </c>
      <c r="B312" s="99" t="s">
        <v>1154</v>
      </c>
      <c r="C312" s="18" t="s">
        <v>1155</v>
      </c>
      <c r="D312" s="20" t="s">
        <v>0</v>
      </c>
      <c r="E312" s="108">
        <v>1</v>
      </c>
      <c r="F312" s="143"/>
      <c r="G312" s="108"/>
    </row>
    <row r="313" spans="1:7" ht="25.5">
      <c r="A313" s="292" t="s">
        <v>1584</v>
      </c>
      <c r="B313" s="99" t="s">
        <v>1150</v>
      </c>
      <c r="C313" s="18" t="s">
        <v>1151</v>
      </c>
      <c r="D313" s="20" t="s">
        <v>0</v>
      </c>
      <c r="E313" s="108">
        <v>1</v>
      </c>
      <c r="F313" s="143"/>
      <c r="G313" s="108"/>
    </row>
    <row r="314" spans="1:7" s="123" customFormat="1">
      <c r="A314" s="292" t="s">
        <v>1585</v>
      </c>
      <c r="B314" s="99" t="s">
        <v>1160</v>
      </c>
      <c r="C314" s="18" t="s">
        <v>1161</v>
      </c>
      <c r="D314" s="20" t="s">
        <v>0</v>
      </c>
      <c r="E314" s="108">
        <v>1</v>
      </c>
      <c r="F314" s="143"/>
      <c r="G314" s="108"/>
    </row>
    <row r="315" spans="1:7">
      <c r="A315" s="292" t="s">
        <v>1586</v>
      </c>
      <c r="B315" s="99" t="s">
        <v>1156</v>
      </c>
      <c r="C315" s="18" t="s">
        <v>1157</v>
      </c>
      <c r="D315" s="20" t="s">
        <v>0</v>
      </c>
      <c r="E315" s="108">
        <v>1</v>
      </c>
      <c r="F315" s="143"/>
      <c r="G315" s="108"/>
    </row>
    <row r="316" spans="1:7">
      <c r="A316" s="292" t="s">
        <v>1587</v>
      </c>
      <c r="B316" s="99" t="s">
        <v>1152</v>
      </c>
      <c r="C316" s="18" t="s">
        <v>1153</v>
      </c>
      <c r="D316" s="20" t="s">
        <v>0</v>
      </c>
      <c r="E316" s="108">
        <v>1</v>
      </c>
      <c r="F316" s="143"/>
      <c r="G316" s="108"/>
    </row>
    <row r="317" spans="1:7">
      <c r="A317" s="292" t="s">
        <v>1588</v>
      </c>
      <c r="B317" s="99" t="s">
        <v>1162</v>
      </c>
      <c r="C317" s="18" t="s">
        <v>1163</v>
      </c>
      <c r="D317" s="20" t="s">
        <v>0</v>
      </c>
      <c r="E317" s="108">
        <v>1</v>
      </c>
      <c r="F317" s="143"/>
      <c r="G317" s="108"/>
    </row>
    <row r="318" spans="1:7">
      <c r="A318" s="292" t="s">
        <v>1589</v>
      </c>
      <c r="B318" s="99" t="s">
        <v>1158</v>
      </c>
      <c r="C318" s="18" t="s">
        <v>1159</v>
      </c>
      <c r="D318" s="20" t="s">
        <v>0</v>
      </c>
      <c r="E318" s="108">
        <v>1</v>
      </c>
      <c r="F318" s="143"/>
      <c r="G318" s="108"/>
    </row>
    <row r="319" spans="1:7">
      <c r="A319" s="292" t="s">
        <v>1590</v>
      </c>
      <c r="B319" s="99" t="s">
        <v>1166</v>
      </c>
      <c r="C319" s="18" t="s">
        <v>1167</v>
      </c>
      <c r="D319" s="20" t="s">
        <v>0</v>
      </c>
      <c r="E319" s="108">
        <v>1</v>
      </c>
      <c r="F319" s="143"/>
      <c r="G319" s="108"/>
    </row>
    <row r="320" spans="1:7">
      <c r="A320" s="292" t="s">
        <v>1591</v>
      </c>
      <c r="B320" s="99" t="s">
        <v>1164</v>
      </c>
      <c r="C320" s="18" t="s">
        <v>1165</v>
      </c>
      <c r="D320" s="20" t="s">
        <v>0</v>
      </c>
      <c r="E320" s="108">
        <v>1</v>
      </c>
      <c r="F320" s="143"/>
      <c r="G320" s="108"/>
    </row>
    <row r="321" spans="1:8">
      <c r="A321" s="292"/>
      <c r="B321" s="99"/>
      <c r="C321" s="270"/>
      <c r="D321" s="271"/>
      <c r="E321" s="108"/>
      <c r="F321" s="272"/>
      <c r="G321" s="108"/>
    </row>
    <row r="322" spans="1:8">
      <c r="A322" s="294" t="s">
        <v>1592</v>
      </c>
      <c r="B322" s="263" t="s">
        <v>1207</v>
      </c>
      <c r="C322" s="267"/>
      <c r="D322" s="268"/>
      <c r="E322" s="268"/>
      <c r="F322" s="269"/>
      <c r="G322" s="265"/>
    </row>
    <row r="323" spans="1:8" ht="25.5">
      <c r="A323" s="292" t="s">
        <v>1593</v>
      </c>
      <c r="B323" s="99" t="s">
        <v>1281</v>
      </c>
      <c r="C323" s="18" t="s">
        <v>1282</v>
      </c>
      <c r="D323" s="20" t="s">
        <v>8</v>
      </c>
      <c r="E323" s="108">
        <v>2</v>
      </c>
      <c r="F323" s="143"/>
      <c r="G323" s="108"/>
    </row>
    <row r="324" spans="1:8">
      <c r="A324" s="292" t="s">
        <v>1594</v>
      </c>
      <c r="B324" s="99" t="s">
        <v>1121</v>
      </c>
      <c r="C324" s="18" t="s">
        <v>1122</v>
      </c>
      <c r="D324" s="20" t="s">
        <v>0</v>
      </c>
      <c r="E324" s="108">
        <v>15</v>
      </c>
      <c r="F324" s="143"/>
      <c r="G324" s="108"/>
    </row>
    <row r="325" spans="1:8">
      <c r="A325" s="292" t="s">
        <v>1595</v>
      </c>
      <c r="B325" s="99" t="s">
        <v>1119</v>
      </c>
      <c r="C325" s="18" t="s">
        <v>1120</v>
      </c>
      <c r="D325" s="20" t="s">
        <v>8</v>
      </c>
      <c r="E325" s="108">
        <v>2</v>
      </c>
      <c r="F325" s="143"/>
      <c r="G325" s="108"/>
      <c r="H325" s="132"/>
    </row>
    <row r="326" spans="1:8" ht="25.5">
      <c r="A326" s="292" t="s">
        <v>1596</v>
      </c>
      <c r="B326" s="99" t="s">
        <v>1131</v>
      </c>
      <c r="C326" s="18" t="s">
        <v>1132</v>
      </c>
      <c r="D326" s="20" t="s">
        <v>8</v>
      </c>
      <c r="E326" s="108">
        <v>3</v>
      </c>
      <c r="F326" s="143"/>
      <c r="G326" s="108"/>
    </row>
    <row r="327" spans="1:8" ht="25.5">
      <c r="A327" s="292" t="s">
        <v>1597</v>
      </c>
      <c r="B327" s="99" t="s">
        <v>1129</v>
      </c>
      <c r="C327" s="18" t="s">
        <v>1130</v>
      </c>
      <c r="D327" s="20" t="s">
        <v>8</v>
      </c>
      <c r="E327" s="108">
        <v>2</v>
      </c>
      <c r="F327" s="143"/>
      <c r="G327" s="108"/>
    </row>
    <row r="328" spans="1:8">
      <c r="A328" s="292" t="s">
        <v>1598</v>
      </c>
      <c r="B328" s="99" t="s">
        <v>1127</v>
      </c>
      <c r="C328" s="18" t="s">
        <v>1128</v>
      </c>
      <c r="D328" s="20" t="s">
        <v>8</v>
      </c>
      <c r="E328" s="108">
        <v>2</v>
      </c>
      <c r="F328" s="143"/>
      <c r="G328" s="108"/>
    </row>
    <row r="329" spans="1:8">
      <c r="A329" s="292" t="s">
        <v>1599</v>
      </c>
      <c r="B329" s="99" t="s">
        <v>1125</v>
      </c>
      <c r="C329" s="18" t="s">
        <v>1126</v>
      </c>
      <c r="D329" s="20" t="s">
        <v>8</v>
      </c>
      <c r="E329" s="108">
        <v>2</v>
      </c>
      <c r="F329" s="143"/>
      <c r="G329" s="108"/>
    </row>
    <row r="330" spans="1:8" ht="25.5">
      <c r="A330" s="292" t="s">
        <v>1600</v>
      </c>
      <c r="B330" s="99" t="s">
        <v>1137</v>
      </c>
      <c r="C330" s="18" t="s">
        <v>1138</v>
      </c>
      <c r="D330" s="20" t="s">
        <v>8</v>
      </c>
      <c r="E330" s="108">
        <v>2</v>
      </c>
      <c r="F330" s="143"/>
      <c r="G330" s="108"/>
    </row>
    <row r="331" spans="1:8" ht="25.5">
      <c r="A331" s="292" t="s">
        <v>1601</v>
      </c>
      <c r="B331" s="99" t="s">
        <v>1133</v>
      </c>
      <c r="C331" s="18" t="s">
        <v>1134</v>
      </c>
      <c r="D331" s="20" t="s">
        <v>8</v>
      </c>
      <c r="E331" s="108">
        <v>2</v>
      </c>
      <c r="F331" s="143"/>
      <c r="G331" s="108"/>
    </row>
    <row r="332" spans="1:8" ht="25.5">
      <c r="A332" s="292" t="s">
        <v>1602</v>
      </c>
      <c r="B332" s="99" t="s">
        <v>1135</v>
      </c>
      <c r="C332" s="18" t="s">
        <v>1136</v>
      </c>
      <c r="D332" s="20" t="s">
        <v>8</v>
      </c>
      <c r="E332" s="108">
        <v>2</v>
      </c>
      <c r="F332" s="143"/>
      <c r="G332" s="108"/>
    </row>
    <row r="333" spans="1:8">
      <c r="A333" s="292" t="s">
        <v>1603</v>
      </c>
      <c r="B333" s="99" t="s">
        <v>1123</v>
      </c>
      <c r="C333" s="18" t="s">
        <v>1124</v>
      </c>
      <c r="D333" s="20" t="s">
        <v>8</v>
      </c>
      <c r="E333" s="108">
        <v>1</v>
      </c>
      <c r="F333" s="143"/>
      <c r="G333" s="108"/>
    </row>
    <row r="334" spans="1:8">
      <c r="A334" s="292" t="s">
        <v>1604</v>
      </c>
      <c r="B334" s="99" t="s">
        <v>1117</v>
      </c>
      <c r="C334" s="18" t="s">
        <v>1118</v>
      </c>
      <c r="D334" s="20" t="s">
        <v>8</v>
      </c>
      <c r="E334" s="108">
        <v>2</v>
      </c>
      <c r="F334" s="143"/>
      <c r="G334" s="108"/>
    </row>
    <row r="335" spans="1:8">
      <c r="A335" s="292" t="s">
        <v>1605</v>
      </c>
      <c r="B335" s="99" t="s">
        <v>1115</v>
      </c>
      <c r="C335" s="18" t="s">
        <v>1116</v>
      </c>
      <c r="D335" s="20" t="s">
        <v>8</v>
      </c>
      <c r="E335" s="108">
        <v>2</v>
      </c>
      <c r="F335" s="143"/>
      <c r="G335" s="108"/>
    </row>
    <row r="336" spans="1:8">
      <c r="A336" s="292" t="s">
        <v>1606</v>
      </c>
      <c r="B336" s="99" t="s">
        <v>1113</v>
      </c>
      <c r="C336" s="18" t="s">
        <v>1114</v>
      </c>
      <c r="D336" s="20" t="s">
        <v>8</v>
      </c>
      <c r="E336" s="108">
        <v>2</v>
      </c>
      <c r="F336" s="143"/>
      <c r="G336" s="108"/>
    </row>
    <row r="337" spans="1:7" ht="25.5">
      <c r="A337" s="292" t="s">
        <v>1607</v>
      </c>
      <c r="B337" s="99" t="s">
        <v>1111</v>
      </c>
      <c r="C337" s="18" t="s">
        <v>1112</v>
      </c>
      <c r="D337" s="20" t="s">
        <v>8</v>
      </c>
      <c r="E337" s="108">
        <v>1</v>
      </c>
      <c r="F337" s="143"/>
      <c r="G337" s="108"/>
    </row>
    <row r="338" spans="1:7">
      <c r="A338" s="292" t="s">
        <v>1608</v>
      </c>
      <c r="B338" s="99" t="s">
        <v>1139</v>
      </c>
      <c r="C338" s="18" t="s">
        <v>1140</v>
      </c>
      <c r="D338" s="20" t="s">
        <v>8</v>
      </c>
      <c r="E338" s="108">
        <v>2</v>
      </c>
      <c r="F338" s="143"/>
      <c r="G338" s="108"/>
    </row>
    <row r="339" spans="1:7">
      <c r="A339" s="292" t="s">
        <v>1609</v>
      </c>
      <c r="B339" s="99" t="s">
        <v>1141</v>
      </c>
      <c r="C339" s="18" t="s">
        <v>1142</v>
      </c>
      <c r="D339" s="20" t="s">
        <v>8</v>
      </c>
      <c r="E339" s="108">
        <v>2</v>
      </c>
      <c r="F339" s="143"/>
      <c r="G339" s="108"/>
    </row>
    <row r="340" spans="1:7">
      <c r="A340" s="292" t="s">
        <v>1610</v>
      </c>
      <c r="B340" s="99" t="s">
        <v>1143</v>
      </c>
      <c r="C340" s="18" t="s">
        <v>1144</v>
      </c>
      <c r="D340" s="20" t="s">
        <v>0</v>
      </c>
      <c r="E340" s="108">
        <v>1</v>
      </c>
      <c r="F340" s="143"/>
      <c r="G340" s="108"/>
    </row>
    <row r="341" spans="1:7">
      <c r="A341" s="292" t="s">
        <v>1611</v>
      </c>
      <c r="B341" s="99" t="s">
        <v>1145</v>
      </c>
      <c r="C341" s="18" t="s">
        <v>1146</v>
      </c>
      <c r="D341" s="20" t="s">
        <v>0</v>
      </c>
      <c r="E341" s="108">
        <v>1</v>
      </c>
      <c r="F341" s="143"/>
      <c r="G341" s="108"/>
    </row>
    <row r="342" spans="1:7">
      <c r="A342" s="292"/>
      <c r="B342" s="99"/>
      <c r="C342" s="18"/>
      <c r="D342" s="20"/>
      <c r="E342" s="108"/>
      <c r="F342" s="143"/>
      <c r="G342" s="108"/>
    </row>
    <row r="343" spans="1:7">
      <c r="A343" s="291" t="s">
        <v>1484</v>
      </c>
      <c r="B343" s="154"/>
      <c r="C343" s="134" t="s">
        <v>878</v>
      </c>
      <c r="D343" s="135"/>
      <c r="E343" s="136"/>
      <c r="F343" s="156"/>
      <c r="G343" s="137"/>
    </row>
    <row r="344" spans="1:7">
      <c r="A344" s="292" t="s">
        <v>1612</v>
      </c>
      <c r="B344" s="78" t="s">
        <v>879</v>
      </c>
      <c r="C344" s="18" t="s">
        <v>385</v>
      </c>
      <c r="D344" s="20" t="s">
        <v>8</v>
      </c>
      <c r="E344" s="22">
        <v>1.8</v>
      </c>
      <c r="F344" s="143"/>
      <c r="G344" s="23"/>
    </row>
    <row r="345" spans="1:7">
      <c r="A345" s="292"/>
      <c r="B345" s="78"/>
      <c r="C345" s="18"/>
      <c r="D345" s="20"/>
      <c r="E345" s="22"/>
      <c r="F345" s="143"/>
      <c r="G345" s="23"/>
    </row>
    <row r="346" spans="1:7">
      <c r="A346" s="291" t="s">
        <v>1485</v>
      </c>
      <c r="B346" s="154"/>
      <c r="C346" s="134" t="s">
        <v>873</v>
      </c>
      <c r="D346" s="135"/>
      <c r="E346" s="136"/>
      <c r="F346" s="156"/>
      <c r="G346" s="137"/>
    </row>
    <row r="347" spans="1:7">
      <c r="A347" s="292" t="s">
        <v>1613</v>
      </c>
      <c r="B347" s="78" t="s">
        <v>874</v>
      </c>
      <c r="C347" s="18" t="s">
        <v>382</v>
      </c>
      <c r="D347" s="20" t="s">
        <v>8</v>
      </c>
      <c r="E347" s="22">
        <v>330</v>
      </c>
      <c r="F347" s="143"/>
      <c r="G347" s="23"/>
    </row>
    <row r="348" spans="1:7">
      <c r="A348" s="292"/>
      <c r="B348" s="18"/>
      <c r="C348" s="18"/>
      <c r="D348" s="20"/>
      <c r="E348" s="240"/>
      <c r="F348" s="143"/>
      <c r="G348" s="23"/>
    </row>
    <row r="349" spans="1:7">
      <c r="A349" s="327"/>
      <c r="B349" s="328"/>
      <c r="C349" s="329" t="s">
        <v>1813</v>
      </c>
      <c r="D349" s="330"/>
      <c r="E349" s="331"/>
      <c r="F349" s="332"/>
      <c r="G349" s="333">
        <v>4</v>
      </c>
    </row>
    <row r="350" spans="1:7">
      <c r="A350" s="386"/>
      <c r="B350" s="386"/>
      <c r="C350" s="386"/>
      <c r="D350" s="386"/>
      <c r="E350" s="386"/>
      <c r="F350" s="386"/>
      <c r="G350" s="386"/>
    </row>
    <row r="351" spans="1:7">
      <c r="A351" s="291" t="s">
        <v>889</v>
      </c>
      <c r="B351" s="154"/>
      <c r="C351" s="134" t="s">
        <v>411</v>
      </c>
      <c r="D351" s="135"/>
      <c r="E351" s="136"/>
      <c r="F351" s="156"/>
      <c r="G351" s="137"/>
    </row>
    <row r="352" spans="1:7">
      <c r="A352" s="292" t="s">
        <v>1614</v>
      </c>
      <c r="B352" s="51" t="s">
        <v>917</v>
      </c>
      <c r="C352" s="18" t="s">
        <v>4</v>
      </c>
      <c r="D352" s="20" t="s">
        <v>0</v>
      </c>
      <c r="E352" s="19">
        <v>6</v>
      </c>
      <c r="F352" s="143"/>
      <c r="G352" s="23"/>
    </row>
    <row r="353" spans="1:7">
      <c r="A353" s="292" t="s">
        <v>1615</v>
      </c>
      <c r="B353" s="51" t="s">
        <v>919</v>
      </c>
      <c r="C353" s="18" t="s">
        <v>413</v>
      </c>
      <c r="D353" s="20" t="s">
        <v>0</v>
      </c>
      <c r="E353" s="19">
        <v>6</v>
      </c>
      <c r="F353" s="143"/>
      <c r="G353" s="23"/>
    </row>
    <row r="354" spans="1:7">
      <c r="A354" s="292" t="s">
        <v>1616</v>
      </c>
      <c r="B354" s="51" t="s">
        <v>920</v>
      </c>
      <c r="C354" s="18" t="s">
        <v>921</v>
      </c>
      <c r="D354" s="20" t="s">
        <v>0</v>
      </c>
      <c r="E354" s="19">
        <v>3</v>
      </c>
      <c r="F354" s="143"/>
      <c r="G354" s="23"/>
    </row>
    <row r="355" spans="1:7">
      <c r="A355" s="292" t="s">
        <v>1617</v>
      </c>
      <c r="B355" s="51" t="s">
        <v>914</v>
      </c>
      <c r="C355" s="18" t="s">
        <v>6</v>
      </c>
      <c r="D355" s="20" t="s">
        <v>0</v>
      </c>
      <c r="E355" s="19">
        <v>12</v>
      </c>
      <c r="F355" s="143"/>
      <c r="G355" s="23"/>
    </row>
    <row r="356" spans="1:7">
      <c r="A356" s="292" t="s">
        <v>1618</v>
      </c>
      <c r="B356" s="51" t="s">
        <v>2372</v>
      </c>
      <c r="C356" s="18" t="s">
        <v>1222</v>
      </c>
      <c r="D356" s="20" t="s">
        <v>0</v>
      </c>
      <c r="E356" s="19">
        <v>2</v>
      </c>
      <c r="F356" s="77"/>
      <c r="G356" s="23"/>
    </row>
    <row r="357" spans="1:7">
      <c r="A357" s="292"/>
      <c r="B357" s="103"/>
      <c r="C357" s="18"/>
      <c r="D357" s="20"/>
      <c r="E357" s="21"/>
      <c r="F357" s="77"/>
      <c r="G357" s="121"/>
    </row>
    <row r="358" spans="1:7">
      <c r="A358" s="291" t="s">
        <v>890</v>
      </c>
      <c r="B358" s="154"/>
      <c r="C358" s="134" t="s">
        <v>416</v>
      </c>
      <c r="D358" s="135"/>
      <c r="E358" s="136"/>
      <c r="F358" s="156"/>
      <c r="G358" s="137"/>
    </row>
    <row r="359" spans="1:7">
      <c r="A359" s="292" t="s">
        <v>1619</v>
      </c>
      <c r="B359" s="78" t="s">
        <v>418</v>
      </c>
      <c r="C359" s="18" t="s">
        <v>16</v>
      </c>
      <c r="D359" s="20" t="s">
        <v>8</v>
      </c>
      <c r="E359" s="22">
        <v>10.5</v>
      </c>
      <c r="F359" s="143"/>
      <c r="G359" s="23"/>
    </row>
    <row r="360" spans="1:7">
      <c r="A360" s="292" t="s">
        <v>1620</v>
      </c>
      <c r="B360" s="78" t="s">
        <v>419</v>
      </c>
      <c r="C360" s="18" t="s">
        <v>17</v>
      </c>
      <c r="D360" s="20" t="s">
        <v>8</v>
      </c>
      <c r="E360" s="22">
        <v>72.599999999999994</v>
      </c>
      <c r="F360" s="143"/>
      <c r="G360" s="23"/>
    </row>
    <row r="361" spans="1:7" ht="25.5">
      <c r="A361" s="292" t="s">
        <v>1621</v>
      </c>
      <c r="B361" s="78" t="s">
        <v>420</v>
      </c>
      <c r="C361" s="18" t="s">
        <v>19</v>
      </c>
      <c r="D361" s="20" t="s">
        <v>9</v>
      </c>
      <c r="E361" s="22">
        <v>120</v>
      </c>
      <c r="F361" s="143"/>
      <c r="G361" s="23"/>
    </row>
    <row r="362" spans="1:7">
      <c r="A362" s="292" t="s">
        <v>1622</v>
      </c>
      <c r="B362" s="78" t="s">
        <v>927</v>
      </c>
      <c r="C362" s="18" t="s">
        <v>22</v>
      </c>
      <c r="D362" s="20" t="s">
        <v>21</v>
      </c>
      <c r="E362" s="22">
        <v>360</v>
      </c>
      <c r="F362" s="143"/>
      <c r="G362" s="23"/>
    </row>
    <row r="363" spans="1:7">
      <c r="A363" s="289"/>
      <c r="B363" s="78"/>
      <c r="C363" s="18"/>
      <c r="D363" s="20"/>
      <c r="E363" s="22"/>
      <c r="F363" s="77"/>
      <c r="G363" s="23"/>
    </row>
    <row r="364" spans="1:7">
      <c r="A364" s="291" t="s">
        <v>891</v>
      </c>
      <c r="B364" s="154"/>
      <c r="C364" s="134" t="s">
        <v>427</v>
      </c>
      <c r="D364" s="135"/>
      <c r="E364" s="136"/>
      <c r="F364" s="156"/>
      <c r="G364" s="137"/>
    </row>
    <row r="365" spans="1:7" ht="25.5">
      <c r="A365" s="292" t="s">
        <v>1623</v>
      </c>
      <c r="B365" s="78" t="s">
        <v>430</v>
      </c>
      <c r="C365" s="18" t="s">
        <v>31</v>
      </c>
      <c r="D365" s="20" t="s">
        <v>12</v>
      </c>
      <c r="E365" s="22">
        <v>46.17</v>
      </c>
      <c r="F365" s="143"/>
      <c r="G365" s="23"/>
    </row>
    <row r="366" spans="1:7" ht="25.5">
      <c r="A366" s="292" t="s">
        <v>1624</v>
      </c>
      <c r="B366" s="78" t="s">
        <v>433</v>
      </c>
      <c r="C366" s="18" t="s">
        <v>34</v>
      </c>
      <c r="D366" s="20" t="s">
        <v>12</v>
      </c>
      <c r="E366" s="22">
        <v>2</v>
      </c>
      <c r="F366" s="143"/>
      <c r="G366" s="23"/>
    </row>
    <row r="367" spans="1:7">
      <c r="A367" s="292" t="s">
        <v>1625</v>
      </c>
      <c r="B367" s="78" t="s">
        <v>434</v>
      </c>
      <c r="C367" s="18" t="s">
        <v>35</v>
      </c>
      <c r="D367" s="20" t="s">
        <v>8</v>
      </c>
      <c r="E367" s="22">
        <v>300</v>
      </c>
      <c r="F367" s="143"/>
      <c r="G367" s="23"/>
    </row>
    <row r="368" spans="1:7">
      <c r="A368" s="292" t="s">
        <v>1626</v>
      </c>
      <c r="B368" s="78" t="s">
        <v>435</v>
      </c>
      <c r="C368" s="18" t="s">
        <v>36</v>
      </c>
      <c r="D368" s="20" t="s">
        <v>8</v>
      </c>
      <c r="E368" s="22">
        <v>1</v>
      </c>
      <c r="F368" s="143"/>
      <c r="G368" s="23"/>
    </row>
    <row r="369" spans="1:7">
      <c r="A369" s="292" t="s">
        <v>1627</v>
      </c>
      <c r="B369" s="78" t="s">
        <v>436</v>
      </c>
      <c r="C369" s="18" t="s">
        <v>37</v>
      </c>
      <c r="D369" s="20" t="s">
        <v>8</v>
      </c>
      <c r="E369" s="22">
        <v>115.78</v>
      </c>
      <c r="F369" s="143"/>
      <c r="G369" s="23"/>
    </row>
    <row r="370" spans="1:7">
      <c r="A370" s="292" t="s">
        <v>1628</v>
      </c>
      <c r="B370" s="78" t="s">
        <v>437</v>
      </c>
      <c r="C370" s="18" t="s">
        <v>38</v>
      </c>
      <c r="D370" s="20" t="s">
        <v>8</v>
      </c>
      <c r="E370" s="22">
        <v>159.35</v>
      </c>
      <c r="F370" s="143"/>
      <c r="G370" s="23"/>
    </row>
    <row r="371" spans="1:7">
      <c r="A371" s="292" t="s">
        <v>1629</v>
      </c>
      <c r="B371" s="78" t="s">
        <v>438</v>
      </c>
      <c r="C371" s="18" t="s">
        <v>39</v>
      </c>
      <c r="D371" s="20" t="s">
        <v>8</v>
      </c>
      <c r="E371" s="22">
        <v>308</v>
      </c>
      <c r="F371" s="143"/>
      <c r="G371" s="23"/>
    </row>
    <row r="372" spans="1:7">
      <c r="A372" s="292" t="s">
        <v>1630</v>
      </c>
      <c r="B372" s="78" t="s">
        <v>443</v>
      </c>
      <c r="C372" s="18" t="s">
        <v>41</v>
      </c>
      <c r="D372" s="20" t="s">
        <v>8</v>
      </c>
      <c r="E372" s="22">
        <v>394</v>
      </c>
      <c r="F372" s="143"/>
      <c r="G372" s="23"/>
    </row>
    <row r="373" spans="1:7">
      <c r="A373" s="292"/>
      <c r="B373" s="78"/>
      <c r="C373" s="18"/>
      <c r="D373" s="20"/>
      <c r="E373" s="22"/>
      <c r="F373" s="77"/>
      <c r="G373" s="23"/>
    </row>
    <row r="374" spans="1:7">
      <c r="A374" s="291" t="s">
        <v>892</v>
      </c>
      <c r="B374" s="154"/>
      <c r="C374" s="134" t="s">
        <v>444</v>
      </c>
      <c r="D374" s="135"/>
      <c r="E374" s="136"/>
      <c r="F374" s="156"/>
      <c r="G374" s="137"/>
    </row>
    <row r="375" spans="1:7" ht="51">
      <c r="A375" s="292" t="s">
        <v>1631</v>
      </c>
      <c r="B375" s="78" t="s">
        <v>2631</v>
      </c>
      <c r="C375" s="18" t="s">
        <v>899</v>
      </c>
      <c r="D375" s="20" t="s">
        <v>1</v>
      </c>
      <c r="E375" s="22">
        <v>1</v>
      </c>
      <c r="F375" s="77"/>
      <c r="G375" s="23"/>
    </row>
    <row r="376" spans="1:7" ht="38.25">
      <c r="A376" s="292" t="s">
        <v>1632</v>
      </c>
      <c r="B376" s="78" t="s">
        <v>2631</v>
      </c>
      <c r="C376" s="18" t="s">
        <v>1224</v>
      </c>
      <c r="D376" s="20" t="s">
        <v>1</v>
      </c>
      <c r="E376" s="22">
        <v>1</v>
      </c>
      <c r="F376" s="77"/>
      <c r="G376" s="23"/>
    </row>
    <row r="377" spans="1:7" ht="38.25">
      <c r="A377" s="292" t="s">
        <v>1633</v>
      </c>
      <c r="B377" s="78" t="s">
        <v>2631</v>
      </c>
      <c r="C377" s="18" t="s">
        <v>1225</v>
      </c>
      <c r="D377" s="20" t="s">
        <v>1</v>
      </c>
      <c r="E377" s="22">
        <v>1</v>
      </c>
      <c r="F377" s="77"/>
      <c r="G377" s="23"/>
    </row>
    <row r="378" spans="1:7" ht="38.25">
      <c r="A378" s="292" t="s">
        <v>1634</v>
      </c>
      <c r="B378" s="78" t="s">
        <v>2631</v>
      </c>
      <c r="C378" s="18" t="s">
        <v>1226</v>
      </c>
      <c r="D378" s="20" t="s">
        <v>1</v>
      </c>
      <c r="E378" s="22">
        <v>1</v>
      </c>
      <c r="F378" s="77"/>
      <c r="G378" s="23"/>
    </row>
    <row r="379" spans="1:7" ht="25.5">
      <c r="A379" s="292" t="s">
        <v>1635</v>
      </c>
      <c r="B379" s="78" t="s">
        <v>2631</v>
      </c>
      <c r="C379" s="18" t="s">
        <v>1227</v>
      </c>
      <c r="D379" s="20" t="s">
        <v>1</v>
      </c>
      <c r="E379" s="22">
        <v>1</v>
      </c>
      <c r="F379" s="77"/>
      <c r="G379" s="23"/>
    </row>
    <row r="380" spans="1:7">
      <c r="A380" s="292" t="s">
        <v>1636</v>
      </c>
      <c r="B380" s="78" t="s">
        <v>449</v>
      </c>
      <c r="C380" s="18" t="s">
        <v>47</v>
      </c>
      <c r="D380" s="20" t="s">
        <v>9</v>
      </c>
      <c r="E380" s="22">
        <v>14</v>
      </c>
      <c r="F380" s="143"/>
      <c r="G380" s="23"/>
    </row>
    <row r="381" spans="1:7">
      <c r="A381" s="292" t="s">
        <v>1637</v>
      </c>
      <c r="B381" s="78" t="s">
        <v>450</v>
      </c>
      <c r="C381" s="18" t="s">
        <v>48</v>
      </c>
      <c r="D381" s="20" t="s">
        <v>8</v>
      </c>
      <c r="E381" s="22">
        <v>34</v>
      </c>
      <c r="F381" s="143"/>
      <c r="G381" s="23"/>
    </row>
    <row r="382" spans="1:7" ht="38.25">
      <c r="A382" s="292" t="s">
        <v>1638</v>
      </c>
      <c r="B382" s="78" t="s">
        <v>2372</v>
      </c>
      <c r="C382" s="18" t="s">
        <v>1247</v>
      </c>
      <c r="D382" s="20" t="s">
        <v>1</v>
      </c>
      <c r="E382" s="22">
        <v>1</v>
      </c>
      <c r="F382" s="143"/>
      <c r="G382" s="23"/>
    </row>
    <row r="383" spans="1:7">
      <c r="A383" s="292"/>
      <c r="B383" s="78"/>
      <c r="C383" s="18"/>
      <c r="D383" s="20"/>
      <c r="E383" s="22"/>
      <c r="F383" s="77"/>
      <c r="G383" s="23"/>
    </row>
    <row r="384" spans="1:7">
      <c r="A384" s="291" t="s">
        <v>893</v>
      </c>
      <c r="B384" s="154"/>
      <c r="C384" s="134" t="s">
        <v>462</v>
      </c>
      <c r="D384" s="135"/>
      <c r="E384" s="136"/>
      <c r="F384" s="156"/>
      <c r="G384" s="137"/>
    </row>
    <row r="385" spans="1:7" ht="25.5">
      <c r="A385" s="292" t="s">
        <v>1639</v>
      </c>
      <c r="B385" s="78" t="s">
        <v>463</v>
      </c>
      <c r="C385" s="18" t="s">
        <v>60</v>
      </c>
      <c r="D385" s="20" t="s">
        <v>12</v>
      </c>
      <c r="E385" s="22">
        <v>81.78</v>
      </c>
      <c r="F385" s="143"/>
      <c r="G385" s="23"/>
    </row>
    <row r="386" spans="1:7" ht="38.25">
      <c r="A386" s="292" t="s">
        <v>1640</v>
      </c>
      <c r="B386" s="78" t="s">
        <v>464</v>
      </c>
      <c r="C386" s="18" t="s">
        <v>61</v>
      </c>
      <c r="D386" s="20" t="s">
        <v>12</v>
      </c>
      <c r="E386" s="22">
        <v>60.22</v>
      </c>
      <c r="F386" s="143"/>
      <c r="G386" s="23"/>
    </row>
    <row r="387" spans="1:7" ht="25.5">
      <c r="A387" s="292" t="s">
        <v>1641</v>
      </c>
      <c r="B387" s="78" t="s">
        <v>466</v>
      </c>
      <c r="C387" s="18" t="s">
        <v>931</v>
      </c>
      <c r="D387" s="20" t="s">
        <v>12</v>
      </c>
      <c r="E387" s="22">
        <v>21.56</v>
      </c>
      <c r="F387" s="143"/>
      <c r="G387" s="23"/>
    </row>
    <row r="388" spans="1:7">
      <c r="A388" s="289"/>
      <c r="B388" s="78"/>
      <c r="C388" s="18"/>
      <c r="D388" s="20"/>
      <c r="E388" s="22"/>
      <c r="F388" s="77"/>
      <c r="G388" s="23"/>
    </row>
    <row r="389" spans="1:7">
      <c r="A389" s="291" t="s">
        <v>894</v>
      </c>
      <c r="B389" s="154"/>
      <c r="C389" s="134" t="s">
        <v>508</v>
      </c>
      <c r="D389" s="135"/>
      <c r="E389" s="136"/>
      <c r="F389" s="156"/>
      <c r="G389" s="137"/>
    </row>
    <row r="390" spans="1:7">
      <c r="A390" s="292" t="s">
        <v>1642</v>
      </c>
      <c r="B390" s="78" t="s">
        <v>510</v>
      </c>
      <c r="C390" s="18" t="s">
        <v>103</v>
      </c>
      <c r="D390" s="20" t="s">
        <v>8</v>
      </c>
      <c r="E390" s="22">
        <v>11</v>
      </c>
      <c r="F390" s="143"/>
      <c r="G390" s="23"/>
    </row>
    <row r="391" spans="1:7">
      <c r="A391" s="292" t="s">
        <v>1643</v>
      </c>
      <c r="B391" s="78" t="s">
        <v>511</v>
      </c>
      <c r="C391" s="18" t="s">
        <v>104</v>
      </c>
      <c r="D391" s="20" t="s">
        <v>8</v>
      </c>
      <c r="E391" s="22">
        <v>5</v>
      </c>
      <c r="F391" s="143"/>
      <c r="G391" s="23"/>
    </row>
    <row r="392" spans="1:7">
      <c r="A392" s="292" t="s">
        <v>1644</v>
      </c>
      <c r="B392" s="78" t="s">
        <v>512</v>
      </c>
      <c r="C392" s="18" t="s">
        <v>105</v>
      </c>
      <c r="D392" s="20" t="s">
        <v>8</v>
      </c>
      <c r="E392" s="22">
        <v>4</v>
      </c>
      <c r="F392" s="143"/>
      <c r="G392" s="23"/>
    </row>
    <row r="393" spans="1:7">
      <c r="A393" s="292" t="s">
        <v>1645</v>
      </c>
      <c r="B393" s="78" t="s">
        <v>513</v>
      </c>
      <c r="C393" s="18" t="s">
        <v>106</v>
      </c>
      <c r="D393" s="20" t="s">
        <v>12</v>
      </c>
      <c r="E393" s="22">
        <v>0.16</v>
      </c>
      <c r="F393" s="143"/>
      <c r="G393" s="23"/>
    </row>
    <row r="394" spans="1:7" ht="25.5">
      <c r="A394" s="292" t="s">
        <v>1646</v>
      </c>
      <c r="B394" s="78" t="s">
        <v>515</v>
      </c>
      <c r="C394" s="18" t="s">
        <v>944</v>
      </c>
      <c r="D394" s="20" t="s">
        <v>8</v>
      </c>
      <c r="E394" s="22">
        <v>17.64</v>
      </c>
      <c r="F394" s="143"/>
      <c r="G394" s="23"/>
    </row>
    <row r="395" spans="1:7" ht="25.5">
      <c r="A395" s="292" t="s">
        <v>1647</v>
      </c>
      <c r="B395" s="78" t="s">
        <v>516</v>
      </c>
      <c r="C395" s="18" t="s">
        <v>945</v>
      </c>
      <c r="D395" s="20" t="s">
        <v>8</v>
      </c>
      <c r="E395" s="22">
        <v>153.30000000000001</v>
      </c>
      <c r="F395" s="143"/>
      <c r="G395" s="23"/>
    </row>
    <row r="396" spans="1:7">
      <c r="A396" s="292"/>
      <c r="B396" s="78"/>
      <c r="C396" s="18"/>
      <c r="D396" s="20"/>
      <c r="E396" s="22"/>
      <c r="F396" s="77"/>
      <c r="G396" s="23"/>
    </row>
    <row r="397" spans="1:7">
      <c r="A397" s="291" t="s">
        <v>895</v>
      </c>
      <c r="B397" s="154"/>
      <c r="C397" s="134" t="s">
        <v>903</v>
      </c>
      <c r="D397" s="135"/>
      <c r="E397" s="136"/>
      <c r="F397" s="156"/>
      <c r="G397" s="137"/>
    </row>
    <row r="398" spans="1:7" ht="25.5">
      <c r="A398" s="292" t="s">
        <v>1648</v>
      </c>
      <c r="B398" s="78" t="s">
        <v>495</v>
      </c>
      <c r="C398" s="18" t="s">
        <v>89</v>
      </c>
      <c r="D398" s="20" t="s">
        <v>12</v>
      </c>
      <c r="E398" s="22">
        <v>46.17</v>
      </c>
      <c r="F398" s="143"/>
      <c r="G398" s="23"/>
    </row>
    <row r="399" spans="1:7" ht="25.5">
      <c r="A399" s="292" t="s">
        <v>1649</v>
      </c>
      <c r="B399" s="78" t="s">
        <v>496</v>
      </c>
      <c r="C399" s="18" t="s">
        <v>90</v>
      </c>
      <c r="D399" s="20" t="s">
        <v>12</v>
      </c>
      <c r="E399" s="22">
        <v>46.17</v>
      </c>
      <c r="F399" s="143"/>
      <c r="G399" s="23"/>
    </row>
    <row r="400" spans="1:7">
      <c r="A400" s="292" t="s">
        <v>1650</v>
      </c>
      <c r="B400" s="78" t="s">
        <v>520</v>
      </c>
      <c r="C400" s="18" t="s">
        <v>111</v>
      </c>
      <c r="D400" s="20" t="s">
        <v>12</v>
      </c>
      <c r="E400" s="22">
        <v>15.4</v>
      </c>
      <c r="F400" s="143"/>
      <c r="G400" s="23"/>
    </row>
    <row r="401" spans="1:7">
      <c r="A401" s="292" t="s">
        <v>1651</v>
      </c>
      <c r="B401" s="78" t="s">
        <v>522</v>
      </c>
      <c r="C401" s="18" t="s">
        <v>113</v>
      </c>
      <c r="D401" s="20" t="s">
        <v>8</v>
      </c>
      <c r="E401" s="22">
        <v>308</v>
      </c>
      <c r="F401" s="143"/>
      <c r="G401" s="23"/>
    </row>
    <row r="402" spans="1:7">
      <c r="A402" s="292" t="s">
        <v>1652</v>
      </c>
      <c r="B402" s="78" t="s">
        <v>523</v>
      </c>
      <c r="C402" s="18" t="s">
        <v>114</v>
      </c>
      <c r="D402" s="20" t="s">
        <v>8</v>
      </c>
      <c r="E402" s="22">
        <v>30</v>
      </c>
      <c r="F402" s="143"/>
      <c r="G402" s="23"/>
    </row>
    <row r="403" spans="1:7">
      <c r="A403" s="292" t="s">
        <v>1653</v>
      </c>
      <c r="B403" s="78" t="s">
        <v>525</v>
      </c>
      <c r="C403" s="18" t="s">
        <v>116</v>
      </c>
      <c r="D403" s="20" t="s">
        <v>8</v>
      </c>
      <c r="E403" s="22">
        <v>30</v>
      </c>
      <c r="F403" s="143"/>
      <c r="G403" s="23"/>
    </row>
    <row r="404" spans="1:7">
      <c r="A404" s="292" t="s">
        <v>1654</v>
      </c>
      <c r="B404" s="78" t="s">
        <v>527</v>
      </c>
      <c r="C404" s="18" t="s">
        <v>118</v>
      </c>
      <c r="D404" s="20" t="s">
        <v>8</v>
      </c>
      <c r="E404" s="22">
        <v>30</v>
      </c>
      <c r="F404" s="143"/>
      <c r="G404" s="23"/>
    </row>
    <row r="405" spans="1:7">
      <c r="A405" s="292"/>
      <c r="B405" s="78"/>
      <c r="C405" s="18"/>
      <c r="D405" s="20"/>
      <c r="E405" s="22"/>
      <c r="F405" s="77"/>
      <c r="G405" s="23"/>
    </row>
    <row r="406" spans="1:7">
      <c r="A406" s="291" t="s">
        <v>1285</v>
      </c>
      <c r="B406" s="154"/>
      <c r="C406" s="134" t="s">
        <v>1260</v>
      </c>
      <c r="D406" s="135"/>
      <c r="E406" s="136"/>
      <c r="F406" s="156"/>
      <c r="G406" s="137"/>
    </row>
    <row r="407" spans="1:7">
      <c r="A407" s="292" t="s">
        <v>1655</v>
      </c>
      <c r="B407" s="78" t="s">
        <v>531</v>
      </c>
      <c r="C407" s="18" t="s">
        <v>121</v>
      </c>
      <c r="D407" s="20" t="s">
        <v>8</v>
      </c>
      <c r="E407" s="22">
        <v>308</v>
      </c>
      <c r="F407" s="143"/>
      <c r="G407" s="23"/>
    </row>
    <row r="408" spans="1:7" ht="25.5">
      <c r="A408" s="292" t="s">
        <v>1656</v>
      </c>
      <c r="B408" s="51" t="s">
        <v>2631</v>
      </c>
      <c r="C408" s="18" t="s">
        <v>905</v>
      </c>
      <c r="D408" s="20" t="s">
        <v>8</v>
      </c>
      <c r="E408" s="22">
        <v>308</v>
      </c>
      <c r="F408" s="143"/>
      <c r="G408" s="23"/>
    </row>
    <row r="409" spans="1:7" ht="25.5">
      <c r="A409" s="292" t="s">
        <v>1657</v>
      </c>
      <c r="B409" s="78" t="s">
        <v>530</v>
      </c>
      <c r="C409" s="18" t="s">
        <v>120</v>
      </c>
      <c r="D409" s="20" t="s">
        <v>9</v>
      </c>
      <c r="E409" s="22">
        <v>98</v>
      </c>
      <c r="F409" s="143"/>
      <c r="G409" s="23"/>
    </row>
    <row r="410" spans="1:7" ht="25.5">
      <c r="A410" s="292" t="s">
        <v>1658</v>
      </c>
      <c r="B410" s="78" t="s">
        <v>539</v>
      </c>
      <c r="C410" s="18" t="s">
        <v>966</v>
      </c>
      <c r="D410" s="20" t="s">
        <v>9</v>
      </c>
      <c r="E410" s="22">
        <v>18.3</v>
      </c>
      <c r="F410" s="143"/>
      <c r="G410" s="23"/>
    </row>
    <row r="411" spans="1:7" ht="25.5">
      <c r="A411" s="292" t="s">
        <v>1659</v>
      </c>
      <c r="B411" s="78" t="s">
        <v>964</v>
      </c>
      <c r="C411" s="18" t="s">
        <v>965</v>
      </c>
      <c r="D411" s="20" t="s">
        <v>8</v>
      </c>
      <c r="E411" s="22">
        <v>290</v>
      </c>
      <c r="F411" s="143"/>
      <c r="G411" s="23"/>
    </row>
    <row r="412" spans="1:7">
      <c r="A412" s="289"/>
      <c r="B412" s="78"/>
      <c r="C412" s="18"/>
      <c r="D412" s="20"/>
      <c r="E412" s="22"/>
      <c r="F412" s="77"/>
      <c r="G412" s="23"/>
    </row>
    <row r="413" spans="1:7">
      <c r="A413" s="291" t="s">
        <v>1286</v>
      </c>
      <c r="B413" s="154"/>
      <c r="C413" s="134" t="s">
        <v>541</v>
      </c>
      <c r="D413" s="135"/>
      <c r="E413" s="136"/>
      <c r="F413" s="156"/>
      <c r="G413" s="137"/>
    </row>
    <row r="414" spans="1:7" ht="25.5">
      <c r="A414" s="292" t="s">
        <v>1660</v>
      </c>
      <c r="B414" s="78" t="s">
        <v>543</v>
      </c>
      <c r="C414" s="18" t="s">
        <v>969</v>
      </c>
      <c r="D414" s="20" t="s">
        <v>8</v>
      </c>
      <c r="E414" s="22">
        <v>8.4</v>
      </c>
      <c r="F414" s="143"/>
      <c r="G414" s="23"/>
    </row>
    <row r="415" spans="1:7">
      <c r="A415" s="292"/>
      <c r="B415" s="78"/>
      <c r="C415" s="18"/>
      <c r="D415" s="20"/>
      <c r="E415" s="22"/>
      <c r="F415" s="77"/>
      <c r="G415" s="23"/>
    </row>
    <row r="416" spans="1:7">
      <c r="A416" s="291" t="s">
        <v>1287</v>
      </c>
      <c r="B416" s="154"/>
      <c r="C416" s="134" t="s">
        <v>887</v>
      </c>
      <c r="D416" s="135"/>
      <c r="E416" s="136"/>
      <c r="F416" s="156"/>
      <c r="G416" s="137"/>
    </row>
    <row r="417" spans="1:7">
      <c r="A417" s="292" t="s">
        <v>1661</v>
      </c>
      <c r="B417" s="78" t="s">
        <v>547</v>
      </c>
      <c r="C417" s="18" t="s">
        <v>973</v>
      </c>
      <c r="D417" s="20" t="s">
        <v>8</v>
      </c>
      <c r="E417" s="22">
        <v>308</v>
      </c>
      <c r="F417" s="143"/>
      <c r="G417" s="23"/>
    </row>
    <row r="418" spans="1:7" ht="38.25">
      <c r="A418" s="292" t="s">
        <v>1662</v>
      </c>
      <c r="B418" s="78" t="s">
        <v>548</v>
      </c>
      <c r="C418" s="18" t="s">
        <v>974</v>
      </c>
      <c r="D418" s="20" t="s">
        <v>8</v>
      </c>
      <c r="E418" s="22">
        <v>34</v>
      </c>
      <c r="F418" s="143"/>
      <c r="G418" s="23"/>
    </row>
    <row r="419" spans="1:7">
      <c r="A419" s="292" t="s">
        <v>1663</v>
      </c>
      <c r="B419" s="78" t="s">
        <v>549</v>
      </c>
      <c r="C419" s="18" t="s">
        <v>125</v>
      </c>
      <c r="D419" s="20" t="s">
        <v>0</v>
      </c>
      <c r="E419" s="22">
        <v>50</v>
      </c>
      <c r="F419" s="143"/>
      <c r="G419" s="23"/>
    </row>
    <row r="420" spans="1:7">
      <c r="A420" s="289"/>
      <c r="B420" s="78"/>
      <c r="C420" s="18"/>
      <c r="D420" s="20"/>
      <c r="E420" s="22"/>
      <c r="F420" s="77"/>
      <c r="G420" s="23"/>
    </row>
    <row r="421" spans="1:7">
      <c r="A421" s="291" t="s">
        <v>1288</v>
      </c>
      <c r="B421" s="154"/>
      <c r="C421" s="134" t="s">
        <v>550</v>
      </c>
      <c r="D421" s="135"/>
      <c r="E421" s="136"/>
      <c r="F421" s="156"/>
      <c r="G421" s="137"/>
    </row>
    <row r="422" spans="1:7" ht="25.5">
      <c r="A422" s="292" t="s">
        <v>1664</v>
      </c>
      <c r="B422" s="78" t="s">
        <v>551</v>
      </c>
      <c r="C422" s="18" t="s">
        <v>975</v>
      </c>
      <c r="D422" s="20" t="s">
        <v>0</v>
      </c>
      <c r="E422" s="22">
        <v>2</v>
      </c>
      <c r="F422" s="143"/>
      <c r="G422" s="23"/>
    </row>
    <row r="423" spans="1:7" ht="25.5">
      <c r="A423" s="292" t="s">
        <v>1665</v>
      </c>
      <c r="B423" s="78" t="s">
        <v>552</v>
      </c>
      <c r="C423" s="18" t="s">
        <v>976</v>
      </c>
      <c r="D423" s="20" t="s">
        <v>0</v>
      </c>
      <c r="E423" s="22">
        <v>6</v>
      </c>
      <c r="F423" s="143"/>
      <c r="G423" s="23"/>
    </row>
    <row r="424" spans="1:7" ht="25.5">
      <c r="A424" s="292" t="s">
        <v>1666</v>
      </c>
      <c r="B424" s="78" t="s">
        <v>553</v>
      </c>
      <c r="C424" s="18" t="s">
        <v>977</v>
      </c>
      <c r="D424" s="20" t="s">
        <v>0</v>
      </c>
      <c r="E424" s="22">
        <v>2</v>
      </c>
      <c r="F424" s="143"/>
      <c r="G424" s="23"/>
    </row>
    <row r="425" spans="1:7" ht="25.5">
      <c r="A425" s="292" t="s">
        <v>1667</v>
      </c>
      <c r="B425" s="78" t="s">
        <v>2631</v>
      </c>
      <c r="C425" s="18" t="s">
        <v>908</v>
      </c>
      <c r="D425" s="20" t="s">
        <v>0</v>
      </c>
      <c r="E425" s="22">
        <v>5</v>
      </c>
      <c r="F425" s="77"/>
      <c r="G425" s="23"/>
    </row>
    <row r="426" spans="1:7" ht="25.5">
      <c r="A426" s="292" t="s">
        <v>1668</v>
      </c>
      <c r="B426" s="78" t="s">
        <v>555</v>
      </c>
      <c r="C426" s="18" t="s">
        <v>126</v>
      </c>
      <c r="D426" s="20" t="s">
        <v>8</v>
      </c>
      <c r="E426" s="22">
        <v>2.94</v>
      </c>
      <c r="F426" s="143"/>
      <c r="G426" s="23"/>
    </row>
    <row r="427" spans="1:7">
      <c r="A427" s="292" t="s">
        <v>1669</v>
      </c>
      <c r="B427" s="78" t="s">
        <v>557</v>
      </c>
      <c r="C427" s="18" t="s">
        <v>128</v>
      </c>
      <c r="D427" s="20" t="s">
        <v>0</v>
      </c>
      <c r="E427" s="22">
        <v>6</v>
      </c>
      <c r="F427" s="143"/>
      <c r="G427" s="23"/>
    </row>
    <row r="428" spans="1:7" ht="25.5">
      <c r="A428" s="292" t="s">
        <v>1670</v>
      </c>
      <c r="B428" s="78" t="s">
        <v>2372</v>
      </c>
      <c r="C428" s="18" t="s">
        <v>1261</v>
      </c>
      <c r="D428" s="20" t="s">
        <v>9</v>
      </c>
      <c r="E428" s="22">
        <v>116.8</v>
      </c>
      <c r="F428" s="77"/>
      <c r="G428" s="23"/>
    </row>
    <row r="429" spans="1:7" ht="25.5">
      <c r="A429" s="292" t="s">
        <v>1671</v>
      </c>
      <c r="B429" s="78" t="s">
        <v>543</v>
      </c>
      <c r="C429" s="18" t="s">
        <v>969</v>
      </c>
      <c r="D429" s="20" t="s">
        <v>8</v>
      </c>
      <c r="E429" s="22">
        <v>9.1</v>
      </c>
      <c r="F429" s="143"/>
      <c r="G429" s="23"/>
    </row>
    <row r="430" spans="1:7" ht="25.5">
      <c r="A430" s="292" t="s">
        <v>1672</v>
      </c>
      <c r="B430" s="78" t="s">
        <v>556</v>
      </c>
      <c r="C430" s="18" t="s">
        <v>127</v>
      </c>
      <c r="D430" s="20" t="s">
        <v>8</v>
      </c>
      <c r="E430" s="22">
        <v>2.94</v>
      </c>
      <c r="F430" s="143"/>
      <c r="G430" s="23"/>
    </row>
    <row r="431" spans="1:7">
      <c r="A431" s="292" t="s">
        <v>1673</v>
      </c>
      <c r="B431" s="78" t="s">
        <v>627</v>
      </c>
      <c r="C431" s="18" t="s">
        <v>181</v>
      </c>
      <c r="D431" s="20" t="s">
        <v>0</v>
      </c>
      <c r="E431" s="22">
        <v>4</v>
      </c>
      <c r="F431" s="143"/>
      <c r="G431" s="23"/>
    </row>
    <row r="432" spans="1:7">
      <c r="A432" s="292"/>
      <c r="B432" s="78"/>
      <c r="C432" s="18"/>
      <c r="D432" s="20"/>
      <c r="E432" s="22"/>
      <c r="F432" s="77"/>
      <c r="G432" s="23"/>
    </row>
    <row r="433" spans="1:7">
      <c r="A433" s="291" t="s">
        <v>1289</v>
      </c>
      <c r="B433" s="154"/>
      <c r="C433" s="134" t="s">
        <v>564</v>
      </c>
      <c r="D433" s="135"/>
      <c r="E433" s="136"/>
      <c r="F433" s="156"/>
      <c r="G433" s="137"/>
    </row>
    <row r="434" spans="1:7">
      <c r="A434" s="292" t="s">
        <v>1674</v>
      </c>
      <c r="B434" s="78" t="s">
        <v>566</v>
      </c>
      <c r="C434" s="18" t="s">
        <v>1268</v>
      </c>
      <c r="D434" s="20" t="s">
        <v>8</v>
      </c>
      <c r="E434" s="22">
        <v>1.56</v>
      </c>
      <c r="F434" s="143"/>
      <c r="G434" s="23"/>
    </row>
    <row r="435" spans="1:7">
      <c r="A435" s="292" t="s">
        <v>1675</v>
      </c>
      <c r="B435" s="78" t="s">
        <v>565</v>
      </c>
      <c r="C435" s="18" t="s">
        <v>134</v>
      </c>
      <c r="D435" s="20" t="s">
        <v>8</v>
      </c>
      <c r="E435" s="22">
        <v>1.56</v>
      </c>
      <c r="F435" s="143"/>
      <c r="G435" s="23"/>
    </row>
    <row r="436" spans="1:7">
      <c r="A436" s="292"/>
      <c r="B436" s="78"/>
      <c r="C436" s="18"/>
      <c r="D436" s="20"/>
      <c r="E436" s="22"/>
      <c r="F436" s="77"/>
      <c r="G436" s="23"/>
    </row>
    <row r="437" spans="1:7">
      <c r="A437" s="291" t="s">
        <v>1317</v>
      </c>
      <c r="B437" s="154"/>
      <c r="C437" s="134" t="s">
        <v>572</v>
      </c>
      <c r="D437" s="135"/>
      <c r="E437" s="136"/>
      <c r="F437" s="156"/>
      <c r="G437" s="137"/>
    </row>
    <row r="438" spans="1:7">
      <c r="A438" s="292" t="s">
        <v>1676</v>
      </c>
      <c r="B438" s="78" t="s">
        <v>573</v>
      </c>
      <c r="C438" s="18" t="s">
        <v>140</v>
      </c>
      <c r="D438" s="20" t="s">
        <v>8</v>
      </c>
      <c r="E438" s="22">
        <v>3.84</v>
      </c>
      <c r="F438" s="143"/>
      <c r="G438" s="23"/>
    </row>
    <row r="439" spans="1:7">
      <c r="A439" s="292" t="s">
        <v>1677</v>
      </c>
      <c r="B439" s="78" t="s">
        <v>577</v>
      </c>
      <c r="C439" s="18" t="s">
        <v>144</v>
      </c>
      <c r="D439" s="20" t="s">
        <v>8</v>
      </c>
      <c r="E439" s="22">
        <v>0.4</v>
      </c>
      <c r="F439" s="143"/>
      <c r="G439" s="23"/>
    </row>
    <row r="440" spans="1:7">
      <c r="A440" s="292"/>
      <c r="B440" s="78"/>
      <c r="C440" s="18"/>
      <c r="D440" s="20"/>
      <c r="E440" s="22"/>
      <c r="F440" s="77"/>
      <c r="G440" s="23"/>
    </row>
    <row r="441" spans="1:7">
      <c r="A441" s="291" t="s">
        <v>1678</v>
      </c>
      <c r="B441" s="154"/>
      <c r="C441" s="134" t="s">
        <v>578</v>
      </c>
      <c r="D441" s="135"/>
      <c r="E441" s="136"/>
      <c r="F441" s="156"/>
      <c r="G441" s="137"/>
    </row>
    <row r="442" spans="1:7" ht="25.5">
      <c r="A442" s="292" t="s">
        <v>1679</v>
      </c>
      <c r="B442" s="78" t="s">
        <v>579</v>
      </c>
      <c r="C442" s="18" t="s">
        <v>145</v>
      </c>
      <c r="D442" s="20" t="s">
        <v>9</v>
      </c>
      <c r="E442" s="22">
        <v>35.200000000000003</v>
      </c>
      <c r="F442" s="143"/>
      <c r="G442" s="23"/>
    </row>
    <row r="443" spans="1:7">
      <c r="A443" s="292"/>
      <c r="B443" s="78"/>
      <c r="C443" s="18"/>
      <c r="D443" s="20"/>
      <c r="E443" s="22"/>
      <c r="F443" s="77"/>
      <c r="G443" s="23"/>
    </row>
    <row r="444" spans="1:7">
      <c r="A444" s="291" t="s">
        <v>1680</v>
      </c>
      <c r="B444" s="154"/>
      <c r="C444" s="134" t="s">
        <v>580</v>
      </c>
      <c r="D444" s="135"/>
      <c r="E444" s="136"/>
      <c r="F444" s="156"/>
      <c r="G444" s="137"/>
    </row>
    <row r="445" spans="1:7" ht="25.5">
      <c r="A445" s="292" t="s">
        <v>1681</v>
      </c>
      <c r="B445" s="78" t="s">
        <v>581</v>
      </c>
      <c r="C445" s="18" t="s">
        <v>984</v>
      </c>
      <c r="D445" s="20" t="s">
        <v>11</v>
      </c>
      <c r="E445" s="22">
        <v>10</v>
      </c>
      <c r="F445" s="143"/>
      <c r="G445" s="23"/>
    </row>
    <row r="446" spans="1:7" ht="25.5">
      <c r="A446" s="292" t="s">
        <v>1682</v>
      </c>
      <c r="B446" s="78" t="s">
        <v>582</v>
      </c>
      <c r="C446" s="18" t="s">
        <v>985</v>
      </c>
      <c r="D446" s="20" t="s">
        <v>11</v>
      </c>
      <c r="E446" s="22">
        <v>5</v>
      </c>
      <c r="F446" s="143"/>
      <c r="G446" s="23"/>
    </row>
    <row r="447" spans="1:7" ht="25.5">
      <c r="A447" s="292" t="s">
        <v>1683</v>
      </c>
      <c r="B447" s="78" t="s">
        <v>583</v>
      </c>
      <c r="C447" s="18" t="s">
        <v>986</v>
      </c>
      <c r="D447" s="20" t="s">
        <v>11</v>
      </c>
      <c r="E447" s="22">
        <v>1</v>
      </c>
      <c r="F447" s="143"/>
      <c r="G447" s="23"/>
    </row>
    <row r="448" spans="1:7">
      <c r="A448" s="292" t="s">
        <v>1684</v>
      </c>
      <c r="B448" s="78" t="s">
        <v>584</v>
      </c>
      <c r="C448" s="18" t="s">
        <v>146</v>
      </c>
      <c r="D448" s="20" t="s">
        <v>0</v>
      </c>
      <c r="E448" s="22">
        <v>4</v>
      </c>
      <c r="F448" s="143"/>
      <c r="G448" s="23"/>
    </row>
    <row r="449" spans="1:7">
      <c r="A449" s="292"/>
      <c r="B449" s="78"/>
      <c r="C449" s="18"/>
      <c r="D449" s="20"/>
      <c r="E449" s="22"/>
      <c r="F449" s="77"/>
      <c r="G449" s="23"/>
    </row>
    <row r="450" spans="1:7">
      <c r="A450" s="291" t="s">
        <v>1685</v>
      </c>
      <c r="B450" s="154"/>
      <c r="C450" s="134" t="s">
        <v>590</v>
      </c>
      <c r="D450" s="135"/>
      <c r="E450" s="136"/>
      <c r="F450" s="156"/>
      <c r="G450" s="137"/>
    </row>
    <row r="451" spans="1:7">
      <c r="A451" s="292" t="s">
        <v>1686</v>
      </c>
      <c r="B451" s="78" t="s">
        <v>591</v>
      </c>
      <c r="C451" s="18" t="s">
        <v>150</v>
      </c>
      <c r="D451" s="20" t="s">
        <v>9</v>
      </c>
      <c r="E451" s="22">
        <v>41.5</v>
      </c>
      <c r="F451" s="143"/>
      <c r="G451" s="23"/>
    </row>
    <row r="452" spans="1:7">
      <c r="A452" s="292" t="s">
        <v>1687</v>
      </c>
      <c r="B452" s="78" t="s">
        <v>2372</v>
      </c>
      <c r="C452" s="18" t="s">
        <v>906</v>
      </c>
      <c r="D452" s="20" t="s">
        <v>44</v>
      </c>
      <c r="E452" s="22">
        <v>12</v>
      </c>
      <c r="F452" s="77"/>
      <c r="G452" s="23"/>
    </row>
    <row r="453" spans="1:7">
      <c r="A453" s="292"/>
      <c r="B453" s="78"/>
      <c r="C453" s="18"/>
      <c r="D453" s="20"/>
      <c r="E453" s="22"/>
      <c r="F453" s="77"/>
      <c r="G453" s="23"/>
    </row>
    <row r="454" spans="1:7">
      <c r="A454" s="291" t="s">
        <v>1688</v>
      </c>
      <c r="B454" s="154"/>
      <c r="C454" s="134" t="s">
        <v>598</v>
      </c>
      <c r="D454" s="135"/>
      <c r="E454" s="136"/>
      <c r="F454" s="156"/>
      <c r="G454" s="137"/>
    </row>
    <row r="455" spans="1:7" ht="25.5">
      <c r="A455" s="292" t="s">
        <v>1689</v>
      </c>
      <c r="B455" s="78" t="s">
        <v>603</v>
      </c>
      <c r="C455" s="18" t="s">
        <v>159</v>
      </c>
      <c r="D455" s="20" t="s">
        <v>9</v>
      </c>
      <c r="E455" s="22">
        <v>13</v>
      </c>
      <c r="F455" s="143"/>
      <c r="G455" s="23"/>
    </row>
    <row r="456" spans="1:7" ht="25.5">
      <c r="A456" s="292" t="s">
        <v>1690</v>
      </c>
      <c r="B456" s="78" t="s">
        <v>604</v>
      </c>
      <c r="C456" s="18" t="s">
        <v>160</v>
      </c>
      <c r="D456" s="20" t="s">
        <v>9</v>
      </c>
      <c r="E456" s="22">
        <v>4</v>
      </c>
      <c r="F456" s="143"/>
      <c r="G456" s="23"/>
    </row>
    <row r="457" spans="1:7" ht="25.5">
      <c r="A457" s="292" t="s">
        <v>1691</v>
      </c>
      <c r="B457" s="78" t="s">
        <v>612</v>
      </c>
      <c r="C457" s="18" t="s">
        <v>168</v>
      </c>
      <c r="D457" s="20" t="s">
        <v>8</v>
      </c>
      <c r="E457" s="22">
        <v>36.799999999999997</v>
      </c>
      <c r="F457" s="143"/>
      <c r="G457" s="23"/>
    </row>
    <row r="458" spans="1:7">
      <c r="A458" s="289"/>
      <c r="B458" s="78"/>
      <c r="C458" s="18"/>
      <c r="D458" s="20"/>
      <c r="E458" s="22"/>
      <c r="F458" s="77"/>
      <c r="G458" s="23"/>
    </row>
    <row r="459" spans="1:7">
      <c r="A459" s="291" t="s">
        <v>1692</v>
      </c>
      <c r="B459" s="154"/>
      <c r="C459" s="134" t="s">
        <v>616</v>
      </c>
      <c r="D459" s="135"/>
      <c r="E459" s="136"/>
      <c r="F459" s="156"/>
      <c r="G459" s="137"/>
    </row>
    <row r="460" spans="1:7">
      <c r="A460" s="292" t="s">
        <v>1693</v>
      </c>
      <c r="B460" s="78" t="s">
        <v>617</v>
      </c>
      <c r="C460" s="18" t="s">
        <v>171</v>
      </c>
      <c r="D460" s="20" t="s">
        <v>8</v>
      </c>
      <c r="E460" s="22">
        <v>308</v>
      </c>
      <c r="F460" s="143"/>
      <c r="G460" s="23"/>
    </row>
    <row r="461" spans="1:7">
      <c r="A461" s="292" t="s">
        <v>1694</v>
      </c>
      <c r="B461" s="78" t="s">
        <v>618</v>
      </c>
      <c r="C461" s="18" t="s">
        <v>172</v>
      </c>
      <c r="D461" s="20" t="s">
        <v>8</v>
      </c>
      <c r="E461" s="22">
        <v>674</v>
      </c>
      <c r="F461" s="143"/>
      <c r="G461" s="23"/>
    </row>
    <row r="462" spans="1:7">
      <c r="A462" s="292" t="s">
        <v>1695</v>
      </c>
      <c r="B462" s="78" t="s">
        <v>622</v>
      </c>
      <c r="C462" s="18" t="s">
        <v>176</v>
      </c>
      <c r="D462" s="20" t="s">
        <v>8</v>
      </c>
      <c r="E462" s="22">
        <v>308</v>
      </c>
      <c r="F462" s="143"/>
      <c r="G462" s="23"/>
    </row>
    <row r="463" spans="1:7">
      <c r="A463" s="292" t="s">
        <v>1696</v>
      </c>
      <c r="B463" s="78" t="s">
        <v>623</v>
      </c>
      <c r="C463" s="18" t="s">
        <v>177</v>
      </c>
      <c r="D463" s="20" t="s">
        <v>8</v>
      </c>
      <c r="E463" s="22">
        <v>304</v>
      </c>
      <c r="F463" s="143"/>
      <c r="G463" s="23"/>
    </row>
    <row r="464" spans="1:7">
      <c r="A464" s="292" t="s">
        <v>1697</v>
      </c>
      <c r="B464" s="78" t="s">
        <v>2631</v>
      </c>
      <c r="C464" s="18" t="s">
        <v>1228</v>
      </c>
      <c r="D464" s="20" t="s">
        <v>8</v>
      </c>
      <c r="E464" s="22">
        <v>370</v>
      </c>
      <c r="F464" s="77"/>
      <c r="G464" s="23"/>
    </row>
    <row r="465" spans="1:7">
      <c r="A465" s="292" t="s">
        <v>1698</v>
      </c>
      <c r="B465" s="78" t="s">
        <v>1270</v>
      </c>
      <c r="C465" s="18" t="s">
        <v>1271</v>
      </c>
      <c r="D465" s="20" t="s">
        <v>8</v>
      </c>
      <c r="E465" s="22">
        <v>34</v>
      </c>
      <c r="F465" s="143"/>
      <c r="G465" s="23"/>
    </row>
    <row r="466" spans="1:7">
      <c r="A466" s="292"/>
      <c r="B466" s="78"/>
      <c r="C466" s="18"/>
      <c r="D466" s="20"/>
      <c r="E466" s="22"/>
      <c r="F466" s="77"/>
      <c r="G466" s="23"/>
    </row>
    <row r="467" spans="1:7">
      <c r="A467" s="291" t="s">
        <v>1699</v>
      </c>
      <c r="B467" s="154"/>
      <c r="C467" s="134" t="s">
        <v>628</v>
      </c>
      <c r="D467" s="135"/>
      <c r="E467" s="136"/>
      <c r="F467" s="156"/>
      <c r="G467" s="137"/>
    </row>
    <row r="468" spans="1:7" ht="25.5">
      <c r="A468" s="292" t="s">
        <v>1700</v>
      </c>
      <c r="B468" s="78" t="s">
        <v>632</v>
      </c>
      <c r="C468" s="18" t="s">
        <v>185</v>
      </c>
      <c r="D468" s="20" t="s">
        <v>0</v>
      </c>
      <c r="E468" s="22">
        <v>1</v>
      </c>
      <c r="F468" s="143"/>
      <c r="G468" s="23"/>
    </row>
    <row r="469" spans="1:7">
      <c r="A469" s="292" t="s">
        <v>1701</v>
      </c>
      <c r="B469" s="78" t="s">
        <v>636</v>
      </c>
      <c r="C469" s="18" t="s">
        <v>189</v>
      </c>
      <c r="D469" s="20" t="s">
        <v>44</v>
      </c>
      <c r="E469" s="22">
        <v>2</v>
      </c>
      <c r="F469" s="143"/>
      <c r="G469" s="23"/>
    </row>
    <row r="470" spans="1:7" ht="25.5">
      <c r="A470" s="292" t="s">
        <v>1702</v>
      </c>
      <c r="B470" s="78" t="s">
        <v>642</v>
      </c>
      <c r="C470" s="18" t="s">
        <v>195</v>
      </c>
      <c r="D470" s="20" t="s">
        <v>0</v>
      </c>
      <c r="E470" s="22">
        <v>1</v>
      </c>
      <c r="F470" s="143"/>
      <c r="G470" s="23"/>
    </row>
    <row r="471" spans="1:7" ht="25.5">
      <c r="A471" s="292" t="s">
        <v>1703</v>
      </c>
      <c r="B471" s="78" t="s">
        <v>638</v>
      </c>
      <c r="C471" s="18" t="s">
        <v>191</v>
      </c>
      <c r="D471" s="20" t="s">
        <v>0</v>
      </c>
      <c r="E471" s="22">
        <v>3</v>
      </c>
      <c r="F471" s="143"/>
      <c r="G471" s="23"/>
    </row>
    <row r="472" spans="1:7" ht="25.5">
      <c r="A472" s="292" t="s">
        <v>1704</v>
      </c>
      <c r="B472" s="78" t="s">
        <v>639</v>
      </c>
      <c r="C472" s="18" t="s">
        <v>192</v>
      </c>
      <c r="D472" s="20" t="s">
        <v>0</v>
      </c>
      <c r="E472" s="22">
        <v>2</v>
      </c>
      <c r="F472" s="143"/>
      <c r="G472" s="23"/>
    </row>
    <row r="473" spans="1:7" ht="25.5">
      <c r="A473" s="292" t="s">
        <v>1705</v>
      </c>
      <c r="B473" s="78" t="s">
        <v>640</v>
      </c>
      <c r="C473" s="18" t="s">
        <v>193</v>
      </c>
      <c r="D473" s="20" t="s">
        <v>0</v>
      </c>
      <c r="E473" s="22">
        <v>2</v>
      </c>
      <c r="F473" s="143"/>
      <c r="G473" s="23"/>
    </row>
    <row r="474" spans="1:7" ht="25.5">
      <c r="A474" s="292" t="s">
        <v>1706</v>
      </c>
      <c r="B474" s="78" t="s">
        <v>641</v>
      </c>
      <c r="C474" s="18" t="s">
        <v>194</v>
      </c>
      <c r="D474" s="20" t="s">
        <v>0</v>
      </c>
      <c r="E474" s="22">
        <v>1</v>
      </c>
      <c r="F474" s="143"/>
      <c r="G474" s="23"/>
    </row>
    <row r="475" spans="1:7" ht="25.5">
      <c r="A475" s="292" t="s">
        <v>1707</v>
      </c>
      <c r="B475" s="78" t="s">
        <v>643</v>
      </c>
      <c r="C475" s="18" t="s">
        <v>196</v>
      </c>
      <c r="D475" s="20" t="s">
        <v>0</v>
      </c>
      <c r="E475" s="22">
        <v>6</v>
      </c>
      <c r="F475" s="143"/>
      <c r="G475" s="23"/>
    </row>
    <row r="476" spans="1:7" ht="25.5">
      <c r="A476" s="292" t="s">
        <v>1708</v>
      </c>
      <c r="B476" s="78" t="s">
        <v>645</v>
      </c>
      <c r="C476" s="18" t="s">
        <v>198</v>
      </c>
      <c r="D476" s="20" t="s">
        <v>0</v>
      </c>
      <c r="E476" s="22">
        <v>2</v>
      </c>
      <c r="F476" s="143"/>
      <c r="G476" s="23"/>
    </row>
    <row r="477" spans="1:7">
      <c r="A477" s="292" t="s">
        <v>1709</v>
      </c>
      <c r="B477" s="78" t="s">
        <v>649</v>
      </c>
      <c r="C477" s="18" t="s">
        <v>995</v>
      </c>
      <c r="D477" s="20" t="s">
        <v>0</v>
      </c>
      <c r="E477" s="22">
        <v>1</v>
      </c>
      <c r="F477" s="143"/>
      <c r="G477" s="23"/>
    </row>
    <row r="478" spans="1:7">
      <c r="A478" s="289"/>
      <c r="B478" s="78"/>
      <c r="C478" s="18"/>
      <c r="D478" s="20"/>
      <c r="E478" s="22"/>
      <c r="F478" s="77"/>
      <c r="G478" s="23"/>
    </row>
    <row r="479" spans="1:7" ht="25.5">
      <c r="A479" s="291" t="s">
        <v>1710</v>
      </c>
      <c r="B479" s="154"/>
      <c r="C479" s="134" t="s">
        <v>659</v>
      </c>
      <c r="D479" s="135"/>
      <c r="E479" s="136"/>
      <c r="F479" s="156"/>
      <c r="G479" s="137"/>
    </row>
    <row r="480" spans="1:7">
      <c r="A480" s="292" t="s">
        <v>1711</v>
      </c>
      <c r="B480" s="78" t="s">
        <v>660</v>
      </c>
      <c r="C480" s="18" t="s">
        <v>209</v>
      </c>
      <c r="D480" s="20" t="s">
        <v>9</v>
      </c>
      <c r="E480" s="22">
        <v>50</v>
      </c>
      <c r="F480" s="143"/>
      <c r="G480" s="23"/>
    </row>
    <row r="481" spans="1:7">
      <c r="A481" s="292" t="s">
        <v>1712</v>
      </c>
      <c r="B481" s="78" t="s">
        <v>661</v>
      </c>
      <c r="C481" s="18" t="s">
        <v>210</v>
      </c>
      <c r="D481" s="20" t="s">
        <v>9</v>
      </c>
      <c r="E481" s="22">
        <v>34</v>
      </c>
      <c r="F481" s="143"/>
      <c r="G481" s="23"/>
    </row>
    <row r="482" spans="1:7">
      <c r="A482" s="292" t="s">
        <v>1713</v>
      </c>
      <c r="B482" s="78" t="s">
        <v>663</v>
      </c>
      <c r="C482" s="18" t="s">
        <v>212</v>
      </c>
      <c r="D482" s="20" t="s">
        <v>9</v>
      </c>
      <c r="E482" s="22">
        <v>25</v>
      </c>
      <c r="F482" s="143"/>
      <c r="G482" s="23"/>
    </row>
    <row r="483" spans="1:7">
      <c r="A483" s="292" t="s">
        <v>1714</v>
      </c>
      <c r="B483" s="78" t="s">
        <v>664</v>
      </c>
      <c r="C483" s="18" t="s">
        <v>213</v>
      </c>
      <c r="D483" s="20" t="s">
        <v>9</v>
      </c>
      <c r="E483" s="22">
        <v>12</v>
      </c>
      <c r="F483" s="143"/>
      <c r="G483" s="23"/>
    </row>
    <row r="484" spans="1:7">
      <c r="A484" s="292" t="s">
        <v>1715</v>
      </c>
      <c r="B484" s="78" t="s">
        <v>665</v>
      </c>
      <c r="C484" s="18" t="s">
        <v>214</v>
      </c>
      <c r="D484" s="20" t="s">
        <v>9</v>
      </c>
      <c r="E484" s="22">
        <v>12</v>
      </c>
      <c r="F484" s="143"/>
      <c r="G484" s="23"/>
    </row>
    <row r="485" spans="1:7">
      <c r="A485" s="292" t="s">
        <v>1716</v>
      </c>
      <c r="B485" s="78" t="s">
        <v>673</v>
      </c>
      <c r="C485" s="18" t="s">
        <v>1011</v>
      </c>
      <c r="D485" s="20" t="s">
        <v>9</v>
      </c>
      <c r="E485" s="22">
        <v>20</v>
      </c>
      <c r="F485" s="143"/>
      <c r="G485" s="23"/>
    </row>
    <row r="486" spans="1:7">
      <c r="A486" s="292" t="s">
        <v>1717</v>
      </c>
      <c r="B486" s="78" t="s">
        <v>674</v>
      </c>
      <c r="C486" s="18" t="s">
        <v>215</v>
      </c>
      <c r="D486" s="20" t="s">
        <v>9</v>
      </c>
      <c r="E486" s="22">
        <v>30</v>
      </c>
      <c r="F486" s="143"/>
      <c r="G486" s="23"/>
    </row>
    <row r="487" spans="1:7">
      <c r="A487" s="292" t="s">
        <v>1718</v>
      </c>
      <c r="B487" s="78" t="s">
        <v>1012</v>
      </c>
      <c r="C487" s="18" t="s">
        <v>217</v>
      </c>
      <c r="D487" s="20" t="s">
        <v>9</v>
      </c>
      <c r="E487" s="22">
        <v>95</v>
      </c>
      <c r="F487" s="143"/>
      <c r="G487" s="23"/>
    </row>
    <row r="488" spans="1:7" ht="25.5">
      <c r="A488" s="292" t="s">
        <v>1719</v>
      </c>
      <c r="B488" s="78" t="s">
        <v>676</v>
      </c>
      <c r="C488" s="18" t="s">
        <v>1272</v>
      </c>
      <c r="D488" s="20" t="s">
        <v>9</v>
      </c>
      <c r="E488" s="22">
        <v>30</v>
      </c>
      <c r="F488" s="143"/>
      <c r="G488" s="23"/>
    </row>
    <row r="489" spans="1:7" ht="25.5">
      <c r="A489" s="292" t="s">
        <v>1720</v>
      </c>
      <c r="B489" s="78" t="s">
        <v>678</v>
      </c>
      <c r="C489" s="18" t="s">
        <v>219</v>
      </c>
      <c r="D489" s="20" t="s">
        <v>9</v>
      </c>
      <c r="E489" s="22">
        <v>85</v>
      </c>
      <c r="F489" s="143"/>
      <c r="G489" s="23"/>
    </row>
    <row r="490" spans="1:7">
      <c r="A490" s="292" t="s">
        <v>1721</v>
      </c>
      <c r="B490" s="78" t="s">
        <v>680</v>
      </c>
      <c r="C490" s="18" t="s">
        <v>221</v>
      </c>
      <c r="D490" s="20" t="s">
        <v>9</v>
      </c>
      <c r="E490" s="22">
        <v>44</v>
      </c>
      <c r="F490" s="143"/>
      <c r="G490" s="23"/>
    </row>
    <row r="491" spans="1:7">
      <c r="A491" s="292" t="s">
        <v>1722</v>
      </c>
      <c r="B491" s="78" t="s">
        <v>683</v>
      </c>
      <c r="C491" s="18" t="s">
        <v>224</v>
      </c>
      <c r="D491" s="20" t="s">
        <v>9</v>
      </c>
      <c r="E491" s="22">
        <v>44</v>
      </c>
      <c r="F491" s="143"/>
      <c r="G491" s="23"/>
    </row>
    <row r="492" spans="1:7">
      <c r="A492" s="292"/>
      <c r="B492" s="78"/>
      <c r="C492" s="18"/>
      <c r="D492" s="20"/>
      <c r="E492" s="22"/>
      <c r="F492" s="77"/>
      <c r="G492" s="23"/>
    </row>
    <row r="493" spans="1:7">
      <c r="A493" s="291" t="s">
        <v>1723</v>
      </c>
      <c r="B493" s="154"/>
      <c r="C493" s="134" t="s">
        <v>685</v>
      </c>
      <c r="D493" s="135"/>
      <c r="E493" s="136"/>
      <c r="F493" s="156"/>
      <c r="G493" s="137"/>
    </row>
    <row r="494" spans="1:7" ht="25.5">
      <c r="A494" s="292" t="s">
        <v>1724</v>
      </c>
      <c r="B494" s="78" t="s">
        <v>686</v>
      </c>
      <c r="C494" s="18" t="s">
        <v>226</v>
      </c>
      <c r="D494" s="20" t="s">
        <v>9</v>
      </c>
      <c r="E494" s="22">
        <v>148</v>
      </c>
      <c r="F494" s="143"/>
      <c r="G494" s="23"/>
    </row>
    <row r="495" spans="1:7">
      <c r="A495" s="292" t="s">
        <v>1725</v>
      </c>
      <c r="B495" s="78" t="s">
        <v>687</v>
      </c>
      <c r="C495" s="18" t="s">
        <v>227</v>
      </c>
      <c r="D495" s="20" t="s">
        <v>9</v>
      </c>
      <c r="E495" s="22">
        <v>280</v>
      </c>
      <c r="F495" s="143"/>
      <c r="G495" s="23"/>
    </row>
    <row r="496" spans="1:7" ht="17.25" customHeight="1">
      <c r="A496" s="292" t="s">
        <v>1726</v>
      </c>
      <c r="B496" s="78" t="s">
        <v>688</v>
      </c>
      <c r="C496" s="18" t="s">
        <v>228</v>
      </c>
      <c r="D496" s="20" t="s">
        <v>9</v>
      </c>
      <c r="E496" s="22">
        <v>345</v>
      </c>
      <c r="F496" s="143"/>
      <c r="G496" s="23"/>
    </row>
    <row r="497" spans="1:7" ht="18.75" customHeight="1">
      <c r="A497" s="292" t="s">
        <v>1727</v>
      </c>
      <c r="B497" s="78" t="s">
        <v>1229</v>
      </c>
      <c r="C497" s="18" t="s">
        <v>1230</v>
      </c>
      <c r="D497" s="20" t="s">
        <v>9</v>
      </c>
      <c r="E497" s="22">
        <v>100</v>
      </c>
      <c r="F497" s="77"/>
      <c r="G497" s="23"/>
    </row>
    <row r="498" spans="1:7" ht="19.5" customHeight="1">
      <c r="A498" s="292" t="s">
        <v>1728</v>
      </c>
      <c r="B498" s="78" t="s">
        <v>1231</v>
      </c>
      <c r="C498" s="18" t="s">
        <v>1232</v>
      </c>
      <c r="D498" s="20" t="s">
        <v>9</v>
      </c>
      <c r="E498" s="22">
        <v>50</v>
      </c>
      <c r="F498" s="77"/>
      <c r="G498" s="23"/>
    </row>
    <row r="499" spans="1:7" ht="19.5" customHeight="1">
      <c r="A499" s="292" t="s">
        <v>1729</v>
      </c>
      <c r="B499" s="78" t="s">
        <v>1233</v>
      </c>
      <c r="C499" s="18" t="s">
        <v>1234</v>
      </c>
      <c r="D499" s="20" t="s">
        <v>9</v>
      </c>
      <c r="E499" s="22">
        <v>64</v>
      </c>
      <c r="F499" s="77"/>
      <c r="G499" s="23"/>
    </row>
    <row r="500" spans="1:7" ht="18.75" customHeight="1">
      <c r="A500" s="292" t="s">
        <v>1730</v>
      </c>
      <c r="B500" s="78" t="s">
        <v>1235</v>
      </c>
      <c r="C500" s="18" t="s">
        <v>1236</v>
      </c>
      <c r="D500" s="20" t="s">
        <v>9</v>
      </c>
      <c r="E500" s="22">
        <v>96</v>
      </c>
      <c r="F500" s="77"/>
      <c r="G500" s="23"/>
    </row>
    <row r="501" spans="1:7" ht="25.5">
      <c r="A501" s="292" t="s">
        <v>1731</v>
      </c>
      <c r="B501" s="78" t="s">
        <v>1237</v>
      </c>
      <c r="C501" s="18" t="s">
        <v>1238</v>
      </c>
      <c r="D501" s="20" t="s">
        <v>9</v>
      </c>
      <c r="E501" s="22">
        <v>184</v>
      </c>
      <c r="F501" s="77"/>
      <c r="G501" s="23"/>
    </row>
    <row r="502" spans="1:7" ht="25.5">
      <c r="A502" s="292" t="s">
        <v>1732</v>
      </c>
      <c r="B502" s="78" t="s">
        <v>1013</v>
      </c>
      <c r="C502" s="18" t="s">
        <v>229</v>
      </c>
      <c r="D502" s="20" t="s">
        <v>9</v>
      </c>
      <c r="E502" s="22">
        <v>540</v>
      </c>
      <c r="F502" s="143"/>
      <c r="G502" s="23"/>
    </row>
    <row r="503" spans="1:7">
      <c r="A503" s="292" t="s">
        <v>1733</v>
      </c>
      <c r="B503" s="78" t="s">
        <v>1014</v>
      </c>
      <c r="C503" s="18" t="s">
        <v>230</v>
      </c>
      <c r="D503" s="20" t="s">
        <v>9</v>
      </c>
      <c r="E503" s="22">
        <v>163</v>
      </c>
      <c r="F503" s="143"/>
      <c r="G503" s="23"/>
    </row>
    <row r="504" spans="1:7" ht="25.5">
      <c r="A504" s="292" t="s">
        <v>1734</v>
      </c>
      <c r="B504" s="78" t="s">
        <v>699</v>
      </c>
      <c r="C504" s="18" t="s">
        <v>1020</v>
      </c>
      <c r="D504" s="20" t="s">
        <v>9</v>
      </c>
      <c r="E504" s="22">
        <v>60</v>
      </c>
      <c r="F504" s="143"/>
      <c r="G504" s="23"/>
    </row>
    <row r="505" spans="1:7">
      <c r="A505" s="292" t="s">
        <v>1735</v>
      </c>
      <c r="B505" s="78" t="s">
        <v>697</v>
      </c>
      <c r="C505" s="18" t="s">
        <v>238</v>
      </c>
      <c r="D505" s="20" t="s">
        <v>9</v>
      </c>
      <c r="E505" s="22">
        <v>50</v>
      </c>
      <c r="F505" s="143"/>
      <c r="G505" s="23"/>
    </row>
    <row r="506" spans="1:7">
      <c r="A506" s="292" t="s">
        <v>1736</v>
      </c>
      <c r="B506" s="78" t="s">
        <v>701</v>
      </c>
      <c r="C506" s="18" t="s">
        <v>241</v>
      </c>
      <c r="D506" s="20" t="s">
        <v>9</v>
      </c>
      <c r="E506" s="22">
        <v>60</v>
      </c>
      <c r="F506" s="143"/>
      <c r="G506" s="23"/>
    </row>
    <row r="507" spans="1:7">
      <c r="A507" s="289"/>
      <c r="B507" s="78"/>
      <c r="C507" s="18"/>
      <c r="D507" s="20"/>
      <c r="E507" s="22"/>
      <c r="F507" s="77"/>
      <c r="G507" s="23"/>
    </row>
    <row r="508" spans="1:7" ht="25.5">
      <c r="A508" s="291" t="s">
        <v>1737</v>
      </c>
      <c r="B508" s="154"/>
      <c r="C508" s="134" t="s">
        <v>703</v>
      </c>
      <c r="D508" s="135"/>
      <c r="E508" s="136"/>
      <c r="F508" s="156"/>
      <c r="G508" s="137"/>
    </row>
    <row r="509" spans="1:7" ht="15.75" customHeight="1">
      <c r="A509" s="292" t="s">
        <v>1738</v>
      </c>
      <c r="B509" s="78" t="s">
        <v>706</v>
      </c>
      <c r="C509" s="18" t="s">
        <v>245</v>
      </c>
      <c r="D509" s="20" t="s">
        <v>0</v>
      </c>
      <c r="E509" s="22">
        <v>42</v>
      </c>
      <c r="F509" s="143"/>
      <c r="G509" s="23"/>
    </row>
    <row r="510" spans="1:7" ht="25.5">
      <c r="A510" s="292" t="s">
        <v>1739</v>
      </c>
      <c r="B510" s="78" t="s">
        <v>707</v>
      </c>
      <c r="C510" s="18" t="s">
        <v>246</v>
      </c>
      <c r="D510" s="20" t="s">
        <v>0</v>
      </c>
      <c r="E510" s="22">
        <v>12</v>
      </c>
      <c r="F510" s="143"/>
      <c r="G510" s="23"/>
    </row>
    <row r="511" spans="1:7" ht="25.5">
      <c r="A511" s="292" t="s">
        <v>1740</v>
      </c>
      <c r="B511" s="78" t="s">
        <v>708</v>
      </c>
      <c r="C511" s="18" t="s">
        <v>247</v>
      </c>
      <c r="D511" s="20" t="s">
        <v>0</v>
      </c>
      <c r="E511" s="22">
        <v>7</v>
      </c>
      <c r="F511" s="143"/>
      <c r="G511" s="23"/>
    </row>
    <row r="512" spans="1:7" ht="25.5">
      <c r="A512" s="292" t="s">
        <v>1741</v>
      </c>
      <c r="B512" s="78" t="s">
        <v>709</v>
      </c>
      <c r="C512" s="18" t="s">
        <v>248</v>
      </c>
      <c r="D512" s="20" t="s">
        <v>0</v>
      </c>
      <c r="E512" s="22">
        <v>4</v>
      </c>
      <c r="F512" s="143"/>
      <c r="G512" s="23"/>
    </row>
    <row r="513" spans="1:7">
      <c r="A513" s="292" t="s">
        <v>1742</v>
      </c>
      <c r="B513" s="78" t="s">
        <v>710</v>
      </c>
      <c r="C513" s="18" t="s">
        <v>249</v>
      </c>
      <c r="D513" s="20" t="s">
        <v>0</v>
      </c>
      <c r="E513" s="22">
        <v>2</v>
      </c>
      <c r="F513" s="143"/>
      <c r="G513" s="23"/>
    </row>
    <row r="514" spans="1:7">
      <c r="A514" s="292" t="s">
        <v>1743</v>
      </c>
      <c r="B514" s="78" t="s">
        <v>1040</v>
      </c>
      <c r="C514" s="18" t="s">
        <v>250</v>
      </c>
      <c r="D514" s="20" t="s">
        <v>0</v>
      </c>
      <c r="E514" s="22">
        <v>3</v>
      </c>
      <c r="F514" s="143"/>
      <c r="G514" s="23"/>
    </row>
    <row r="515" spans="1:7">
      <c r="A515" s="292" t="s">
        <v>1744</v>
      </c>
      <c r="B515" s="78" t="s">
        <v>711</v>
      </c>
      <c r="C515" s="18" t="s">
        <v>251</v>
      </c>
      <c r="D515" s="20" t="s">
        <v>11</v>
      </c>
      <c r="E515" s="22">
        <v>14</v>
      </c>
      <c r="F515" s="143"/>
      <c r="G515" s="23"/>
    </row>
    <row r="516" spans="1:7">
      <c r="A516" s="292" t="s">
        <v>1745</v>
      </c>
      <c r="B516" s="78" t="s">
        <v>712</v>
      </c>
      <c r="C516" s="18" t="s">
        <v>252</v>
      </c>
      <c r="D516" s="20" t="s">
        <v>11</v>
      </c>
      <c r="E516" s="22">
        <v>9</v>
      </c>
      <c r="F516" s="143"/>
      <c r="G516" s="23"/>
    </row>
    <row r="517" spans="1:7">
      <c r="A517" s="292" t="s">
        <v>1746</v>
      </c>
      <c r="B517" s="78" t="s">
        <v>714</v>
      </c>
      <c r="C517" s="18" t="s">
        <v>254</v>
      </c>
      <c r="D517" s="20" t="s">
        <v>11</v>
      </c>
      <c r="E517" s="22">
        <v>11</v>
      </c>
      <c r="F517" s="143"/>
      <c r="G517" s="23"/>
    </row>
    <row r="518" spans="1:7">
      <c r="A518" s="292" t="s">
        <v>1747</v>
      </c>
      <c r="B518" s="78" t="s">
        <v>717</v>
      </c>
      <c r="C518" s="18" t="s">
        <v>257</v>
      </c>
      <c r="D518" s="20" t="s">
        <v>0</v>
      </c>
      <c r="E518" s="22">
        <v>44</v>
      </c>
      <c r="F518" s="143"/>
      <c r="G518" s="23"/>
    </row>
    <row r="519" spans="1:7">
      <c r="A519" s="292" t="s">
        <v>1748</v>
      </c>
      <c r="B519" s="78" t="s">
        <v>718</v>
      </c>
      <c r="C519" s="18" t="s">
        <v>258</v>
      </c>
      <c r="D519" s="20" t="s">
        <v>0</v>
      </c>
      <c r="E519" s="22">
        <v>12</v>
      </c>
      <c r="F519" s="143"/>
      <c r="G519" s="23"/>
    </row>
    <row r="520" spans="1:7">
      <c r="A520" s="292" t="s">
        <v>1749</v>
      </c>
      <c r="B520" s="78" t="s">
        <v>733</v>
      </c>
      <c r="C520" s="18" t="s">
        <v>268</v>
      </c>
      <c r="D520" s="20" t="s">
        <v>0</v>
      </c>
      <c r="E520" s="22">
        <v>5</v>
      </c>
      <c r="F520" s="143"/>
      <c r="G520" s="23"/>
    </row>
    <row r="521" spans="1:7">
      <c r="A521" s="292" t="s">
        <v>1750</v>
      </c>
      <c r="B521" s="78" t="s">
        <v>734</v>
      </c>
      <c r="C521" s="18" t="s">
        <v>269</v>
      </c>
      <c r="D521" s="20" t="s">
        <v>0</v>
      </c>
      <c r="E521" s="22">
        <v>7</v>
      </c>
      <c r="F521" s="143"/>
      <c r="G521" s="23"/>
    </row>
    <row r="522" spans="1:7">
      <c r="A522" s="292" t="s">
        <v>1751</v>
      </c>
      <c r="B522" s="78" t="s">
        <v>735</v>
      </c>
      <c r="C522" s="18" t="s">
        <v>270</v>
      </c>
      <c r="D522" s="20" t="s">
        <v>0</v>
      </c>
      <c r="E522" s="22">
        <v>44</v>
      </c>
      <c r="F522" s="143"/>
      <c r="G522" s="23"/>
    </row>
    <row r="523" spans="1:7">
      <c r="A523" s="292" t="s">
        <v>1752</v>
      </c>
      <c r="B523" s="78" t="s">
        <v>736</v>
      </c>
      <c r="C523" s="18" t="s">
        <v>271</v>
      </c>
      <c r="D523" s="20" t="s">
        <v>0</v>
      </c>
      <c r="E523" s="22">
        <v>44</v>
      </c>
      <c r="F523" s="143"/>
      <c r="G523" s="23"/>
    </row>
    <row r="524" spans="1:7">
      <c r="A524" s="292"/>
      <c r="B524" s="78"/>
      <c r="C524" s="18"/>
      <c r="D524" s="20"/>
      <c r="E524" s="22"/>
      <c r="F524" s="77"/>
      <c r="G524" s="23"/>
    </row>
    <row r="525" spans="1:7">
      <c r="A525" s="291" t="s">
        <v>1753</v>
      </c>
      <c r="B525" s="154"/>
      <c r="C525" s="134" t="s">
        <v>737</v>
      </c>
      <c r="D525" s="135"/>
      <c r="E525" s="136"/>
      <c r="F525" s="156"/>
      <c r="G525" s="137"/>
    </row>
    <row r="526" spans="1:7" ht="25.5">
      <c r="A526" s="292" t="s">
        <v>1754</v>
      </c>
      <c r="B526" s="78" t="s">
        <v>1050</v>
      </c>
      <c r="C526" s="18" t="s">
        <v>1051</v>
      </c>
      <c r="D526" s="20" t="s">
        <v>0</v>
      </c>
      <c r="E526" s="22">
        <v>88</v>
      </c>
      <c r="F526" s="143"/>
      <c r="G526" s="23"/>
    </row>
    <row r="527" spans="1:7" ht="17.25" customHeight="1">
      <c r="A527" s="292" t="s">
        <v>1755</v>
      </c>
      <c r="B527" s="78" t="s">
        <v>1052</v>
      </c>
      <c r="C527" s="18" t="s">
        <v>1053</v>
      </c>
      <c r="D527" s="20" t="s">
        <v>0</v>
      </c>
      <c r="E527" s="22">
        <v>12</v>
      </c>
      <c r="F527" s="143"/>
      <c r="G527" s="23"/>
    </row>
    <row r="528" spans="1:7" ht="44.25" customHeight="1">
      <c r="A528" s="292" t="s">
        <v>1756</v>
      </c>
      <c r="B528" s="78" t="s">
        <v>1064</v>
      </c>
      <c r="C528" s="18" t="s">
        <v>1275</v>
      </c>
      <c r="D528" s="20" t="s">
        <v>0</v>
      </c>
      <c r="E528" s="22">
        <v>38</v>
      </c>
      <c r="F528" s="143"/>
      <c r="G528" s="23"/>
    </row>
    <row r="529" spans="1:8" ht="28.5" customHeight="1">
      <c r="A529" s="292" t="s">
        <v>1757</v>
      </c>
      <c r="B529" s="78" t="s">
        <v>745</v>
      </c>
      <c r="C529" s="18" t="s">
        <v>1063</v>
      </c>
      <c r="D529" s="20" t="s">
        <v>0</v>
      </c>
      <c r="E529" s="22">
        <v>6</v>
      </c>
      <c r="F529" s="143"/>
      <c r="G529" s="23"/>
      <c r="H529" s="132"/>
    </row>
    <row r="530" spans="1:8" s="378" customFormat="1" ht="28.5" customHeight="1">
      <c r="A530" s="292" t="s">
        <v>1757</v>
      </c>
      <c r="B530" s="78" t="s">
        <v>1068</v>
      </c>
      <c r="C530" s="18" t="s">
        <v>1069</v>
      </c>
      <c r="D530" s="20" t="s">
        <v>0</v>
      </c>
      <c r="E530" s="22">
        <v>6</v>
      </c>
      <c r="F530" s="143"/>
      <c r="G530" s="23"/>
      <c r="H530" s="132"/>
    </row>
    <row r="531" spans="1:8">
      <c r="A531" s="292"/>
      <c r="B531" s="78"/>
      <c r="C531" s="18"/>
      <c r="D531" s="20"/>
      <c r="E531" s="22"/>
      <c r="F531" s="77"/>
      <c r="G531" s="23"/>
    </row>
    <row r="532" spans="1:8">
      <c r="A532" s="291" t="s">
        <v>1758</v>
      </c>
      <c r="B532" s="154"/>
      <c r="C532" s="134" t="s">
        <v>1239</v>
      </c>
      <c r="D532" s="135"/>
      <c r="E532" s="136"/>
      <c r="F532" s="156"/>
      <c r="G532" s="137"/>
    </row>
    <row r="533" spans="1:8">
      <c r="A533" s="292" t="s">
        <v>1759</v>
      </c>
      <c r="B533" s="78" t="s">
        <v>776</v>
      </c>
      <c r="C533" s="18" t="s">
        <v>1278</v>
      </c>
      <c r="D533" s="20" t="s">
        <v>0</v>
      </c>
      <c r="E533" s="22">
        <v>2</v>
      </c>
      <c r="F533" s="143"/>
      <c r="G533" s="23"/>
    </row>
    <row r="534" spans="1:8" ht="25.5">
      <c r="A534" s="292" t="s">
        <v>1760</v>
      </c>
      <c r="B534" s="78" t="s">
        <v>778</v>
      </c>
      <c r="C534" s="18" t="s">
        <v>296</v>
      </c>
      <c r="D534" s="20" t="s">
        <v>0</v>
      </c>
      <c r="E534" s="22">
        <v>3</v>
      </c>
      <c r="F534" s="143"/>
      <c r="G534" s="23"/>
    </row>
    <row r="535" spans="1:8">
      <c r="A535" s="292"/>
      <c r="B535" s="78"/>
      <c r="C535" s="18"/>
      <c r="D535" s="20"/>
      <c r="E535" s="22"/>
      <c r="F535" s="77"/>
      <c r="G535" s="23"/>
    </row>
    <row r="536" spans="1:8">
      <c r="A536" s="291" t="s">
        <v>1761</v>
      </c>
      <c r="B536" s="154"/>
      <c r="C536" s="134" t="s">
        <v>780</v>
      </c>
      <c r="D536" s="135"/>
      <c r="E536" s="136"/>
      <c r="F536" s="156"/>
      <c r="G536" s="137"/>
    </row>
    <row r="537" spans="1:8">
      <c r="A537" s="295" t="s">
        <v>1762</v>
      </c>
      <c r="B537" s="78" t="s">
        <v>781</v>
      </c>
      <c r="C537" s="18" t="s">
        <v>297</v>
      </c>
      <c r="D537" s="20" t="s">
        <v>0</v>
      </c>
      <c r="E537" s="22">
        <v>2</v>
      </c>
      <c r="F537" s="143"/>
      <c r="G537" s="23"/>
    </row>
    <row r="538" spans="1:8">
      <c r="A538" s="295" t="s">
        <v>1763</v>
      </c>
      <c r="B538" s="78" t="s">
        <v>784</v>
      </c>
      <c r="C538" s="18" t="s">
        <v>300</v>
      </c>
      <c r="D538" s="20" t="s">
        <v>0</v>
      </c>
      <c r="E538" s="22">
        <v>2</v>
      </c>
      <c r="F538" s="143"/>
      <c r="G538" s="23"/>
    </row>
    <row r="539" spans="1:8">
      <c r="A539" s="295" t="s">
        <v>1764</v>
      </c>
      <c r="B539" s="78" t="s">
        <v>786</v>
      </c>
      <c r="C539" s="18" t="s">
        <v>302</v>
      </c>
      <c r="D539" s="20" t="s">
        <v>0</v>
      </c>
      <c r="E539" s="22">
        <v>1</v>
      </c>
      <c r="F539" s="143"/>
      <c r="G539" s="23"/>
    </row>
    <row r="540" spans="1:8">
      <c r="A540" s="295" t="s">
        <v>1765</v>
      </c>
      <c r="B540" s="78" t="s">
        <v>788</v>
      </c>
      <c r="C540" s="18" t="s">
        <v>304</v>
      </c>
      <c r="D540" s="20" t="s">
        <v>8</v>
      </c>
      <c r="E540" s="22">
        <v>3.2</v>
      </c>
      <c r="F540" s="143"/>
      <c r="G540" s="23"/>
    </row>
    <row r="541" spans="1:8" ht="25.5">
      <c r="A541" s="295" t="s">
        <v>1766</v>
      </c>
      <c r="B541" s="78" t="s">
        <v>789</v>
      </c>
      <c r="C541" s="18" t="s">
        <v>305</v>
      </c>
      <c r="D541" s="20" t="s">
        <v>8</v>
      </c>
      <c r="E541" s="22">
        <v>2.4900000000000002</v>
      </c>
      <c r="F541" s="143"/>
      <c r="G541" s="23"/>
    </row>
    <row r="542" spans="1:8">
      <c r="A542" s="295" t="s">
        <v>1767</v>
      </c>
      <c r="B542" s="78" t="s">
        <v>790</v>
      </c>
      <c r="C542" s="18" t="s">
        <v>306</v>
      </c>
      <c r="D542" s="20" t="s">
        <v>0</v>
      </c>
      <c r="E542" s="22">
        <v>2</v>
      </c>
      <c r="F542" s="143"/>
      <c r="G542" s="23"/>
    </row>
    <row r="543" spans="1:8">
      <c r="A543" s="295" t="s">
        <v>1768</v>
      </c>
      <c r="B543" s="78" t="s">
        <v>791</v>
      </c>
      <c r="C543" s="18" t="s">
        <v>307</v>
      </c>
      <c r="D543" s="20" t="s">
        <v>0</v>
      </c>
      <c r="E543" s="22">
        <v>2</v>
      </c>
      <c r="F543" s="143"/>
      <c r="G543" s="23"/>
    </row>
    <row r="544" spans="1:8" ht="25.5">
      <c r="A544" s="295" t="s">
        <v>1769</v>
      </c>
      <c r="B544" s="78" t="s">
        <v>794</v>
      </c>
      <c r="C544" s="18" t="s">
        <v>310</v>
      </c>
      <c r="D544" s="20" t="s">
        <v>0</v>
      </c>
      <c r="E544" s="22">
        <v>4</v>
      </c>
      <c r="F544" s="143"/>
      <c r="G544" s="23"/>
    </row>
    <row r="545" spans="1:7" ht="25.5">
      <c r="A545" s="295" t="s">
        <v>1770</v>
      </c>
      <c r="B545" s="78" t="s">
        <v>792</v>
      </c>
      <c r="C545" s="18" t="s">
        <v>308</v>
      </c>
      <c r="D545" s="20" t="s">
        <v>0</v>
      </c>
      <c r="E545" s="22">
        <v>2</v>
      </c>
      <c r="F545" s="143"/>
      <c r="G545" s="23"/>
    </row>
    <row r="546" spans="1:7">
      <c r="A546" s="295" t="s">
        <v>1771</v>
      </c>
      <c r="B546" s="78" t="s">
        <v>800</v>
      </c>
      <c r="C546" s="18" t="s">
        <v>316</v>
      </c>
      <c r="D546" s="20" t="s">
        <v>0</v>
      </c>
      <c r="E546" s="22">
        <v>2</v>
      </c>
      <c r="F546" s="143"/>
      <c r="G546" s="23"/>
    </row>
    <row r="547" spans="1:7" ht="25.5">
      <c r="A547" s="295" t="s">
        <v>1772</v>
      </c>
      <c r="B547" s="78" t="s">
        <v>797</v>
      </c>
      <c r="C547" s="18" t="s">
        <v>313</v>
      </c>
      <c r="D547" s="20" t="s">
        <v>0</v>
      </c>
      <c r="E547" s="22">
        <v>3</v>
      </c>
      <c r="F547" s="143"/>
      <c r="G547" s="23"/>
    </row>
    <row r="548" spans="1:7">
      <c r="A548" s="295" t="s">
        <v>1773</v>
      </c>
      <c r="B548" s="78" t="s">
        <v>802</v>
      </c>
      <c r="C548" s="18" t="s">
        <v>318</v>
      </c>
      <c r="D548" s="20" t="s">
        <v>0</v>
      </c>
      <c r="E548" s="22">
        <v>3</v>
      </c>
      <c r="F548" s="143"/>
      <c r="G548" s="23"/>
    </row>
    <row r="549" spans="1:7">
      <c r="A549" s="295" t="s">
        <v>1774</v>
      </c>
      <c r="B549" s="78" t="s">
        <v>805</v>
      </c>
      <c r="C549" s="18" t="s">
        <v>321</v>
      </c>
      <c r="D549" s="20" t="s">
        <v>0</v>
      </c>
      <c r="E549" s="22">
        <v>2</v>
      </c>
      <c r="F549" s="143"/>
      <c r="G549" s="23"/>
    </row>
    <row r="550" spans="1:7">
      <c r="A550" s="295" t="s">
        <v>1775</v>
      </c>
      <c r="B550" s="78" t="s">
        <v>804</v>
      </c>
      <c r="C550" s="18" t="s">
        <v>320</v>
      </c>
      <c r="D550" s="20" t="s">
        <v>0</v>
      </c>
      <c r="E550" s="22">
        <v>3</v>
      </c>
      <c r="F550" s="143"/>
      <c r="G550" s="23"/>
    </row>
    <row r="551" spans="1:7">
      <c r="A551" s="295" t="s">
        <v>1776</v>
      </c>
      <c r="B551" s="78" t="s">
        <v>807</v>
      </c>
      <c r="C551" s="18" t="s">
        <v>323</v>
      </c>
      <c r="D551" s="20" t="s">
        <v>0</v>
      </c>
      <c r="E551" s="22">
        <v>3</v>
      </c>
      <c r="F551" s="143"/>
      <c r="G551" s="23"/>
    </row>
    <row r="552" spans="1:7">
      <c r="A552" s="295" t="s">
        <v>1777</v>
      </c>
      <c r="B552" s="78" t="s">
        <v>808</v>
      </c>
      <c r="C552" s="18" t="s">
        <v>324</v>
      </c>
      <c r="D552" s="20" t="s">
        <v>0</v>
      </c>
      <c r="E552" s="22">
        <v>2</v>
      </c>
      <c r="F552" s="143"/>
      <c r="G552" s="23"/>
    </row>
    <row r="553" spans="1:7">
      <c r="A553" s="295" t="s">
        <v>1778</v>
      </c>
      <c r="B553" s="78" t="s">
        <v>803</v>
      </c>
      <c r="C553" s="18" t="s">
        <v>319</v>
      </c>
      <c r="D553" s="20" t="s">
        <v>0</v>
      </c>
      <c r="E553" s="22">
        <v>2</v>
      </c>
      <c r="F553" s="143"/>
      <c r="G553" s="23"/>
    </row>
    <row r="554" spans="1:7">
      <c r="A554" s="295" t="s">
        <v>1779</v>
      </c>
      <c r="B554" s="78" t="s">
        <v>806</v>
      </c>
      <c r="C554" s="18" t="s">
        <v>322</v>
      </c>
      <c r="D554" s="20" t="s">
        <v>0</v>
      </c>
      <c r="E554" s="22">
        <v>2</v>
      </c>
      <c r="F554" s="143"/>
      <c r="G554" s="23"/>
    </row>
    <row r="555" spans="1:7" ht="25.5">
      <c r="A555" s="295" t="s">
        <v>1780</v>
      </c>
      <c r="B555" s="78" t="s">
        <v>834</v>
      </c>
      <c r="C555" s="18" t="s">
        <v>348</v>
      </c>
      <c r="D555" s="20" t="s">
        <v>0</v>
      </c>
      <c r="E555" s="22">
        <v>10</v>
      </c>
      <c r="F555" s="143"/>
      <c r="G555" s="23"/>
    </row>
    <row r="556" spans="1:7" ht="25.5">
      <c r="A556" s="295" t="s">
        <v>1781</v>
      </c>
      <c r="B556" s="78" t="s">
        <v>835</v>
      </c>
      <c r="C556" s="18" t="s">
        <v>349</v>
      </c>
      <c r="D556" s="20" t="s">
        <v>0</v>
      </c>
      <c r="E556" s="22">
        <v>5</v>
      </c>
      <c r="F556" s="143"/>
      <c r="G556" s="23"/>
    </row>
    <row r="557" spans="1:7" ht="25.5">
      <c r="A557" s="295" t="s">
        <v>1782</v>
      </c>
      <c r="B557" s="78" t="s">
        <v>836</v>
      </c>
      <c r="C557" s="18" t="s">
        <v>350</v>
      </c>
      <c r="D557" s="20" t="s">
        <v>0</v>
      </c>
      <c r="E557" s="22">
        <v>3</v>
      </c>
      <c r="F557" s="143"/>
      <c r="G557" s="23"/>
    </row>
    <row r="558" spans="1:7" ht="25.5">
      <c r="A558" s="295" t="s">
        <v>1783</v>
      </c>
      <c r="B558" s="78" t="s">
        <v>837</v>
      </c>
      <c r="C558" s="18" t="s">
        <v>351</v>
      </c>
      <c r="D558" s="20" t="s">
        <v>0</v>
      </c>
      <c r="E558" s="22">
        <v>3</v>
      </c>
      <c r="F558" s="143"/>
      <c r="G558" s="23"/>
    </row>
    <row r="559" spans="1:7" ht="25.5">
      <c r="A559" s="295" t="s">
        <v>1784</v>
      </c>
      <c r="B559" s="78" t="s">
        <v>838</v>
      </c>
      <c r="C559" s="18" t="s">
        <v>352</v>
      </c>
      <c r="D559" s="20" t="s">
        <v>0</v>
      </c>
      <c r="E559" s="22">
        <v>2</v>
      </c>
      <c r="F559" s="143"/>
      <c r="G559" s="23"/>
    </row>
    <row r="560" spans="1:7" ht="25.5">
      <c r="A560" s="295" t="s">
        <v>1785</v>
      </c>
      <c r="B560" s="78" t="s">
        <v>840</v>
      </c>
      <c r="C560" s="18" t="s">
        <v>354</v>
      </c>
      <c r="D560" s="20" t="s">
        <v>0</v>
      </c>
      <c r="E560" s="22">
        <v>3</v>
      </c>
      <c r="F560" s="143"/>
      <c r="G560" s="23"/>
    </row>
    <row r="561" spans="1:7">
      <c r="A561" s="295" t="s">
        <v>1786</v>
      </c>
      <c r="B561" s="78" t="s">
        <v>2372</v>
      </c>
      <c r="C561" s="18" t="s">
        <v>910</v>
      </c>
      <c r="D561" s="20" t="s">
        <v>0</v>
      </c>
      <c r="E561" s="22">
        <v>1</v>
      </c>
      <c r="F561" s="77"/>
      <c r="G561" s="23"/>
    </row>
    <row r="562" spans="1:7" ht="25.5">
      <c r="A562" s="295" t="s">
        <v>1787</v>
      </c>
      <c r="B562" s="78" t="s">
        <v>2631</v>
      </c>
      <c r="C562" s="18" t="s">
        <v>2625</v>
      </c>
      <c r="D562" s="20" t="s">
        <v>9</v>
      </c>
      <c r="E562" s="22">
        <v>3.6</v>
      </c>
      <c r="F562" s="143"/>
      <c r="G562" s="23"/>
    </row>
    <row r="563" spans="1:7">
      <c r="A563" s="289"/>
      <c r="B563" s="78"/>
      <c r="C563" s="18"/>
      <c r="D563" s="20"/>
      <c r="E563" s="22"/>
      <c r="F563" s="77"/>
      <c r="G563" s="23"/>
    </row>
    <row r="564" spans="1:7">
      <c r="A564" s="291" t="s">
        <v>1788</v>
      </c>
      <c r="B564" s="154"/>
      <c r="C564" s="134" t="s">
        <v>896</v>
      </c>
      <c r="D564" s="135"/>
      <c r="E564" s="136"/>
      <c r="F564" s="156"/>
      <c r="G564" s="137"/>
    </row>
    <row r="565" spans="1:7" ht="25.5">
      <c r="A565" s="292" t="s">
        <v>1789</v>
      </c>
      <c r="B565" s="78" t="s">
        <v>810</v>
      </c>
      <c r="C565" s="18" t="s">
        <v>326</v>
      </c>
      <c r="D565" s="20" t="s">
        <v>9</v>
      </c>
      <c r="E565" s="22">
        <v>65.5</v>
      </c>
      <c r="F565" s="143"/>
      <c r="G565" s="23"/>
    </row>
    <row r="566" spans="1:7" ht="25.5">
      <c r="A566" s="292" t="s">
        <v>1790</v>
      </c>
      <c r="B566" s="78" t="s">
        <v>811</v>
      </c>
      <c r="C566" s="18" t="s">
        <v>327</v>
      </c>
      <c r="D566" s="20" t="s">
        <v>9</v>
      </c>
      <c r="E566" s="22">
        <v>22</v>
      </c>
      <c r="F566" s="143"/>
      <c r="G566" s="23"/>
    </row>
    <row r="567" spans="1:7" ht="25.5">
      <c r="A567" s="292" t="s">
        <v>1791</v>
      </c>
      <c r="B567" s="78" t="s">
        <v>812</v>
      </c>
      <c r="C567" s="18" t="s">
        <v>328</v>
      </c>
      <c r="D567" s="20" t="s">
        <v>9</v>
      </c>
      <c r="E567" s="22">
        <v>16</v>
      </c>
      <c r="F567" s="143"/>
      <c r="G567" s="23"/>
    </row>
    <row r="568" spans="1:7" ht="25.5">
      <c r="A568" s="292" t="s">
        <v>1792</v>
      </c>
      <c r="B568" s="78" t="s">
        <v>816</v>
      </c>
      <c r="C568" s="18" t="s">
        <v>332</v>
      </c>
      <c r="D568" s="20" t="s">
        <v>9</v>
      </c>
      <c r="E568" s="22">
        <v>23.5</v>
      </c>
      <c r="F568" s="143"/>
      <c r="G568" s="23"/>
    </row>
    <row r="569" spans="1:7" ht="25.5">
      <c r="A569" s="292" t="s">
        <v>1793</v>
      </c>
      <c r="B569" s="78" t="s">
        <v>817</v>
      </c>
      <c r="C569" s="18" t="s">
        <v>333</v>
      </c>
      <c r="D569" s="20" t="s">
        <v>9</v>
      </c>
      <c r="E569" s="22">
        <v>33</v>
      </c>
      <c r="F569" s="143"/>
      <c r="G569" s="23"/>
    </row>
    <row r="570" spans="1:7" ht="25.5">
      <c r="A570" s="292" t="s">
        <v>1794</v>
      </c>
      <c r="B570" s="78" t="s">
        <v>813</v>
      </c>
      <c r="C570" s="18" t="s">
        <v>329</v>
      </c>
      <c r="D570" s="20" t="s">
        <v>9</v>
      </c>
      <c r="E570" s="22">
        <v>15</v>
      </c>
      <c r="F570" s="143"/>
      <c r="G570" s="23"/>
    </row>
    <row r="571" spans="1:7">
      <c r="A571" s="292" t="s">
        <v>1795</v>
      </c>
      <c r="B571" s="78" t="s">
        <v>822</v>
      </c>
      <c r="C571" s="18" t="s">
        <v>337</v>
      </c>
      <c r="D571" s="20" t="s">
        <v>9</v>
      </c>
      <c r="E571" s="22">
        <v>33</v>
      </c>
      <c r="F571" s="143"/>
      <c r="G571" s="23"/>
    </row>
    <row r="572" spans="1:7">
      <c r="A572" s="292" t="s">
        <v>1796</v>
      </c>
      <c r="B572" s="78" t="s">
        <v>823</v>
      </c>
      <c r="C572" s="18" t="s">
        <v>338</v>
      </c>
      <c r="D572" s="20" t="s">
        <v>9</v>
      </c>
      <c r="E572" s="22">
        <v>22</v>
      </c>
      <c r="F572" s="143"/>
      <c r="G572" s="23"/>
    </row>
    <row r="573" spans="1:7">
      <c r="A573" s="292" t="s">
        <v>1797</v>
      </c>
      <c r="B573" s="78" t="s">
        <v>824</v>
      </c>
      <c r="C573" s="18" t="s">
        <v>339</v>
      </c>
      <c r="D573" s="20" t="s">
        <v>9</v>
      </c>
      <c r="E573" s="22">
        <v>18</v>
      </c>
      <c r="F573" s="143"/>
      <c r="G573" s="23"/>
    </row>
    <row r="574" spans="1:7">
      <c r="A574" s="292" t="s">
        <v>1798</v>
      </c>
      <c r="B574" s="78" t="s">
        <v>825</v>
      </c>
      <c r="C574" s="18" t="s">
        <v>340</v>
      </c>
      <c r="D574" s="20" t="s">
        <v>9</v>
      </c>
      <c r="E574" s="22">
        <v>56</v>
      </c>
      <c r="F574" s="143"/>
      <c r="G574" s="23"/>
    </row>
    <row r="575" spans="1:7">
      <c r="A575" s="292" t="s">
        <v>1799</v>
      </c>
      <c r="B575" s="78" t="s">
        <v>830</v>
      </c>
      <c r="C575" s="18" t="s">
        <v>344</v>
      </c>
      <c r="D575" s="20" t="s">
        <v>0</v>
      </c>
      <c r="E575" s="22">
        <v>1</v>
      </c>
      <c r="F575" s="143"/>
      <c r="G575" s="23"/>
    </row>
    <row r="576" spans="1:7">
      <c r="A576" s="292" t="s">
        <v>1800</v>
      </c>
      <c r="B576" s="78" t="s">
        <v>831</v>
      </c>
      <c r="C576" s="18" t="s">
        <v>345</v>
      </c>
      <c r="D576" s="20" t="s">
        <v>0</v>
      </c>
      <c r="E576" s="22">
        <v>1</v>
      </c>
      <c r="F576" s="143"/>
      <c r="G576" s="23"/>
    </row>
    <row r="577" spans="1:8">
      <c r="A577" s="292" t="s">
        <v>1801</v>
      </c>
      <c r="B577" s="78" t="s">
        <v>832</v>
      </c>
      <c r="C577" s="18" t="s">
        <v>346</v>
      </c>
      <c r="D577" s="20" t="s">
        <v>0</v>
      </c>
      <c r="E577" s="22">
        <v>1</v>
      </c>
      <c r="F577" s="143"/>
      <c r="G577" s="23"/>
    </row>
    <row r="578" spans="1:8">
      <c r="A578" s="292" t="s">
        <v>1802</v>
      </c>
      <c r="B578" s="78" t="s">
        <v>844</v>
      </c>
      <c r="C578" s="18" t="s">
        <v>357</v>
      </c>
      <c r="D578" s="20" t="s">
        <v>0</v>
      </c>
      <c r="E578" s="22">
        <v>5</v>
      </c>
      <c r="F578" s="143"/>
      <c r="G578" s="23"/>
    </row>
    <row r="579" spans="1:8">
      <c r="A579" s="292" t="s">
        <v>1803</v>
      </c>
      <c r="B579" s="78" t="s">
        <v>847</v>
      </c>
      <c r="C579" s="18" t="s">
        <v>360</v>
      </c>
      <c r="D579" s="20" t="s">
        <v>0</v>
      </c>
      <c r="E579" s="22">
        <v>2</v>
      </c>
      <c r="F579" s="143"/>
      <c r="G579" s="23"/>
    </row>
    <row r="580" spans="1:8">
      <c r="A580" s="292" t="s">
        <v>1804</v>
      </c>
      <c r="B580" s="78" t="s">
        <v>2372</v>
      </c>
      <c r="C580" s="18" t="s">
        <v>2624</v>
      </c>
      <c r="D580" s="20" t="s">
        <v>0</v>
      </c>
      <c r="E580" s="22">
        <v>5</v>
      </c>
      <c r="F580" s="143"/>
      <c r="G580" s="23"/>
    </row>
    <row r="581" spans="1:8" ht="25.5">
      <c r="A581" s="292" t="s">
        <v>1805</v>
      </c>
      <c r="B581" s="78" t="s">
        <v>851</v>
      </c>
      <c r="C581" s="18" t="s">
        <v>1102</v>
      </c>
      <c r="D581" s="20" t="s">
        <v>9</v>
      </c>
      <c r="E581" s="22">
        <v>7</v>
      </c>
      <c r="F581" s="143"/>
      <c r="G581" s="23"/>
    </row>
    <row r="582" spans="1:8">
      <c r="A582" s="292" t="s">
        <v>1806</v>
      </c>
      <c r="B582" s="78" t="s">
        <v>2631</v>
      </c>
      <c r="C582" s="18" t="s">
        <v>1240</v>
      </c>
      <c r="D582" s="20" t="s">
        <v>0</v>
      </c>
      <c r="E582" s="22">
        <v>5</v>
      </c>
      <c r="F582" s="77"/>
      <c r="G582" s="23"/>
    </row>
    <row r="583" spans="1:8">
      <c r="A583" s="292" t="s">
        <v>1807</v>
      </c>
      <c r="B583" s="78" t="s">
        <v>2631</v>
      </c>
      <c r="C583" s="18" t="s">
        <v>1241</v>
      </c>
      <c r="D583" s="20" t="s">
        <v>9</v>
      </c>
      <c r="E583" s="22">
        <v>7</v>
      </c>
      <c r="F583" s="77"/>
      <c r="G583" s="23"/>
    </row>
    <row r="584" spans="1:8">
      <c r="A584" s="292"/>
      <c r="B584" s="78"/>
      <c r="C584" s="18"/>
      <c r="D584" s="20"/>
      <c r="E584" s="22"/>
      <c r="F584" s="77"/>
      <c r="G584" s="23"/>
    </row>
    <row r="585" spans="1:8">
      <c r="A585" s="291" t="s">
        <v>1808</v>
      </c>
      <c r="B585" s="154"/>
      <c r="C585" s="134" t="s">
        <v>878</v>
      </c>
      <c r="D585" s="135"/>
      <c r="E585" s="136"/>
      <c r="F585" s="156"/>
      <c r="G585" s="137"/>
      <c r="H585" s="132"/>
    </row>
    <row r="586" spans="1:8">
      <c r="A586" s="292" t="s">
        <v>1809</v>
      </c>
      <c r="B586" s="78" t="s">
        <v>879</v>
      </c>
      <c r="C586" s="18" t="s">
        <v>385</v>
      </c>
      <c r="D586" s="20" t="s">
        <v>8</v>
      </c>
      <c r="E586" s="22">
        <v>1</v>
      </c>
      <c r="F586" s="143"/>
      <c r="G586" s="23"/>
    </row>
    <row r="587" spans="1:8">
      <c r="A587" s="292"/>
      <c r="B587" s="78"/>
      <c r="C587" s="18"/>
      <c r="D587" s="20"/>
      <c r="E587" s="22"/>
      <c r="F587" s="77"/>
      <c r="G587" s="23"/>
    </row>
    <row r="588" spans="1:8">
      <c r="A588" s="291" t="s">
        <v>1810</v>
      </c>
      <c r="B588" s="154"/>
      <c r="C588" s="134" t="s">
        <v>873</v>
      </c>
      <c r="D588" s="135"/>
      <c r="E588" s="136"/>
      <c r="F588" s="156"/>
      <c r="G588" s="137"/>
    </row>
    <row r="589" spans="1:8">
      <c r="A589" s="292" t="s">
        <v>1811</v>
      </c>
      <c r="B589" s="78" t="s">
        <v>874</v>
      </c>
      <c r="C589" s="18" t="s">
        <v>382</v>
      </c>
      <c r="D589" s="20" t="s">
        <v>8</v>
      </c>
      <c r="E589" s="22">
        <v>598</v>
      </c>
      <c r="F589" s="143"/>
      <c r="G589" s="23"/>
    </row>
    <row r="590" spans="1:8">
      <c r="A590" s="292"/>
      <c r="B590" s="78"/>
      <c r="C590" s="18"/>
      <c r="D590" s="20"/>
      <c r="E590" s="22"/>
      <c r="F590" s="143"/>
      <c r="G590" s="23"/>
    </row>
    <row r="591" spans="1:8">
      <c r="A591" s="334"/>
      <c r="B591" s="335"/>
      <c r="C591" s="336" t="s">
        <v>2623</v>
      </c>
      <c r="D591" s="337"/>
      <c r="E591" s="338"/>
      <c r="F591" s="339"/>
      <c r="G591" s="340"/>
    </row>
    <row r="592" spans="1:8">
      <c r="A592" s="292"/>
      <c r="B592" s="103"/>
      <c r="C592" s="18"/>
      <c r="D592" s="20"/>
      <c r="E592" s="21"/>
      <c r="F592" s="77"/>
      <c r="G592" s="121"/>
    </row>
    <row r="593" spans="1:8">
      <c r="A593" s="291" t="s">
        <v>1180</v>
      </c>
      <c r="B593" s="154"/>
      <c r="C593" s="134" t="s">
        <v>411</v>
      </c>
      <c r="D593" s="135"/>
      <c r="E593" s="136"/>
      <c r="F593" s="156"/>
      <c r="G593" s="137"/>
    </row>
    <row r="594" spans="1:8">
      <c r="A594" s="292" t="s">
        <v>1815</v>
      </c>
      <c r="B594" s="103" t="s">
        <v>2372</v>
      </c>
      <c r="C594" s="18" t="s">
        <v>1248</v>
      </c>
      <c r="D594" s="20" t="s">
        <v>888</v>
      </c>
      <c r="E594" s="19">
        <v>1</v>
      </c>
      <c r="F594" s="77"/>
      <c r="G594" s="23"/>
    </row>
    <row r="595" spans="1:8">
      <c r="A595" s="292"/>
      <c r="B595" s="103"/>
      <c r="C595" s="18"/>
      <c r="D595" s="20"/>
      <c r="E595" s="21"/>
      <c r="F595" s="77"/>
      <c r="G595" s="121"/>
    </row>
    <row r="596" spans="1:8">
      <c r="A596" s="291" t="s">
        <v>1181</v>
      </c>
      <c r="B596" s="154"/>
      <c r="C596" s="134" t="s">
        <v>416</v>
      </c>
      <c r="D596" s="135"/>
      <c r="E596" s="136"/>
      <c r="F596" s="156"/>
      <c r="G596" s="137"/>
    </row>
    <row r="597" spans="1:8">
      <c r="A597" s="292" t="s">
        <v>1816</v>
      </c>
      <c r="B597" s="78" t="s">
        <v>418</v>
      </c>
      <c r="C597" s="18" t="s">
        <v>16</v>
      </c>
      <c r="D597" s="20" t="s">
        <v>8</v>
      </c>
      <c r="E597" s="22">
        <v>10.5</v>
      </c>
      <c r="F597" s="143"/>
      <c r="G597" s="23"/>
    </row>
    <row r="598" spans="1:8">
      <c r="A598" s="292" t="s">
        <v>1817</v>
      </c>
      <c r="B598" s="78" t="s">
        <v>419</v>
      </c>
      <c r="C598" s="18" t="s">
        <v>17</v>
      </c>
      <c r="D598" s="20" t="s">
        <v>8</v>
      </c>
      <c r="E598" s="22">
        <v>72.599999999999994</v>
      </c>
      <c r="F598" s="143"/>
      <c r="G598" s="23"/>
    </row>
    <row r="599" spans="1:8" ht="25.5">
      <c r="A599" s="292" t="s">
        <v>1818</v>
      </c>
      <c r="B599" s="78" t="s">
        <v>420</v>
      </c>
      <c r="C599" s="18" t="s">
        <v>19</v>
      </c>
      <c r="D599" s="20" t="s">
        <v>9</v>
      </c>
      <c r="E599" s="22">
        <v>120</v>
      </c>
      <c r="F599" s="143"/>
      <c r="G599" s="23"/>
    </row>
    <row r="600" spans="1:8" s="132" customFormat="1">
      <c r="A600" s="292" t="s">
        <v>1819</v>
      </c>
      <c r="B600" s="78" t="s">
        <v>927</v>
      </c>
      <c r="C600" s="18" t="s">
        <v>22</v>
      </c>
      <c r="D600" s="20" t="s">
        <v>21</v>
      </c>
      <c r="E600" s="22">
        <v>120</v>
      </c>
      <c r="F600" s="143"/>
      <c r="G600" s="23"/>
      <c r="H600" s="262"/>
    </row>
    <row r="601" spans="1:8">
      <c r="A601" s="292"/>
      <c r="B601" s="78"/>
      <c r="C601" s="18"/>
      <c r="D601" s="20"/>
      <c r="E601" s="22"/>
      <c r="F601" s="77"/>
      <c r="G601" s="23"/>
    </row>
    <row r="602" spans="1:8" s="132" customFormat="1">
      <c r="A602" s="291" t="s">
        <v>1182</v>
      </c>
      <c r="B602" s="154"/>
      <c r="C602" s="134" t="s">
        <v>427</v>
      </c>
      <c r="D602" s="135"/>
      <c r="E602" s="136"/>
      <c r="F602" s="156"/>
      <c r="G602" s="137"/>
      <c r="H602" s="262"/>
    </row>
    <row r="603" spans="1:8" s="132" customFormat="1">
      <c r="A603" s="292" t="s">
        <v>1820</v>
      </c>
      <c r="B603" s="78" t="s">
        <v>432</v>
      </c>
      <c r="C603" s="18" t="s">
        <v>33</v>
      </c>
      <c r="D603" s="20" t="s">
        <v>12</v>
      </c>
      <c r="E603" s="22">
        <v>4</v>
      </c>
      <c r="F603" s="143"/>
      <c r="G603" s="23"/>
      <c r="H603" s="262"/>
    </row>
    <row r="604" spans="1:8" s="132" customFormat="1" ht="25.5">
      <c r="A604" s="292" t="s">
        <v>1821</v>
      </c>
      <c r="B604" s="78" t="s">
        <v>439</v>
      </c>
      <c r="C604" s="18" t="s">
        <v>440</v>
      </c>
      <c r="D604" s="20" t="s">
        <v>8</v>
      </c>
      <c r="E604" s="22">
        <v>185</v>
      </c>
      <c r="F604" s="143"/>
      <c r="G604" s="23"/>
      <c r="H604" s="262"/>
    </row>
    <row r="605" spans="1:8">
      <c r="A605" s="292" t="s">
        <v>1822</v>
      </c>
      <c r="B605" s="78" t="s">
        <v>436</v>
      </c>
      <c r="C605" s="18" t="s">
        <v>37</v>
      </c>
      <c r="D605" s="20" t="s">
        <v>8</v>
      </c>
      <c r="E605" s="22">
        <v>290</v>
      </c>
      <c r="F605" s="143"/>
      <c r="G605" s="23"/>
    </row>
    <row r="606" spans="1:8">
      <c r="A606" s="292" t="s">
        <v>1823</v>
      </c>
      <c r="B606" s="78" t="s">
        <v>438</v>
      </c>
      <c r="C606" s="18" t="s">
        <v>39</v>
      </c>
      <c r="D606" s="20" t="s">
        <v>8</v>
      </c>
      <c r="E606" s="22">
        <v>308</v>
      </c>
      <c r="F606" s="143"/>
      <c r="G606" s="23"/>
    </row>
    <row r="607" spans="1:8">
      <c r="A607" s="292" t="s">
        <v>1824</v>
      </c>
      <c r="B607" s="78" t="s">
        <v>443</v>
      </c>
      <c r="C607" s="18" t="s">
        <v>41</v>
      </c>
      <c r="D607" s="20" t="s">
        <v>8</v>
      </c>
      <c r="E607" s="22">
        <v>308</v>
      </c>
      <c r="F607" s="143"/>
      <c r="G607" s="23"/>
    </row>
    <row r="608" spans="1:8">
      <c r="A608" s="292"/>
      <c r="B608" s="78"/>
      <c r="C608" s="18"/>
      <c r="D608" s="20"/>
      <c r="E608" s="22"/>
      <c r="F608" s="77"/>
      <c r="G608" s="23"/>
    </row>
    <row r="609" spans="1:8">
      <c r="A609" s="291" t="s">
        <v>1183</v>
      </c>
      <c r="B609" s="154"/>
      <c r="C609" s="134" t="s">
        <v>444</v>
      </c>
      <c r="D609" s="135"/>
      <c r="E609" s="136"/>
      <c r="F609" s="156"/>
      <c r="G609" s="137"/>
    </row>
    <row r="610" spans="1:8" ht="51">
      <c r="A610" s="292" t="s">
        <v>1825</v>
      </c>
      <c r="B610" s="78" t="s">
        <v>2631</v>
      </c>
      <c r="C610" s="18" t="s">
        <v>899</v>
      </c>
      <c r="D610" s="20" t="s">
        <v>1</v>
      </c>
      <c r="E610" s="22">
        <v>1</v>
      </c>
      <c r="F610" s="77"/>
      <c r="G610" s="23"/>
    </row>
    <row r="611" spans="1:8" ht="38.25">
      <c r="A611" s="292" t="s">
        <v>1826</v>
      </c>
      <c r="B611" s="78" t="s">
        <v>2631</v>
      </c>
      <c r="C611" s="18" t="s">
        <v>1224</v>
      </c>
      <c r="D611" s="20" t="s">
        <v>1</v>
      </c>
      <c r="E611" s="22">
        <v>1</v>
      </c>
      <c r="F611" s="77"/>
      <c r="G611" s="23"/>
    </row>
    <row r="612" spans="1:8" ht="38.25">
      <c r="A612" s="292" t="s">
        <v>1827</v>
      </c>
      <c r="B612" s="78" t="s">
        <v>2631</v>
      </c>
      <c r="C612" s="18" t="s">
        <v>1226</v>
      </c>
      <c r="D612" s="20" t="s">
        <v>1</v>
      </c>
      <c r="E612" s="22">
        <v>1</v>
      </c>
      <c r="F612" s="77"/>
      <c r="G612" s="23"/>
    </row>
    <row r="613" spans="1:8">
      <c r="A613" s="292" t="s">
        <v>1828</v>
      </c>
      <c r="B613" s="78" t="s">
        <v>450</v>
      </c>
      <c r="C613" s="18" t="s">
        <v>48</v>
      </c>
      <c r="D613" s="20" t="s">
        <v>8</v>
      </c>
      <c r="E613" s="22">
        <v>34</v>
      </c>
      <c r="F613" s="143"/>
      <c r="G613" s="23"/>
    </row>
    <row r="614" spans="1:8">
      <c r="A614" s="292"/>
      <c r="B614" s="78"/>
      <c r="C614" s="18"/>
      <c r="D614" s="20"/>
      <c r="E614" s="22"/>
      <c r="F614" s="77"/>
      <c r="G614" s="23"/>
    </row>
    <row r="615" spans="1:8">
      <c r="A615" s="291" t="s">
        <v>1243</v>
      </c>
      <c r="B615" s="154"/>
      <c r="C615" s="134" t="s">
        <v>462</v>
      </c>
      <c r="D615" s="135"/>
      <c r="E615" s="136"/>
      <c r="F615" s="156"/>
      <c r="G615" s="137"/>
    </row>
    <row r="616" spans="1:8" ht="25.5">
      <c r="A616" s="292" t="s">
        <v>1829</v>
      </c>
      <c r="B616" s="78" t="s">
        <v>463</v>
      </c>
      <c r="C616" s="18" t="s">
        <v>60</v>
      </c>
      <c r="D616" s="20" t="s">
        <v>12</v>
      </c>
      <c r="E616" s="22">
        <v>38.42</v>
      </c>
      <c r="F616" s="143"/>
      <c r="G616" s="23"/>
    </row>
    <row r="617" spans="1:8" ht="38.25">
      <c r="A617" s="292" t="s">
        <v>1830</v>
      </c>
      <c r="B617" s="78" t="s">
        <v>464</v>
      </c>
      <c r="C617" s="18" t="s">
        <v>61</v>
      </c>
      <c r="D617" s="20" t="s">
        <v>12</v>
      </c>
      <c r="E617" s="22">
        <v>22.7</v>
      </c>
      <c r="F617" s="143"/>
      <c r="G617" s="23"/>
    </row>
    <row r="618" spans="1:8" ht="25.5">
      <c r="A618" s="292" t="s">
        <v>1831</v>
      </c>
      <c r="B618" s="78" t="s">
        <v>466</v>
      </c>
      <c r="C618" s="18" t="s">
        <v>931</v>
      </c>
      <c r="D618" s="20" t="s">
        <v>12</v>
      </c>
      <c r="E618" s="22">
        <v>15.72</v>
      </c>
      <c r="F618" s="143"/>
      <c r="G618" s="23"/>
    </row>
    <row r="619" spans="1:8">
      <c r="A619" s="292"/>
      <c r="B619" s="78"/>
      <c r="C619" s="18"/>
      <c r="D619" s="20"/>
      <c r="E619" s="22"/>
      <c r="F619" s="77"/>
      <c r="G619" s="23"/>
    </row>
    <row r="620" spans="1:8">
      <c r="A620" s="291" t="s">
        <v>1244</v>
      </c>
      <c r="B620" s="154"/>
      <c r="C620" s="134" t="s">
        <v>508</v>
      </c>
      <c r="D620" s="135"/>
      <c r="E620" s="136"/>
      <c r="F620" s="156"/>
      <c r="G620" s="137"/>
    </row>
    <row r="621" spans="1:8">
      <c r="A621" s="292" t="s">
        <v>1832</v>
      </c>
      <c r="B621" s="78" t="s">
        <v>511</v>
      </c>
      <c r="C621" s="18" t="s">
        <v>104</v>
      </c>
      <c r="D621" s="20" t="s">
        <v>8</v>
      </c>
      <c r="E621" s="22">
        <v>6</v>
      </c>
      <c r="F621" s="143"/>
      <c r="G621" s="23"/>
    </row>
    <row r="622" spans="1:8">
      <c r="A622" s="292" t="s">
        <v>1833</v>
      </c>
      <c r="B622" s="78" t="s">
        <v>512</v>
      </c>
      <c r="C622" s="18" t="s">
        <v>105</v>
      </c>
      <c r="D622" s="20" t="s">
        <v>8</v>
      </c>
      <c r="E622" s="22">
        <v>4</v>
      </c>
      <c r="F622" s="143"/>
      <c r="G622" s="23"/>
    </row>
    <row r="623" spans="1:8">
      <c r="A623" s="292" t="s">
        <v>1834</v>
      </c>
      <c r="B623" s="78" t="s">
        <v>513</v>
      </c>
      <c r="C623" s="18" t="s">
        <v>106</v>
      </c>
      <c r="D623" s="20" t="s">
        <v>12</v>
      </c>
      <c r="E623" s="22">
        <v>0.16</v>
      </c>
      <c r="F623" s="143"/>
      <c r="G623" s="23"/>
    </row>
    <row r="624" spans="1:8">
      <c r="A624" s="292"/>
      <c r="B624" s="78"/>
      <c r="C624" s="18"/>
      <c r="D624" s="20"/>
      <c r="E624" s="22"/>
      <c r="F624" s="77"/>
      <c r="G624" s="23"/>
      <c r="H624" s="122"/>
    </row>
    <row r="625" spans="1:8">
      <c r="A625" s="291" t="s">
        <v>1184</v>
      </c>
      <c r="B625" s="154"/>
      <c r="C625" s="134" t="s">
        <v>903</v>
      </c>
      <c r="D625" s="135"/>
      <c r="E625" s="136"/>
      <c r="F625" s="156"/>
      <c r="G625" s="137"/>
      <c r="H625" s="122"/>
    </row>
    <row r="626" spans="1:8">
      <c r="A626" s="292" t="s">
        <v>1835</v>
      </c>
      <c r="B626" s="78" t="s">
        <v>520</v>
      </c>
      <c r="C626" s="18" t="s">
        <v>111</v>
      </c>
      <c r="D626" s="20" t="s">
        <v>12</v>
      </c>
      <c r="E626" s="22">
        <v>0.5</v>
      </c>
      <c r="F626" s="143"/>
      <c r="G626" s="23"/>
      <c r="H626" s="122"/>
    </row>
    <row r="627" spans="1:8">
      <c r="A627" s="292" t="s">
        <v>1836</v>
      </c>
      <c r="B627" s="78" t="s">
        <v>522</v>
      </c>
      <c r="C627" s="18" t="s">
        <v>113</v>
      </c>
      <c r="D627" s="20" t="s">
        <v>8</v>
      </c>
      <c r="E627" s="22">
        <v>192.51</v>
      </c>
      <c r="F627" s="143"/>
      <c r="G627" s="23"/>
      <c r="H627" s="122"/>
    </row>
    <row r="628" spans="1:8">
      <c r="A628" s="292" t="s">
        <v>1837</v>
      </c>
      <c r="B628" s="78" t="s">
        <v>523</v>
      </c>
      <c r="C628" s="18" t="s">
        <v>114</v>
      </c>
      <c r="D628" s="20" t="s">
        <v>8</v>
      </c>
      <c r="E628" s="22">
        <v>310</v>
      </c>
      <c r="F628" s="143"/>
      <c r="G628" s="23"/>
    </row>
    <row r="629" spans="1:8">
      <c r="A629" s="292" t="s">
        <v>1838</v>
      </c>
      <c r="B629" s="78" t="s">
        <v>525</v>
      </c>
      <c r="C629" s="18" t="s">
        <v>116</v>
      </c>
      <c r="D629" s="20" t="s">
        <v>8</v>
      </c>
      <c r="E629" s="22">
        <v>310</v>
      </c>
      <c r="F629" s="143"/>
      <c r="G629" s="23"/>
    </row>
    <row r="630" spans="1:8">
      <c r="A630" s="292" t="s">
        <v>1839</v>
      </c>
      <c r="B630" s="78" t="s">
        <v>527</v>
      </c>
      <c r="C630" s="18" t="s">
        <v>118</v>
      </c>
      <c r="D630" s="20" t="s">
        <v>8</v>
      </c>
      <c r="E630" s="22">
        <v>310</v>
      </c>
      <c r="F630" s="143"/>
      <c r="G630" s="23"/>
    </row>
    <row r="631" spans="1:8">
      <c r="A631" s="292"/>
      <c r="B631" s="78"/>
      <c r="C631" s="18"/>
      <c r="D631" s="20"/>
      <c r="E631" s="22"/>
      <c r="F631" s="77"/>
      <c r="G631" s="23"/>
    </row>
    <row r="632" spans="1:8">
      <c r="A632" s="291" t="s">
        <v>1185</v>
      </c>
      <c r="B632" s="154"/>
      <c r="C632" s="134" t="s">
        <v>1249</v>
      </c>
      <c r="D632" s="135"/>
      <c r="E632" s="136"/>
      <c r="F632" s="156"/>
      <c r="G632" s="137"/>
    </row>
    <row r="633" spans="1:8" ht="25.5">
      <c r="A633" s="292" t="s">
        <v>1840</v>
      </c>
      <c r="B633" s="78" t="s">
        <v>542</v>
      </c>
      <c r="C633" s="18" t="s">
        <v>968</v>
      </c>
      <c r="D633" s="20" t="s">
        <v>8</v>
      </c>
      <c r="E633" s="22">
        <v>50.56</v>
      </c>
      <c r="F633" s="143"/>
      <c r="G633" s="23"/>
    </row>
    <row r="634" spans="1:8" ht="25.5">
      <c r="A634" s="292" t="s">
        <v>1841</v>
      </c>
      <c r="B634" s="78" t="s">
        <v>545</v>
      </c>
      <c r="C634" s="18" t="s">
        <v>972</v>
      </c>
      <c r="D634" s="20" t="s">
        <v>9</v>
      </c>
      <c r="E634" s="22">
        <v>29</v>
      </c>
      <c r="F634" s="143"/>
      <c r="G634" s="23"/>
    </row>
    <row r="635" spans="1:8" ht="25.5">
      <c r="A635" s="292" t="s">
        <v>1842</v>
      </c>
      <c r="B635" s="78" t="s">
        <v>544</v>
      </c>
      <c r="C635" s="18" t="s">
        <v>123</v>
      </c>
      <c r="D635" s="20" t="s">
        <v>8</v>
      </c>
      <c r="E635" s="22">
        <v>141.94999999999999</v>
      </c>
      <c r="F635" s="143"/>
      <c r="G635" s="23"/>
    </row>
    <row r="636" spans="1:8">
      <c r="A636" s="292" t="s">
        <v>1843</v>
      </c>
      <c r="B636" s="78" t="s">
        <v>546</v>
      </c>
      <c r="C636" s="18" t="s">
        <v>124</v>
      </c>
      <c r="D636" s="20" t="s">
        <v>9</v>
      </c>
      <c r="E636" s="22">
        <v>52.5</v>
      </c>
      <c r="F636" s="143"/>
      <c r="G636" s="23"/>
    </row>
    <row r="637" spans="1:8">
      <c r="A637" s="289"/>
      <c r="B637" s="78"/>
      <c r="C637" s="18"/>
      <c r="D637" s="20"/>
      <c r="E637" s="22"/>
      <c r="F637" s="77"/>
      <c r="G637" s="23"/>
    </row>
    <row r="638" spans="1:8">
      <c r="A638" s="291" t="s">
        <v>1844</v>
      </c>
      <c r="B638" s="154"/>
      <c r="C638" s="134" t="s">
        <v>1250</v>
      </c>
      <c r="D638" s="135"/>
      <c r="E638" s="136"/>
      <c r="F638" s="156"/>
      <c r="G638" s="137"/>
    </row>
    <row r="639" spans="1:8" ht="38.25">
      <c r="A639" s="292" t="s">
        <v>1845</v>
      </c>
      <c r="B639" s="78" t="s">
        <v>949</v>
      </c>
      <c r="C639" s="18" t="s">
        <v>950</v>
      </c>
      <c r="D639" s="20" t="s">
        <v>8</v>
      </c>
      <c r="E639" s="22">
        <v>7.5</v>
      </c>
      <c r="F639" s="143"/>
      <c r="G639" s="23"/>
    </row>
    <row r="640" spans="1:8" ht="51">
      <c r="A640" s="292" t="s">
        <v>1846</v>
      </c>
      <c r="B640" s="78" t="s">
        <v>951</v>
      </c>
      <c r="C640" s="18" t="s">
        <v>952</v>
      </c>
      <c r="D640" s="20" t="s">
        <v>9</v>
      </c>
      <c r="E640" s="22">
        <v>5.8</v>
      </c>
      <c r="F640" s="143"/>
      <c r="G640" s="23"/>
      <c r="H640" s="122"/>
    </row>
    <row r="641" spans="1:8" ht="25.5">
      <c r="A641" s="292" t="s">
        <v>1847</v>
      </c>
      <c r="B641" s="78" t="s">
        <v>962</v>
      </c>
      <c r="C641" s="18" t="s">
        <v>963</v>
      </c>
      <c r="D641" s="20" t="s">
        <v>8</v>
      </c>
      <c r="E641" s="22">
        <v>12.46</v>
      </c>
      <c r="F641" s="143"/>
      <c r="G641" s="23"/>
    </row>
    <row r="642" spans="1:8">
      <c r="A642" s="292"/>
      <c r="B642" s="78"/>
      <c r="C642" s="18"/>
      <c r="D642" s="20"/>
      <c r="E642" s="22"/>
      <c r="F642" s="77"/>
      <c r="G642" s="23"/>
    </row>
    <row r="643" spans="1:8">
      <c r="A643" s="291" t="s">
        <v>1848</v>
      </c>
      <c r="B643" s="154"/>
      <c r="C643" s="134" t="s">
        <v>887</v>
      </c>
      <c r="D643" s="135"/>
      <c r="E643" s="136"/>
      <c r="F643" s="156"/>
      <c r="G643" s="137"/>
    </row>
    <row r="644" spans="1:8">
      <c r="A644" s="292" t="s">
        <v>1849</v>
      </c>
      <c r="B644" s="78" t="s">
        <v>547</v>
      </c>
      <c r="C644" s="18" t="s">
        <v>973</v>
      </c>
      <c r="D644" s="20" t="s">
        <v>8</v>
      </c>
      <c r="E644" s="22">
        <v>308</v>
      </c>
      <c r="F644" s="143"/>
      <c r="G644" s="23"/>
    </row>
    <row r="645" spans="1:8" ht="38.25">
      <c r="A645" s="292" t="s">
        <v>1850</v>
      </c>
      <c r="B645" s="78" t="s">
        <v>548</v>
      </c>
      <c r="C645" s="18" t="s">
        <v>974</v>
      </c>
      <c r="D645" s="20" t="s">
        <v>8</v>
      </c>
      <c r="E645" s="22">
        <v>34</v>
      </c>
      <c r="F645" s="143"/>
      <c r="G645" s="23"/>
    </row>
    <row r="646" spans="1:8">
      <c r="A646" s="292" t="s">
        <v>1851</v>
      </c>
      <c r="B646" s="78" t="s">
        <v>549</v>
      </c>
      <c r="C646" s="18" t="s">
        <v>125</v>
      </c>
      <c r="D646" s="20" t="s">
        <v>0</v>
      </c>
      <c r="E646" s="22">
        <v>28</v>
      </c>
      <c r="F646" s="143"/>
      <c r="G646" s="23"/>
    </row>
    <row r="647" spans="1:8">
      <c r="A647" s="289"/>
      <c r="B647" s="78"/>
      <c r="C647" s="18"/>
      <c r="D647" s="20"/>
      <c r="E647" s="22"/>
      <c r="F647" s="77"/>
      <c r="G647" s="23"/>
      <c r="H647" s="122"/>
    </row>
    <row r="648" spans="1:8">
      <c r="A648" s="291" t="s">
        <v>1852</v>
      </c>
      <c r="B648" s="154"/>
      <c r="C648" s="134" t="s">
        <v>550</v>
      </c>
      <c r="D648" s="135"/>
      <c r="E648" s="136"/>
      <c r="F648" s="156"/>
      <c r="G648" s="137"/>
      <c r="H648" s="122"/>
    </row>
    <row r="649" spans="1:8" ht="25.5">
      <c r="A649" s="292" t="s">
        <v>1853</v>
      </c>
      <c r="B649" s="78" t="s">
        <v>2631</v>
      </c>
      <c r="C649" s="18" t="s">
        <v>1251</v>
      </c>
      <c r="D649" s="20" t="s">
        <v>888</v>
      </c>
      <c r="E649" s="22">
        <v>1</v>
      </c>
      <c r="F649" s="77"/>
      <c r="G649" s="23"/>
      <c r="H649" s="122"/>
    </row>
    <row r="650" spans="1:8">
      <c r="A650" s="289"/>
      <c r="B650" s="78"/>
      <c r="C650" s="18"/>
      <c r="D650" s="20"/>
      <c r="E650" s="22"/>
      <c r="F650" s="77"/>
      <c r="G650" s="23"/>
    </row>
    <row r="651" spans="1:8">
      <c r="A651" s="291" t="s">
        <v>1854</v>
      </c>
      <c r="B651" s="154"/>
      <c r="C651" s="134" t="s">
        <v>616</v>
      </c>
      <c r="D651" s="135"/>
      <c r="E651" s="136"/>
      <c r="F651" s="156"/>
      <c r="G651" s="137"/>
    </row>
    <row r="652" spans="1:8">
      <c r="A652" s="292" t="s">
        <v>1855</v>
      </c>
      <c r="B652" s="78" t="s">
        <v>617</v>
      </c>
      <c r="C652" s="18" t="s">
        <v>171</v>
      </c>
      <c r="D652" s="20" t="s">
        <v>8</v>
      </c>
      <c r="E652" s="22">
        <v>192.51</v>
      </c>
      <c r="F652" s="143"/>
      <c r="G652" s="23"/>
    </row>
    <row r="653" spans="1:8">
      <c r="A653" s="292" t="s">
        <v>1856</v>
      </c>
      <c r="B653" s="78" t="s">
        <v>618</v>
      </c>
      <c r="C653" s="18" t="s">
        <v>172</v>
      </c>
      <c r="D653" s="20" t="s">
        <v>8</v>
      </c>
      <c r="E653" s="22">
        <v>310</v>
      </c>
      <c r="F653" s="143"/>
      <c r="G653" s="23"/>
    </row>
    <row r="654" spans="1:8">
      <c r="A654" s="292" t="s">
        <v>1857</v>
      </c>
      <c r="B654" s="78" t="s">
        <v>622</v>
      </c>
      <c r="C654" s="18" t="s">
        <v>176</v>
      </c>
      <c r="D654" s="20" t="s">
        <v>8</v>
      </c>
      <c r="E654" s="22">
        <v>192.51</v>
      </c>
      <c r="F654" s="143"/>
      <c r="G654" s="23"/>
    </row>
    <row r="655" spans="1:8">
      <c r="A655" s="292" t="s">
        <v>1858</v>
      </c>
      <c r="B655" s="78" t="s">
        <v>623</v>
      </c>
      <c r="C655" s="18" t="s">
        <v>177</v>
      </c>
      <c r="D655" s="20" t="s">
        <v>8</v>
      </c>
      <c r="E655" s="22">
        <v>310</v>
      </c>
      <c r="F655" s="143"/>
      <c r="G655" s="23"/>
    </row>
    <row r="656" spans="1:8">
      <c r="A656" s="292" t="s">
        <v>1859</v>
      </c>
      <c r="B656" s="78" t="s">
        <v>1270</v>
      </c>
      <c r="C656" s="18" t="s">
        <v>1271</v>
      </c>
      <c r="D656" s="20" t="s">
        <v>8</v>
      </c>
      <c r="E656" s="22">
        <v>16.8</v>
      </c>
      <c r="F656" s="143"/>
      <c r="G656" s="23"/>
    </row>
    <row r="657" spans="1:8">
      <c r="A657" s="292"/>
      <c r="B657" s="78"/>
      <c r="C657" s="18"/>
      <c r="D657" s="20"/>
      <c r="E657" s="22"/>
      <c r="F657" s="77"/>
      <c r="G657" s="23"/>
    </row>
    <row r="658" spans="1:8">
      <c r="A658" s="291" t="s">
        <v>1860</v>
      </c>
      <c r="B658" s="154"/>
      <c r="C658" s="134" t="s">
        <v>628</v>
      </c>
      <c r="D658" s="135"/>
      <c r="E658" s="136"/>
      <c r="F658" s="156"/>
      <c r="G658" s="137"/>
    </row>
    <row r="659" spans="1:8">
      <c r="A659" s="292" t="s">
        <v>1861</v>
      </c>
      <c r="B659" s="78" t="s">
        <v>636</v>
      </c>
      <c r="C659" s="18" t="s">
        <v>189</v>
      </c>
      <c r="D659" s="20" t="s">
        <v>44</v>
      </c>
      <c r="E659" s="22">
        <v>0.75</v>
      </c>
      <c r="F659" s="143"/>
      <c r="G659" s="23"/>
    </row>
    <row r="660" spans="1:8" ht="25.5">
      <c r="A660" s="292" t="s">
        <v>1862</v>
      </c>
      <c r="B660" s="78" t="s">
        <v>643</v>
      </c>
      <c r="C660" s="18" t="s">
        <v>196</v>
      </c>
      <c r="D660" s="20" t="s">
        <v>0</v>
      </c>
      <c r="E660" s="22">
        <v>3</v>
      </c>
      <c r="F660" s="143"/>
      <c r="G660" s="23"/>
      <c r="H660" s="122"/>
    </row>
    <row r="661" spans="1:8" ht="25.5">
      <c r="A661" s="292" t="s">
        <v>1863</v>
      </c>
      <c r="B661" s="78" t="s">
        <v>645</v>
      </c>
      <c r="C661" s="18" t="s">
        <v>198</v>
      </c>
      <c r="D661" s="20" t="s">
        <v>0</v>
      </c>
      <c r="E661" s="22">
        <v>2</v>
      </c>
      <c r="F661" s="143"/>
      <c r="G661" s="23"/>
    </row>
    <row r="662" spans="1:8">
      <c r="A662" s="289"/>
      <c r="B662" s="78"/>
      <c r="C662" s="18"/>
      <c r="D662" s="20"/>
      <c r="E662" s="22"/>
      <c r="F662" s="77"/>
      <c r="G662" s="23"/>
    </row>
    <row r="663" spans="1:8" ht="25.5">
      <c r="A663" s="291" t="s">
        <v>1864</v>
      </c>
      <c r="B663" s="154"/>
      <c r="C663" s="134" t="s">
        <v>659</v>
      </c>
      <c r="D663" s="135"/>
      <c r="E663" s="136"/>
      <c r="F663" s="156"/>
      <c r="G663" s="137"/>
    </row>
    <row r="664" spans="1:8">
      <c r="A664" s="292" t="s">
        <v>1865</v>
      </c>
      <c r="B664" s="78" t="s">
        <v>660</v>
      </c>
      <c r="C664" s="18" t="s">
        <v>209</v>
      </c>
      <c r="D664" s="20" t="s">
        <v>9</v>
      </c>
      <c r="E664" s="22">
        <v>36</v>
      </c>
      <c r="F664" s="143"/>
      <c r="G664" s="23"/>
    </row>
    <row r="665" spans="1:8">
      <c r="A665" s="292" t="s">
        <v>1866</v>
      </c>
      <c r="B665" s="78" t="s">
        <v>661</v>
      </c>
      <c r="C665" s="18" t="s">
        <v>210</v>
      </c>
      <c r="D665" s="20" t="s">
        <v>9</v>
      </c>
      <c r="E665" s="22">
        <v>24</v>
      </c>
      <c r="F665" s="143"/>
      <c r="G665" s="23"/>
    </row>
    <row r="666" spans="1:8" ht="25.5">
      <c r="A666" s="292" t="s">
        <v>1867</v>
      </c>
      <c r="B666" s="78" t="s">
        <v>678</v>
      </c>
      <c r="C666" s="18" t="s">
        <v>219</v>
      </c>
      <c r="D666" s="20" t="s">
        <v>9</v>
      </c>
      <c r="E666" s="22">
        <v>48</v>
      </c>
      <c r="F666" s="143"/>
      <c r="G666" s="23"/>
    </row>
    <row r="667" spans="1:8">
      <c r="A667" s="292"/>
      <c r="B667" s="78"/>
      <c r="C667" s="18"/>
      <c r="D667" s="20"/>
      <c r="E667" s="22"/>
      <c r="F667" s="77"/>
      <c r="G667" s="23"/>
    </row>
    <row r="668" spans="1:8">
      <c r="A668" s="291" t="s">
        <v>1868</v>
      </c>
      <c r="B668" s="154"/>
      <c r="C668" s="134" t="s">
        <v>685</v>
      </c>
      <c r="D668" s="135"/>
      <c r="E668" s="136"/>
      <c r="F668" s="156"/>
      <c r="G668" s="137"/>
    </row>
    <row r="669" spans="1:8" ht="25.5">
      <c r="A669" s="292" t="s">
        <v>1869</v>
      </c>
      <c r="B669" s="78" t="s">
        <v>686</v>
      </c>
      <c r="C669" s="18" t="s">
        <v>226</v>
      </c>
      <c r="D669" s="20" t="s">
        <v>9</v>
      </c>
      <c r="E669" s="22">
        <v>75</v>
      </c>
      <c r="F669" s="143"/>
      <c r="G669" s="23"/>
    </row>
    <row r="670" spans="1:8" ht="25.5">
      <c r="A670" s="292" t="s">
        <v>1870</v>
      </c>
      <c r="B670" s="78" t="s">
        <v>1013</v>
      </c>
      <c r="C670" s="18" t="s">
        <v>229</v>
      </c>
      <c r="D670" s="20" t="s">
        <v>9</v>
      </c>
      <c r="E670" s="22">
        <v>180</v>
      </c>
      <c r="F670" s="143"/>
      <c r="G670" s="23"/>
      <c r="H670" s="122"/>
    </row>
    <row r="671" spans="1:8">
      <c r="A671" s="292" t="s">
        <v>1871</v>
      </c>
      <c r="B671" s="78" t="s">
        <v>1014</v>
      </c>
      <c r="C671" s="18" t="s">
        <v>230</v>
      </c>
      <c r="D671" s="20" t="s">
        <v>9</v>
      </c>
      <c r="E671" s="22">
        <v>88</v>
      </c>
      <c r="F671" s="143"/>
      <c r="G671" s="23"/>
    </row>
    <row r="672" spans="1:8" ht="25.5">
      <c r="A672" s="292" t="s">
        <v>1872</v>
      </c>
      <c r="B672" s="78" t="s">
        <v>700</v>
      </c>
      <c r="C672" s="18" t="s">
        <v>1021</v>
      </c>
      <c r="D672" s="20" t="s">
        <v>9</v>
      </c>
      <c r="E672" s="22">
        <v>25</v>
      </c>
      <c r="F672" s="143"/>
      <c r="G672" s="23"/>
    </row>
    <row r="673" spans="1:8">
      <c r="A673" s="292" t="s">
        <v>1873</v>
      </c>
      <c r="B673" s="78" t="s">
        <v>697</v>
      </c>
      <c r="C673" s="18" t="s">
        <v>238</v>
      </c>
      <c r="D673" s="20" t="s">
        <v>9</v>
      </c>
      <c r="E673" s="22">
        <v>106</v>
      </c>
      <c r="F673" s="143"/>
      <c r="G673" s="23"/>
    </row>
    <row r="674" spans="1:8">
      <c r="A674" s="292" t="s">
        <v>1874</v>
      </c>
      <c r="B674" s="78" t="s">
        <v>701</v>
      </c>
      <c r="C674" s="18" t="s">
        <v>241</v>
      </c>
      <c r="D674" s="20" t="s">
        <v>9</v>
      </c>
      <c r="E674" s="22">
        <v>127</v>
      </c>
      <c r="F674" s="143"/>
      <c r="G674" s="23"/>
    </row>
    <row r="675" spans="1:8">
      <c r="A675" s="292" t="s">
        <v>1875</v>
      </c>
      <c r="B675" s="78" t="s">
        <v>702</v>
      </c>
      <c r="C675" s="18" t="s">
        <v>242</v>
      </c>
      <c r="D675" s="20" t="s">
        <v>9</v>
      </c>
      <c r="E675" s="22">
        <v>85</v>
      </c>
      <c r="F675" s="143"/>
      <c r="G675" s="23"/>
    </row>
    <row r="676" spans="1:8">
      <c r="A676" s="289"/>
      <c r="B676" s="78"/>
      <c r="C676" s="18"/>
      <c r="D676" s="20"/>
      <c r="E676" s="22"/>
      <c r="F676" s="77"/>
      <c r="G676" s="23"/>
      <c r="H676" s="122"/>
    </row>
    <row r="677" spans="1:8" ht="25.5">
      <c r="A677" s="291" t="s">
        <v>1876</v>
      </c>
      <c r="B677" s="154"/>
      <c r="C677" s="134" t="s">
        <v>703</v>
      </c>
      <c r="D677" s="135"/>
      <c r="E677" s="136"/>
      <c r="F677" s="156"/>
      <c r="G677" s="137"/>
    </row>
    <row r="678" spans="1:8">
      <c r="A678" s="292" t="s">
        <v>1877</v>
      </c>
      <c r="B678" s="78" t="s">
        <v>706</v>
      </c>
      <c r="C678" s="18" t="s">
        <v>245</v>
      </c>
      <c r="D678" s="20" t="s">
        <v>0</v>
      </c>
      <c r="E678" s="22">
        <v>8</v>
      </c>
      <c r="F678" s="143"/>
      <c r="G678" s="23"/>
    </row>
    <row r="679" spans="1:8">
      <c r="A679" s="292" t="s">
        <v>1878</v>
      </c>
      <c r="B679" s="78" t="s">
        <v>710</v>
      </c>
      <c r="C679" s="18" t="s">
        <v>249</v>
      </c>
      <c r="D679" s="20" t="s">
        <v>0</v>
      </c>
      <c r="E679" s="22">
        <v>12</v>
      </c>
      <c r="F679" s="143"/>
      <c r="G679" s="23"/>
    </row>
    <row r="680" spans="1:8">
      <c r="A680" s="292" t="s">
        <v>1879</v>
      </c>
      <c r="B680" s="78" t="s">
        <v>1040</v>
      </c>
      <c r="C680" s="18" t="s">
        <v>250</v>
      </c>
      <c r="D680" s="20" t="s">
        <v>0</v>
      </c>
      <c r="E680" s="22">
        <v>24</v>
      </c>
      <c r="F680" s="143"/>
      <c r="G680" s="23"/>
    </row>
    <row r="681" spans="1:8">
      <c r="A681" s="292" t="s">
        <v>1880</v>
      </c>
      <c r="B681" s="78" t="s">
        <v>714</v>
      </c>
      <c r="C681" s="18" t="s">
        <v>254</v>
      </c>
      <c r="D681" s="20" t="s">
        <v>11</v>
      </c>
      <c r="E681" s="22">
        <v>4</v>
      </c>
      <c r="F681" s="143"/>
      <c r="G681" s="23"/>
    </row>
    <row r="682" spans="1:8">
      <c r="A682" s="292" t="s">
        <v>1881</v>
      </c>
      <c r="B682" s="78" t="s">
        <v>717</v>
      </c>
      <c r="C682" s="18" t="s">
        <v>257</v>
      </c>
      <c r="D682" s="20" t="s">
        <v>0</v>
      </c>
      <c r="E682" s="22">
        <v>40</v>
      </c>
      <c r="F682" s="143"/>
      <c r="G682" s="23"/>
    </row>
    <row r="683" spans="1:8">
      <c r="A683" s="292" t="s">
        <v>1882</v>
      </c>
      <c r="B683" s="78" t="s">
        <v>718</v>
      </c>
      <c r="C683" s="18" t="s">
        <v>258</v>
      </c>
      <c r="D683" s="20" t="s">
        <v>0</v>
      </c>
      <c r="E683" s="22">
        <v>8</v>
      </c>
      <c r="F683" s="143"/>
      <c r="G683" s="23"/>
    </row>
    <row r="684" spans="1:8">
      <c r="A684" s="292" t="s">
        <v>1883</v>
      </c>
      <c r="B684" s="78" t="s">
        <v>733</v>
      </c>
      <c r="C684" s="18" t="s">
        <v>268</v>
      </c>
      <c r="D684" s="20" t="s">
        <v>0</v>
      </c>
      <c r="E684" s="22">
        <v>5</v>
      </c>
      <c r="F684" s="143"/>
      <c r="G684" s="23"/>
    </row>
    <row r="685" spans="1:8">
      <c r="A685" s="292" t="s">
        <v>1884</v>
      </c>
      <c r="B685" s="78" t="s">
        <v>734</v>
      </c>
      <c r="C685" s="18" t="s">
        <v>269</v>
      </c>
      <c r="D685" s="20" t="s">
        <v>0</v>
      </c>
      <c r="E685" s="22">
        <v>7</v>
      </c>
      <c r="F685" s="143"/>
      <c r="G685" s="23"/>
    </row>
    <row r="686" spans="1:8">
      <c r="A686" s="292" t="s">
        <v>1885</v>
      </c>
      <c r="B686" s="78" t="s">
        <v>735</v>
      </c>
      <c r="C686" s="18" t="s">
        <v>270</v>
      </c>
      <c r="D686" s="20" t="s">
        <v>0</v>
      </c>
      <c r="E686" s="22">
        <v>10</v>
      </c>
      <c r="F686" s="143"/>
      <c r="G686" s="23"/>
    </row>
    <row r="687" spans="1:8">
      <c r="A687" s="292" t="s">
        <v>1886</v>
      </c>
      <c r="B687" s="78" t="s">
        <v>736</v>
      </c>
      <c r="C687" s="18" t="s">
        <v>271</v>
      </c>
      <c r="D687" s="20" t="s">
        <v>0</v>
      </c>
      <c r="E687" s="22">
        <v>10</v>
      </c>
      <c r="F687" s="143"/>
      <c r="G687" s="23"/>
    </row>
    <row r="688" spans="1:8">
      <c r="A688" s="292"/>
      <c r="B688" s="78"/>
      <c r="C688" s="18"/>
      <c r="D688" s="20"/>
      <c r="E688" s="22"/>
      <c r="F688" s="77"/>
      <c r="G688" s="23"/>
    </row>
    <row r="689" spans="1:8">
      <c r="A689" s="291" t="s">
        <v>1887</v>
      </c>
      <c r="B689" s="154"/>
      <c r="C689" s="134" t="s">
        <v>737</v>
      </c>
      <c r="D689" s="135"/>
      <c r="E689" s="136"/>
      <c r="F689" s="156"/>
      <c r="G689" s="137"/>
    </row>
    <row r="690" spans="1:8" ht="25.5">
      <c r="A690" s="292" t="s">
        <v>1888</v>
      </c>
      <c r="B690" s="78" t="s">
        <v>2372</v>
      </c>
      <c r="C690" s="18" t="s">
        <v>1252</v>
      </c>
      <c r="D690" s="20" t="s">
        <v>888</v>
      </c>
      <c r="E690" s="22">
        <v>1</v>
      </c>
      <c r="F690" s="77"/>
      <c r="G690" s="23"/>
    </row>
    <row r="691" spans="1:8">
      <c r="A691" s="292"/>
      <c r="B691" s="78"/>
      <c r="C691" s="18"/>
      <c r="D691" s="20"/>
      <c r="E691" s="22"/>
      <c r="F691" s="77"/>
      <c r="G691" s="23"/>
    </row>
    <row r="692" spans="1:8">
      <c r="A692" s="291" t="s">
        <v>1889</v>
      </c>
      <c r="B692" s="154"/>
      <c r="C692" s="134" t="s">
        <v>1253</v>
      </c>
      <c r="D692" s="135"/>
      <c r="E692" s="136"/>
      <c r="F692" s="156"/>
      <c r="G692" s="137"/>
      <c r="H692" s="122"/>
    </row>
    <row r="693" spans="1:8" ht="25.5">
      <c r="A693" s="292" t="s">
        <v>1890</v>
      </c>
      <c r="B693" s="78"/>
      <c r="C693" s="18" t="s">
        <v>1254</v>
      </c>
      <c r="D693" s="20" t="s">
        <v>888</v>
      </c>
      <c r="E693" s="22">
        <v>1</v>
      </c>
      <c r="F693" s="77"/>
      <c r="G693" s="23"/>
      <c r="H693" s="122"/>
    </row>
    <row r="694" spans="1:8" ht="25.5">
      <c r="A694" s="292" t="s">
        <v>2636</v>
      </c>
      <c r="B694" s="78"/>
      <c r="C694" s="18" t="s">
        <v>1255</v>
      </c>
      <c r="D694" s="20" t="s">
        <v>0</v>
      </c>
      <c r="E694" s="22">
        <v>1</v>
      </c>
      <c r="F694" s="77"/>
      <c r="G694" s="23"/>
      <c r="H694" s="122"/>
    </row>
    <row r="695" spans="1:8">
      <c r="A695" s="292"/>
      <c r="B695" s="78"/>
      <c r="C695" s="18"/>
      <c r="D695" s="20"/>
      <c r="E695" s="22"/>
      <c r="F695" s="77"/>
      <c r="G695" s="23"/>
    </row>
    <row r="696" spans="1:8">
      <c r="A696" s="291" t="s">
        <v>1894</v>
      </c>
      <c r="B696" s="154"/>
      <c r="C696" s="134" t="s">
        <v>878</v>
      </c>
      <c r="D696" s="135"/>
      <c r="E696" s="136"/>
      <c r="F696" s="156"/>
      <c r="G696" s="137"/>
    </row>
    <row r="697" spans="1:8">
      <c r="A697" s="292" t="s">
        <v>1891</v>
      </c>
      <c r="B697" s="78" t="s">
        <v>879</v>
      </c>
      <c r="C697" s="18" t="s">
        <v>385</v>
      </c>
      <c r="D697" s="20" t="s">
        <v>8</v>
      </c>
      <c r="E697" s="22">
        <v>0.25</v>
      </c>
      <c r="F697" s="143"/>
      <c r="G697" s="23"/>
    </row>
    <row r="698" spans="1:8">
      <c r="A698" s="292"/>
      <c r="B698" s="78"/>
      <c r="C698" s="18"/>
      <c r="D698" s="20"/>
      <c r="E698" s="22"/>
      <c r="F698" s="77"/>
      <c r="G698" s="23"/>
    </row>
    <row r="699" spans="1:8">
      <c r="A699" s="291" t="s">
        <v>1893</v>
      </c>
      <c r="B699" s="154"/>
      <c r="C699" s="134" t="s">
        <v>873</v>
      </c>
      <c r="D699" s="135"/>
      <c r="E699" s="136"/>
      <c r="F699" s="156"/>
      <c r="G699" s="137"/>
    </row>
    <row r="700" spans="1:8">
      <c r="A700" s="292" t="s">
        <v>1892</v>
      </c>
      <c r="B700" s="78" t="s">
        <v>874</v>
      </c>
      <c r="C700" s="18" t="s">
        <v>382</v>
      </c>
      <c r="D700" s="20" t="s">
        <v>8</v>
      </c>
      <c r="E700" s="22">
        <v>308.29000000000002</v>
      </c>
      <c r="F700" s="143"/>
      <c r="G700" s="23"/>
    </row>
    <row r="701" spans="1:8">
      <c r="A701" s="292"/>
      <c r="B701" s="78"/>
      <c r="C701" s="18"/>
      <c r="D701" s="20"/>
      <c r="E701" s="22"/>
      <c r="F701" s="143"/>
      <c r="G701" s="23"/>
    </row>
    <row r="702" spans="1:8">
      <c r="A702" s="341"/>
      <c r="B702" s="342"/>
      <c r="C702" s="343" t="s">
        <v>2627</v>
      </c>
      <c r="D702" s="344"/>
      <c r="E702" s="345"/>
      <c r="F702" s="346"/>
      <c r="G702" s="347"/>
    </row>
    <row r="703" spans="1:8">
      <c r="A703" s="289"/>
      <c r="B703" s="125"/>
      <c r="C703" s="126"/>
      <c r="D703" s="118"/>
      <c r="E703" s="127"/>
      <c r="F703" s="144"/>
      <c r="G703" s="128"/>
    </row>
    <row r="704" spans="1:8">
      <c r="A704" s="291" t="s">
        <v>1186</v>
      </c>
      <c r="B704" s="133"/>
      <c r="C704" s="134" t="s">
        <v>411</v>
      </c>
      <c r="D704" s="135"/>
      <c r="E704" s="136"/>
      <c r="F704" s="145"/>
      <c r="G704" s="137"/>
    </row>
    <row r="705" spans="1:7">
      <c r="A705" s="292" t="s">
        <v>1896</v>
      </c>
      <c r="B705" s="51" t="s">
        <v>913</v>
      </c>
      <c r="C705" s="18" t="s">
        <v>5</v>
      </c>
      <c r="D705" s="20" t="s">
        <v>0</v>
      </c>
      <c r="E705" s="19">
        <v>6</v>
      </c>
      <c r="F705" s="146"/>
      <c r="G705" s="23"/>
    </row>
    <row r="706" spans="1:7">
      <c r="A706" s="292" t="s">
        <v>1897</v>
      </c>
      <c r="B706" s="51" t="s">
        <v>915</v>
      </c>
      <c r="C706" s="18" t="s">
        <v>2</v>
      </c>
      <c r="D706" s="20" t="s">
        <v>0</v>
      </c>
      <c r="E706" s="19">
        <v>10</v>
      </c>
      <c r="F706" s="146"/>
      <c r="G706" s="23"/>
    </row>
    <row r="707" spans="1:7">
      <c r="A707" s="292" t="s">
        <v>1898</v>
      </c>
      <c r="B707" s="51" t="s">
        <v>918</v>
      </c>
      <c r="C707" s="18" t="s">
        <v>412</v>
      </c>
      <c r="D707" s="20" t="s">
        <v>0</v>
      </c>
      <c r="E707" s="19">
        <v>4</v>
      </c>
      <c r="F707" s="146"/>
      <c r="G707" s="23"/>
    </row>
    <row r="708" spans="1:7">
      <c r="A708" s="292" t="s">
        <v>1899</v>
      </c>
      <c r="B708" s="51" t="s">
        <v>916</v>
      </c>
      <c r="C708" s="18" t="s">
        <v>3</v>
      </c>
      <c r="D708" s="20" t="s">
        <v>0</v>
      </c>
      <c r="E708" s="19">
        <v>6</v>
      </c>
      <c r="F708" s="146"/>
      <c r="G708" s="23"/>
    </row>
    <row r="709" spans="1:7">
      <c r="A709" s="292" t="s">
        <v>1900</v>
      </c>
      <c r="B709" s="51" t="s">
        <v>920</v>
      </c>
      <c r="C709" s="18" t="s">
        <v>921</v>
      </c>
      <c r="D709" s="20" t="s">
        <v>0</v>
      </c>
      <c r="E709" s="19">
        <v>1</v>
      </c>
      <c r="F709" s="146"/>
      <c r="G709" s="23"/>
    </row>
    <row r="710" spans="1:7">
      <c r="A710" s="292" t="s">
        <v>1901</v>
      </c>
      <c r="B710" s="51" t="s">
        <v>1209</v>
      </c>
      <c r="C710" s="18" t="s">
        <v>2628</v>
      </c>
      <c r="D710" s="20" t="s">
        <v>11</v>
      </c>
      <c r="E710" s="19">
        <v>1</v>
      </c>
      <c r="F710" s="146"/>
      <c r="G710" s="23"/>
    </row>
    <row r="711" spans="1:7" ht="25.5">
      <c r="A711" s="292" t="s">
        <v>1902</v>
      </c>
      <c r="B711" s="51" t="s">
        <v>414</v>
      </c>
      <c r="C711" s="18" t="s">
        <v>924</v>
      </c>
      <c r="D711" s="20" t="s">
        <v>7</v>
      </c>
      <c r="E711" s="19">
        <v>1</v>
      </c>
      <c r="F711" s="146"/>
      <c r="G711" s="23"/>
    </row>
    <row r="712" spans="1:7">
      <c r="A712" s="292" t="s">
        <v>1903</v>
      </c>
      <c r="B712" s="51" t="s">
        <v>415</v>
      </c>
      <c r="C712" s="18" t="s">
        <v>10</v>
      </c>
      <c r="D712" s="20" t="s">
        <v>9</v>
      </c>
      <c r="E712" s="19">
        <v>70</v>
      </c>
      <c r="F712" s="146"/>
      <c r="G712" s="23"/>
    </row>
    <row r="713" spans="1:7">
      <c r="A713" s="292"/>
      <c r="B713" s="103"/>
      <c r="C713" s="18"/>
      <c r="D713" s="20"/>
      <c r="E713" s="21"/>
      <c r="F713" s="146"/>
      <c r="G713" s="121"/>
    </row>
    <row r="714" spans="1:7" s="319" customFormat="1">
      <c r="A714" s="296" t="s">
        <v>1187</v>
      </c>
      <c r="B714" s="148"/>
      <c r="C714" s="149" t="s">
        <v>416</v>
      </c>
      <c r="D714" s="150"/>
      <c r="E714" s="151"/>
      <c r="F714" s="152"/>
      <c r="G714" s="153"/>
    </row>
    <row r="715" spans="1:7">
      <c r="A715" s="292" t="s">
        <v>1904</v>
      </c>
      <c r="B715" s="51" t="s">
        <v>419</v>
      </c>
      <c r="C715" s="18" t="s">
        <v>17</v>
      </c>
      <c r="D715" s="20" t="s">
        <v>8</v>
      </c>
      <c r="E715" s="22">
        <v>163</v>
      </c>
      <c r="F715" s="146"/>
      <c r="G715" s="23"/>
    </row>
    <row r="716" spans="1:7">
      <c r="A716" s="292" t="s">
        <v>1905</v>
      </c>
      <c r="B716" s="51" t="s">
        <v>418</v>
      </c>
      <c r="C716" s="18" t="s">
        <v>16</v>
      </c>
      <c r="D716" s="20" t="s">
        <v>8</v>
      </c>
      <c r="E716" s="22">
        <v>42</v>
      </c>
      <c r="F716" s="146"/>
      <c r="G716" s="23"/>
    </row>
    <row r="717" spans="1:7" ht="25.5">
      <c r="A717" s="292" t="s">
        <v>1906</v>
      </c>
      <c r="B717" s="51" t="s">
        <v>420</v>
      </c>
      <c r="C717" s="18" t="s">
        <v>19</v>
      </c>
      <c r="D717" s="20" t="s">
        <v>9</v>
      </c>
      <c r="E717" s="22">
        <v>112</v>
      </c>
      <c r="F717" s="146"/>
      <c r="G717" s="23"/>
    </row>
    <row r="718" spans="1:7" ht="25.5">
      <c r="A718" s="292" t="s">
        <v>1907</v>
      </c>
      <c r="B718" s="51" t="s">
        <v>421</v>
      </c>
      <c r="C718" s="18" t="s">
        <v>20</v>
      </c>
      <c r="D718" s="20" t="s">
        <v>8</v>
      </c>
      <c r="E718" s="22">
        <v>296</v>
      </c>
      <c r="F718" s="146"/>
      <c r="G718" s="23"/>
    </row>
    <row r="719" spans="1:7">
      <c r="A719" s="292" t="s">
        <v>1908</v>
      </c>
      <c r="B719" s="51" t="s">
        <v>927</v>
      </c>
      <c r="C719" s="18" t="s">
        <v>22</v>
      </c>
      <c r="D719" s="20" t="s">
        <v>21</v>
      </c>
      <c r="E719" s="22">
        <v>448</v>
      </c>
      <c r="F719" s="146"/>
      <c r="G719" s="23"/>
    </row>
    <row r="720" spans="1:7">
      <c r="A720" s="292" t="s">
        <v>1909</v>
      </c>
      <c r="B720" s="51" t="s">
        <v>928</v>
      </c>
      <c r="C720" s="18" t="s">
        <v>23</v>
      </c>
      <c r="D720" s="20" t="s">
        <v>18</v>
      </c>
      <c r="E720" s="22">
        <v>888</v>
      </c>
      <c r="F720" s="146"/>
      <c r="G720" s="23"/>
    </row>
    <row r="721" spans="1:7" ht="38.25">
      <c r="A721" s="292" t="s">
        <v>1910</v>
      </c>
      <c r="B721" s="51" t="s">
        <v>423</v>
      </c>
      <c r="C721" s="18" t="s">
        <v>25</v>
      </c>
      <c r="D721" s="20" t="s">
        <v>8</v>
      </c>
      <c r="E721" s="22">
        <v>630</v>
      </c>
      <c r="F721" s="146"/>
      <c r="G721" s="23"/>
    </row>
    <row r="722" spans="1:7">
      <c r="A722" s="292" t="s">
        <v>1911</v>
      </c>
      <c r="B722" s="51" t="s">
        <v>424</v>
      </c>
      <c r="C722" s="18" t="s">
        <v>26</v>
      </c>
      <c r="D722" s="20" t="s">
        <v>8</v>
      </c>
      <c r="E722" s="22">
        <v>240</v>
      </c>
      <c r="F722" s="146"/>
      <c r="G722" s="23"/>
    </row>
    <row r="723" spans="1:7">
      <c r="A723" s="292" t="s">
        <v>1912</v>
      </c>
      <c r="B723" s="51" t="s">
        <v>425</v>
      </c>
      <c r="C723" s="18" t="s">
        <v>27</v>
      </c>
      <c r="D723" s="20" t="s">
        <v>9</v>
      </c>
      <c r="E723" s="22">
        <v>120</v>
      </c>
      <c r="F723" s="146"/>
      <c r="G723" s="23"/>
    </row>
    <row r="724" spans="1:7">
      <c r="A724" s="292" t="s">
        <v>2629</v>
      </c>
      <c r="B724" s="51" t="s">
        <v>426</v>
      </c>
      <c r="C724" s="18" t="s">
        <v>28</v>
      </c>
      <c r="D724" s="20" t="s">
        <v>8</v>
      </c>
      <c r="E724" s="22">
        <v>317</v>
      </c>
      <c r="F724" s="146"/>
      <c r="G724" s="23"/>
    </row>
    <row r="725" spans="1:7">
      <c r="A725" s="292"/>
      <c r="B725" s="51"/>
      <c r="C725" s="18"/>
      <c r="D725" s="20"/>
      <c r="E725" s="22"/>
      <c r="F725" s="146"/>
      <c r="G725" s="23"/>
    </row>
    <row r="726" spans="1:7">
      <c r="A726" s="291" t="s">
        <v>1188</v>
      </c>
      <c r="B726" s="154"/>
      <c r="C726" s="134" t="s">
        <v>427</v>
      </c>
      <c r="D726" s="135"/>
      <c r="E726" s="136"/>
      <c r="F726" s="145"/>
      <c r="G726" s="137"/>
    </row>
    <row r="727" spans="1:7" ht="38.25">
      <c r="A727" s="292" t="s">
        <v>1913</v>
      </c>
      <c r="B727" s="51" t="s">
        <v>2372</v>
      </c>
      <c r="C727" s="18" t="s">
        <v>1290</v>
      </c>
      <c r="D727" s="20" t="s">
        <v>11</v>
      </c>
      <c r="E727" s="22">
        <v>1</v>
      </c>
      <c r="F727" s="146"/>
      <c r="G727" s="23"/>
    </row>
    <row r="728" spans="1:7">
      <c r="A728" s="292"/>
      <c r="B728" s="78"/>
      <c r="C728" s="18"/>
      <c r="D728" s="20"/>
      <c r="E728" s="22"/>
      <c r="F728" s="146"/>
      <c r="G728" s="23"/>
    </row>
    <row r="729" spans="1:7">
      <c r="A729" s="291" t="s">
        <v>1189</v>
      </c>
      <c r="B729" s="154"/>
      <c r="C729" s="134" t="s">
        <v>462</v>
      </c>
      <c r="D729" s="135"/>
      <c r="E729" s="136"/>
      <c r="F729" s="145"/>
      <c r="G729" s="137"/>
    </row>
    <row r="730" spans="1:7" ht="25.5">
      <c r="A730" s="292" t="s">
        <v>1914</v>
      </c>
      <c r="B730" s="51" t="s">
        <v>467</v>
      </c>
      <c r="C730" s="18" t="s">
        <v>63</v>
      </c>
      <c r="D730" s="20" t="s">
        <v>62</v>
      </c>
      <c r="E730" s="22">
        <v>5985</v>
      </c>
      <c r="F730" s="146"/>
      <c r="G730" s="23"/>
    </row>
    <row r="731" spans="1:7">
      <c r="A731" s="292"/>
      <c r="B731" s="78"/>
      <c r="C731" s="18"/>
      <c r="D731" s="20"/>
      <c r="E731" s="22"/>
      <c r="F731" s="146"/>
      <c r="G731" s="23"/>
    </row>
    <row r="732" spans="1:7">
      <c r="A732" s="291" t="s">
        <v>1190</v>
      </c>
      <c r="B732" s="154"/>
      <c r="C732" s="134" t="s">
        <v>473</v>
      </c>
      <c r="D732" s="135"/>
      <c r="E732" s="136"/>
      <c r="F732" s="145"/>
      <c r="G732" s="137"/>
    </row>
    <row r="733" spans="1:7" ht="25.5">
      <c r="A733" s="292" t="s">
        <v>1915</v>
      </c>
      <c r="B733" s="51" t="s">
        <v>474</v>
      </c>
      <c r="C733" s="18" t="s">
        <v>69</v>
      </c>
      <c r="D733" s="20" t="s">
        <v>12</v>
      </c>
      <c r="E733" s="22">
        <v>315</v>
      </c>
      <c r="F733" s="146"/>
      <c r="G733" s="23"/>
    </row>
    <row r="734" spans="1:7">
      <c r="A734" s="292" t="s">
        <v>1916</v>
      </c>
      <c r="B734" s="51" t="s">
        <v>475</v>
      </c>
      <c r="C734" s="18" t="s">
        <v>70</v>
      </c>
      <c r="D734" s="20" t="s">
        <v>12</v>
      </c>
      <c r="E734" s="22">
        <v>409.5</v>
      </c>
      <c r="F734" s="146"/>
      <c r="G734" s="23"/>
    </row>
    <row r="735" spans="1:7" s="373" customFormat="1">
      <c r="A735" s="289"/>
      <c r="B735" s="78"/>
      <c r="C735" s="18"/>
      <c r="D735" s="20"/>
      <c r="E735" s="22"/>
      <c r="F735" s="146"/>
      <c r="G735" s="23"/>
    </row>
    <row r="736" spans="1:7">
      <c r="A736" s="291" t="s">
        <v>1191</v>
      </c>
      <c r="B736" s="154"/>
      <c r="C736" s="134" t="s">
        <v>1291</v>
      </c>
      <c r="D736" s="135"/>
      <c r="E736" s="136"/>
      <c r="F736" s="145"/>
      <c r="G736" s="137"/>
    </row>
    <row r="737" spans="1:7" ht="25.5">
      <c r="A737" s="292" t="s">
        <v>1917</v>
      </c>
      <c r="B737" s="51" t="s">
        <v>507</v>
      </c>
      <c r="C737" s="18" t="s">
        <v>934</v>
      </c>
      <c r="D737" s="20" t="s">
        <v>7</v>
      </c>
      <c r="E737" s="22">
        <v>1</v>
      </c>
      <c r="F737" s="146"/>
      <c r="G737" s="23"/>
    </row>
    <row r="738" spans="1:7">
      <c r="A738" s="292" t="s">
        <v>1918</v>
      </c>
      <c r="B738" s="51" t="s">
        <v>936</v>
      </c>
      <c r="C738" s="18" t="s">
        <v>100</v>
      </c>
      <c r="D738" s="20" t="s">
        <v>9</v>
      </c>
      <c r="E738" s="22">
        <v>192</v>
      </c>
      <c r="F738" s="146"/>
      <c r="G738" s="23"/>
    </row>
    <row r="739" spans="1:7" ht="25.5">
      <c r="A739" s="292" t="s">
        <v>1919</v>
      </c>
      <c r="B739" s="51" t="s">
        <v>469</v>
      </c>
      <c r="C739" s="18" t="s">
        <v>65</v>
      </c>
      <c r="D739" s="20" t="s">
        <v>12</v>
      </c>
      <c r="E739" s="22">
        <v>30</v>
      </c>
      <c r="F739" s="146"/>
      <c r="G739" s="23"/>
    </row>
    <row r="740" spans="1:7">
      <c r="A740" s="292" t="s">
        <v>1920</v>
      </c>
      <c r="B740" s="51" t="s">
        <v>482</v>
      </c>
      <c r="C740" s="18" t="s">
        <v>78</v>
      </c>
      <c r="D740" s="20" t="s">
        <v>8</v>
      </c>
      <c r="E740" s="22">
        <v>107.04</v>
      </c>
      <c r="F740" s="146"/>
      <c r="G740" s="23"/>
    </row>
    <row r="741" spans="1:7">
      <c r="A741" s="292" t="s">
        <v>1921</v>
      </c>
      <c r="B741" s="51" t="s">
        <v>470</v>
      </c>
      <c r="C741" s="18" t="s">
        <v>66</v>
      </c>
      <c r="D741" s="20" t="s">
        <v>12</v>
      </c>
      <c r="E741" s="22">
        <v>9</v>
      </c>
      <c r="F741" s="146"/>
      <c r="G741" s="23"/>
    </row>
    <row r="742" spans="1:7">
      <c r="A742" s="292" t="s">
        <v>1922</v>
      </c>
      <c r="B742" s="51" t="s">
        <v>502</v>
      </c>
      <c r="C742" s="18" t="s">
        <v>96</v>
      </c>
      <c r="D742" s="20" t="s">
        <v>8</v>
      </c>
      <c r="E742" s="22">
        <v>240</v>
      </c>
      <c r="F742" s="146"/>
      <c r="G742" s="23"/>
    </row>
    <row r="743" spans="1:7">
      <c r="A743" s="292" t="s">
        <v>1923</v>
      </c>
      <c r="B743" s="51" t="s">
        <v>501</v>
      </c>
      <c r="C743" s="18" t="s">
        <v>95</v>
      </c>
      <c r="D743" s="20" t="s">
        <v>12</v>
      </c>
      <c r="E743" s="22">
        <v>24</v>
      </c>
      <c r="F743" s="146"/>
      <c r="G743" s="23"/>
    </row>
    <row r="744" spans="1:7">
      <c r="A744" s="292" t="s">
        <v>1924</v>
      </c>
      <c r="B744" s="51" t="s">
        <v>487</v>
      </c>
      <c r="C744" s="18" t="s">
        <v>81</v>
      </c>
      <c r="D744" s="20" t="s">
        <v>44</v>
      </c>
      <c r="E744" s="22">
        <v>1344</v>
      </c>
      <c r="F744" s="146"/>
      <c r="G744" s="23"/>
    </row>
    <row r="745" spans="1:7">
      <c r="A745" s="292" t="s">
        <v>1925</v>
      </c>
      <c r="B745" s="51" t="s">
        <v>485</v>
      </c>
      <c r="C745" s="18" t="s">
        <v>932</v>
      </c>
      <c r="D745" s="20" t="s">
        <v>44</v>
      </c>
      <c r="E745" s="22">
        <v>1995</v>
      </c>
      <c r="F745" s="146"/>
      <c r="G745" s="23"/>
    </row>
    <row r="746" spans="1:7">
      <c r="A746" s="292" t="s">
        <v>1926</v>
      </c>
      <c r="B746" s="51" t="s">
        <v>486</v>
      </c>
      <c r="C746" s="18" t="s">
        <v>933</v>
      </c>
      <c r="D746" s="20" t="s">
        <v>44</v>
      </c>
      <c r="E746" s="22">
        <v>598.5</v>
      </c>
      <c r="F746" s="146"/>
      <c r="G746" s="23"/>
    </row>
    <row r="747" spans="1:7" ht="25.5">
      <c r="A747" s="292" t="s">
        <v>1927</v>
      </c>
      <c r="B747" s="51" t="s">
        <v>492</v>
      </c>
      <c r="C747" s="18" t="s">
        <v>86</v>
      </c>
      <c r="D747" s="20" t="s">
        <v>12</v>
      </c>
      <c r="E747" s="22">
        <v>13.61</v>
      </c>
      <c r="F747" s="146"/>
      <c r="G747" s="23"/>
    </row>
    <row r="748" spans="1:7">
      <c r="A748" s="292" t="s">
        <v>1928</v>
      </c>
      <c r="B748" s="51" t="s">
        <v>489</v>
      </c>
      <c r="C748" s="18" t="s">
        <v>83</v>
      </c>
      <c r="D748" s="20" t="s">
        <v>12</v>
      </c>
      <c r="E748" s="22">
        <v>21</v>
      </c>
      <c r="F748" s="146"/>
      <c r="G748" s="23"/>
    </row>
    <row r="749" spans="1:7">
      <c r="A749" s="292" t="s">
        <v>1929</v>
      </c>
      <c r="B749" s="51" t="s">
        <v>490</v>
      </c>
      <c r="C749" s="18" t="s">
        <v>85</v>
      </c>
      <c r="D749" s="20" t="s">
        <v>12</v>
      </c>
      <c r="E749" s="22">
        <v>41</v>
      </c>
      <c r="F749" s="146"/>
      <c r="G749" s="23"/>
    </row>
    <row r="750" spans="1:7" ht="25.5">
      <c r="A750" s="292" t="s">
        <v>1930</v>
      </c>
      <c r="B750" s="51" t="s">
        <v>499</v>
      </c>
      <c r="C750" s="18" t="s">
        <v>93</v>
      </c>
      <c r="D750" s="20" t="s">
        <v>12</v>
      </c>
      <c r="E750" s="22">
        <v>75.61</v>
      </c>
      <c r="F750" s="146"/>
      <c r="G750" s="23"/>
    </row>
    <row r="751" spans="1:7" ht="20.25" customHeight="1">
      <c r="A751" s="292" t="s">
        <v>1931</v>
      </c>
      <c r="B751" s="51" t="s">
        <v>500</v>
      </c>
      <c r="C751" s="18" t="s">
        <v>94</v>
      </c>
      <c r="D751" s="20" t="s">
        <v>8</v>
      </c>
      <c r="E751" s="22">
        <v>114.75</v>
      </c>
      <c r="F751" s="146"/>
      <c r="G751" s="23"/>
    </row>
    <row r="752" spans="1:7" ht="25.5" customHeight="1">
      <c r="A752" s="292" t="s">
        <v>1932</v>
      </c>
      <c r="B752" s="51" t="s">
        <v>503</v>
      </c>
      <c r="C752" s="18" t="s">
        <v>97</v>
      </c>
      <c r="D752" s="20" t="s">
        <v>9</v>
      </c>
      <c r="E752" s="22">
        <v>47.5</v>
      </c>
      <c r="F752" s="146"/>
      <c r="G752" s="23"/>
    </row>
    <row r="753" spans="1:7" ht="25.5">
      <c r="A753" s="292" t="s">
        <v>1933</v>
      </c>
      <c r="B753" s="51" t="s">
        <v>610</v>
      </c>
      <c r="C753" s="18" t="s">
        <v>166</v>
      </c>
      <c r="D753" s="20" t="s">
        <v>8</v>
      </c>
      <c r="E753" s="22">
        <v>139.04</v>
      </c>
      <c r="F753" s="146"/>
      <c r="G753" s="23"/>
    </row>
    <row r="754" spans="1:7" ht="25.5">
      <c r="A754" s="292" t="s">
        <v>1934</v>
      </c>
      <c r="B754" s="155" t="s">
        <v>467</v>
      </c>
      <c r="C754" s="18" t="s">
        <v>63</v>
      </c>
      <c r="D754" s="20" t="s">
        <v>62</v>
      </c>
      <c r="E754" s="22">
        <v>3380</v>
      </c>
      <c r="F754" s="146"/>
      <c r="G754" s="23"/>
    </row>
    <row r="755" spans="1:7">
      <c r="A755" s="292" t="s">
        <v>1935</v>
      </c>
      <c r="B755" s="51" t="s">
        <v>475</v>
      </c>
      <c r="C755" s="18" t="s">
        <v>70</v>
      </c>
      <c r="D755" s="20" t="s">
        <v>12</v>
      </c>
      <c r="E755" s="22">
        <v>169</v>
      </c>
      <c r="F755" s="146"/>
      <c r="G755" s="23"/>
    </row>
    <row r="756" spans="1:7" ht="25.5">
      <c r="A756" s="292" t="s">
        <v>1936</v>
      </c>
      <c r="B756" s="51" t="s">
        <v>477</v>
      </c>
      <c r="C756" s="18" t="s">
        <v>72</v>
      </c>
      <c r="D756" s="20" t="s">
        <v>12</v>
      </c>
      <c r="E756" s="22">
        <v>169</v>
      </c>
      <c r="F756" s="146"/>
      <c r="G756" s="23"/>
    </row>
    <row r="757" spans="1:7">
      <c r="A757" s="292"/>
      <c r="B757" s="78"/>
      <c r="C757" s="18"/>
      <c r="D757" s="20"/>
      <c r="E757" s="22"/>
      <c r="F757" s="146"/>
      <c r="G757" s="23"/>
    </row>
    <row r="758" spans="1:7">
      <c r="A758" s="291" t="s">
        <v>1192</v>
      </c>
      <c r="B758" s="154"/>
      <c r="C758" s="134" t="s">
        <v>1303</v>
      </c>
      <c r="D758" s="135"/>
      <c r="E758" s="136"/>
      <c r="F758" s="145"/>
      <c r="G758" s="137"/>
    </row>
    <row r="759" spans="1:7">
      <c r="A759" s="292" t="s">
        <v>1937</v>
      </c>
      <c r="B759" s="51" t="s">
        <v>484</v>
      </c>
      <c r="C759" s="18" t="s">
        <v>80</v>
      </c>
      <c r="D759" s="20" t="s">
        <v>8</v>
      </c>
      <c r="E759" s="22">
        <v>147</v>
      </c>
      <c r="F759" s="146"/>
      <c r="G759" s="23"/>
    </row>
    <row r="760" spans="1:7">
      <c r="A760" s="292" t="s">
        <v>1938</v>
      </c>
      <c r="B760" s="51" t="s">
        <v>485</v>
      </c>
      <c r="C760" s="18" t="s">
        <v>932</v>
      </c>
      <c r="D760" s="20" t="s">
        <v>44</v>
      </c>
      <c r="E760" s="22">
        <v>943</v>
      </c>
      <c r="F760" s="146"/>
      <c r="G760" s="23"/>
    </row>
    <row r="761" spans="1:7">
      <c r="A761" s="292" t="s">
        <v>1939</v>
      </c>
      <c r="B761" s="51" t="s">
        <v>486</v>
      </c>
      <c r="C761" s="18" t="s">
        <v>933</v>
      </c>
      <c r="D761" s="20" t="s">
        <v>44</v>
      </c>
      <c r="E761" s="22">
        <v>283</v>
      </c>
      <c r="F761" s="146"/>
      <c r="G761" s="23"/>
    </row>
    <row r="762" spans="1:7">
      <c r="A762" s="292" t="s">
        <v>1940</v>
      </c>
      <c r="B762" s="51" t="s">
        <v>491</v>
      </c>
      <c r="C762" s="18" t="s">
        <v>84</v>
      </c>
      <c r="D762" s="20" t="s">
        <v>12</v>
      </c>
      <c r="E762" s="22">
        <v>9.43</v>
      </c>
      <c r="F762" s="146"/>
      <c r="G762" s="23"/>
    </row>
    <row r="763" spans="1:7" ht="25.5">
      <c r="A763" s="292" t="s">
        <v>1941</v>
      </c>
      <c r="B763" s="51" t="s">
        <v>499</v>
      </c>
      <c r="C763" s="18" t="s">
        <v>93</v>
      </c>
      <c r="D763" s="20" t="s">
        <v>12</v>
      </c>
      <c r="E763" s="22">
        <v>9.43</v>
      </c>
      <c r="F763" s="146"/>
      <c r="G763" s="23"/>
    </row>
    <row r="764" spans="1:7" ht="17.25" customHeight="1">
      <c r="A764" s="292" t="s">
        <v>1942</v>
      </c>
      <c r="B764" s="51" t="s">
        <v>479</v>
      </c>
      <c r="C764" s="18" t="s">
        <v>74</v>
      </c>
      <c r="D764" s="20" t="s">
        <v>75</v>
      </c>
      <c r="E764" s="22">
        <v>1258.2</v>
      </c>
      <c r="F764" s="146"/>
      <c r="G764" s="23"/>
    </row>
    <row r="765" spans="1:7">
      <c r="A765" s="292" t="s">
        <v>1943</v>
      </c>
      <c r="B765" s="51" t="s">
        <v>480</v>
      </c>
      <c r="C765" s="18" t="s">
        <v>76</v>
      </c>
      <c r="D765" s="20" t="s">
        <v>12</v>
      </c>
      <c r="E765" s="22">
        <v>629.1</v>
      </c>
      <c r="F765" s="146"/>
      <c r="G765" s="23"/>
    </row>
    <row r="766" spans="1:7" ht="25.5">
      <c r="A766" s="292" t="s">
        <v>1944</v>
      </c>
      <c r="B766" s="51" t="s">
        <v>1265</v>
      </c>
      <c r="C766" s="18" t="s">
        <v>1266</v>
      </c>
      <c r="D766" s="20" t="s">
        <v>8</v>
      </c>
      <c r="E766" s="22">
        <v>222</v>
      </c>
      <c r="F766" s="146"/>
      <c r="G766" s="23"/>
    </row>
    <row r="767" spans="1:7">
      <c r="A767" s="292"/>
      <c r="B767" s="78"/>
      <c r="C767" s="18"/>
      <c r="D767" s="20"/>
      <c r="E767" s="22"/>
      <c r="F767" s="146"/>
      <c r="G767" s="23"/>
    </row>
    <row r="768" spans="1:7">
      <c r="A768" s="291" t="s">
        <v>1246</v>
      </c>
      <c r="B768" s="154"/>
      <c r="C768" s="134" t="s">
        <v>1304</v>
      </c>
      <c r="D768" s="135"/>
      <c r="E768" s="136"/>
      <c r="F768" s="145"/>
      <c r="G768" s="137"/>
    </row>
    <row r="769" spans="1:7">
      <c r="A769" s="292" t="s">
        <v>1945</v>
      </c>
      <c r="B769" s="51" t="s">
        <v>509</v>
      </c>
      <c r="C769" s="18" t="s">
        <v>102</v>
      </c>
      <c r="D769" s="20" t="s">
        <v>8</v>
      </c>
      <c r="E769" s="22">
        <v>2.75</v>
      </c>
      <c r="F769" s="146"/>
      <c r="G769" s="23"/>
    </row>
    <row r="770" spans="1:7">
      <c r="A770" s="292" t="s">
        <v>1946</v>
      </c>
      <c r="B770" s="51" t="s">
        <v>510</v>
      </c>
      <c r="C770" s="18" t="s">
        <v>103</v>
      </c>
      <c r="D770" s="20" t="s">
        <v>8</v>
      </c>
      <c r="E770" s="22">
        <v>8.1999999999999993</v>
      </c>
      <c r="F770" s="146"/>
      <c r="G770" s="23"/>
    </row>
    <row r="771" spans="1:7" ht="25.5">
      <c r="A771" s="292" t="s">
        <v>1947</v>
      </c>
      <c r="B771" s="51" t="s">
        <v>937</v>
      </c>
      <c r="C771" s="18" t="s">
        <v>938</v>
      </c>
      <c r="D771" s="20" t="s">
        <v>8</v>
      </c>
      <c r="E771" s="22">
        <v>30</v>
      </c>
      <c r="F771" s="146"/>
      <c r="G771" s="23"/>
    </row>
    <row r="772" spans="1:7" ht="25.5">
      <c r="A772" s="292" t="s">
        <v>1948</v>
      </c>
      <c r="B772" s="51" t="s">
        <v>939</v>
      </c>
      <c r="C772" s="18" t="s">
        <v>940</v>
      </c>
      <c r="D772" s="20" t="s">
        <v>8</v>
      </c>
      <c r="E772" s="22">
        <v>271.60000000000002</v>
      </c>
      <c r="F772" s="146"/>
      <c r="G772" s="23"/>
    </row>
    <row r="773" spans="1:7">
      <c r="A773" s="292" t="s">
        <v>1949</v>
      </c>
      <c r="B773" s="51" t="s">
        <v>513</v>
      </c>
      <c r="C773" s="18" t="s">
        <v>106</v>
      </c>
      <c r="D773" s="20" t="s">
        <v>12</v>
      </c>
      <c r="E773" s="22">
        <v>1.6</v>
      </c>
      <c r="F773" s="146"/>
      <c r="G773" s="23"/>
    </row>
    <row r="774" spans="1:7">
      <c r="A774" s="292"/>
      <c r="B774" s="51"/>
      <c r="C774" s="18"/>
      <c r="D774" s="20"/>
      <c r="E774" s="22"/>
      <c r="F774" s="146"/>
      <c r="G774" s="23"/>
    </row>
    <row r="775" spans="1:7">
      <c r="A775" s="291" t="s">
        <v>1950</v>
      </c>
      <c r="B775" s="154"/>
      <c r="C775" s="134" t="s">
        <v>1305</v>
      </c>
      <c r="D775" s="135"/>
      <c r="E775" s="136"/>
      <c r="F775" s="145"/>
      <c r="G775" s="137"/>
    </row>
    <row r="776" spans="1:7">
      <c r="A776" s="292" t="s">
        <v>1951</v>
      </c>
      <c r="B776" s="51" t="s">
        <v>524</v>
      </c>
      <c r="C776" s="18" t="s">
        <v>115</v>
      </c>
      <c r="D776" s="20" t="s">
        <v>8</v>
      </c>
      <c r="E776" s="22">
        <v>772.5</v>
      </c>
      <c r="F776" s="146"/>
      <c r="G776" s="23"/>
    </row>
    <row r="777" spans="1:7">
      <c r="A777" s="292" t="s">
        <v>1952</v>
      </c>
      <c r="B777" s="51" t="s">
        <v>526</v>
      </c>
      <c r="C777" s="18" t="s">
        <v>117</v>
      </c>
      <c r="D777" s="20" t="s">
        <v>8</v>
      </c>
      <c r="E777" s="22">
        <v>772.5</v>
      </c>
      <c r="F777" s="146"/>
      <c r="G777" s="23"/>
    </row>
    <row r="778" spans="1:7">
      <c r="A778" s="292" t="s">
        <v>1953</v>
      </c>
      <c r="B778" s="51" t="s">
        <v>522</v>
      </c>
      <c r="C778" s="18" t="s">
        <v>113</v>
      </c>
      <c r="D778" s="20" t="s">
        <v>8</v>
      </c>
      <c r="E778" s="22">
        <v>138</v>
      </c>
      <c r="F778" s="146"/>
      <c r="G778" s="23"/>
    </row>
    <row r="779" spans="1:7">
      <c r="A779" s="292" t="s">
        <v>1954</v>
      </c>
      <c r="B779" s="51" t="s">
        <v>520</v>
      </c>
      <c r="C779" s="18" t="s">
        <v>111</v>
      </c>
      <c r="D779" s="20" t="s">
        <v>12</v>
      </c>
      <c r="E779" s="22">
        <v>4.5199999999999996</v>
      </c>
      <c r="F779" s="146"/>
      <c r="G779" s="23"/>
    </row>
    <row r="780" spans="1:7">
      <c r="A780" s="292" t="s">
        <v>1955</v>
      </c>
      <c r="B780" s="51" t="s">
        <v>532</v>
      </c>
      <c r="C780" s="18" t="s">
        <v>122</v>
      </c>
      <c r="D780" s="20" t="s">
        <v>8</v>
      </c>
      <c r="E780" s="22">
        <v>210</v>
      </c>
      <c r="F780" s="146"/>
      <c r="G780" s="23"/>
    </row>
    <row r="781" spans="1:7" ht="38.25">
      <c r="A781" s="292" t="s">
        <v>1956</v>
      </c>
      <c r="B781" s="51" t="s">
        <v>959</v>
      </c>
      <c r="C781" s="18" t="s">
        <v>960</v>
      </c>
      <c r="D781" s="20" t="s">
        <v>8</v>
      </c>
      <c r="E781" s="22">
        <v>138</v>
      </c>
      <c r="F781" s="146"/>
      <c r="G781" s="23"/>
    </row>
    <row r="782" spans="1:7" ht="25.5">
      <c r="A782" s="292" t="s">
        <v>1957</v>
      </c>
      <c r="B782" s="51" t="s">
        <v>964</v>
      </c>
      <c r="C782" s="18" t="s">
        <v>965</v>
      </c>
      <c r="D782" s="20" t="s">
        <v>8</v>
      </c>
      <c r="E782" s="22">
        <v>540.82000000000005</v>
      </c>
      <c r="F782" s="146"/>
      <c r="G782" s="23"/>
    </row>
    <row r="783" spans="1:7">
      <c r="A783" s="292" t="s">
        <v>1958</v>
      </c>
      <c r="B783" s="51" t="s">
        <v>547</v>
      </c>
      <c r="C783" s="18" t="s">
        <v>973</v>
      </c>
      <c r="D783" s="20" t="s">
        <v>8</v>
      </c>
      <c r="E783" s="22">
        <v>138</v>
      </c>
      <c r="F783" s="146"/>
      <c r="G783" s="23"/>
    </row>
    <row r="784" spans="1:7" ht="25.5">
      <c r="A784" s="292" t="s">
        <v>1959</v>
      </c>
      <c r="B784" s="51" t="s">
        <v>540</v>
      </c>
      <c r="C784" s="18" t="s">
        <v>967</v>
      </c>
      <c r="D784" s="20" t="s">
        <v>9</v>
      </c>
      <c r="E784" s="22">
        <v>45</v>
      </c>
      <c r="F784" s="146"/>
      <c r="G784" s="23"/>
    </row>
    <row r="785" spans="1:7">
      <c r="A785" s="292" t="s">
        <v>1960</v>
      </c>
      <c r="B785" s="51" t="s">
        <v>591</v>
      </c>
      <c r="C785" s="18" t="s">
        <v>150</v>
      </c>
      <c r="D785" s="20" t="s">
        <v>9</v>
      </c>
      <c r="E785" s="22">
        <v>89.86</v>
      </c>
      <c r="F785" s="146"/>
      <c r="G785" s="23"/>
    </row>
    <row r="786" spans="1:7">
      <c r="A786" s="292" t="s">
        <v>1961</v>
      </c>
      <c r="B786" s="51"/>
      <c r="C786" s="18" t="s">
        <v>1306</v>
      </c>
      <c r="D786" s="20" t="s">
        <v>44</v>
      </c>
      <c r="E786" s="22">
        <v>83</v>
      </c>
      <c r="F786" s="146"/>
      <c r="G786" s="23"/>
    </row>
    <row r="787" spans="1:7">
      <c r="A787" s="292"/>
      <c r="B787" s="78"/>
      <c r="C787" s="18"/>
      <c r="D787" s="20"/>
      <c r="E787" s="22"/>
      <c r="F787" s="146"/>
      <c r="G787" s="23"/>
    </row>
    <row r="788" spans="1:7">
      <c r="A788" s="291" t="s">
        <v>1962</v>
      </c>
      <c r="B788" s="154"/>
      <c r="C788" s="134" t="s">
        <v>616</v>
      </c>
      <c r="D788" s="135"/>
      <c r="E788" s="136"/>
      <c r="F788" s="156"/>
      <c r="G788" s="137"/>
    </row>
    <row r="789" spans="1:7">
      <c r="A789" s="292" t="s">
        <v>1963</v>
      </c>
      <c r="B789" s="51" t="s">
        <v>618</v>
      </c>
      <c r="C789" s="18" t="s">
        <v>172</v>
      </c>
      <c r="D789" s="20" t="s">
        <v>8</v>
      </c>
      <c r="E789" s="22">
        <v>138</v>
      </c>
      <c r="F789" s="146"/>
      <c r="G789" s="23"/>
    </row>
    <row r="790" spans="1:7">
      <c r="A790" s="292" t="s">
        <v>1964</v>
      </c>
      <c r="B790" s="51" t="s">
        <v>624</v>
      </c>
      <c r="C790" s="18" t="s">
        <v>178</v>
      </c>
      <c r="D790" s="20" t="s">
        <v>8</v>
      </c>
      <c r="E790" s="22">
        <v>370</v>
      </c>
      <c r="F790" s="146"/>
      <c r="G790" s="23"/>
    </row>
    <row r="791" spans="1:7">
      <c r="A791" s="292" t="s">
        <v>1965</v>
      </c>
      <c r="B791" s="51" t="s">
        <v>1270</v>
      </c>
      <c r="C791" s="18" t="s">
        <v>1271</v>
      </c>
      <c r="D791" s="20" t="s">
        <v>8</v>
      </c>
      <c r="E791" s="22">
        <v>70</v>
      </c>
      <c r="F791" s="146"/>
      <c r="G791" s="23"/>
    </row>
    <row r="792" spans="1:7">
      <c r="A792" s="292"/>
      <c r="B792" s="51"/>
      <c r="C792" s="18"/>
      <c r="D792" s="20"/>
      <c r="E792" s="22"/>
      <c r="F792" s="143"/>
      <c r="G792" s="23"/>
    </row>
    <row r="793" spans="1:7">
      <c r="A793" s="291" t="s">
        <v>1966</v>
      </c>
      <c r="B793" s="154"/>
      <c r="C793" s="134" t="s">
        <v>1307</v>
      </c>
      <c r="D793" s="135"/>
      <c r="E793" s="136"/>
      <c r="F793" s="156"/>
      <c r="G793" s="137"/>
    </row>
    <row r="794" spans="1:7" ht="38.25">
      <c r="A794" s="292" t="s">
        <v>1967</v>
      </c>
      <c r="B794" s="51" t="s">
        <v>608</v>
      </c>
      <c r="C794" s="18" t="s">
        <v>164</v>
      </c>
      <c r="D794" s="20" t="s">
        <v>8</v>
      </c>
      <c r="E794" s="22">
        <v>266</v>
      </c>
      <c r="F794" s="146"/>
      <c r="G794" s="23"/>
    </row>
    <row r="795" spans="1:7">
      <c r="A795" s="292" t="s">
        <v>1968</v>
      </c>
      <c r="B795" s="51" t="s">
        <v>520</v>
      </c>
      <c r="C795" s="18" t="s">
        <v>111</v>
      </c>
      <c r="D795" s="20" t="s">
        <v>12</v>
      </c>
      <c r="E795" s="22">
        <v>15.96</v>
      </c>
      <c r="F795" s="146"/>
      <c r="G795" s="23"/>
    </row>
    <row r="796" spans="1:7" ht="25.5">
      <c r="A796" s="292" t="s">
        <v>1969</v>
      </c>
      <c r="B796" s="51" t="s">
        <v>612</v>
      </c>
      <c r="C796" s="18" t="s">
        <v>168</v>
      </c>
      <c r="D796" s="20" t="s">
        <v>8</v>
      </c>
      <c r="E796" s="22">
        <v>241</v>
      </c>
      <c r="F796" s="146"/>
      <c r="G796" s="23"/>
    </row>
    <row r="797" spans="1:7">
      <c r="A797" s="292"/>
      <c r="B797" s="78"/>
      <c r="C797" s="18"/>
      <c r="D797" s="20"/>
      <c r="E797" s="22"/>
      <c r="F797" s="143"/>
      <c r="G797" s="23"/>
    </row>
    <row r="798" spans="1:7">
      <c r="A798" s="291" t="s">
        <v>1970</v>
      </c>
      <c r="B798" s="154"/>
      <c r="C798" s="134" t="s">
        <v>1308</v>
      </c>
      <c r="D798" s="135"/>
      <c r="E798" s="136"/>
      <c r="F798" s="156"/>
      <c r="G798" s="137"/>
    </row>
    <row r="799" spans="1:7">
      <c r="A799" s="292" t="s">
        <v>1971</v>
      </c>
      <c r="B799" s="51" t="s">
        <v>571</v>
      </c>
      <c r="C799" s="18" t="s">
        <v>138</v>
      </c>
      <c r="D799" s="20" t="s">
        <v>8</v>
      </c>
      <c r="E799" s="22">
        <v>21.5</v>
      </c>
      <c r="F799" s="146"/>
      <c r="G799" s="23"/>
    </row>
    <row r="800" spans="1:7">
      <c r="A800" s="292" t="s">
        <v>1972</v>
      </c>
      <c r="B800" s="51" t="s">
        <v>981</v>
      </c>
      <c r="C800" s="18" t="s">
        <v>139</v>
      </c>
      <c r="D800" s="20" t="s">
        <v>8</v>
      </c>
      <c r="E800" s="22">
        <v>7.96</v>
      </c>
      <c r="F800" s="146"/>
      <c r="G800" s="23"/>
    </row>
    <row r="801" spans="1:7" ht="25.5">
      <c r="A801" s="292" t="s">
        <v>1973</v>
      </c>
      <c r="B801" s="51" t="s">
        <v>570</v>
      </c>
      <c r="C801" s="18" t="s">
        <v>137</v>
      </c>
      <c r="D801" s="20" t="s">
        <v>8</v>
      </c>
      <c r="E801" s="22">
        <v>18.57</v>
      </c>
      <c r="F801" s="146"/>
      <c r="G801" s="23"/>
    </row>
    <row r="802" spans="1:7" ht="25.5">
      <c r="A802" s="292" t="s">
        <v>1974</v>
      </c>
      <c r="B802" s="51" t="s">
        <v>560</v>
      </c>
      <c r="C802" s="18" t="s">
        <v>130</v>
      </c>
      <c r="D802" s="20" t="s">
        <v>8</v>
      </c>
      <c r="E802" s="22">
        <v>18.57</v>
      </c>
      <c r="F802" s="146"/>
      <c r="G802" s="23"/>
    </row>
    <row r="803" spans="1:7">
      <c r="A803" s="292" t="s">
        <v>1975</v>
      </c>
      <c r="B803" s="51" t="s">
        <v>979</v>
      </c>
      <c r="C803" s="18" t="s">
        <v>980</v>
      </c>
      <c r="D803" s="20" t="s">
        <v>9</v>
      </c>
      <c r="E803" s="22">
        <v>105</v>
      </c>
      <c r="F803" s="146"/>
      <c r="G803" s="23"/>
    </row>
    <row r="804" spans="1:7" ht="25.5">
      <c r="A804" s="292" t="s">
        <v>1976</v>
      </c>
      <c r="B804" s="51" t="s">
        <v>563</v>
      </c>
      <c r="C804" s="18" t="s">
        <v>133</v>
      </c>
      <c r="D804" s="20" t="s">
        <v>9</v>
      </c>
      <c r="E804" s="22">
        <v>17</v>
      </c>
      <c r="F804" s="146"/>
      <c r="G804" s="23"/>
    </row>
    <row r="805" spans="1:7">
      <c r="A805" s="292" t="s">
        <v>1977</v>
      </c>
      <c r="B805" s="51" t="s">
        <v>948</v>
      </c>
      <c r="C805" s="18" t="s">
        <v>110</v>
      </c>
      <c r="D805" s="20" t="s">
        <v>9</v>
      </c>
      <c r="E805" s="22">
        <v>58</v>
      </c>
      <c r="F805" s="146"/>
      <c r="G805" s="23"/>
    </row>
    <row r="806" spans="1:7">
      <c r="A806" s="292" t="s">
        <v>1978</v>
      </c>
      <c r="B806" s="51" t="s">
        <v>575</v>
      </c>
      <c r="C806" s="18" t="s">
        <v>142</v>
      </c>
      <c r="D806" s="20" t="s">
        <v>8</v>
      </c>
      <c r="E806" s="22">
        <v>18.87</v>
      </c>
      <c r="F806" s="146"/>
      <c r="G806" s="23"/>
    </row>
    <row r="807" spans="1:7" ht="25.5">
      <c r="A807" s="292" t="s">
        <v>1979</v>
      </c>
      <c r="B807" s="51" t="s">
        <v>581</v>
      </c>
      <c r="C807" s="18" t="s">
        <v>984</v>
      </c>
      <c r="D807" s="20" t="s">
        <v>11</v>
      </c>
      <c r="E807" s="22">
        <v>1</v>
      </c>
      <c r="F807" s="146"/>
      <c r="G807" s="23"/>
    </row>
    <row r="808" spans="1:7" ht="25.5">
      <c r="A808" s="292" t="s">
        <v>1980</v>
      </c>
      <c r="B808" s="51" t="s">
        <v>582</v>
      </c>
      <c r="C808" s="18" t="s">
        <v>985</v>
      </c>
      <c r="D808" s="20" t="s">
        <v>11</v>
      </c>
      <c r="E808" s="22">
        <v>2</v>
      </c>
      <c r="F808" s="146"/>
      <c r="G808" s="23"/>
    </row>
    <row r="809" spans="1:7">
      <c r="A809" s="292" t="s">
        <v>1981</v>
      </c>
      <c r="B809" s="51" t="s">
        <v>584</v>
      </c>
      <c r="C809" s="18" t="s">
        <v>146</v>
      </c>
      <c r="D809" s="20" t="s">
        <v>0</v>
      </c>
      <c r="E809" s="22">
        <v>3</v>
      </c>
      <c r="F809" s="146"/>
      <c r="G809" s="23"/>
    </row>
    <row r="810" spans="1:7" ht="25.5">
      <c r="A810" s="292" t="s">
        <v>1982</v>
      </c>
      <c r="B810" s="51" t="s">
        <v>589</v>
      </c>
      <c r="C810" s="18" t="s">
        <v>149</v>
      </c>
      <c r="D810" s="20" t="s">
        <v>0</v>
      </c>
      <c r="E810" s="22">
        <v>5</v>
      </c>
      <c r="F810" s="146"/>
      <c r="G810" s="23"/>
    </row>
    <row r="811" spans="1:7">
      <c r="A811" s="292" t="s">
        <v>1983</v>
      </c>
      <c r="B811" s="51"/>
      <c r="C811" s="18" t="s">
        <v>1321</v>
      </c>
      <c r="D811" s="20" t="s">
        <v>0</v>
      </c>
      <c r="E811" s="22">
        <v>5</v>
      </c>
      <c r="F811" s="146"/>
      <c r="G811" s="23"/>
    </row>
    <row r="812" spans="1:7">
      <c r="A812" s="292"/>
      <c r="B812" s="78"/>
      <c r="C812" s="18"/>
      <c r="D812" s="20"/>
      <c r="E812" s="22"/>
      <c r="F812" s="143"/>
      <c r="G812" s="23"/>
    </row>
    <row r="813" spans="1:7">
      <c r="A813" s="291" t="s">
        <v>1984</v>
      </c>
      <c r="B813" s="154"/>
      <c r="C813" s="134" t="s">
        <v>1309</v>
      </c>
      <c r="D813" s="135"/>
      <c r="E813" s="136"/>
      <c r="F813" s="156"/>
      <c r="G813" s="137"/>
    </row>
    <row r="814" spans="1:7">
      <c r="A814" s="292" t="s">
        <v>1985</v>
      </c>
      <c r="B814" s="51" t="s">
        <v>718</v>
      </c>
      <c r="C814" s="18" t="s">
        <v>258</v>
      </c>
      <c r="D814" s="20" t="s">
        <v>0</v>
      </c>
      <c r="E814" s="22">
        <v>15</v>
      </c>
      <c r="F814" s="146"/>
      <c r="G814" s="23"/>
    </row>
    <row r="815" spans="1:7">
      <c r="A815" s="292" t="s">
        <v>1986</v>
      </c>
      <c r="B815" s="51" t="s">
        <v>717</v>
      </c>
      <c r="C815" s="18" t="s">
        <v>257</v>
      </c>
      <c r="D815" s="20" t="s">
        <v>0</v>
      </c>
      <c r="E815" s="22">
        <v>21</v>
      </c>
      <c r="F815" s="146"/>
      <c r="G815" s="23"/>
    </row>
    <row r="816" spans="1:7">
      <c r="A816" s="292" t="s">
        <v>1987</v>
      </c>
      <c r="B816" s="51" t="s">
        <v>719</v>
      </c>
      <c r="C816" s="18" t="s">
        <v>259</v>
      </c>
      <c r="D816" s="20" t="s">
        <v>0</v>
      </c>
      <c r="E816" s="22">
        <v>23</v>
      </c>
      <c r="F816" s="146"/>
      <c r="G816" s="23"/>
    </row>
    <row r="817" spans="1:7" ht="25.5">
      <c r="A817" s="292" t="s">
        <v>1988</v>
      </c>
      <c r="B817" s="51" t="s">
        <v>707</v>
      </c>
      <c r="C817" s="18" t="s">
        <v>246</v>
      </c>
      <c r="D817" s="20" t="s">
        <v>0</v>
      </c>
      <c r="E817" s="22">
        <v>4</v>
      </c>
      <c r="F817" s="146"/>
      <c r="G817" s="23"/>
    </row>
    <row r="818" spans="1:7" ht="33.75" customHeight="1">
      <c r="A818" s="292" t="s">
        <v>1989</v>
      </c>
      <c r="B818" s="51" t="s">
        <v>746</v>
      </c>
      <c r="C818" s="18" t="s">
        <v>1065</v>
      </c>
      <c r="D818" s="20" t="s">
        <v>0</v>
      </c>
      <c r="E818" s="22">
        <v>23</v>
      </c>
      <c r="F818" s="146"/>
      <c r="G818" s="23"/>
    </row>
    <row r="819" spans="1:7" ht="25.5">
      <c r="A819" s="292" t="s">
        <v>1990</v>
      </c>
      <c r="B819" s="51" t="s">
        <v>861</v>
      </c>
      <c r="C819" s="18" t="s">
        <v>371</v>
      </c>
      <c r="D819" s="20" t="s">
        <v>0</v>
      </c>
      <c r="E819" s="22">
        <v>8</v>
      </c>
      <c r="F819" s="146"/>
      <c r="G819" s="23"/>
    </row>
    <row r="820" spans="1:7">
      <c r="A820" s="292" t="s">
        <v>1991</v>
      </c>
      <c r="B820" s="51" t="s">
        <v>714</v>
      </c>
      <c r="C820" s="18" t="s">
        <v>254</v>
      </c>
      <c r="D820" s="20" t="s">
        <v>11</v>
      </c>
      <c r="E820" s="22">
        <v>8</v>
      </c>
      <c r="F820" s="146"/>
      <c r="G820" s="23"/>
    </row>
    <row r="821" spans="1:7">
      <c r="A821" s="292" t="s">
        <v>1992</v>
      </c>
      <c r="B821" s="51" t="s">
        <v>711</v>
      </c>
      <c r="C821" s="18" t="s">
        <v>251</v>
      </c>
      <c r="D821" s="20" t="s">
        <v>11</v>
      </c>
      <c r="E821" s="22">
        <v>10</v>
      </c>
      <c r="F821" s="146"/>
      <c r="G821" s="23"/>
    </row>
    <row r="822" spans="1:7">
      <c r="A822" s="292" t="s">
        <v>1993</v>
      </c>
      <c r="B822" s="51" t="s">
        <v>712</v>
      </c>
      <c r="C822" s="18" t="s">
        <v>252</v>
      </c>
      <c r="D822" s="20" t="s">
        <v>11</v>
      </c>
      <c r="E822" s="22">
        <v>4</v>
      </c>
      <c r="F822" s="146"/>
      <c r="G822" s="23"/>
    </row>
    <row r="823" spans="1:7" ht="25.5">
      <c r="A823" s="292" t="s">
        <v>1994</v>
      </c>
      <c r="B823" s="51" t="s">
        <v>1017</v>
      </c>
      <c r="C823" s="18" t="s">
        <v>231</v>
      </c>
      <c r="D823" s="20" t="s">
        <v>9</v>
      </c>
      <c r="E823" s="22">
        <v>150</v>
      </c>
      <c r="F823" s="146"/>
      <c r="G823" s="23"/>
    </row>
    <row r="824" spans="1:7">
      <c r="A824" s="292" t="s">
        <v>1995</v>
      </c>
      <c r="B824" s="51" t="s">
        <v>660</v>
      </c>
      <c r="C824" s="18" t="s">
        <v>209</v>
      </c>
      <c r="D824" s="20" t="s">
        <v>9</v>
      </c>
      <c r="E824" s="22">
        <v>180</v>
      </c>
      <c r="F824" s="146"/>
      <c r="G824" s="23"/>
    </row>
    <row r="825" spans="1:7">
      <c r="A825" s="292" t="s">
        <v>1996</v>
      </c>
      <c r="B825" s="51" t="s">
        <v>661</v>
      </c>
      <c r="C825" s="18" t="s">
        <v>210</v>
      </c>
      <c r="D825" s="20" t="s">
        <v>9</v>
      </c>
      <c r="E825" s="22">
        <v>82</v>
      </c>
      <c r="F825" s="146"/>
      <c r="G825" s="23"/>
    </row>
    <row r="826" spans="1:7">
      <c r="A826" s="292" t="s">
        <v>1997</v>
      </c>
      <c r="B826" s="51" t="s">
        <v>662</v>
      </c>
      <c r="C826" s="18" t="s">
        <v>211</v>
      </c>
      <c r="D826" s="20" t="s">
        <v>9</v>
      </c>
      <c r="E826" s="22">
        <v>56</v>
      </c>
      <c r="F826" s="146"/>
      <c r="G826" s="23"/>
    </row>
    <row r="827" spans="1:7" ht="25.5">
      <c r="A827" s="292" t="s">
        <v>1998</v>
      </c>
      <c r="B827" s="51" t="s">
        <v>1025</v>
      </c>
      <c r="C827" s="18" t="s">
        <v>1026</v>
      </c>
      <c r="D827" s="20" t="s">
        <v>9</v>
      </c>
      <c r="E827" s="22">
        <v>1217</v>
      </c>
      <c r="F827" s="146"/>
      <c r="G827" s="23"/>
    </row>
    <row r="828" spans="1:7" ht="25.5">
      <c r="A828" s="292" t="s">
        <v>1999</v>
      </c>
      <c r="B828" s="51" t="s">
        <v>1027</v>
      </c>
      <c r="C828" s="18" t="s">
        <v>1028</v>
      </c>
      <c r="D828" s="20" t="s">
        <v>9</v>
      </c>
      <c r="E828" s="22">
        <v>247</v>
      </c>
      <c r="F828" s="146"/>
      <c r="G828" s="23"/>
    </row>
    <row r="829" spans="1:7">
      <c r="A829" s="292" t="s">
        <v>2000</v>
      </c>
      <c r="B829" s="51" t="s">
        <v>691</v>
      </c>
      <c r="C829" s="18" t="s">
        <v>234</v>
      </c>
      <c r="D829" s="20" t="s">
        <v>9</v>
      </c>
      <c r="E829" s="22">
        <v>22</v>
      </c>
      <c r="F829" s="146"/>
      <c r="G829" s="23"/>
    </row>
    <row r="830" spans="1:7">
      <c r="A830" s="292" t="s">
        <v>2001</v>
      </c>
      <c r="B830" s="51" t="s">
        <v>692</v>
      </c>
      <c r="C830" s="18" t="s">
        <v>235</v>
      </c>
      <c r="D830" s="20" t="s">
        <v>9</v>
      </c>
      <c r="E830" s="22">
        <v>66</v>
      </c>
      <c r="F830" s="146"/>
      <c r="G830" s="23"/>
    </row>
    <row r="831" spans="1:7" ht="25.5">
      <c r="A831" s="292" t="s">
        <v>2002</v>
      </c>
      <c r="B831" s="51" t="s">
        <v>700</v>
      </c>
      <c r="C831" s="18" t="s">
        <v>1021</v>
      </c>
      <c r="D831" s="20" t="s">
        <v>9</v>
      </c>
      <c r="E831" s="22">
        <v>11.5</v>
      </c>
      <c r="F831" s="146"/>
      <c r="G831" s="23"/>
    </row>
    <row r="832" spans="1:7">
      <c r="A832" s="292" t="s">
        <v>2003</v>
      </c>
      <c r="B832" s="51" t="s">
        <v>1070</v>
      </c>
      <c r="C832" s="18" t="s">
        <v>1071</v>
      </c>
      <c r="D832" s="20" t="s">
        <v>0</v>
      </c>
      <c r="E832" s="22">
        <v>12</v>
      </c>
      <c r="F832" s="146"/>
      <c r="G832" s="23"/>
    </row>
    <row r="833" spans="1:7">
      <c r="A833" s="292" t="s">
        <v>2004</v>
      </c>
      <c r="B833" s="51" t="s">
        <v>759</v>
      </c>
      <c r="C833" s="18" t="s">
        <v>286</v>
      </c>
      <c r="D833" s="20" t="s">
        <v>0</v>
      </c>
      <c r="E833" s="22">
        <v>12</v>
      </c>
      <c r="F833" s="146"/>
      <c r="G833" s="23"/>
    </row>
    <row r="834" spans="1:7" ht="25.5">
      <c r="A834" s="292" t="s">
        <v>2005</v>
      </c>
      <c r="B834" s="51" t="s">
        <v>764</v>
      </c>
      <c r="C834" s="18" t="s">
        <v>290</v>
      </c>
      <c r="D834" s="20" t="s">
        <v>0</v>
      </c>
      <c r="E834" s="22">
        <v>12</v>
      </c>
      <c r="F834" s="146"/>
      <c r="G834" s="23"/>
    </row>
    <row r="835" spans="1:7" ht="25.5">
      <c r="A835" s="292" t="s">
        <v>2006</v>
      </c>
      <c r="B835" s="51" t="s">
        <v>741</v>
      </c>
      <c r="C835" s="18" t="s">
        <v>1274</v>
      </c>
      <c r="D835" s="20" t="s">
        <v>0</v>
      </c>
      <c r="E835" s="22">
        <v>8</v>
      </c>
      <c r="F835" s="146"/>
      <c r="G835" s="23"/>
    </row>
    <row r="836" spans="1:7" ht="25.5">
      <c r="A836" s="292" t="s">
        <v>2007</v>
      </c>
      <c r="B836" s="51" t="s">
        <v>760</v>
      </c>
      <c r="C836" s="18" t="s">
        <v>1276</v>
      </c>
      <c r="D836" s="20" t="s">
        <v>9</v>
      </c>
      <c r="E836" s="22">
        <v>71</v>
      </c>
      <c r="F836" s="146"/>
      <c r="G836" s="23"/>
    </row>
    <row r="837" spans="1:7" ht="25.5">
      <c r="A837" s="292" t="s">
        <v>2008</v>
      </c>
      <c r="B837" s="51" t="s">
        <v>766</v>
      </c>
      <c r="C837" s="18" t="s">
        <v>1073</v>
      </c>
      <c r="D837" s="20" t="s">
        <v>0</v>
      </c>
      <c r="E837" s="22">
        <v>4</v>
      </c>
      <c r="F837" s="146"/>
      <c r="G837" s="23"/>
    </row>
    <row r="838" spans="1:7" ht="25.5">
      <c r="A838" s="292" t="s">
        <v>2009</v>
      </c>
      <c r="B838" s="51" t="s">
        <v>770</v>
      </c>
      <c r="C838" s="18" t="s">
        <v>292</v>
      </c>
      <c r="D838" s="20" t="s">
        <v>0</v>
      </c>
      <c r="E838" s="22">
        <v>4</v>
      </c>
      <c r="F838" s="146"/>
      <c r="G838" s="23"/>
    </row>
    <row r="839" spans="1:7" ht="25.5">
      <c r="A839" s="292" t="s">
        <v>2010</v>
      </c>
      <c r="B839" s="51" t="s">
        <v>772</v>
      </c>
      <c r="C839" s="18" t="s">
        <v>1075</v>
      </c>
      <c r="D839" s="20" t="s">
        <v>0</v>
      </c>
      <c r="E839" s="22">
        <v>12</v>
      </c>
      <c r="F839" s="146"/>
      <c r="G839" s="23"/>
    </row>
    <row r="840" spans="1:7" ht="25.5">
      <c r="A840" s="292" t="s">
        <v>2011</v>
      </c>
      <c r="B840" s="51" t="s">
        <v>1050</v>
      </c>
      <c r="C840" s="18" t="s">
        <v>1051</v>
      </c>
      <c r="D840" s="20" t="s">
        <v>0</v>
      </c>
      <c r="E840" s="22">
        <v>46</v>
      </c>
      <c r="F840" s="146"/>
      <c r="G840" s="23"/>
    </row>
    <row r="841" spans="1:7">
      <c r="A841" s="292" t="s">
        <v>2012</v>
      </c>
      <c r="B841" s="51" t="s">
        <v>1052</v>
      </c>
      <c r="C841" s="18" t="s">
        <v>1053</v>
      </c>
      <c r="D841" s="20" t="s">
        <v>0</v>
      </c>
      <c r="E841" s="22">
        <v>16</v>
      </c>
      <c r="F841" s="146"/>
      <c r="G841" s="23"/>
    </row>
    <row r="842" spans="1:7" ht="25.5">
      <c r="A842" s="292" t="s">
        <v>2013</v>
      </c>
      <c r="B842" s="51" t="s">
        <v>631</v>
      </c>
      <c r="C842" s="18" t="s">
        <v>184</v>
      </c>
      <c r="D842" s="20" t="s">
        <v>0</v>
      </c>
      <c r="E842" s="22">
        <v>1</v>
      </c>
      <c r="F842" s="146"/>
      <c r="G842" s="23"/>
    </row>
    <row r="843" spans="1:7" ht="25.5">
      <c r="A843" s="292" t="s">
        <v>2014</v>
      </c>
      <c r="B843" s="51" t="s">
        <v>643</v>
      </c>
      <c r="C843" s="18" t="s">
        <v>196</v>
      </c>
      <c r="D843" s="20" t="s">
        <v>0</v>
      </c>
      <c r="E843" s="22">
        <v>6</v>
      </c>
      <c r="F843" s="146"/>
      <c r="G843" s="23"/>
    </row>
    <row r="844" spans="1:7" ht="25.5">
      <c r="A844" s="292" t="s">
        <v>2015</v>
      </c>
      <c r="B844" s="51" t="s">
        <v>644</v>
      </c>
      <c r="C844" s="18" t="s">
        <v>197</v>
      </c>
      <c r="D844" s="20" t="s">
        <v>0</v>
      </c>
      <c r="E844" s="22">
        <v>4</v>
      </c>
      <c r="F844" s="146"/>
      <c r="G844" s="23"/>
    </row>
    <row r="845" spans="1:7" ht="25.5">
      <c r="A845" s="292" t="s">
        <v>2016</v>
      </c>
      <c r="B845" s="51" t="s">
        <v>645</v>
      </c>
      <c r="C845" s="18" t="s">
        <v>198</v>
      </c>
      <c r="D845" s="20" t="s">
        <v>0</v>
      </c>
      <c r="E845" s="22">
        <v>1</v>
      </c>
      <c r="F845" s="146"/>
      <c r="G845" s="23"/>
    </row>
    <row r="846" spans="1:7">
      <c r="A846" s="292" t="s">
        <v>2017</v>
      </c>
      <c r="B846" s="51" t="s">
        <v>650</v>
      </c>
      <c r="C846" s="18" t="s">
        <v>998</v>
      </c>
      <c r="D846" s="20" t="s">
        <v>0</v>
      </c>
      <c r="E846" s="22">
        <v>4</v>
      </c>
      <c r="F846" s="146"/>
      <c r="G846" s="23"/>
    </row>
    <row r="847" spans="1:7" ht="25.5">
      <c r="A847" s="292" t="s">
        <v>2018</v>
      </c>
      <c r="B847" s="51" t="s">
        <v>1000</v>
      </c>
      <c r="C847" s="18" t="s">
        <v>1001</v>
      </c>
      <c r="D847" s="20" t="s">
        <v>0</v>
      </c>
      <c r="E847" s="22">
        <v>2</v>
      </c>
      <c r="F847" s="146"/>
      <c r="G847" s="23"/>
    </row>
    <row r="848" spans="1:7" ht="25.5">
      <c r="A848" s="292" t="s">
        <v>2019</v>
      </c>
      <c r="B848" s="51" t="s">
        <v>740</v>
      </c>
      <c r="C848" s="18" t="s">
        <v>273</v>
      </c>
      <c r="D848" s="20" t="s">
        <v>0</v>
      </c>
      <c r="E848" s="22">
        <v>4</v>
      </c>
      <c r="F848" s="146"/>
      <c r="G848" s="23"/>
    </row>
    <row r="849" spans="1:7" ht="25.5">
      <c r="A849" s="292" t="s">
        <v>2020</v>
      </c>
      <c r="B849" s="51" t="s">
        <v>1059</v>
      </c>
      <c r="C849" s="18" t="s">
        <v>1060</v>
      </c>
      <c r="D849" s="20" t="s">
        <v>0</v>
      </c>
      <c r="E849" s="22">
        <v>8</v>
      </c>
      <c r="F849" s="146"/>
      <c r="G849" s="23"/>
    </row>
    <row r="850" spans="1:7">
      <c r="A850" s="292"/>
      <c r="B850" s="78"/>
      <c r="C850" s="18"/>
      <c r="D850" s="20"/>
      <c r="E850" s="22"/>
      <c r="F850" s="143"/>
      <c r="G850" s="23"/>
    </row>
    <row r="851" spans="1:7">
      <c r="A851" s="291" t="s">
        <v>2021</v>
      </c>
      <c r="B851" s="154"/>
      <c r="C851" s="134" t="s">
        <v>1310</v>
      </c>
      <c r="D851" s="135"/>
      <c r="E851" s="136"/>
      <c r="F851" s="156"/>
      <c r="G851" s="137"/>
    </row>
    <row r="852" spans="1:7" ht="25.5">
      <c r="A852" s="292" t="s">
        <v>2022</v>
      </c>
      <c r="B852" s="51" t="s">
        <v>817</v>
      </c>
      <c r="C852" s="18" t="s">
        <v>333</v>
      </c>
      <c r="D852" s="20" t="s">
        <v>9</v>
      </c>
      <c r="E852" s="22">
        <v>128</v>
      </c>
      <c r="F852" s="146"/>
      <c r="G852" s="23"/>
    </row>
    <row r="853" spans="1:7" ht="25.5">
      <c r="A853" s="292" t="s">
        <v>2023</v>
      </c>
      <c r="B853" s="51" t="s">
        <v>816</v>
      </c>
      <c r="C853" s="18" t="s">
        <v>332</v>
      </c>
      <c r="D853" s="20" t="s">
        <v>9</v>
      </c>
      <c r="E853" s="22">
        <v>25.7</v>
      </c>
      <c r="F853" s="146"/>
      <c r="G853" s="23"/>
    </row>
    <row r="854" spans="1:7" ht="25.5">
      <c r="A854" s="292" t="s">
        <v>2024</v>
      </c>
      <c r="B854" s="51" t="s">
        <v>1088</v>
      </c>
      <c r="C854" s="18" t="s">
        <v>336</v>
      </c>
      <c r="D854" s="20" t="s">
        <v>9</v>
      </c>
      <c r="E854" s="22">
        <v>14.5</v>
      </c>
      <c r="F854" s="146"/>
      <c r="G854" s="23"/>
    </row>
    <row r="855" spans="1:7" ht="25.5">
      <c r="A855" s="292" t="s">
        <v>2025</v>
      </c>
      <c r="B855" s="51" t="s">
        <v>819</v>
      </c>
      <c r="C855" s="18" t="s">
        <v>335</v>
      </c>
      <c r="D855" s="20" t="s">
        <v>9</v>
      </c>
      <c r="E855" s="22">
        <v>7</v>
      </c>
      <c r="F855" s="146"/>
      <c r="G855" s="23"/>
    </row>
    <row r="856" spans="1:7" ht="25.5">
      <c r="A856" s="292" t="s">
        <v>2026</v>
      </c>
      <c r="B856" s="51" t="s">
        <v>818</v>
      </c>
      <c r="C856" s="18" t="s">
        <v>334</v>
      </c>
      <c r="D856" s="20" t="s">
        <v>9</v>
      </c>
      <c r="E856" s="22">
        <v>45</v>
      </c>
      <c r="F856" s="146"/>
      <c r="G856" s="23"/>
    </row>
    <row r="857" spans="1:7">
      <c r="A857" s="292" t="s">
        <v>2027</v>
      </c>
      <c r="B857" s="51" t="s">
        <v>845</v>
      </c>
      <c r="C857" s="18" t="s">
        <v>358</v>
      </c>
      <c r="D857" s="20" t="s">
        <v>0</v>
      </c>
      <c r="E857" s="22">
        <v>8</v>
      </c>
      <c r="F857" s="146"/>
      <c r="G857" s="23"/>
    </row>
    <row r="858" spans="1:7">
      <c r="A858" s="292" t="s">
        <v>2028</v>
      </c>
      <c r="B858" s="51" t="s">
        <v>846</v>
      </c>
      <c r="C858" s="18" t="s">
        <v>1280</v>
      </c>
      <c r="D858" s="20" t="s">
        <v>0</v>
      </c>
      <c r="E858" s="22">
        <v>8</v>
      </c>
      <c r="F858" s="146"/>
      <c r="G858" s="23"/>
    </row>
    <row r="859" spans="1:7" ht="25.5">
      <c r="A859" s="292" t="s">
        <v>2029</v>
      </c>
      <c r="B859" s="51" t="s">
        <v>810</v>
      </c>
      <c r="C859" s="18" t="s">
        <v>326</v>
      </c>
      <c r="D859" s="20" t="s">
        <v>9</v>
      </c>
      <c r="E859" s="22">
        <v>39</v>
      </c>
      <c r="F859" s="146"/>
      <c r="G859" s="23"/>
    </row>
    <row r="860" spans="1:7" ht="25.5">
      <c r="A860" s="292" t="s">
        <v>2030</v>
      </c>
      <c r="B860" s="51" t="s">
        <v>811</v>
      </c>
      <c r="C860" s="18" t="s">
        <v>327</v>
      </c>
      <c r="D860" s="20" t="s">
        <v>9</v>
      </c>
      <c r="E860" s="22">
        <v>40</v>
      </c>
      <c r="F860" s="146"/>
      <c r="G860" s="23"/>
    </row>
    <row r="861" spans="1:7" ht="25.5">
      <c r="A861" s="292" t="s">
        <v>2031</v>
      </c>
      <c r="B861" s="51" t="s">
        <v>836</v>
      </c>
      <c r="C861" s="18" t="s">
        <v>350</v>
      </c>
      <c r="D861" s="20" t="s">
        <v>0</v>
      </c>
      <c r="E861" s="22">
        <v>8</v>
      </c>
      <c r="F861" s="146"/>
      <c r="G861" s="23"/>
    </row>
    <row r="862" spans="1:7" ht="25.5">
      <c r="A862" s="292" t="s">
        <v>2032</v>
      </c>
      <c r="B862" s="51" t="s">
        <v>838</v>
      </c>
      <c r="C862" s="18" t="s">
        <v>352</v>
      </c>
      <c r="D862" s="20" t="s">
        <v>0</v>
      </c>
      <c r="E862" s="22">
        <v>1</v>
      </c>
      <c r="F862" s="146"/>
      <c r="G862" s="23"/>
    </row>
    <row r="863" spans="1:7">
      <c r="A863" s="292" t="s">
        <v>2033</v>
      </c>
      <c r="B863" s="51" t="s">
        <v>831</v>
      </c>
      <c r="C863" s="18" t="s">
        <v>345</v>
      </c>
      <c r="D863" s="20" t="s">
        <v>0</v>
      </c>
      <c r="E863" s="22">
        <v>3</v>
      </c>
      <c r="F863" s="146"/>
      <c r="G863" s="23"/>
    </row>
    <row r="864" spans="1:7" ht="25.5">
      <c r="A864" s="292" t="s">
        <v>2034</v>
      </c>
      <c r="B864" s="51" t="s">
        <v>1096</v>
      </c>
      <c r="C864" s="18" t="s">
        <v>1097</v>
      </c>
      <c r="D864" s="20" t="s">
        <v>0</v>
      </c>
      <c r="E864" s="22">
        <v>2</v>
      </c>
      <c r="F864" s="146"/>
      <c r="G864" s="23"/>
    </row>
    <row r="865" spans="1:7" ht="38.25">
      <c r="A865" s="292" t="s">
        <v>2035</v>
      </c>
      <c r="B865" s="51" t="s">
        <v>842</v>
      </c>
      <c r="C865" s="18" t="s">
        <v>356</v>
      </c>
      <c r="D865" s="20" t="s">
        <v>0</v>
      </c>
      <c r="E865" s="22">
        <v>1</v>
      </c>
      <c r="F865" s="146"/>
      <c r="G865" s="23"/>
    </row>
    <row r="866" spans="1:7" ht="25.5">
      <c r="A866" s="292" t="s">
        <v>2036</v>
      </c>
      <c r="B866" s="51" t="s">
        <v>1084</v>
      </c>
      <c r="C866" s="18" t="s">
        <v>1085</v>
      </c>
      <c r="D866" s="20" t="s">
        <v>0</v>
      </c>
      <c r="E866" s="22">
        <v>1</v>
      </c>
      <c r="F866" s="146"/>
      <c r="G866" s="23"/>
    </row>
    <row r="867" spans="1:7">
      <c r="A867" s="292" t="s">
        <v>2037</v>
      </c>
      <c r="B867" s="51" t="s">
        <v>843</v>
      </c>
      <c r="C867" s="18" t="s">
        <v>1098</v>
      </c>
      <c r="D867" s="20" t="s">
        <v>0</v>
      </c>
      <c r="E867" s="22">
        <v>1</v>
      </c>
      <c r="F867" s="146"/>
      <c r="G867" s="23"/>
    </row>
    <row r="868" spans="1:7">
      <c r="A868" s="292" t="s">
        <v>2038</v>
      </c>
      <c r="B868" s="117" t="s">
        <v>1331</v>
      </c>
      <c r="C868" s="18" t="s">
        <v>1327</v>
      </c>
      <c r="D868" s="20" t="s">
        <v>0</v>
      </c>
      <c r="E868" s="22">
        <v>8</v>
      </c>
      <c r="F868" s="163"/>
      <c r="G868" s="23"/>
    </row>
    <row r="869" spans="1:7" ht="25.5">
      <c r="A869" s="292" t="s">
        <v>2039</v>
      </c>
      <c r="B869" s="51" t="s">
        <v>828</v>
      </c>
      <c r="C869" s="18" t="s">
        <v>343</v>
      </c>
      <c r="D869" s="20" t="s">
        <v>9</v>
      </c>
      <c r="E869" s="22">
        <v>32</v>
      </c>
      <c r="F869" s="146"/>
      <c r="G869" s="23"/>
    </row>
    <row r="870" spans="1:7">
      <c r="A870" s="292" t="s">
        <v>2040</v>
      </c>
      <c r="B870" s="51" t="s">
        <v>848</v>
      </c>
      <c r="C870" s="18" t="s">
        <v>1100</v>
      </c>
      <c r="D870" s="20" t="s">
        <v>0</v>
      </c>
      <c r="E870" s="22">
        <v>8</v>
      </c>
      <c r="F870" s="146"/>
      <c r="G870" s="23"/>
    </row>
    <row r="871" spans="1:7">
      <c r="A871" s="292" t="s">
        <v>2041</v>
      </c>
      <c r="B871" s="51" t="s">
        <v>849</v>
      </c>
      <c r="C871" s="18" t="s">
        <v>361</v>
      </c>
      <c r="D871" s="20" t="s">
        <v>8</v>
      </c>
      <c r="E871" s="22">
        <v>1.88</v>
      </c>
      <c r="F871" s="146"/>
      <c r="G871" s="23"/>
    </row>
    <row r="872" spans="1:7">
      <c r="A872" s="292" t="s">
        <v>2042</v>
      </c>
      <c r="B872" s="51"/>
      <c r="C872" s="18" t="s">
        <v>1322</v>
      </c>
      <c r="D872" s="20" t="s">
        <v>8</v>
      </c>
      <c r="E872" s="22">
        <v>1.88</v>
      </c>
      <c r="F872" s="146"/>
      <c r="G872" s="23"/>
    </row>
    <row r="873" spans="1:7" ht="25.5">
      <c r="A873" s="292" t="s">
        <v>2043</v>
      </c>
      <c r="B873" s="51"/>
      <c r="C873" s="18" t="s">
        <v>1323</v>
      </c>
      <c r="D873" s="20" t="s">
        <v>9</v>
      </c>
      <c r="E873" s="22">
        <v>12</v>
      </c>
      <c r="F873" s="146"/>
      <c r="G873" s="23"/>
    </row>
    <row r="874" spans="1:7">
      <c r="A874" s="292" t="s">
        <v>2044</v>
      </c>
      <c r="B874" s="51" t="s">
        <v>852</v>
      </c>
      <c r="C874" s="18" t="s">
        <v>362</v>
      </c>
      <c r="D874" s="20" t="s">
        <v>0</v>
      </c>
      <c r="E874" s="22">
        <v>5</v>
      </c>
      <c r="F874" s="146"/>
      <c r="G874" s="23"/>
    </row>
    <row r="875" spans="1:7">
      <c r="A875" s="292" t="s">
        <v>2045</v>
      </c>
      <c r="B875" s="51" t="s">
        <v>853</v>
      </c>
      <c r="C875" s="18" t="s">
        <v>363</v>
      </c>
      <c r="D875" s="20" t="s">
        <v>0</v>
      </c>
      <c r="E875" s="22">
        <v>1</v>
      </c>
      <c r="F875" s="146"/>
      <c r="G875" s="23"/>
    </row>
    <row r="876" spans="1:7" ht="25.5">
      <c r="A876" s="292" t="s">
        <v>2046</v>
      </c>
      <c r="B876" s="51" t="s">
        <v>850</v>
      </c>
      <c r="C876" s="18" t="s">
        <v>1101</v>
      </c>
      <c r="D876" s="20" t="s">
        <v>0</v>
      </c>
      <c r="E876" s="22">
        <v>1</v>
      </c>
      <c r="F876" s="146"/>
      <c r="G876" s="23"/>
    </row>
    <row r="877" spans="1:7" ht="38.25">
      <c r="A877" s="292" t="s">
        <v>2047</v>
      </c>
      <c r="B877" s="51" t="s">
        <v>799</v>
      </c>
      <c r="C877" s="18" t="s">
        <v>315</v>
      </c>
      <c r="D877" s="20" t="s">
        <v>0</v>
      </c>
      <c r="E877" s="22">
        <v>1</v>
      </c>
      <c r="F877" s="146"/>
      <c r="G877" s="23"/>
    </row>
    <row r="878" spans="1:7">
      <c r="A878" s="292" t="s">
        <v>2048</v>
      </c>
      <c r="B878" s="51" t="s">
        <v>783</v>
      </c>
      <c r="C878" s="18" t="s">
        <v>299</v>
      </c>
      <c r="D878" s="20" t="s">
        <v>0</v>
      </c>
      <c r="E878" s="22">
        <v>1</v>
      </c>
      <c r="F878" s="146"/>
      <c r="G878" s="23"/>
    </row>
    <row r="879" spans="1:7">
      <c r="A879" s="292" t="s">
        <v>2049</v>
      </c>
      <c r="B879" s="51" t="s">
        <v>785</v>
      </c>
      <c r="C879" s="18" t="s">
        <v>301</v>
      </c>
      <c r="D879" s="20" t="s">
        <v>0</v>
      </c>
      <c r="E879" s="22">
        <v>1</v>
      </c>
      <c r="F879" s="146"/>
      <c r="G879" s="23"/>
    </row>
    <row r="880" spans="1:7" ht="25.5">
      <c r="A880" s="292" t="s">
        <v>2050</v>
      </c>
      <c r="B880" s="51" t="s">
        <v>794</v>
      </c>
      <c r="C880" s="18" t="s">
        <v>310</v>
      </c>
      <c r="D880" s="20" t="s">
        <v>0</v>
      </c>
      <c r="E880" s="22">
        <v>8</v>
      </c>
      <c r="F880" s="146"/>
      <c r="G880" s="23"/>
    </row>
    <row r="881" spans="1:7" ht="25.5">
      <c r="A881" s="292" t="s">
        <v>2051</v>
      </c>
      <c r="B881" s="51" t="s">
        <v>777</v>
      </c>
      <c r="C881" s="18" t="s">
        <v>295</v>
      </c>
      <c r="D881" s="20" t="s">
        <v>0</v>
      </c>
      <c r="E881" s="22">
        <v>1</v>
      </c>
      <c r="F881" s="146"/>
      <c r="G881" s="23"/>
    </row>
    <row r="882" spans="1:7">
      <c r="A882" s="292" t="s">
        <v>2052</v>
      </c>
      <c r="B882" s="51" t="s">
        <v>803</v>
      </c>
      <c r="C882" s="18" t="s">
        <v>319</v>
      </c>
      <c r="D882" s="20" t="s">
        <v>0</v>
      </c>
      <c r="E882" s="22">
        <v>1</v>
      </c>
      <c r="F882" s="146"/>
      <c r="G882" s="23"/>
    </row>
    <row r="883" spans="1:7">
      <c r="A883" s="292" t="s">
        <v>2053</v>
      </c>
      <c r="B883" s="51" t="s">
        <v>804</v>
      </c>
      <c r="C883" s="18" t="s">
        <v>320</v>
      </c>
      <c r="D883" s="20" t="s">
        <v>0</v>
      </c>
      <c r="E883" s="22">
        <v>1</v>
      </c>
      <c r="F883" s="146"/>
      <c r="G883" s="23"/>
    </row>
    <row r="884" spans="1:7">
      <c r="A884" s="292" t="s">
        <v>2054</v>
      </c>
      <c r="B884" s="51" t="s">
        <v>805</v>
      </c>
      <c r="C884" s="18" t="s">
        <v>321</v>
      </c>
      <c r="D884" s="20" t="s">
        <v>0</v>
      </c>
      <c r="E884" s="22">
        <v>1</v>
      </c>
      <c r="F884" s="146"/>
      <c r="G884" s="23"/>
    </row>
    <row r="885" spans="1:7">
      <c r="A885" s="292" t="s">
        <v>2055</v>
      </c>
      <c r="B885" s="51" t="s">
        <v>808</v>
      </c>
      <c r="C885" s="18" t="s">
        <v>324</v>
      </c>
      <c r="D885" s="20" t="s">
        <v>0</v>
      </c>
      <c r="E885" s="22">
        <v>1</v>
      </c>
      <c r="F885" s="146"/>
      <c r="G885" s="23"/>
    </row>
    <row r="886" spans="1:7">
      <c r="A886" s="292" t="s">
        <v>2056</v>
      </c>
      <c r="B886" s="51" t="s">
        <v>809</v>
      </c>
      <c r="C886" s="18" t="s">
        <v>325</v>
      </c>
      <c r="D886" s="20" t="s">
        <v>0</v>
      </c>
      <c r="E886" s="22">
        <v>1</v>
      </c>
      <c r="F886" s="146"/>
      <c r="G886" s="23"/>
    </row>
    <row r="887" spans="1:7">
      <c r="A887" s="292" t="s">
        <v>2057</v>
      </c>
      <c r="B887" s="51" t="s">
        <v>820</v>
      </c>
      <c r="C887" s="18" t="s">
        <v>1089</v>
      </c>
      <c r="D887" s="20" t="s">
        <v>9</v>
      </c>
      <c r="E887" s="22">
        <v>30.5</v>
      </c>
      <c r="F887" s="146"/>
      <c r="G887" s="23"/>
    </row>
    <row r="888" spans="1:7">
      <c r="A888" s="292" t="s">
        <v>2058</v>
      </c>
      <c r="B888" s="51" t="s">
        <v>833</v>
      </c>
      <c r="C888" s="18" t="s">
        <v>347</v>
      </c>
      <c r="D888" s="20" t="s">
        <v>0</v>
      </c>
      <c r="E888" s="22">
        <v>1</v>
      </c>
      <c r="F888" s="146"/>
      <c r="G888" s="23"/>
    </row>
    <row r="889" spans="1:7" ht="25.5">
      <c r="A889" s="292" t="s">
        <v>2059</v>
      </c>
      <c r="B889" s="51" t="s">
        <v>858</v>
      </c>
      <c r="C889" s="18" t="s">
        <v>368</v>
      </c>
      <c r="D889" s="20" t="s">
        <v>0</v>
      </c>
      <c r="E889" s="22">
        <v>1</v>
      </c>
      <c r="F889" s="146"/>
      <c r="G889" s="23"/>
    </row>
    <row r="890" spans="1:7">
      <c r="A890" s="292" t="s">
        <v>2060</v>
      </c>
      <c r="B890" s="51" t="s">
        <v>1103</v>
      </c>
      <c r="C890" s="18" t="s">
        <v>372</v>
      </c>
      <c r="D890" s="20" t="s">
        <v>0</v>
      </c>
      <c r="E890" s="22">
        <v>1</v>
      </c>
      <c r="F890" s="146"/>
      <c r="G890" s="23"/>
    </row>
    <row r="891" spans="1:7">
      <c r="A891" s="292" t="s">
        <v>2061</v>
      </c>
      <c r="B891" s="51" t="s">
        <v>862</v>
      </c>
      <c r="C891" s="18" t="s">
        <v>373</v>
      </c>
      <c r="D891" s="20" t="s">
        <v>0</v>
      </c>
      <c r="E891" s="22">
        <v>1</v>
      </c>
      <c r="F891" s="146"/>
      <c r="G891" s="23"/>
    </row>
    <row r="892" spans="1:7">
      <c r="A892" s="292" t="s">
        <v>2062</v>
      </c>
      <c r="B892" s="51" t="s">
        <v>864</v>
      </c>
      <c r="C892" s="18" t="s">
        <v>1104</v>
      </c>
      <c r="D892" s="20" t="s">
        <v>0</v>
      </c>
      <c r="E892" s="22">
        <v>1</v>
      </c>
      <c r="F892" s="146"/>
      <c r="G892" s="23"/>
    </row>
    <row r="893" spans="1:7">
      <c r="A893" s="292"/>
      <c r="B893" s="51"/>
      <c r="C893" s="18"/>
      <c r="D893" s="20"/>
      <c r="E893" s="22"/>
      <c r="F893" s="143"/>
      <c r="G893" s="23"/>
    </row>
    <row r="894" spans="1:7">
      <c r="A894" s="291" t="s">
        <v>2063</v>
      </c>
      <c r="B894" s="154"/>
      <c r="C894" s="134" t="s">
        <v>2632</v>
      </c>
      <c r="D894" s="135"/>
      <c r="E894" s="136"/>
      <c r="F894" s="156"/>
      <c r="G894" s="137"/>
    </row>
    <row r="895" spans="1:7" ht="25.5">
      <c r="A895" s="292" t="s">
        <v>2064</v>
      </c>
      <c r="B895" s="51" t="s">
        <v>866</v>
      </c>
      <c r="C895" s="18" t="s">
        <v>375</v>
      </c>
      <c r="D895" s="20" t="s">
        <v>8</v>
      </c>
      <c r="E895" s="22">
        <v>317</v>
      </c>
      <c r="F895" s="146"/>
      <c r="G895" s="23"/>
    </row>
    <row r="896" spans="1:7">
      <c r="A896" s="292" t="s">
        <v>2065</v>
      </c>
      <c r="B896" s="51" t="s">
        <v>501</v>
      </c>
      <c r="C896" s="18" t="s">
        <v>95</v>
      </c>
      <c r="D896" s="20" t="s">
        <v>12</v>
      </c>
      <c r="E896" s="22">
        <v>47.55</v>
      </c>
      <c r="F896" s="146"/>
      <c r="G896" s="23"/>
    </row>
    <row r="897" spans="1:7" ht="25.5">
      <c r="A897" s="292" t="s">
        <v>2066</v>
      </c>
      <c r="B897" s="51" t="s">
        <v>868</v>
      </c>
      <c r="C897" s="18" t="s">
        <v>377</v>
      </c>
      <c r="D897" s="20" t="s">
        <v>8</v>
      </c>
      <c r="E897" s="22">
        <v>317</v>
      </c>
      <c r="F897" s="146"/>
      <c r="G897" s="23"/>
    </row>
    <row r="898" spans="1:7">
      <c r="A898" s="292" t="s">
        <v>2067</v>
      </c>
      <c r="B898" s="51" t="s">
        <v>869</v>
      </c>
      <c r="C898" s="18" t="s">
        <v>378</v>
      </c>
      <c r="D898" s="20" t="s">
        <v>9</v>
      </c>
      <c r="E898" s="22">
        <v>7.8</v>
      </c>
      <c r="F898" s="146"/>
      <c r="G898" s="23"/>
    </row>
    <row r="899" spans="1:7">
      <c r="A899" s="292" t="s">
        <v>2068</v>
      </c>
      <c r="B899" s="51" t="s">
        <v>870</v>
      </c>
      <c r="C899" s="18" t="s">
        <v>379</v>
      </c>
      <c r="D899" s="20" t="s">
        <v>9</v>
      </c>
      <c r="E899" s="22">
        <v>20</v>
      </c>
      <c r="F899" s="146"/>
      <c r="G899" s="23"/>
    </row>
    <row r="900" spans="1:7" ht="25.5">
      <c r="A900" s="292" t="s">
        <v>2069</v>
      </c>
      <c r="B900" s="51" t="s">
        <v>871</v>
      </c>
      <c r="C900" s="18" t="s">
        <v>380</v>
      </c>
      <c r="D900" s="20" t="s">
        <v>12</v>
      </c>
      <c r="E900" s="22">
        <v>0.42</v>
      </c>
      <c r="F900" s="146"/>
      <c r="G900" s="23"/>
    </row>
    <row r="901" spans="1:7" ht="25.5">
      <c r="A901" s="292" t="s">
        <v>2070</v>
      </c>
      <c r="B901" s="51" t="s">
        <v>872</v>
      </c>
      <c r="C901" s="18" t="s">
        <v>381</v>
      </c>
      <c r="D901" s="20" t="s">
        <v>12</v>
      </c>
      <c r="E901" s="22">
        <v>1.67</v>
      </c>
      <c r="F901" s="146"/>
      <c r="G901" s="23"/>
    </row>
    <row r="902" spans="1:7" ht="30" customHeight="1">
      <c r="A902" s="292" t="s">
        <v>2071</v>
      </c>
      <c r="B902" s="51" t="s">
        <v>468</v>
      </c>
      <c r="C902" s="18" t="s">
        <v>64</v>
      </c>
      <c r="D902" s="20" t="s">
        <v>12</v>
      </c>
      <c r="E902" s="22">
        <v>15.25</v>
      </c>
      <c r="F902" s="146"/>
      <c r="G902" s="23"/>
    </row>
    <row r="903" spans="1:7" ht="25.5">
      <c r="A903" s="292" t="s">
        <v>2072</v>
      </c>
      <c r="B903" s="51" t="s">
        <v>478</v>
      </c>
      <c r="C903" s="18" t="s">
        <v>73</v>
      </c>
      <c r="D903" s="20" t="s">
        <v>12</v>
      </c>
      <c r="E903" s="22">
        <v>11.59</v>
      </c>
      <c r="F903" s="146"/>
      <c r="G903" s="23"/>
    </row>
    <row r="904" spans="1:7">
      <c r="A904" s="292" t="s">
        <v>2073</v>
      </c>
      <c r="B904" s="51" t="s">
        <v>482</v>
      </c>
      <c r="C904" s="18" t="s">
        <v>78</v>
      </c>
      <c r="D904" s="20" t="s">
        <v>8</v>
      </c>
      <c r="E904" s="22">
        <v>36.6</v>
      </c>
      <c r="F904" s="146"/>
      <c r="G904" s="23"/>
    </row>
    <row r="905" spans="1:7">
      <c r="A905" s="292" t="s">
        <v>2074</v>
      </c>
      <c r="B905" s="51" t="s">
        <v>502</v>
      </c>
      <c r="C905" s="18" t="s">
        <v>96</v>
      </c>
      <c r="D905" s="20" t="s">
        <v>8</v>
      </c>
      <c r="E905" s="22">
        <v>139.5</v>
      </c>
      <c r="F905" s="146"/>
      <c r="G905" s="23"/>
    </row>
    <row r="906" spans="1:7">
      <c r="A906" s="292" t="s">
        <v>2075</v>
      </c>
      <c r="B906" s="155" t="s">
        <v>505</v>
      </c>
      <c r="C906" s="18" t="s">
        <v>98</v>
      </c>
      <c r="D906" s="20" t="s">
        <v>9</v>
      </c>
      <c r="E906" s="22">
        <v>58</v>
      </c>
      <c r="F906" s="146"/>
      <c r="G906" s="23"/>
    </row>
    <row r="907" spans="1:7" ht="25.5">
      <c r="A907" s="292" t="s">
        <v>2076</v>
      </c>
      <c r="B907" s="51" t="s">
        <v>496</v>
      </c>
      <c r="C907" s="18" t="s">
        <v>90</v>
      </c>
      <c r="D907" s="20" t="s">
        <v>12</v>
      </c>
      <c r="E907" s="22">
        <v>10.6</v>
      </c>
      <c r="F907" s="146"/>
      <c r="G907" s="23"/>
    </row>
    <row r="908" spans="1:7">
      <c r="A908" s="292" t="s">
        <v>2077</v>
      </c>
      <c r="B908" s="51" t="s">
        <v>497</v>
      </c>
      <c r="C908" s="18" t="s">
        <v>91</v>
      </c>
      <c r="D908" s="20" t="s">
        <v>12</v>
      </c>
      <c r="E908" s="22">
        <v>3.66</v>
      </c>
      <c r="F908" s="146"/>
      <c r="G908" s="23"/>
    </row>
    <row r="909" spans="1:7">
      <c r="A909" s="292" t="s">
        <v>2078</v>
      </c>
      <c r="B909" s="51" t="s">
        <v>485</v>
      </c>
      <c r="C909" s="18" t="s">
        <v>932</v>
      </c>
      <c r="D909" s="20" t="s">
        <v>44</v>
      </c>
      <c r="E909" s="22">
        <v>348</v>
      </c>
      <c r="F909" s="146"/>
      <c r="G909" s="23"/>
    </row>
    <row r="910" spans="1:7">
      <c r="A910" s="292" t="s">
        <v>2079</v>
      </c>
      <c r="B910" s="51" t="s">
        <v>486</v>
      </c>
      <c r="C910" s="18" t="s">
        <v>933</v>
      </c>
      <c r="D910" s="20" t="s">
        <v>44</v>
      </c>
      <c r="E910" s="22">
        <v>84</v>
      </c>
      <c r="F910" s="146"/>
      <c r="G910" s="23"/>
    </row>
    <row r="911" spans="1:7">
      <c r="A911" s="292" t="s">
        <v>2080</v>
      </c>
      <c r="B911" s="51" t="s">
        <v>489</v>
      </c>
      <c r="C911" s="18" t="s">
        <v>83</v>
      </c>
      <c r="D911" s="20" t="s">
        <v>12</v>
      </c>
      <c r="E911" s="22">
        <v>3.66</v>
      </c>
      <c r="F911" s="146"/>
      <c r="G911" s="23"/>
    </row>
    <row r="912" spans="1:7">
      <c r="A912" s="292" t="s">
        <v>2081</v>
      </c>
      <c r="B912" s="51" t="s">
        <v>490</v>
      </c>
      <c r="C912" s="18" t="s">
        <v>85</v>
      </c>
      <c r="D912" s="20" t="s">
        <v>12</v>
      </c>
      <c r="E912" s="22">
        <v>10.6</v>
      </c>
      <c r="F912" s="146"/>
      <c r="G912" s="23"/>
    </row>
    <row r="913" spans="1:7">
      <c r="A913" s="292" t="s">
        <v>2082</v>
      </c>
      <c r="B913" s="51" t="s">
        <v>941</v>
      </c>
      <c r="C913" s="18" t="s">
        <v>942</v>
      </c>
      <c r="D913" s="20" t="s">
        <v>8</v>
      </c>
      <c r="E913" s="22">
        <v>61</v>
      </c>
      <c r="F913" s="146"/>
      <c r="G913" s="23"/>
    </row>
    <row r="914" spans="1:7" ht="25.5">
      <c r="A914" s="292" t="s">
        <v>2083</v>
      </c>
      <c r="B914" s="51" t="s">
        <v>817</v>
      </c>
      <c r="C914" s="18" t="s">
        <v>333</v>
      </c>
      <c r="D914" s="20" t="s">
        <v>9</v>
      </c>
      <c r="E914" s="22">
        <v>61</v>
      </c>
      <c r="F914" s="146"/>
      <c r="G914" s="23"/>
    </row>
    <row r="915" spans="1:7" ht="25.5">
      <c r="A915" s="292" t="s">
        <v>2084</v>
      </c>
      <c r="B915" s="51" t="s">
        <v>481</v>
      </c>
      <c r="C915" s="18" t="s">
        <v>77</v>
      </c>
      <c r="D915" s="20" t="s">
        <v>8</v>
      </c>
      <c r="E915" s="22">
        <v>61</v>
      </c>
      <c r="F915" s="146"/>
      <c r="G915" s="23"/>
    </row>
    <row r="916" spans="1:7" ht="25.5">
      <c r="A916" s="292" t="s">
        <v>2085</v>
      </c>
      <c r="B916" s="51" t="s">
        <v>610</v>
      </c>
      <c r="C916" s="18" t="s">
        <v>166</v>
      </c>
      <c r="D916" s="20" t="s">
        <v>8</v>
      </c>
      <c r="E916" s="22">
        <v>110</v>
      </c>
      <c r="F916" s="146"/>
      <c r="G916" s="23"/>
    </row>
    <row r="917" spans="1:7">
      <c r="A917" s="292" t="s">
        <v>2086</v>
      </c>
      <c r="B917" s="51" t="s">
        <v>827</v>
      </c>
      <c r="C917" s="18" t="s">
        <v>342</v>
      </c>
      <c r="D917" s="20" t="s">
        <v>9</v>
      </c>
      <c r="E917" s="22">
        <v>44</v>
      </c>
      <c r="F917" s="146"/>
      <c r="G917" s="23"/>
    </row>
    <row r="918" spans="1:7">
      <c r="A918" s="292"/>
      <c r="B918" s="51"/>
      <c r="C918" s="18"/>
      <c r="D918" s="20"/>
      <c r="E918" s="22"/>
      <c r="F918" s="143"/>
      <c r="G918" s="23"/>
    </row>
    <row r="919" spans="1:7">
      <c r="A919" s="291" t="s">
        <v>2087</v>
      </c>
      <c r="B919" s="154"/>
      <c r="C919" s="134" t="s">
        <v>1311</v>
      </c>
      <c r="D919" s="135"/>
      <c r="E919" s="136"/>
      <c r="F919" s="156"/>
      <c r="G919" s="137"/>
    </row>
    <row r="920" spans="1:7">
      <c r="A920" s="292" t="s">
        <v>2088</v>
      </c>
      <c r="B920" s="78" t="s">
        <v>877</v>
      </c>
      <c r="C920" s="18" t="s">
        <v>384</v>
      </c>
      <c r="D920" s="20" t="s">
        <v>8</v>
      </c>
      <c r="E920" s="22">
        <v>7.43</v>
      </c>
      <c r="F920" s="146"/>
      <c r="G920" s="23"/>
    </row>
    <row r="921" spans="1:7">
      <c r="A921" s="292"/>
      <c r="B921" s="78"/>
      <c r="C921" s="18"/>
      <c r="D921" s="20"/>
      <c r="E921" s="22"/>
      <c r="F921" s="143"/>
      <c r="G921" s="23"/>
    </row>
    <row r="922" spans="1:7">
      <c r="A922" s="291" t="s">
        <v>2089</v>
      </c>
      <c r="B922" s="154"/>
      <c r="C922" s="134" t="s">
        <v>873</v>
      </c>
      <c r="D922" s="135"/>
      <c r="E922" s="136"/>
      <c r="F922" s="156"/>
      <c r="G922" s="137"/>
    </row>
    <row r="923" spans="1:7">
      <c r="A923" s="292" t="s">
        <v>2090</v>
      </c>
      <c r="B923" s="78" t="s">
        <v>874</v>
      </c>
      <c r="C923" s="18" t="s">
        <v>382</v>
      </c>
      <c r="D923" s="20" t="s">
        <v>8</v>
      </c>
      <c r="E923" s="22">
        <v>557</v>
      </c>
      <c r="F923" s="146"/>
      <c r="G923" s="23"/>
    </row>
    <row r="924" spans="1:7">
      <c r="A924" s="292"/>
      <c r="B924" s="78"/>
      <c r="C924" s="18"/>
      <c r="D924" s="20"/>
      <c r="E924" s="22"/>
      <c r="F924" s="146"/>
      <c r="G924" s="23"/>
    </row>
    <row r="925" spans="1:7">
      <c r="A925" s="291" t="s">
        <v>2091</v>
      </c>
      <c r="B925" s="154"/>
      <c r="C925" s="134" t="s">
        <v>878</v>
      </c>
      <c r="D925" s="135"/>
      <c r="E925" s="136"/>
      <c r="F925" s="156"/>
      <c r="G925" s="137"/>
    </row>
    <row r="926" spans="1:7" ht="38.25">
      <c r="A926" s="292" t="s">
        <v>2093</v>
      </c>
      <c r="B926" s="78" t="s">
        <v>1178</v>
      </c>
      <c r="C926" s="18" t="s">
        <v>1179</v>
      </c>
      <c r="D926" s="20" t="s">
        <v>0</v>
      </c>
      <c r="E926" s="22">
        <v>2</v>
      </c>
      <c r="F926" s="146"/>
      <c r="G926" s="23"/>
    </row>
    <row r="927" spans="1:7">
      <c r="A927" s="292" t="s">
        <v>2094</v>
      </c>
      <c r="B927" s="78" t="s">
        <v>1176</v>
      </c>
      <c r="C927" s="18" t="s">
        <v>1177</v>
      </c>
      <c r="D927" s="20" t="s">
        <v>8</v>
      </c>
      <c r="E927" s="22">
        <v>3.5</v>
      </c>
      <c r="F927" s="146"/>
      <c r="G927" s="23"/>
    </row>
    <row r="928" spans="1:7">
      <c r="A928" s="292"/>
      <c r="B928" s="78"/>
      <c r="C928" s="18"/>
      <c r="D928" s="20"/>
      <c r="E928" s="22"/>
      <c r="F928" s="143"/>
      <c r="G928" s="23"/>
    </row>
    <row r="929" spans="1:7">
      <c r="A929" s="291" t="s">
        <v>2095</v>
      </c>
      <c r="B929" s="154"/>
      <c r="C929" s="134" t="s">
        <v>1326</v>
      </c>
      <c r="D929" s="135"/>
      <c r="E929" s="136"/>
      <c r="F929" s="156"/>
      <c r="G929" s="137"/>
    </row>
    <row r="930" spans="1:7" ht="76.5">
      <c r="A930" s="292" t="s">
        <v>2092</v>
      </c>
      <c r="B930" s="78" t="s">
        <v>2372</v>
      </c>
      <c r="C930" s="18" t="s">
        <v>1325</v>
      </c>
      <c r="D930" s="20" t="s">
        <v>1324</v>
      </c>
      <c r="E930" s="22">
        <v>1</v>
      </c>
      <c r="F930" s="143"/>
      <c r="G930" s="23"/>
    </row>
    <row r="931" spans="1:7">
      <c r="A931" s="292"/>
      <c r="B931" s="78"/>
      <c r="C931" s="18"/>
      <c r="D931" s="20"/>
      <c r="E931" s="22"/>
      <c r="F931" s="143"/>
      <c r="G931" s="23"/>
    </row>
    <row r="932" spans="1:7">
      <c r="A932" s="348"/>
      <c r="B932" s="349"/>
      <c r="C932" s="350" t="s">
        <v>2097</v>
      </c>
      <c r="D932" s="351"/>
      <c r="E932" s="352"/>
      <c r="F932" s="353"/>
      <c r="G932" s="354"/>
    </row>
    <row r="933" spans="1:7">
      <c r="A933" s="289"/>
      <c r="B933" s="125"/>
      <c r="C933" s="126"/>
      <c r="D933" s="118"/>
      <c r="E933" s="127"/>
      <c r="F933" s="144"/>
      <c r="G933" s="128"/>
    </row>
    <row r="934" spans="1:7" ht="15">
      <c r="A934" s="298" t="s">
        <v>1193</v>
      </c>
      <c r="B934" s="164"/>
      <c r="C934" s="165" t="s">
        <v>2358</v>
      </c>
      <c r="D934" s="164"/>
      <c r="E934" s="166"/>
      <c r="F934" s="167"/>
      <c r="G934" s="241"/>
    </row>
    <row r="935" spans="1:7">
      <c r="A935" s="299" t="s">
        <v>2102</v>
      </c>
      <c r="B935" s="179" t="s">
        <v>913</v>
      </c>
      <c r="C935" s="18" t="s">
        <v>5</v>
      </c>
      <c r="D935" s="20" t="s">
        <v>0</v>
      </c>
      <c r="E935" s="19">
        <v>5</v>
      </c>
      <c r="F935" s="180"/>
      <c r="G935" s="242"/>
    </row>
    <row r="936" spans="1:7">
      <c r="A936" s="299" t="s">
        <v>2103</v>
      </c>
      <c r="B936" s="179" t="s">
        <v>915</v>
      </c>
      <c r="C936" s="18" t="s">
        <v>2</v>
      </c>
      <c r="D936" s="20" t="s">
        <v>0</v>
      </c>
      <c r="E936" s="19">
        <v>5</v>
      </c>
      <c r="F936" s="180"/>
      <c r="G936" s="242"/>
    </row>
    <row r="937" spans="1:7">
      <c r="A937" s="299" t="s">
        <v>2104</v>
      </c>
      <c r="B937" s="179" t="s">
        <v>916</v>
      </c>
      <c r="C937" s="18" t="s">
        <v>3</v>
      </c>
      <c r="D937" s="20" t="s">
        <v>0</v>
      </c>
      <c r="E937" s="19">
        <v>5</v>
      </c>
      <c r="F937" s="180"/>
      <c r="G937" s="242"/>
    </row>
    <row r="938" spans="1:7">
      <c r="A938" s="299" t="s">
        <v>2105</v>
      </c>
      <c r="B938" s="179" t="s">
        <v>918</v>
      </c>
      <c r="C938" s="18" t="s">
        <v>412</v>
      </c>
      <c r="D938" s="20" t="s">
        <v>0</v>
      </c>
      <c r="E938" s="19">
        <v>5</v>
      </c>
      <c r="F938" s="180"/>
      <c r="G938" s="242"/>
    </row>
    <row r="939" spans="1:7" ht="25.5">
      <c r="A939" s="299" t="s">
        <v>2106</v>
      </c>
      <c r="B939" s="179" t="s">
        <v>414</v>
      </c>
      <c r="C939" s="18" t="s">
        <v>924</v>
      </c>
      <c r="D939" s="20" t="s">
        <v>7</v>
      </c>
      <c r="E939" s="19">
        <v>1</v>
      </c>
      <c r="F939" s="180"/>
      <c r="G939" s="242"/>
    </row>
    <row r="940" spans="1:7">
      <c r="A940" s="299" t="s">
        <v>2107</v>
      </c>
      <c r="B940" s="179" t="s">
        <v>415</v>
      </c>
      <c r="C940" s="18" t="s">
        <v>10</v>
      </c>
      <c r="D940" s="20" t="s">
        <v>9</v>
      </c>
      <c r="E940" s="19">
        <v>80</v>
      </c>
      <c r="F940" s="180"/>
      <c r="G940" s="242"/>
    </row>
    <row r="941" spans="1:7" ht="25.5">
      <c r="A941" s="299" t="s">
        <v>2108</v>
      </c>
      <c r="B941" s="195" t="s">
        <v>1209</v>
      </c>
      <c r="C941" s="18" t="s">
        <v>1220</v>
      </c>
      <c r="D941" s="20" t="s">
        <v>11</v>
      </c>
      <c r="E941" s="19">
        <v>1</v>
      </c>
      <c r="F941" s="180"/>
      <c r="G941" s="242"/>
    </row>
    <row r="942" spans="1:7">
      <c r="A942" s="300"/>
      <c r="B942" s="171"/>
      <c r="C942" s="172"/>
      <c r="D942" s="173"/>
      <c r="E942" s="174"/>
      <c r="F942" s="175"/>
      <c r="G942" s="243"/>
    </row>
    <row r="943" spans="1:7" ht="15">
      <c r="A943" s="298" t="s">
        <v>1194</v>
      </c>
      <c r="B943" s="164"/>
      <c r="C943" s="165" t="s">
        <v>2359</v>
      </c>
      <c r="D943" s="164"/>
      <c r="E943" s="166"/>
      <c r="F943" s="167"/>
      <c r="G943" s="241"/>
    </row>
    <row r="944" spans="1:7">
      <c r="A944" s="299" t="s">
        <v>2109</v>
      </c>
      <c r="B944" s="195" t="s">
        <v>419</v>
      </c>
      <c r="C944" s="18" t="s">
        <v>17</v>
      </c>
      <c r="D944" s="20" t="s">
        <v>8</v>
      </c>
      <c r="E944" s="19">
        <v>290.39999999999998</v>
      </c>
      <c r="F944" s="180"/>
      <c r="G944" s="242"/>
    </row>
    <row r="945" spans="1:9" ht="25.5">
      <c r="A945" s="299" t="s">
        <v>2110</v>
      </c>
      <c r="B945" s="195" t="s">
        <v>420</v>
      </c>
      <c r="C945" s="18" t="s">
        <v>19</v>
      </c>
      <c r="D945" s="20" t="s">
        <v>9</v>
      </c>
      <c r="E945" s="19">
        <v>350</v>
      </c>
      <c r="F945" s="180"/>
      <c r="G945" s="242"/>
    </row>
    <row r="946" spans="1:9">
      <c r="A946" s="299" t="s">
        <v>2111</v>
      </c>
      <c r="B946" s="195" t="s">
        <v>927</v>
      </c>
      <c r="C946" s="18" t="s">
        <v>22</v>
      </c>
      <c r="D946" s="20" t="s">
        <v>21</v>
      </c>
      <c r="E946" s="19">
        <v>1750</v>
      </c>
      <c r="F946" s="180"/>
      <c r="G946" s="242"/>
    </row>
    <row r="947" spans="1:9" ht="25.5">
      <c r="A947" s="299" t="s">
        <v>2112</v>
      </c>
      <c r="B947" s="195" t="s">
        <v>421</v>
      </c>
      <c r="C947" s="18" t="s">
        <v>20</v>
      </c>
      <c r="D947" s="20" t="s">
        <v>8</v>
      </c>
      <c r="E947" s="19">
        <v>540</v>
      </c>
      <c r="F947" s="180"/>
      <c r="G947" s="242"/>
    </row>
    <row r="948" spans="1:9">
      <c r="A948" s="299" t="s">
        <v>2113</v>
      </c>
      <c r="B948" s="195" t="s">
        <v>928</v>
      </c>
      <c r="C948" s="18" t="s">
        <v>23</v>
      </c>
      <c r="D948" s="20" t="s">
        <v>18</v>
      </c>
      <c r="E948" s="19">
        <v>2700</v>
      </c>
      <c r="F948" s="180"/>
      <c r="G948" s="242"/>
    </row>
    <row r="949" spans="1:9">
      <c r="A949" s="299" t="s">
        <v>2114</v>
      </c>
      <c r="B949" s="195" t="s">
        <v>424</v>
      </c>
      <c r="C949" s="18" t="s">
        <v>26</v>
      </c>
      <c r="D949" s="20" t="s">
        <v>8</v>
      </c>
      <c r="E949" s="19">
        <v>205</v>
      </c>
      <c r="F949" s="180"/>
      <c r="G949" s="242"/>
    </row>
    <row r="950" spans="1:9">
      <c r="A950" s="300"/>
      <c r="B950" s="171"/>
      <c r="C950" s="172"/>
      <c r="D950" s="173"/>
      <c r="E950" s="174"/>
      <c r="F950" s="175"/>
      <c r="G950" s="243"/>
    </row>
    <row r="951" spans="1:9" ht="15">
      <c r="A951" s="298" t="s">
        <v>1195</v>
      </c>
      <c r="B951" s="164"/>
      <c r="C951" s="275" t="s">
        <v>2360</v>
      </c>
      <c r="D951" s="164"/>
      <c r="E951" s="166"/>
      <c r="F951" s="167"/>
      <c r="G951" s="241"/>
    </row>
    <row r="952" spans="1:9" s="169" customFormat="1" ht="25.5">
      <c r="A952" s="299" t="s">
        <v>2115</v>
      </c>
      <c r="B952" s="179" t="s">
        <v>429</v>
      </c>
      <c r="C952" s="18" t="s">
        <v>30</v>
      </c>
      <c r="D952" s="20" t="s">
        <v>12</v>
      </c>
      <c r="E952" s="19">
        <v>33.6</v>
      </c>
      <c r="F952" s="180"/>
      <c r="G952" s="242"/>
      <c r="H952" s="168"/>
    </row>
    <row r="953" spans="1:9" s="169" customFormat="1" ht="25.5">
      <c r="A953" s="299" t="s">
        <v>2116</v>
      </c>
      <c r="B953" s="179" t="s">
        <v>428</v>
      </c>
      <c r="C953" s="18" t="s">
        <v>29</v>
      </c>
      <c r="D953" s="20" t="s">
        <v>12</v>
      </c>
      <c r="E953" s="19">
        <v>1</v>
      </c>
      <c r="F953" s="180"/>
      <c r="G953" s="242"/>
      <c r="H953" s="170"/>
      <c r="I953" s="170"/>
    </row>
    <row r="954" spans="1:9" s="169" customFormat="1" ht="38.25">
      <c r="A954" s="299" t="s">
        <v>2117</v>
      </c>
      <c r="B954" s="179" t="s">
        <v>431</v>
      </c>
      <c r="C954" s="18" t="s">
        <v>32</v>
      </c>
      <c r="D954" s="20" t="s">
        <v>8</v>
      </c>
      <c r="E954" s="19">
        <v>199.75</v>
      </c>
      <c r="F954" s="180"/>
      <c r="G954" s="242"/>
      <c r="H954" s="170"/>
      <c r="I954" s="170"/>
    </row>
    <row r="955" spans="1:9" s="169" customFormat="1" ht="25.5">
      <c r="A955" s="299" t="s">
        <v>2118</v>
      </c>
      <c r="B955" s="179" t="s">
        <v>433</v>
      </c>
      <c r="C955" s="18" t="s">
        <v>34</v>
      </c>
      <c r="D955" s="20" t="s">
        <v>12</v>
      </c>
      <c r="E955" s="19">
        <v>16.28</v>
      </c>
      <c r="F955" s="180"/>
      <c r="G955" s="242"/>
      <c r="H955" s="170"/>
    </row>
    <row r="956" spans="1:9" s="169" customFormat="1">
      <c r="A956" s="299" t="s">
        <v>2119</v>
      </c>
      <c r="B956" s="179" t="s">
        <v>435</v>
      </c>
      <c r="C956" s="18" t="s">
        <v>36</v>
      </c>
      <c r="D956" s="20" t="s">
        <v>8</v>
      </c>
      <c r="E956" s="19">
        <v>134.4</v>
      </c>
      <c r="F956" s="180"/>
      <c r="G956" s="242"/>
      <c r="H956" s="170"/>
    </row>
    <row r="957" spans="1:9" s="169" customFormat="1">
      <c r="A957" s="299" t="s">
        <v>2120</v>
      </c>
      <c r="B957" s="179" t="s">
        <v>436</v>
      </c>
      <c r="C957" s="18" t="s">
        <v>37</v>
      </c>
      <c r="D957" s="20" t="s">
        <v>8</v>
      </c>
      <c r="E957" s="19">
        <v>98.35</v>
      </c>
      <c r="F957" s="180"/>
      <c r="G957" s="242"/>
      <c r="H957" s="170"/>
    </row>
    <row r="958" spans="1:9" s="169" customFormat="1">
      <c r="A958" s="299" t="s">
        <v>2121</v>
      </c>
      <c r="B958" s="179" t="s">
        <v>443</v>
      </c>
      <c r="C958" s="18" t="s">
        <v>41</v>
      </c>
      <c r="D958" s="20" t="s">
        <v>8</v>
      </c>
      <c r="E958" s="19">
        <v>48</v>
      </c>
      <c r="F958" s="180"/>
      <c r="G958" s="242"/>
      <c r="H958" s="170"/>
    </row>
    <row r="959" spans="1:9" s="169" customFormat="1" ht="25.5">
      <c r="A959" s="299" t="s">
        <v>2122</v>
      </c>
      <c r="B959" s="179" t="s">
        <v>439</v>
      </c>
      <c r="C959" s="18" t="s">
        <v>440</v>
      </c>
      <c r="D959" s="20" t="s">
        <v>8</v>
      </c>
      <c r="E959" s="19">
        <v>4.24</v>
      </c>
      <c r="F959" s="180"/>
      <c r="G959" s="242"/>
      <c r="H959" s="168"/>
    </row>
    <row r="960" spans="1:9" s="169" customFormat="1">
      <c r="A960" s="299" t="s">
        <v>2123</v>
      </c>
      <c r="B960" s="179" t="s">
        <v>457</v>
      </c>
      <c r="C960" s="18" t="s">
        <v>55</v>
      </c>
      <c r="D960" s="20" t="s">
        <v>8</v>
      </c>
      <c r="E960" s="19">
        <v>0.84</v>
      </c>
      <c r="F960" s="180"/>
      <c r="G960" s="242"/>
      <c r="H960" s="170"/>
    </row>
    <row r="961" spans="1:9" s="169" customFormat="1" ht="25.5">
      <c r="A961" s="299" t="s">
        <v>2124</v>
      </c>
      <c r="B961" s="179" t="s">
        <v>452</v>
      </c>
      <c r="C961" s="18" t="s">
        <v>50</v>
      </c>
      <c r="D961" s="20" t="s">
        <v>9</v>
      </c>
      <c r="E961" s="19">
        <v>14.6</v>
      </c>
      <c r="F961" s="180"/>
      <c r="G961" s="242"/>
      <c r="H961" s="170"/>
    </row>
    <row r="962" spans="1:9" s="169" customFormat="1">
      <c r="A962" s="299" t="s">
        <v>2125</v>
      </c>
      <c r="B962" s="179" t="s">
        <v>451</v>
      </c>
      <c r="C962" s="18" t="s">
        <v>49</v>
      </c>
      <c r="D962" s="20" t="s">
        <v>0</v>
      </c>
      <c r="E962" s="19">
        <v>3</v>
      </c>
      <c r="F962" s="180"/>
      <c r="G962" s="242"/>
      <c r="H962" s="170"/>
    </row>
    <row r="963" spans="1:9" s="169" customFormat="1">
      <c r="A963" s="299" t="s">
        <v>2126</v>
      </c>
      <c r="B963" s="179" t="s">
        <v>453</v>
      </c>
      <c r="C963" s="18" t="s">
        <v>51</v>
      </c>
      <c r="D963" s="20" t="s">
        <v>8</v>
      </c>
      <c r="E963" s="19">
        <v>75.540000000000006</v>
      </c>
      <c r="F963" s="180"/>
      <c r="G963" s="242"/>
      <c r="H963" s="170"/>
      <c r="I963" s="176"/>
    </row>
    <row r="964" spans="1:9" s="169" customFormat="1">
      <c r="A964" s="299" t="s">
        <v>2127</v>
      </c>
      <c r="B964" s="179" t="s">
        <v>2631</v>
      </c>
      <c r="C964" s="18" t="s">
        <v>2099</v>
      </c>
      <c r="D964" s="20" t="s">
        <v>1</v>
      </c>
      <c r="E964" s="19">
        <v>1</v>
      </c>
      <c r="F964" s="180"/>
      <c r="G964" s="242"/>
      <c r="H964" s="170"/>
      <c r="I964" s="177"/>
    </row>
    <row r="965" spans="1:9" s="169" customFormat="1">
      <c r="A965" s="299" t="s">
        <v>2128</v>
      </c>
      <c r="B965" s="179" t="s">
        <v>2631</v>
      </c>
      <c r="C965" s="18" t="s">
        <v>2100</v>
      </c>
      <c r="D965" s="20" t="s">
        <v>1</v>
      </c>
      <c r="E965" s="19">
        <v>1</v>
      </c>
      <c r="F965" s="180"/>
      <c r="G965" s="242"/>
      <c r="H965" s="170"/>
      <c r="I965" s="177"/>
    </row>
    <row r="966" spans="1:9" s="169" customFormat="1">
      <c r="A966" s="299" t="s">
        <v>2129</v>
      </c>
      <c r="B966" s="179" t="s">
        <v>447</v>
      </c>
      <c r="C966" s="18" t="s">
        <v>45</v>
      </c>
      <c r="D966" s="20" t="s">
        <v>8</v>
      </c>
      <c r="E966" s="19">
        <v>324</v>
      </c>
      <c r="F966" s="180"/>
      <c r="G966" s="242"/>
      <c r="H966" s="170"/>
    </row>
    <row r="967" spans="1:9" s="169" customFormat="1">
      <c r="A967" s="299" t="s">
        <v>2130</v>
      </c>
      <c r="B967" s="179" t="s">
        <v>448</v>
      </c>
      <c r="C967" s="18" t="s">
        <v>46</v>
      </c>
      <c r="D967" s="20" t="s">
        <v>9</v>
      </c>
      <c r="E967" s="19">
        <v>50</v>
      </c>
      <c r="F967" s="180"/>
      <c r="G967" s="242"/>
      <c r="H967" s="170"/>
    </row>
    <row r="968" spans="1:9" s="169" customFormat="1">
      <c r="A968" s="299" t="s">
        <v>2131</v>
      </c>
      <c r="B968" s="179" t="s">
        <v>445</v>
      </c>
      <c r="C968" s="18" t="s">
        <v>42</v>
      </c>
      <c r="D968" s="20" t="s">
        <v>8</v>
      </c>
      <c r="E968" s="19">
        <v>324</v>
      </c>
      <c r="F968" s="180"/>
      <c r="G968" s="242"/>
      <c r="H968" s="170"/>
    </row>
    <row r="969" spans="1:9" s="169" customFormat="1">
      <c r="A969" s="299" t="s">
        <v>2132</v>
      </c>
      <c r="B969" s="179" t="s">
        <v>446</v>
      </c>
      <c r="C969" s="18" t="s">
        <v>43</v>
      </c>
      <c r="D969" s="20" t="s">
        <v>8</v>
      </c>
      <c r="E969" s="19">
        <v>324</v>
      </c>
      <c r="F969" s="180"/>
      <c r="G969" s="242"/>
      <c r="H969" s="168"/>
    </row>
    <row r="970" spans="1:9" s="169" customFormat="1">
      <c r="A970" s="299" t="s">
        <v>2133</v>
      </c>
      <c r="B970" s="179" t="s">
        <v>459</v>
      </c>
      <c r="C970" s="18" t="s">
        <v>57</v>
      </c>
      <c r="D970" s="20" t="s">
        <v>8</v>
      </c>
      <c r="E970" s="19">
        <v>11.52</v>
      </c>
      <c r="F970" s="180"/>
      <c r="G970" s="242"/>
      <c r="H970" s="170"/>
      <c r="I970" s="177"/>
    </row>
    <row r="971" spans="1:9" s="169" customFormat="1">
      <c r="A971" s="301"/>
      <c r="B971" s="179"/>
      <c r="C971" s="18"/>
      <c r="D971" s="20"/>
      <c r="E971" s="19"/>
      <c r="F971" s="180"/>
      <c r="G971" s="242"/>
      <c r="H971" s="170"/>
      <c r="I971" s="177"/>
    </row>
    <row r="972" spans="1:9" s="169" customFormat="1" ht="21" customHeight="1">
      <c r="A972" s="298" t="s">
        <v>1256</v>
      </c>
      <c r="B972" s="164"/>
      <c r="C972" s="165" t="s">
        <v>2361</v>
      </c>
      <c r="D972" s="164"/>
      <c r="E972" s="166"/>
      <c r="F972" s="167"/>
      <c r="G972" s="241"/>
      <c r="H972" s="170"/>
      <c r="I972" s="177"/>
    </row>
    <row r="973" spans="1:9" s="169" customFormat="1" ht="25.5">
      <c r="A973" s="299" t="s">
        <v>2134</v>
      </c>
      <c r="B973" s="179" t="s">
        <v>463</v>
      </c>
      <c r="C973" s="18" t="s">
        <v>60</v>
      </c>
      <c r="D973" s="20" t="s">
        <v>12</v>
      </c>
      <c r="E973" s="19">
        <v>223.08</v>
      </c>
      <c r="F973" s="180"/>
      <c r="G973" s="242"/>
      <c r="H973" s="170"/>
      <c r="I973" s="178"/>
    </row>
    <row r="974" spans="1:9" s="169" customFormat="1" ht="38.25">
      <c r="A974" s="299" t="s">
        <v>2135</v>
      </c>
      <c r="B974" s="179" t="s">
        <v>465</v>
      </c>
      <c r="C974" s="18" t="s">
        <v>930</v>
      </c>
      <c r="D974" s="20" t="s">
        <v>12</v>
      </c>
      <c r="E974" s="19">
        <v>223.08</v>
      </c>
      <c r="F974" s="180"/>
      <c r="G974" s="242"/>
      <c r="H974" s="170"/>
      <c r="I974" s="177"/>
    </row>
    <row r="975" spans="1:9" s="169" customFormat="1">
      <c r="A975" s="300"/>
      <c r="B975" s="181"/>
      <c r="C975" s="172"/>
      <c r="D975" s="173"/>
      <c r="E975" s="174"/>
      <c r="F975" s="175"/>
      <c r="G975" s="243"/>
      <c r="H975" s="170"/>
      <c r="I975" s="177"/>
    </row>
    <row r="976" spans="1:9" s="169" customFormat="1" ht="15">
      <c r="A976" s="298" t="s">
        <v>1257</v>
      </c>
      <c r="B976" s="164"/>
      <c r="C976" s="165" t="s">
        <v>2362</v>
      </c>
      <c r="D976" s="164"/>
      <c r="E976" s="166"/>
      <c r="F976" s="167"/>
      <c r="G976" s="241"/>
      <c r="H976" s="170"/>
      <c r="I976" s="177"/>
    </row>
    <row r="977" spans="1:9" s="169" customFormat="1" ht="16.5" customHeight="1">
      <c r="A977" s="302" t="s">
        <v>2136</v>
      </c>
      <c r="B977" s="181" t="s">
        <v>468</v>
      </c>
      <c r="C977" s="172" t="s">
        <v>64</v>
      </c>
      <c r="D977" s="173" t="s">
        <v>12</v>
      </c>
      <c r="E977" s="174">
        <v>3.95</v>
      </c>
      <c r="F977" s="175"/>
      <c r="G977" s="243"/>
      <c r="H977" s="168"/>
    </row>
    <row r="978" spans="1:9" s="169" customFormat="1" ht="25.5">
      <c r="A978" s="302" t="s">
        <v>2137</v>
      </c>
      <c r="B978" s="244" t="s">
        <v>469</v>
      </c>
      <c r="C978" s="244" t="s">
        <v>65</v>
      </c>
      <c r="D978" s="244" t="s">
        <v>12</v>
      </c>
      <c r="E978" s="244">
        <v>36.58</v>
      </c>
      <c r="F978" s="244"/>
      <c r="G978" s="244"/>
      <c r="H978" s="170"/>
      <c r="I978" s="177"/>
    </row>
    <row r="979" spans="1:9" s="169" customFormat="1">
      <c r="A979" s="302" t="s">
        <v>2138</v>
      </c>
      <c r="B979" s="181" t="s">
        <v>470</v>
      </c>
      <c r="C979" s="172" t="s">
        <v>66</v>
      </c>
      <c r="D979" s="173" t="s">
        <v>12</v>
      </c>
      <c r="E979" s="174">
        <v>3.95</v>
      </c>
      <c r="F979" s="175"/>
      <c r="G979" s="243"/>
      <c r="H979" s="170"/>
    </row>
    <row r="980" spans="1:9" s="169" customFormat="1">
      <c r="A980" s="302" t="s">
        <v>2139</v>
      </c>
      <c r="B980" s="181" t="s">
        <v>471</v>
      </c>
      <c r="C980" s="172" t="s">
        <v>67</v>
      </c>
      <c r="D980" s="173" t="s">
        <v>12</v>
      </c>
      <c r="E980" s="174">
        <v>5</v>
      </c>
      <c r="F980" s="175"/>
      <c r="G980" s="243"/>
      <c r="H980" s="170"/>
    </row>
    <row r="981" spans="1:9" s="169" customFormat="1">
      <c r="A981" s="302" t="s">
        <v>2140</v>
      </c>
      <c r="B981" s="181" t="s">
        <v>472</v>
      </c>
      <c r="C981" s="172" t="s">
        <v>68</v>
      </c>
      <c r="D981" s="173" t="s">
        <v>12</v>
      </c>
      <c r="E981" s="174">
        <v>1</v>
      </c>
      <c r="F981" s="175"/>
      <c r="G981" s="243"/>
      <c r="H981" s="170"/>
    </row>
    <row r="982" spans="1:9" s="169" customFormat="1">
      <c r="A982" s="300"/>
      <c r="B982" s="181"/>
      <c r="C982" s="172"/>
      <c r="D982" s="173"/>
      <c r="E982" s="174"/>
      <c r="F982" s="175"/>
      <c r="G982" s="243"/>
      <c r="H982" s="170"/>
      <c r="I982" s="177"/>
    </row>
    <row r="983" spans="1:9" s="169" customFormat="1" ht="15">
      <c r="A983" s="298" t="s">
        <v>2141</v>
      </c>
      <c r="B983" s="164"/>
      <c r="C983" s="275" t="s">
        <v>504</v>
      </c>
      <c r="D983" s="164"/>
      <c r="E983" s="166"/>
      <c r="F983" s="167"/>
      <c r="G983" s="241"/>
      <c r="H983" s="170"/>
      <c r="I983" s="177"/>
    </row>
    <row r="984" spans="1:9" s="169" customFormat="1" ht="25.5">
      <c r="A984" s="299" t="s">
        <v>2142</v>
      </c>
      <c r="B984" s="179" t="s">
        <v>507</v>
      </c>
      <c r="C984" s="18" t="s">
        <v>934</v>
      </c>
      <c r="D984" s="20" t="s">
        <v>7</v>
      </c>
      <c r="E984" s="19">
        <v>1</v>
      </c>
      <c r="F984" s="180"/>
      <c r="G984" s="242"/>
      <c r="H984" s="170"/>
      <c r="I984" s="177"/>
    </row>
    <row r="985" spans="1:9" s="169" customFormat="1">
      <c r="A985" s="299" t="s">
        <v>2143</v>
      </c>
      <c r="B985" s="179" t="s">
        <v>935</v>
      </c>
      <c r="C985" s="18" t="s">
        <v>101</v>
      </c>
      <c r="D985" s="20" t="s">
        <v>9</v>
      </c>
      <c r="E985" s="19">
        <v>300</v>
      </c>
      <c r="F985" s="180"/>
      <c r="G985" s="242"/>
      <c r="H985" s="170"/>
      <c r="I985" s="177"/>
    </row>
    <row r="986" spans="1:9" s="169" customFormat="1">
      <c r="A986" s="299" t="s">
        <v>2144</v>
      </c>
      <c r="B986" s="179" t="s">
        <v>506</v>
      </c>
      <c r="C986" s="18" t="s">
        <v>99</v>
      </c>
      <c r="D986" s="20" t="s">
        <v>9</v>
      </c>
      <c r="E986" s="19">
        <v>52</v>
      </c>
      <c r="F986" s="180"/>
      <c r="G986" s="242"/>
      <c r="H986" s="170"/>
      <c r="I986" s="177"/>
    </row>
    <row r="987" spans="1:9" s="169" customFormat="1">
      <c r="A987" s="299" t="s">
        <v>2145</v>
      </c>
      <c r="B987" s="179" t="s">
        <v>482</v>
      </c>
      <c r="C987" s="18" t="s">
        <v>78</v>
      </c>
      <c r="D987" s="20" t="s">
        <v>8</v>
      </c>
      <c r="E987" s="19">
        <v>106.4</v>
      </c>
      <c r="F987" s="180"/>
      <c r="G987" s="242"/>
      <c r="H987" s="170"/>
      <c r="I987" s="177"/>
    </row>
    <row r="988" spans="1:9" s="169" customFormat="1">
      <c r="A988" s="299" t="s">
        <v>2146</v>
      </c>
      <c r="B988" s="179" t="s">
        <v>485</v>
      </c>
      <c r="C988" s="18" t="s">
        <v>932</v>
      </c>
      <c r="D988" s="20" t="s">
        <v>44</v>
      </c>
      <c r="E988" s="19">
        <v>1068.75</v>
      </c>
      <c r="F988" s="180"/>
      <c r="G988" s="242"/>
      <c r="H988" s="170"/>
      <c r="I988" s="177"/>
    </row>
    <row r="989" spans="1:9" s="169" customFormat="1">
      <c r="A989" s="299" t="s">
        <v>2147</v>
      </c>
      <c r="B989" s="179" t="s">
        <v>486</v>
      </c>
      <c r="C989" s="18" t="s">
        <v>933</v>
      </c>
      <c r="D989" s="20" t="s">
        <v>44</v>
      </c>
      <c r="E989" s="19">
        <v>356.25</v>
      </c>
      <c r="F989" s="180"/>
      <c r="G989" s="242"/>
      <c r="H989" s="170"/>
      <c r="I989" s="177"/>
    </row>
    <row r="990" spans="1:9" s="169" customFormat="1">
      <c r="A990" s="299" t="s">
        <v>2148</v>
      </c>
      <c r="B990" s="179" t="s">
        <v>489</v>
      </c>
      <c r="C990" s="18" t="s">
        <v>83</v>
      </c>
      <c r="D990" s="20" t="s">
        <v>12</v>
      </c>
      <c r="E990" s="19">
        <v>15</v>
      </c>
      <c r="F990" s="180"/>
      <c r="G990" s="242"/>
      <c r="H990" s="170"/>
      <c r="I990" s="177"/>
    </row>
    <row r="991" spans="1:9" s="169" customFormat="1" ht="25.5">
      <c r="A991" s="299" t="s">
        <v>2149</v>
      </c>
      <c r="B991" s="179" t="s">
        <v>492</v>
      </c>
      <c r="C991" s="18" t="s">
        <v>86</v>
      </c>
      <c r="D991" s="20" t="s">
        <v>12</v>
      </c>
      <c r="E991" s="19">
        <v>21.2</v>
      </c>
      <c r="F991" s="180"/>
      <c r="G991" s="242"/>
      <c r="H991" s="170"/>
      <c r="I991" s="177"/>
    </row>
    <row r="992" spans="1:9" s="169" customFormat="1">
      <c r="A992" s="299" t="s">
        <v>2150</v>
      </c>
      <c r="B992" s="179" t="s">
        <v>490</v>
      </c>
      <c r="C992" s="18" t="s">
        <v>85</v>
      </c>
      <c r="D992" s="20" t="s">
        <v>12</v>
      </c>
      <c r="E992" s="19">
        <v>52.64</v>
      </c>
      <c r="F992" s="180"/>
      <c r="G992" s="242"/>
      <c r="H992" s="170"/>
      <c r="I992" s="177"/>
    </row>
    <row r="993" spans="1:9" s="169" customFormat="1" ht="25.5">
      <c r="A993" s="299" t="s">
        <v>2151</v>
      </c>
      <c r="B993" s="179" t="s">
        <v>499</v>
      </c>
      <c r="C993" s="18" t="s">
        <v>93</v>
      </c>
      <c r="D993" s="20" t="s">
        <v>12</v>
      </c>
      <c r="E993" s="19">
        <v>88.84</v>
      </c>
      <c r="F993" s="180"/>
      <c r="G993" s="242"/>
      <c r="H993" s="170"/>
      <c r="I993" s="177"/>
    </row>
    <row r="994" spans="1:9" s="169" customFormat="1">
      <c r="A994" s="299" t="s">
        <v>2152</v>
      </c>
      <c r="B994" s="179" t="s">
        <v>501</v>
      </c>
      <c r="C994" s="18" t="s">
        <v>95</v>
      </c>
      <c r="D994" s="20" t="s">
        <v>12</v>
      </c>
      <c r="E994" s="19">
        <v>42.23</v>
      </c>
      <c r="F994" s="180"/>
      <c r="G994" s="242"/>
      <c r="H994" s="170"/>
      <c r="I994" s="177"/>
    </row>
    <row r="995" spans="1:9" s="169" customFormat="1">
      <c r="A995" s="299" t="s">
        <v>2153</v>
      </c>
      <c r="B995" s="179" t="s">
        <v>487</v>
      </c>
      <c r="C995" s="18" t="s">
        <v>81</v>
      </c>
      <c r="D995" s="20" t="s">
        <v>44</v>
      </c>
      <c r="E995" s="19">
        <v>2220.3000000000002</v>
      </c>
      <c r="F995" s="180"/>
      <c r="G995" s="242"/>
      <c r="H995" s="170"/>
      <c r="I995" s="177"/>
    </row>
    <row r="996" spans="1:9" s="169" customFormat="1">
      <c r="A996" s="299" t="s">
        <v>2154</v>
      </c>
      <c r="B996" s="179" t="s">
        <v>500</v>
      </c>
      <c r="C996" s="18" t="s">
        <v>94</v>
      </c>
      <c r="D996" s="20" t="s">
        <v>8</v>
      </c>
      <c r="E996" s="19">
        <v>351</v>
      </c>
      <c r="F996" s="180"/>
      <c r="G996" s="242"/>
      <c r="H996" s="170"/>
      <c r="I996" s="177"/>
    </row>
    <row r="997" spans="1:9" s="169" customFormat="1" ht="25.5">
      <c r="A997" s="299" t="s">
        <v>2155</v>
      </c>
      <c r="B997" s="179" t="s">
        <v>503</v>
      </c>
      <c r="C997" s="18" t="s">
        <v>97</v>
      </c>
      <c r="D997" s="20" t="s">
        <v>9</v>
      </c>
      <c r="E997" s="19">
        <v>209</v>
      </c>
      <c r="F997" s="180"/>
      <c r="G997" s="242"/>
      <c r="H997" s="170"/>
      <c r="I997" s="177"/>
    </row>
    <row r="998" spans="1:9" s="169" customFormat="1">
      <c r="A998" s="301"/>
      <c r="B998" s="179"/>
      <c r="C998" s="18"/>
      <c r="D998" s="20"/>
      <c r="E998" s="19"/>
      <c r="F998" s="180"/>
      <c r="G998" s="242"/>
      <c r="H998" s="170"/>
      <c r="I998" s="177"/>
    </row>
    <row r="999" spans="1:9" s="169" customFormat="1" ht="15">
      <c r="A999" s="298" t="s">
        <v>2156</v>
      </c>
      <c r="B999" s="164"/>
      <c r="C999" s="275" t="s">
        <v>1303</v>
      </c>
      <c r="D999" s="164"/>
      <c r="E999" s="166"/>
      <c r="F999" s="167"/>
      <c r="G999" s="241"/>
      <c r="H999" s="170"/>
      <c r="I999" s="177"/>
    </row>
    <row r="1000" spans="1:9" s="169" customFormat="1">
      <c r="A1000" s="299" t="s">
        <v>2157</v>
      </c>
      <c r="B1000" s="179" t="s">
        <v>483</v>
      </c>
      <c r="C1000" s="18" t="s">
        <v>79</v>
      </c>
      <c r="D1000" s="20" t="s">
        <v>8</v>
      </c>
      <c r="E1000" s="19">
        <v>317.38</v>
      </c>
      <c r="F1000" s="180"/>
      <c r="G1000" s="242"/>
      <c r="H1000" s="170"/>
      <c r="I1000" s="177"/>
    </row>
    <row r="1001" spans="1:9" s="169" customFormat="1">
      <c r="A1001" s="299" t="s">
        <v>2158</v>
      </c>
      <c r="B1001" s="179" t="s">
        <v>485</v>
      </c>
      <c r="C1001" s="18" t="s">
        <v>932</v>
      </c>
      <c r="D1001" s="20" t="s">
        <v>44</v>
      </c>
      <c r="E1001" s="19">
        <v>1802</v>
      </c>
      <c r="F1001" s="180"/>
      <c r="G1001" s="242"/>
      <c r="H1001" s="170"/>
      <c r="I1001" s="177"/>
    </row>
    <row r="1002" spans="1:9" s="169" customFormat="1">
      <c r="A1002" s="299" t="s">
        <v>2159</v>
      </c>
      <c r="B1002" s="179" t="s">
        <v>486</v>
      </c>
      <c r="C1002" s="18" t="s">
        <v>933</v>
      </c>
      <c r="D1002" s="20" t="s">
        <v>44</v>
      </c>
      <c r="E1002" s="19">
        <v>508</v>
      </c>
      <c r="F1002" s="180"/>
      <c r="G1002" s="242"/>
      <c r="H1002" s="170"/>
      <c r="I1002" s="177"/>
    </row>
    <row r="1003" spans="1:9" s="169" customFormat="1">
      <c r="A1003" s="299" t="s">
        <v>2160</v>
      </c>
      <c r="B1003" s="179" t="s">
        <v>490</v>
      </c>
      <c r="C1003" s="18" t="s">
        <v>85</v>
      </c>
      <c r="D1003" s="20" t="s">
        <v>12</v>
      </c>
      <c r="E1003" s="19">
        <v>21.92</v>
      </c>
      <c r="F1003" s="180"/>
      <c r="G1003" s="242"/>
      <c r="H1003" s="170"/>
    </row>
    <row r="1004" spans="1:9" s="169" customFormat="1" ht="25.5">
      <c r="A1004" s="299" t="s">
        <v>2161</v>
      </c>
      <c r="B1004" s="179" t="s">
        <v>499</v>
      </c>
      <c r="C1004" s="18" t="s">
        <v>93</v>
      </c>
      <c r="D1004" s="20" t="s">
        <v>12</v>
      </c>
      <c r="E1004" s="19">
        <v>21.92</v>
      </c>
      <c r="F1004" s="180"/>
      <c r="G1004" s="242"/>
      <c r="H1004" s="170"/>
    </row>
    <row r="1005" spans="1:9" s="169" customFormat="1">
      <c r="A1005" s="299" t="s">
        <v>2162</v>
      </c>
      <c r="B1005" s="179" t="s">
        <v>479</v>
      </c>
      <c r="C1005" s="18" t="s">
        <v>74</v>
      </c>
      <c r="D1005" s="20" t="s">
        <v>75</v>
      </c>
      <c r="E1005" s="19">
        <v>5131.2</v>
      </c>
      <c r="F1005" s="180"/>
      <c r="G1005" s="242"/>
      <c r="H1005" s="168"/>
    </row>
    <row r="1006" spans="1:9" s="169" customFormat="1">
      <c r="A1006" s="299" t="s">
        <v>2163</v>
      </c>
      <c r="B1006" s="179" t="s">
        <v>480</v>
      </c>
      <c r="C1006" s="18" t="s">
        <v>76</v>
      </c>
      <c r="D1006" s="20" t="s">
        <v>12</v>
      </c>
      <c r="E1006" s="19">
        <v>1026.24</v>
      </c>
      <c r="F1006" s="180"/>
      <c r="G1006" s="242"/>
      <c r="H1006" s="170"/>
    </row>
    <row r="1007" spans="1:9" s="169" customFormat="1" ht="25.5">
      <c r="A1007" s="299" t="s">
        <v>2164</v>
      </c>
      <c r="B1007" s="179" t="s">
        <v>1263</v>
      </c>
      <c r="C1007" s="18" t="s">
        <v>1264</v>
      </c>
      <c r="D1007" s="20" t="s">
        <v>8</v>
      </c>
      <c r="E1007" s="19">
        <v>56</v>
      </c>
      <c r="F1007" s="180"/>
      <c r="G1007" s="242"/>
      <c r="H1007" s="170"/>
      <c r="I1007" s="177"/>
    </row>
    <row r="1008" spans="1:9" s="169" customFormat="1">
      <c r="A1008" s="300"/>
      <c r="B1008" s="181"/>
      <c r="C1008" s="172"/>
      <c r="D1008" s="173"/>
      <c r="E1008" s="174"/>
      <c r="F1008" s="175"/>
      <c r="G1008" s="243"/>
      <c r="H1008" s="170"/>
    </row>
    <row r="1009" spans="1:9" s="169" customFormat="1" ht="15">
      <c r="A1009" s="298" t="s">
        <v>2165</v>
      </c>
      <c r="B1009" s="182"/>
      <c r="C1009" s="165" t="s">
        <v>2646</v>
      </c>
      <c r="D1009" s="164"/>
      <c r="E1009" s="166"/>
      <c r="F1009" s="167"/>
      <c r="G1009" s="241"/>
      <c r="H1009" s="170"/>
      <c r="I1009" s="177"/>
    </row>
    <row r="1010" spans="1:9" s="169" customFormat="1" ht="25.5">
      <c r="A1010" s="303" t="s">
        <v>2166</v>
      </c>
      <c r="B1010" s="196" t="s">
        <v>517</v>
      </c>
      <c r="C1010" s="18" t="s">
        <v>107</v>
      </c>
      <c r="D1010" s="20" t="s">
        <v>44</v>
      </c>
      <c r="E1010" s="184">
        <v>12801.7</v>
      </c>
      <c r="F1010" s="180"/>
      <c r="G1010" s="242"/>
      <c r="H1010" s="170"/>
      <c r="I1010" s="177"/>
    </row>
    <row r="1011" spans="1:9" s="169" customFormat="1" ht="25.5">
      <c r="A1011" s="303" t="s">
        <v>2167</v>
      </c>
      <c r="B1011" s="196" t="s">
        <v>519</v>
      </c>
      <c r="C1011" s="18" t="s">
        <v>946</v>
      </c>
      <c r="D1011" s="20" t="s">
        <v>8</v>
      </c>
      <c r="E1011" s="184">
        <v>409</v>
      </c>
      <c r="F1011" s="180"/>
      <c r="G1011" s="242"/>
      <c r="H1011" s="170"/>
    </row>
    <row r="1012" spans="1:9" s="169" customFormat="1" ht="25.5">
      <c r="A1012" s="303" t="s">
        <v>2168</v>
      </c>
      <c r="B1012" s="196" t="s">
        <v>518</v>
      </c>
      <c r="C1012" s="18" t="s">
        <v>108</v>
      </c>
      <c r="D1012" s="20" t="s">
        <v>9</v>
      </c>
      <c r="E1012" s="184">
        <v>78</v>
      </c>
      <c r="F1012" s="180"/>
      <c r="G1012" s="242"/>
      <c r="H1012" s="170"/>
    </row>
    <row r="1013" spans="1:9" s="169" customFormat="1">
      <c r="A1013" s="303" t="s">
        <v>2169</v>
      </c>
      <c r="B1013" s="197" t="s">
        <v>947</v>
      </c>
      <c r="C1013" s="18" t="s">
        <v>109</v>
      </c>
      <c r="D1013" s="20" t="s">
        <v>9</v>
      </c>
      <c r="E1013" s="184">
        <v>104</v>
      </c>
      <c r="F1013" s="180"/>
      <c r="G1013" s="242"/>
      <c r="H1013" s="170"/>
      <c r="I1013" s="177"/>
    </row>
    <row r="1014" spans="1:9" s="169" customFormat="1">
      <c r="A1014" s="303" t="s">
        <v>2170</v>
      </c>
      <c r="B1014" s="197" t="s">
        <v>948</v>
      </c>
      <c r="C1014" s="18" t="s">
        <v>110</v>
      </c>
      <c r="D1014" s="20" t="s">
        <v>9</v>
      </c>
      <c r="E1014" s="184">
        <v>134</v>
      </c>
      <c r="F1014" s="180"/>
      <c r="G1014" s="242"/>
      <c r="H1014" s="170"/>
    </row>
    <row r="1015" spans="1:9" s="169" customFormat="1" ht="25.5">
      <c r="A1015" s="303" t="s">
        <v>2171</v>
      </c>
      <c r="B1015" s="197" t="s">
        <v>828</v>
      </c>
      <c r="C1015" s="18" t="s">
        <v>343</v>
      </c>
      <c r="D1015" s="20" t="s">
        <v>9</v>
      </c>
      <c r="E1015" s="184">
        <v>31</v>
      </c>
      <c r="F1015" s="180"/>
      <c r="G1015" s="242"/>
      <c r="H1015" s="170"/>
    </row>
    <row r="1016" spans="1:9" s="169" customFormat="1">
      <c r="A1016" s="303" t="s">
        <v>2172</v>
      </c>
      <c r="B1016" s="197" t="s">
        <v>848</v>
      </c>
      <c r="C1016" s="18" t="s">
        <v>1100</v>
      </c>
      <c r="D1016" s="20" t="s">
        <v>0</v>
      </c>
      <c r="E1016" s="184">
        <v>8</v>
      </c>
      <c r="F1016" s="180"/>
      <c r="G1016" s="242"/>
      <c r="H1016" s="170"/>
      <c r="I1016" s="177"/>
    </row>
    <row r="1017" spans="1:9" s="169" customFormat="1">
      <c r="A1017" s="303" t="s">
        <v>2639</v>
      </c>
      <c r="B1017" s="196"/>
      <c r="C1017" s="126" t="s">
        <v>2640</v>
      </c>
      <c r="D1017" s="20"/>
      <c r="E1017" s="184"/>
      <c r="F1017" s="180"/>
      <c r="G1017" s="242"/>
      <c r="H1017" s="170"/>
      <c r="I1017" s="177"/>
    </row>
    <row r="1018" spans="1:9" s="169" customFormat="1" ht="25.5">
      <c r="A1018" s="303" t="s">
        <v>2641</v>
      </c>
      <c r="B1018" s="196" t="s">
        <v>517</v>
      </c>
      <c r="C1018" s="18" t="s">
        <v>107</v>
      </c>
      <c r="D1018" s="20" t="s">
        <v>44</v>
      </c>
      <c r="E1018" s="184">
        <v>2080</v>
      </c>
      <c r="F1018" s="180"/>
      <c r="G1018" s="242"/>
      <c r="H1018" s="170"/>
      <c r="I1018" s="177"/>
    </row>
    <row r="1019" spans="1:9" s="169" customFormat="1">
      <c r="A1019" s="303" t="s">
        <v>2642</v>
      </c>
      <c r="B1019" s="197" t="s">
        <v>559</v>
      </c>
      <c r="C1019" s="18" t="s">
        <v>129</v>
      </c>
      <c r="D1019" s="20" t="s">
        <v>9</v>
      </c>
      <c r="E1019" s="184">
        <v>7</v>
      </c>
      <c r="F1019" s="180"/>
      <c r="G1019" s="242"/>
      <c r="H1019" s="170"/>
      <c r="I1019" s="177"/>
    </row>
    <row r="1020" spans="1:9" s="169" customFormat="1" ht="27" customHeight="1">
      <c r="A1020" s="303" t="s">
        <v>2643</v>
      </c>
      <c r="B1020" s="197" t="s">
        <v>562</v>
      </c>
      <c r="C1020" s="18" t="s">
        <v>132</v>
      </c>
      <c r="D1020" s="20" t="s">
        <v>8</v>
      </c>
      <c r="E1020" s="184">
        <v>83.2</v>
      </c>
      <c r="F1020" s="180"/>
      <c r="G1020" s="242"/>
      <c r="H1020" s="170"/>
      <c r="I1020" s="177"/>
    </row>
    <row r="1021" spans="1:9" s="169" customFormat="1">
      <c r="A1021" s="303" t="s">
        <v>2644</v>
      </c>
      <c r="B1021" s="197" t="s">
        <v>561</v>
      </c>
      <c r="C1021" s="18" t="s">
        <v>131</v>
      </c>
      <c r="D1021" s="20" t="s">
        <v>9</v>
      </c>
      <c r="E1021" s="184">
        <v>208</v>
      </c>
      <c r="F1021" s="180"/>
      <c r="G1021" s="242"/>
      <c r="H1021" s="170"/>
    </row>
    <row r="1022" spans="1:9" s="169" customFormat="1">
      <c r="A1022" s="303" t="s">
        <v>2645</v>
      </c>
      <c r="B1022" s="197" t="s">
        <v>620</v>
      </c>
      <c r="C1022" s="18" t="s">
        <v>174</v>
      </c>
      <c r="D1022" s="20" t="s">
        <v>44</v>
      </c>
      <c r="E1022" s="184">
        <v>2330</v>
      </c>
      <c r="F1022" s="180"/>
      <c r="G1022" s="242"/>
      <c r="H1022" s="168"/>
    </row>
    <row r="1023" spans="1:9" s="169" customFormat="1">
      <c r="A1023" s="304"/>
      <c r="B1023" s="183"/>
      <c r="C1023" s="172"/>
      <c r="D1023" s="173"/>
      <c r="E1023" s="184"/>
      <c r="F1023" s="175"/>
      <c r="G1023" s="243"/>
      <c r="H1023" s="170"/>
      <c r="I1023" s="177"/>
    </row>
    <row r="1024" spans="1:9" s="169" customFormat="1" ht="15">
      <c r="A1024" s="298" t="s">
        <v>2173</v>
      </c>
      <c r="B1024" s="182"/>
      <c r="C1024" s="165" t="s">
        <v>508</v>
      </c>
      <c r="D1024" s="164"/>
      <c r="E1024" s="166"/>
      <c r="F1024" s="167"/>
      <c r="G1024" s="241"/>
      <c r="H1024" s="170"/>
      <c r="I1024" s="177"/>
    </row>
    <row r="1025" spans="1:9" s="169" customFormat="1">
      <c r="A1025" s="299" t="s">
        <v>2174</v>
      </c>
      <c r="B1025" s="179" t="s">
        <v>509</v>
      </c>
      <c r="C1025" s="18" t="s">
        <v>102</v>
      </c>
      <c r="D1025" s="20" t="s">
        <v>8</v>
      </c>
      <c r="E1025" s="19">
        <v>18</v>
      </c>
      <c r="F1025" s="180"/>
      <c r="G1025" s="242"/>
      <c r="H1025" s="170"/>
      <c r="I1025" s="177"/>
    </row>
    <row r="1026" spans="1:9" s="169" customFormat="1">
      <c r="A1026" s="299" t="s">
        <v>2175</v>
      </c>
      <c r="B1026" s="179" t="s">
        <v>510</v>
      </c>
      <c r="C1026" s="18" t="s">
        <v>103</v>
      </c>
      <c r="D1026" s="20" t="s">
        <v>8</v>
      </c>
      <c r="E1026" s="19">
        <v>22</v>
      </c>
      <c r="F1026" s="180"/>
      <c r="G1026" s="242"/>
      <c r="H1026" s="170"/>
    </row>
    <row r="1027" spans="1:9" s="169" customFormat="1">
      <c r="A1027" s="299" t="s">
        <v>2176</v>
      </c>
      <c r="B1027" s="179" t="s">
        <v>511</v>
      </c>
      <c r="C1027" s="18" t="s">
        <v>104</v>
      </c>
      <c r="D1027" s="20" t="s">
        <v>8</v>
      </c>
      <c r="E1027" s="19">
        <v>200</v>
      </c>
      <c r="F1027" s="180"/>
      <c r="G1027" s="242"/>
      <c r="H1027" s="170"/>
    </row>
    <row r="1028" spans="1:9" s="169" customFormat="1">
      <c r="A1028" s="299" t="s">
        <v>2177</v>
      </c>
      <c r="B1028" s="179" t="s">
        <v>512</v>
      </c>
      <c r="C1028" s="18" t="s">
        <v>105</v>
      </c>
      <c r="D1028" s="20" t="s">
        <v>8</v>
      </c>
      <c r="E1028" s="19">
        <v>317</v>
      </c>
      <c r="F1028" s="180"/>
      <c r="G1028" s="242"/>
      <c r="H1028" s="168"/>
    </row>
    <row r="1029" spans="1:9" s="169" customFormat="1">
      <c r="A1029" s="299" t="s">
        <v>2178</v>
      </c>
      <c r="B1029" s="179" t="s">
        <v>513</v>
      </c>
      <c r="C1029" s="18" t="s">
        <v>106</v>
      </c>
      <c r="D1029" s="20" t="s">
        <v>12</v>
      </c>
      <c r="E1029" s="19">
        <v>4.26</v>
      </c>
      <c r="F1029" s="180"/>
      <c r="G1029" s="242"/>
      <c r="H1029" s="170"/>
      <c r="I1029" s="177"/>
    </row>
    <row r="1030" spans="1:9" s="169" customFormat="1">
      <c r="A1030" s="300"/>
      <c r="B1030" s="181"/>
      <c r="C1030" s="172"/>
      <c r="D1030" s="173"/>
      <c r="E1030" s="174"/>
      <c r="F1030" s="175"/>
      <c r="G1030" s="243"/>
      <c r="H1030" s="170"/>
    </row>
    <row r="1031" spans="1:9" s="169" customFormat="1" ht="15">
      <c r="A1031" s="298" t="s">
        <v>2179</v>
      </c>
      <c r="B1031" s="182"/>
      <c r="C1031" s="165" t="s">
        <v>1305</v>
      </c>
      <c r="D1031" s="164"/>
      <c r="E1031" s="166"/>
      <c r="F1031" s="167"/>
      <c r="G1031" s="241"/>
      <c r="H1031" s="170"/>
    </row>
    <row r="1032" spans="1:9" s="169" customFormat="1">
      <c r="A1032" s="299" t="s">
        <v>2180</v>
      </c>
      <c r="B1032" s="179" t="s">
        <v>523</v>
      </c>
      <c r="C1032" s="18" t="s">
        <v>114</v>
      </c>
      <c r="D1032" s="20" t="s">
        <v>8</v>
      </c>
      <c r="E1032" s="19">
        <v>1383</v>
      </c>
      <c r="F1032" s="180"/>
      <c r="G1032" s="242"/>
      <c r="H1032" s="170"/>
    </row>
    <row r="1033" spans="1:9" s="169" customFormat="1">
      <c r="A1033" s="299" t="s">
        <v>2181</v>
      </c>
      <c r="B1033" s="179" t="s">
        <v>527</v>
      </c>
      <c r="C1033" s="18" t="s">
        <v>118</v>
      </c>
      <c r="D1033" s="20" t="s">
        <v>8</v>
      </c>
      <c r="E1033" s="19">
        <v>293</v>
      </c>
      <c r="F1033" s="180"/>
      <c r="G1033" s="242"/>
      <c r="H1033" s="170"/>
    </row>
    <row r="1034" spans="1:9" s="169" customFormat="1">
      <c r="A1034" s="299" t="s">
        <v>2182</v>
      </c>
      <c r="B1034" s="179" t="s">
        <v>526</v>
      </c>
      <c r="C1034" s="18" t="s">
        <v>117</v>
      </c>
      <c r="D1034" s="20" t="s">
        <v>8</v>
      </c>
      <c r="E1034" s="19">
        <v>1383</v>
      </c>
      <c r="F1034" s="180"/>
      <c r="G1034" s="242"/>
      <c r="H1034" s="170"/>
    </row>
    <row r="1035" spans="1:9" s="169" customFormat="1">
      <c r="A1035" s="299" t="s">
        <v>2183</v>
      </c>
      <c r="B1035" s="179" t="s">
        <v>520</v>
      </c>
      <c r="C1035" s="18" t="s">
        <v>111</v>
      </c>
      <c r="D1035" s="20" t="s">
        <v>12</v>
      </c>
      <c r="E1035" s="19">
        <v>3.13</v>
      </c>
      <c r="F1035" s="180"/>
      <c r="G1035" s="242"/>
      <c r="H1035" s="170"/>
    </row>
    <row r="1036" spans="1:9" s="169" customFormat="1">
      <c r="A1036" s="299" t="s">
        <v>2184</v>
      </c>
      <c r="B1036" s="179" t="s">
        <v>522</v>
      </c>
      <c r="C1036" s="18" t="s">
        <v>113</v>
      </c>
      <c r="D1036" s="20" t="s">
        <v>8</v>
      </c>
      <c r="E1036" s="19">
        <v>104.25</v>
      </c>
      <c r="F1036" s="180"/>
      <c r="G1036" s="242"/>
      <c r="H1036" s="170"/>
    </row>
    <row r="1037" spans="1:9" s="169" customFormat="1">
      <c r="A1037" s="299" t="s">
        <v>2185</v>
      </c>
      <c r="B1037" s="179" t="s">
        <v>532</v>
      </c>
      <c r="C1037" s="18" t="s">
        <v>122</v>
      </c>
      <c r="D1037" s="20" t="s">
        <v>8</v>
      </c>
      <c r="E1037" s="19">
        <v>647</v>
      </c>
      <c r="F1037" s="180"/>
      <c r="G1037" s="242"/>
      <c r="H1037" s="170"/>
    </row>
    <row r="1038" spans="1:9" s="169" customFormat="1" ht="25.5">
      <c r="A1038" s="299" t="s">
        <v>2186</v>
      </c>
      <c r="B1038" s="179" t="s">
        <v>964</v>
      </c>
      <c r="C1038" s="18" t="s">
        <v>965</v>
      </c>
      <c r="D1038" s="20" t="s">
        <v>8</v>
      </c>
      <c r="E1038" s="19">
        <v>72.31</v>
      </c>
      <c r="F1038" s="180"/>
      <c r="G1038" s="242"/>
      <c r="H1038" s="168"/>
    </row>
    <row r="1039" spans="1:9" s="169" customFormat="1" ht="38.25">
      <c r="A1039" s="299" t="s">
        <v>2187</v>
      </c>
      <c r="B1039" s="179" t="s">
        <v>537</v>
      </c>
      <c r="C1039" s="18" t="s">
        <v>961</v>
      </c>
      <c r="D1039" s="20" t="s">
        <v>8</v>
      </c>
      <c r="E1039" s="19">
        <v>104.25</v>
      </c>
      <c r="F1039" s="180"/>
      <c r="G1039" s="242"/>
      <c r="H1039" s="170"/>
    </row>
    <row r="1040" spans="1:9" s="169" customFormat="1" ht="25.5">
      <c r="A1040" s="299" t="s">
        <v>2188</v>
      </c>
      <c r="B1040" s="190" t="s">
        <v>539</v>
      </c>
      <c r="C1040" s="18" t="s">
        <v>966</v>
      </c>
      <c r="D1040" s="20" t="s">
        <v>9</v>
      </c>
      <c r="E1040" s="19">
        <v>20.399999999999999</v>
      </c>
      <c r="F1040" s="180"/>
      <c r="G1040" s="242"/>
      <c r="H1040" s="170"/>
    </row>
    <row r="1041" spans="1:8" s="169" customFormat="1" ht="25.5">
      <c r="A1041" s="299" t="s">
        <v>2189</v>
      </c>
      <c r="B1041" s="190" t="s">
        <v>529</v>
      </c>
      <c r="C1041" s="18" t="s">
        <v>1267</v>
      </c>
      <c r="D1041" s="20" t="s">
        <v>12</v>
      </c>
      <c r="E1041" s="19">
        <v>8.5500000000000007</v>
      </c>
      <c r="F1041" s="180"/>
      <c r="G1041" s="242"/>
      <c r="H1041" s="170"/>
    </row>
    <row r="1042" spans="1:8" s="169" customFormat="1">
      <c r="A1042" s="299" t="s">
        <v>2190</v>
      </c>
      <c r="B1042" s="190" t="s">
        <v>591</v>
      </c>
      <c r="C1042" s="18" t="s">
        <v>150</v>
      </c>
      <c r="D1042" s="20" t="s">
        <v>9</v>
      </c>
      <c r="E1042" s="19">
        <v>46</v>
      </c>
      <c r="F1042" s="180"/>
      <c r="G1042" s="242"/>
      <c r="H1042" s="170"/>
    </row>
    <row r="1043" spans="1:8" s="169" customFormat="1">
      <c r="A1043" s="300"/>
      <c r="B1043" s="185"/>
      <c r="C1043" s="172"/>
      <c r="D1043" s="173"/>
      <c r="E1043" s="174"/>
      <c r="F1043" s="175"/>
      <c r="G1043" s="243"/>
      <c r="H1043" s="170"/>
    </row>
    <row r="1044" spans="1:8" s="169" customFormat="1" ht="15">
      <c r="A1044" s="298" t="s">
        <v>2191</v>
      </c>
      <c r="B1044" s="182"/>
      <c r="C1044" s="165" t="s">
        <v>887</v>
      </c>
      <c r="D1044" s="164"/>
      <c r="E1044" s="166"/>
      <c r="F1044" s="167"/>
      <c r="G1044" s="241"/>
      <c r="H1044" s="170"/>
    </row>
    <row r="1045" spans="1:8" s="169" customFormat="1">
      <c r="A1045" s="299" t="s">
        <v>2192</v>
      </c>
      <c r="B1045" s="186" t="s">
        <v>547</v>
      </c>
      <c r="C1045" s="18" t="s">
        <v>973</v>
      </c>
      <c r="D1045" s="20" t="s">
        <v>8</v>
      </c>
      <c r="E1045" s="19">
        <v>305</v>
      </c>
      <c r="F1045" s="180"/>
      <c r="G1045" s="242"/>
      <c r="H1045" s="170"/>
    </row>
    <row r="1046" spans="1:8" s="169" customFormat="1">
      <c r="A1046" s="299" t="s">
        <v>2193</v>
      </c>
      <c r="B1046" s="186" t="s">
        <v>549</v>
      </c>
      <c r="C1046" s="18" t="s">
        <v>125</v>
      </c>
      <c r="D1046" s="20" t="s">
        <v>0</v>
      </c>
      <c r="E1046" s="19">
        <v>69</v>
      </c>
      <c r="F1046" s="180"/>
      <c r="G1046" s="242"/>
      <c r="H1046" s="168"/>
    </row>
    <row r="1047" spans="1:8" s="169" customFormat="1">
      <c r="A1047" s="301"/>
      <c r="B1047" s="186"/>
      <c r="C1047" s="18"/>
      <c r="D1047" s="20"/>
      <c r="E1047" s="19"/>
      <c r="F1047" s="180"/>
      <c r="G1047" s="242"/>
      <c r="H1047" s="170"/>
    </row>
    <row r="1048" spans="1:8" s="169" customFormat="1" ht="15">
      <c r="A1048" s="298" t="s">
        <v>2194</v>
      </c>
      <c r="B1048" s="182"/>
      <c r="C1048" s="165" t="s">
        <v>2363</v>
      </c>
      <c r="D1048" s="164"/>
      <c r="E1048" s="166"/>
      <c r="F1048" s="167"/>
      <c r="G1048" s="241"/>
      <c r="H1048" s="170"/>
    </row>
    <row r="1049" spans="1:8" s="169" customFormat="1" ht="25.5">
      <c r="A1049" s="303" t="s">
        <v>2195</v>
      </c>
      <c r="B1049" s="190" t="s">
        <v>552</v>
      </c>
      <c r="C1049" s="18" t="s">
        <v>976</v>
      </c>
      <c r="D1049" s="20" t="s">
        <v>0</v>
      </c>
      <c r="E1049" s="184">
        <v>6</v>
      </c>
      <c r="F1049" s="180"/>
      <c r="G1049" s="242"/>
      <c r="H1049" s="170"/>
    </row>
    <row r="1050" spans="1:8" s="169" customFormat="1" ht="25.5">
      <c r="A1050" s="303" t="s">
        <v>2196</v>
      </c>
      <c r="B1050" s="190" t="s">
        <v>553</v>
      </c>
      <c r="C1050" s="18" t="s">
        <v>977</v>
      </c>
      <c r="D1050" s="20" t="s">
        <v>0</v>
      </c>
      <c r="E1050" s="184">
        <v>3</v>
      </c>
      <c r="F1050" s="180"/>
      <c r="G1050" s="242"/>
      <c r="H1050" s="170"/>
    </row>
    <row r="1051" spans="1:8" s="169" customFormat="1" ht="25.5">
      <c r="A1051" s="303" t="s">
        <v>2197</v>
      </c>
      <c r="B1051" s="190" t="s">
        <v>554</v>
      </c>
      <c r="C1051" s="18" t="s">
        <v>978</v>
      </c>
      <c r="D1051" s="20" t="s">
        <v>0</v>
      </c>
      <c r="E1051" s="184">
        <v>2</v>
      </c>
      <c r="F1051" s="180"/>
      <c r="G1051" s="242"/>
      <c r="H1051" s="170"/>
    </row>
    <row r="1052" spans="1:8" s="169" customFormat="1" ht="25.5">
      <c r="A1052" s="303" t="s">
        <v>2198</v>
      </c>
      <c r="B1052" s="190"/>
      <c r="C1052" s="18" t="s">
        <v>2101</v>
      </c>
      <c r="D1052" s="20" t="s">
        <v>0</v>
      </c>
      <c r="E1052" s="184">
        <v>1</v>
      </c>
      <c r="F1052" s="180"/>
      <c r="G1052" s="242"/>
      <c r="H1052" s="168"/>
    </row>
    <row r="1053" spans="1:8" s="169" customFormat="1" ht="25.5">
      <c r="A1053" s="303" t="s">
        <v>2199</v>
      </c>
      <c r="B1053" s="190" t="s">
        <v>555</v>
      </c>
      <c r="C1053" s="18" t="s">
        <v>126</v>
      </c>
      <c r="D1053" s="20" t="s">
        <v>8</v>
      </c>
      <c r="E1053" s="184">
        <v>1.45</v>
      </c>
      <c r="F1053" s="180"/>
      <c r="G1053" s="242"/>
      <c r="H1053" s="170"/>
    </row>
    <row r="1054" spans="1:8" s="169" customFormat="1" ht="25.5">
      <c r="A1054" s="303" t="s">
        <v>2200</v>
      </c>
      <c r="B1054" s="190" t="s">
        <v>556</v>
      </c>
      <c r="C1054" s="18" t="s">
        <v>127</v>
      </c>
      <c r="D1054" s="20" t="s">
        <v>8</v>
      </c>
      <c r="E1054" s="184">
        <v>13.02</v>
      </c>
      <c r="F1054" s="180"/>
      <c r="G1054" s="242"/>
      <c r="H1054" s="170"/>
    </row>
    <row r="1055" spans="1:8" s="169" customFormat="1">
      <c r="A1055" s="303" t="s">
        <v>2201</v>
      </c>
      <c r="B1055" s="190" t="s">
        <v>585</v>
      </c>
      <c r="C1055" s="18" t="s">
        <v>586</v>
      </c>
      <c r="D1055" s="20" t="s">
        <v>0</v>
      </c>
      <c r="E1055" s="184">
        <v>12</v>
      </c>
      <c r="F1055" s="180"/>
      <c r="G1055" s="242"/>
      <c r="H1055" s="170"/>
    </row>
    <row r="1056" spans="1:8" s="169" customFormat="1">
      <c r="A1056" s="300"/>
      <c r="B1056" s="186"/>
      <c r="C1056" s="172"/>
      <c r="D1056" s="173"/>
      <c r="E1056" s="174"/>
      <c r="F1056" s="175"/>
      <c r="G1056" s="243"/>
      <c r="H1056" s="170"/>
    </row>
    <row r="1057" spans="1:10" s="169" customFormat="1" ht="15">
      <c r="A1057" s="298" t="s">
        <v>2202</v>
      </c>
      <c r="B1057" s="182"/>
      <c r="C1057" s="165" t="s">
        <v>2364</v>
      </c>
      <c r="D1057" s="164"/>
      <c r="E1057" s="166"/>
      <c r="F1057" s="167"/>
      <c r="G1057" s="241"/>
      <c r="H1057" s="170"/>
    </row>
    <row r="1058" spans="1:10" s="169" customFormat="1">
      <c r="A1058" s="305" t="s">
        <v>2203</v>
      </c>
      <c r="B1058" s="190" t="s">
        <v>561</v>
      </c>
      <c r="C1058" s="18" t="s">
        <v>131</v>
      </c>
      <c r="D1058" s="20" t="s">
        <v>9</v>
      </c>
      <c r="E1058" s="184">
        <v>40.5</v>
      </c>
      <c r="F1058" s="180"/>
      <c r="G1058" s="242"/>
      <c r="H1058" s="170"/>
      <c r="I1058" s="177"/>
      <c r="J1058" s="177"/>
    </row>
    <row r="1059" spans="1:10" s="169" customFormat="1" ht="25.5">
      <c r="A1059" s="305" t="s">
        <v>2204</v>
      </c>
      <c r="B1059" s="190" t="s">
        <v>570</v>
      </c>
      <c r="C1059" s="18" t="s">
        <v>137</v>
      </c>
      <c r="D1059" s="20" t="s">
        <v>8</v>
      </c>
      <c r="E1059" s="184">
        <v>9.6</v>
      </c>
      <c r="F1059" s="180"/>
      <c r="G1059" s="242"/>
      <c r="H1059" s="170"/>
      <c r="I1059" s="52"/>
      <c r="J1059" s="177"/>
    </row>
    <row r="1060" spans="1:10" s="169" customFormat="1">
      <c r="A1060" s="305" t="s">
        <v>2205</v>
      </c>
      <c r="B1060" s="190" t="s">
        <v>567</v>
      </c>
      <c r="C1060" s="18" t="s">
        <v>1269</v>
      </c>
      <c r="D1060" s="20" t="s">
        <v>8</v>
      </c>
      <c r="E1060" s="184">
        <v>2.64</v>
      </c>
      <c r="F1060" s="180"/>
      <c r="G1060" s="242"/>
      <c r="H1060" s="170"/>
    </row>
    <row r="1061" spans="1:10" s="169" customFormat="1">
      <c r="A1061" s="305" t="s">
        <v>2206</v>
      </c>
      <c r="B1061" s="190" t="s">
        <v>981</v>
      </c>
      <c r="C1061" s="18" t="s">
        <v>139</v>
      </c>
      <c r="D1061" s="20" t="s">
        <v>8</v>
      </c>
      <c r="E1061" s="184">
        <v>4.62</v>
      </c>
      <c r="F1061" s="180"/>
      <c r="G1061" s="242"/>
      <c r="H1061" s="170"/>
    </row>
    <row r="1062" spans="1:10" s="169" customFormat="1">
      <c r="A1062" s="304"/>
      <c r="B1062" s="185"/>
      <c r="C1062" s="172"/>
      <c r="D1062" s="173"/>
      <c r="E1062" s="184"/>
      <c r="F1062" s="175"/>
      <c r="G1062" s="243"/>
      <c r="H1062" s="170"/>
    </row>
    <row r="1063" spans="1:10" s="169" customFormat="1" ht="15">
      <c r="A1063" s="298" t="s">
        <v>2207</v>
      </c>
      <c r="B1063" s="182"/>
      <c r="C1063" s="165" t="s">
        <v>2365</v>
      </c>
      <c r="D1063" s="164"/>
      <c r="E1063" s="166"/>
      <c r="F1063" s="167"/>
      <c r="G1063" s="241"/>
      <c r="H1063" s="170"/>
    </row>
    <row r="1064" spans="1:10" s="169" customFormat="1">
      <c r="A1064" s="303" t="s">
        <v>2208</v>
      </c>
      <c r="B1064" s="190" t="s">
        <v>575</v>
      </c>
      <c r="C1064" s="18" t="s">
        <v>142</v>
      </c>
      <c r="D1064" s="20" t="s">
        <v>8</v>
      </c>
      <c r="E1064" s="184">
        <v>12.24</v>
      </c>
      <c r="F1064" s="180"/>
      <c r="G1064" s="242"/>
      <c r="H1064" s="168"/>
    </row>
    <row r="1065" spans="1:10" s="169" customFormat="1">
      <c r="A1065" s="303" t="s">
        <v>2209</v>
      </c>
      <c r="B1065" s="190" t="s">
        <v>576</v>
      </c>
      <c r="C1065" s="18" t="s">
        <v>143</v>
      </c>
      <c r="D1065" s="20" t="s">
        <v>8</v>
      </c>
      <c r="E1065" s="184">
        <v>3.78</v>
      </c>
      <c r="F1065" s="180"/>
      <c r="G1065" s="242"/>
      <c r="H1065" s="170"/>
    </row>
    <row r="1066" spans="1:10" s="169" customFormat="1">
      <c r="A1066" s="304"/>
      <c r="B1066" s="186"/>
      <c r="C1066" s="172"/>
      <c r="D1066" s="173"/>
      <c r="E1066" s="188"/>
      <c r="F1066" s="175"/>
      <c r="G1066" s="243"/>
      <c r="H1066" s="170"/>
    </row>
    <row r="1067" spans="1:10" s="169" customFormat="1" ht="15">
      <c r="A1067" s="298" t="s">
        <v>2210</v>
      </c>
      <c r="B1067" s="182"/>
      <c r="C1067" s="165" t="s">
        <v>2366</v>
      </c>
      <c r="D1067" s="164"/>
      <c r="E1067" s="166"/>
      <c r="F1067" s="167"/>
      <c r="G1067" s="241"/>
      <c r="H1067" s="170"/>
    </row>
    <row r="1068" spans="1:10" s="169" customFormat="1" ht="25.5">
      <c r="A1068" s="303" t="s">
        <v>2211</v>
      </c>
      <c r="B1068" s="190" t="s">
        <v>581</v>
      </c>
      <c r="C1068" s="18" t="s">
        <v>984</v>
      </c>
      <c r="D1068" s="20" t="s">
        <v>11</v>
      </c>
      <c r="E1068" s="184">
        <v>14</v>
      </c>
      <c r="F1068" s="180"/>
      <c r="G1068" s="242"/>
      <c r="H1068" s="168"/>
    </row>
    <row r="1069" spans="1:10" s="169" customFormat="1">
      <c r="A1069" s="303" t="s">
        <v>2212</v>
      </c>
      <c r="B1069" s="190" t="s">
        <v>587</v>
      </c>
      <c r="C1069" s="18" t="s">
        <v>147</v>
      </c>
      <c r="D1069" s="20" t="s">
        <v>0</v>
      </c>
      <c r="E1069" s="184">
        <v>2</v>
      </c>
      <c r="F1069" s="180"/>
      <c r="G1069" s="242"/>
      <c r="H1069" s="170"/>
    </row>
    <row r="1070" spans="1:10" s="169" customFormat="1">
      <c r="A1070" s="303" t="s">
        <v>2213</v>
      </c>
      <c r="B1070" s="190" t="s">
        <v>588</v>
      </c>
      <c r="C1070" s="18" t="s">
        <v>148</v>
      </c>
      <c r="D1070" s="20" t="s">
        <v>0</v>
      </c>
      <c r="E1070" s="184">
        <v>2</v>
      </c>
      <c r="F1070" s="180"/>
      <c r="G1070" s="242"/>
      <c r="H1070" s="170"/>
    </row>
    <row r="1071" spans="1:10" s="169" customFormat="1" ht="25.5">
      <c r="A1071" s="303" t="s">
        <v>2214</v>
      </c>
      <c r="B1071" s="190" t="s">
        <v>589</v>
      </c>
      <c r="C1071" s="18" t="s">
        <v>149</v>
      </c>
      <c r="D1071" s="20" t="s">
        <v>0</v>
      </c>
      <c r="E1071" s="184">
        <v>2</v>
      </c>
      <c r="F1071" s="180"/>
      <c r="G1071" s="242"/>
      <c r="H1071" s="170"/>
    </row>
    <row r="1072" spans="1:10" s="169" customFormat="1">
      <c r="A1072" s="305"/>
      <c r="B1072" s="190"/>
      <c r="C1072" s="18"/>
      <c r="D1072" s="20"/>
      <c r="E1072" s="184"/>
      <c r="F1072" s="180"/>
      <c r="G1072" s="242"/>
      <c r="H1072" s="170"/>
    </row>
    <row r="1073" spans="1:9" s="169" customFormat="1" ht="15">
      <c r="A1073" s="298" t="s">
        <v>2215</v>
      </c>
      <c r="B1073" s="182"/>
      <c r="C1073" s="165" t="s">
        <v>987</v>
      </c>
      <c r="D1073" s="164"/>
      <c r="E1073" s="166"/>
      <c r="F1073" s="167"/>
      <c r="G1073" s="241"/>
      <c r="H1073" s="168"/>
    </row>
    <row r="1074" spans="1:9" s="169" customFormat="1" ht="25.5">
      <c r="A1074" s="303" t="s">
        <v>2216</v>
      </c>
      <c r="B1074" s="190" t="s">
        <v>593</v>
      </c>
      <c r="C1074" s="18" t="s">
        <v>594</v>
      </c>
      <c r="D1074" s="20" t="s">
        <v>9</v>
      </c>
      <c r="E1074" s="184">
        <v>1.3</v>
      </c>
      <c r="F1074" s="180"/>
      <c r="G1074" s="242"/>
      <c r="H1074" s="170"/>
      <c r="I1074" s="187"/>
    </row>
    <row r="1075" spans="1:9" s="169" customFormat="1" ht="25.5">
      <c r="A1075" s="303" t="s">
        <v>2217</v>
      </c>
      <c r="B1075" s="190" t="s">
        <v>595</v>
      </c>
      <c r="C1075" s="18" t="s">
        <v>152</v>
      </c>
      <c r="D1075" s="20" t="s">
        <v>0</v>
      </c>
      <c r="E1075" s="184">
        <v>1</v>
      </c>
      <c r="F1075" s="180"/>
      <c r="G1075" s="242"/>
      <c r="H1075" s="170"/>
      <c r="I1075" s="187"/>
    </row>
    <row r="1076" spans="1:9" s="169" customFormat="1" ht="25.5">
      <c r="A1076" s="303" t="s">
        <v>2218</v>
      </c>
      <c r="B1076" s="190" t="s">
        <v>596</v>
      </c>
      <c r="C1076" s="18" t="s">
        <v>153</v>
      </c>
      <c r="D1076" s="20" t="s">
        <v>0</v>
      </c>
      <c r="E1076" s="184">
        <v>1</v>
      </c>
      <c r="F1076" s="180"/>
      <c r="G1076" s="242"/>
      <c r="H1076" s="170"/>
    </row>
    <row r="1077" spans="1:9" s="169" customFormat="1" ht="25.5">
      <c r="A1077" s="303" t="s">
        <v>2219</v>
      </c>
      <c r="B1077" s="179" t="s">
        <v>597</v>
      </c>
      <c r="C1077" s="18" t="s">
        <v>154</v>
      </c>
      <c r="D1077" s="20" t="s">
        <v>0</v>
      </c>
      <c r="E1077" s="184">
        <v>1</v>
      </c>
      <c r="F1077" s="180"/>
      <c r="G1077" s="242"/>
      <c r="H1077" s="170"/>
    </row>
    <row r="1078" spans="1:9" s="169" customFormat="1">
      <c r="A1078" s="304"/>
      <c r="B1078" s="186"/>
      <c r="C1078" s="172"/>
      <c r="D1078" s="173"/>
      <c r="E1078" s="174"/>
      <c r="F1078" s="175"/>
      <c r="G1078" s="243"/>
      <c r="H1078" s="170"/>
    </row>
    <row r="1079" spans="1:9" s="169" customFormat="1" ht="15">
      <c r="A1079" s="298" t="s">
        <v>2220</v>
      </c>
      <c r="B1079" s="182"/>
      <c r="C1079" s="165" t="s">
        <v>1307</v>
      </c>
      <c r="D1079" s="164"/>
      <c r="E1079" s="166"/>
      <c r="F1079" s="167"/>
      <c r="G1079" s="241"/>
      <c r="H1079" s="170"/>
    </row>
    <row r="1080" spans="1:9" s="169" customFormat="1" ht="25.5">
      <c r="A1080" s="303" t="s">
        <v>2221</v>
      </c>
      <c r="B1080" s="179" t="s">
        <v>611</v>
      </c>
      <c r="C1080" s="18" t="s">
        <v>167</v>
      </c>
      <c r="D1080" s="20" t="s">
        <v>8</v>
      </c>
      <c r="E1080" s="184">
        <v>151</v>
      </c>
      <c r="F1080" s="180"/>
      <c r="G1080" s="242"/>
      <c r="H1080" s="170"/>
    </row>
    <row r="1081" spans="1:9" s="169" customFormat="1" ht="25.5">
      <c r="A1081" s="303" t="s">
        <v>2222</v>
      </c>
      <c r="B1081" s="179" t="s">
        <v>609</v>
      </c>
      <c r="C1081" s="18" t="s">
        <v>165</v>
      </c>
      <c r="D1081" s="20" t="s">
        <v>8</v>
      </c>
      <c r="E1081" s="184">
        <v>101.32</v>
      </c>
      <c r="F1081" s="180"/>
      <c r="G1081" s="242"/>
      <c r="H1081" s="170"/>
      <c r="I1081" s="189"/>
    </row>
    <row r="1082" spans="1:9" s="169" customFormat="1" ht="25.5">
      <c r="A1082" s="303" t="s">
        <v>2223</v>
      </c>
      <c r="B1082" s="179" t="s">
        <v>612</v>
      </c>
      <c r="C1082" s="18" t="s">
        <v>168</v>
      </c>
      <c r="D1082" s="20" t="s">
        <v>8</v>
      </c>
      <c r="E1082" s="184">
        <v>421</v>
      </c>
      <c r="F1082" s="180"/>
      <c r="G1082" s="242"/>
      <c r="H1082" s="170"/>
      <c r="I1082" s="189"/>
    </row>
    <row r="1083" spans="1:9" s="169" customFormat="1">
      <c r="A1083" s="303" t="s">
        <v>2224</v>
      </c>
      <c r="B1083" s="179" t="s">
        <v>600</v>
      </c>
      <c r="C1083" s="18" t="s">
        <v>156</v>
      </c>
      <c r="D1083" s="20" t="s">
        <v>9</v>
      </c>
      <c r="E1083" s="184">
        <v>34</v>
      </c>
      <c r="F1083" s="180"/>
      <c r="G1083" s="242"/>
      <c r="H1083" s="170"/>
      <c r="I1083" s="189"/>
    </row>
    <row r="1084" spans="1:9" s="169" customFormat="1" ht="25.5">
      <c r="A1084" s="303" t="s">
        <v>2225</v>
      </c>
      <c r="B1084" s="179" t="s">
        <v>601</v>
      </c>
      <c r="C1084" s="18" t="s">
        <v>157</v>
      </c>
      <c r="D1084" s="20" t="s">
        <v>8</v>
      </c>
      <c r="E1084" s="184">
        <v>37.5</v>
      </c>
      <c r="F1084" s="180"/>
      <c r="G1084" s="242"/>
      <c r="H1084" s="170"/>
    </row>
    <row r="1085" spans="1:9" s="169" customFormat="1">
      <c r="A1085" s="300"/>
      <c r="B1085" s="171"/>
      <c r="C1085" s="172"/>
      <c r="D1085" s="173"/>
      <c r="E1085" s="174"/>
      <c r="F1085" s="175"/>
      <c r="G1085" s="243"/>
      <c r="H1085" s="170"/>
    </row>
    <row r="1086" spans="1:9" s="169" customFormat="1" ht="15">
      <c r="A1086" s="298" t="s">
        <v>2226</v>
      </c>
      <c r="B1086" s="182"/>
      <c r="C1086" s="165" t="s">
        <v>616</v>
      </c>
      <c r="D1086" s="164"/>
      <c r="E1086" s="166"/>
      <c r="F1086" s="167"/>
      <c r="G1086" s="241"/>
      <c r="H1086" s="170"/>
    </row>
    <row r="1087" spans="1:9" s="169" customFormat="1">
      <c r="A1087" s="299" t="s">
        <v>2227</v>
      </c>
      <c r="B1087" s="186" t="s">
        <v>617</v>
      </c>
      <c r="C1087" s="18" t="s">
        <v>171</v>
      </c>
      <c r="D1087" s="20" t="s">
        <v>8</v>
      </c>
      <c r="E1087" s="19">
        <v>409</v>
      </c>
      <c r="F1087" s="180"/>
      <c r="G1087" s="242"/>
      <c r="H1087" s="170"/>
    </row>
    <row r="1088" spans="1:9" s="169" customFormat="1">
      <c r="A1088" s="299" t="s">
        <v>2228</v>
      </c>
      <c r="B1088" s="186" t="s">
        <v>620</v>
      </c>
      <c r="C1088" s="18" t="s">
        <v>174</v>
      </c>
      <c r="D1088" s="20" t="s">
        <v>44</v>
      </c>
      <c r="E1088" s="19">
        <v>12801.7</v>
      </c>
      <c r="F1088" s="180"/>
      <c r="G1088" s="242"/>
      <c r="H1088" s="170"/>
    </row>
    <row r="1089" spans="1:8" s="169" customFormat="1">
      <c r="A1089" s="299" t="s">
        <v>2229</v>
      </c>
      <c r="B1089" s="186" t="s">
        <v>621</v>
      </c>
      <c r="C1089" s="18" t="s">
        <v>175</v>
      </c>
      <c r="D1089" s="20" t="s">
        <v>8</v>
      </c>
      <c r="E1089" s="19">
        <v>409</v>
      </c>
      <c r="F1089" s="180"/>
      <c r="G1089" s="242"/>
      <c r="H1089" s="170"/>
    </row>
    <row r="1090" spans="1:8" s="169" customFormat="1">
      <c r="A1090" s="299" t="s">
        <v>2230</v>
      </c>
      <c r="B1090" s="179" t="s">
        <v>618</v>
      </c>
      <c r="C1090" s="18" t="s">
        <v>172</v>
      </c>
      <c r="D1090" s="20" t="s">
        <v>8</v>
      </c>
      <c r="E1090" s="19">
        <v>293</v>
      </c>
      <c r="F1090" s="180"/>
      <c r="G1090" s="242"/>
      <c r="H1090" s="170"/>
    </row>
    <row r="1091" spans="1:8" s="169" customFormat="1">
      <c r="A1091" s="299" t="s">
        <v>2231</v>
      </c>
      <c r="B1091" s="179" t="s">
        <v>624</v>
      </c>
      <c r="C1091" s="18" t="s">
        <v>178</v>
      </c>
      <c r="D1091" s="20" t="s">
        <v>8</v>
      </c>
      <c r="E1091" s="19">
        <v>602</v>
      </c>
      <c r="F1091" s="180"/>
      <c r="G1091" s="242"/>
      <c r="H1091" s="170"/>
    </row>
    <row r="1092" spans="1:8" s="169" customFormat="1">
      <c r="A1092" s="299" t="s">
        <v>2232</v>
      </c>
      <c r="B1092" s="179" t="s">
        <v>1270</v>
      </c>
      <c r="C1092" s="18" t="s">
        <v>1271</v>
      </c>
      <c r="D1092" s="20" t="s">
        <v>8</v>
      </c>
      <c r="E1092" s="19">
        <v>25</v>
      </c>
      <c r="F1092" s="180"/>
      <c r="G1092" s="242"/>
      <c r="H1092" s="170"/>
    </row>
    <row r="1093" spans="1:8" s="169" customFormat="1">
      <c r="A1093" s="300"/>
      <c r="B1093" s="181"/>
      <c r="C1093" s="172"/>
      <c r="D1093" s="173"/>
      <c r="E1093" s="174"/>
      <c r="F1093" s="175"/>
      <c r="G1093" s="243"/>
      <c r="H1093" s="170"/>
    </row>
    <row r="1094" spans="1:8" s="169" customFormat="1" ht="15">
      <c r="A1094" s="298" t="s">
        <v>2233</v>
      </c>
      <c r="B1094" s="182"/>
      <c r="C1094" s="165" t="s">
        <v>2367</v>
      </c>
      <c r="D1094" s="164"/>
      <c r="E1094" s="166"/>
      <c r="F1094" s="167"/>
      <c r="G1094" s="241"/>
      <c r="H1094" s="170"/>
    </row>
    <row r="1095" spans="1:8" s="169" customFormat="1" ht="25.5">
      <c r="A1095" s="299" t="s">
        <v>2234</v>
      </c>
      <c r="B1095" s="179" t="s">
        <v>631</v>
      </c>
      <c r="C1095" s="18" t="s">
        <v>184</v>
      </c>
      <c r="D1095" s="20" t="s">
        <v>0</v>
      </c>
      <c r="E1095" s="19">
        <v>1</v>
      </c>
      <c r="F1095" s="180"/>
      <c r="G1095" s="242"/>
      <c r="H1095" s="170"/>
    </row>
    <row r="1096" spans="1:8" s="169" customFormat="1">
      <c r="A1096" s="299" t="s">
        <v>2235</v>
      </c>
      <c r="B1096" s="179" t="s">
        <v>629</v>
      </c>
      <c r="C1096" s="18" t="s">
        <v>182</v>
      </c>
      <c r="D1096" s="20" t="s">
        <v>0</v>
      </c>
      <c r="E1096" s="19">
        <v>1</v>
      </c>
      <c r="F1096" s="180"/>
      <c r="G1096" s="242"/>
      <c r="H1096" s="170"/>
    </row>
    <row r="1097" spans="1:8" s="169" customFormat="1">
      <c r="A1097" s="299" t="s">
        <v>2236</v>
      </c>
      <c r="B1097" s="179" t="s">
        <v>636</v>
      </c>
      <c r="C1097" s="18" t="s">
        <v>189</v>
      </c>
      <c r="D1097" s="20" t="s">
        <v>44</v>
      </c>
      <c r="E1097" s="19">
        <v>2.5</v>
      </c>
      <c r="F1097" s="180"/>
      <c r="G1097" s="242"/>
      <c r="H1097" s="170"/>
    </row>
    <row r="1098" spans="1:8" s="169" customFormat="1" ht="25.5">
      <c r="A1098" s="299" t="s">
        <v>2237</v>
      </c>
      <c r="B1098" s="179" t="s">
        <v>643</v>
      </c>
      <c r="C1098" s="18" t="s">
        <v>196</v>
      </c>
      <c r="D1098" s="20" t="s">
        <v>0</v>
      </c>
      <c r="E1098" s="19">
        <v>28</v>
      </c>
      <c r="F1098" s="180"/>
      <c r="G1098" s="242"/>
      <c r="H1098" s="170"/>
    </row>
    <row r="1099" spans="1:8" s="169" customFormat="1" ht="25.5">
      <c r="A1099" s="299" t="s">
        <v>2238</v>
      </c>
      <c r="B1099" s="179" t="s">
        <v>645</v>
      </c>
      <c r="C1099" s="18" t="s">
        <v>198</v>
      </c>
      <c r="D1099" s="20" t="s">
        <v>0</v>
      </c>
      <c r="E1099" s="19">
        <v>5</v>
      </c>
      <c r="F1099" s="180"/>
      <c r="G1099" s="242"/>
      <c r="H1099" s="170"/>
    </row>
    <row r="1100" spans="1:8" s="169" customFormat="1">
      <c r="A1100" s="299" t="s">
        <v>2239</v>
      </c>
      <c r="B1100" s="179" t="s">
        <v>647</v>
      </c>
      <c r="C1100" s="18" t="s">
        <v>200</v>
      </c>
      <c r="D1100" s="20" t="s">
        <v>0</v>
      </c>
      <c r="E1100" s="19">
        <v>1</v>
      </c>
      <c r="F1100" s="180"/>
      <c r="G1100" s="242"/>
      <c r="H1100" s="170"/>
    </row>
    <row r="1101" spans="1:8" s="169" customFormat="1" ht="25.5">
      <c r="A1101" s="299" t="s">
        <v>2240</v>
      </c>
      <c r="B1101" s="196" t="s">
        <v>648</v>
      </c>
      <c r="C1101" s="18" t="s">
        <v>201</v>
      </c>
      <c r="D1101" s="20" t="s">
        <v>0</v>
      </c>
      <c r="E1101" s="19">
        <v>1</v>
      </c>
      <c r="F1101" s="180"/>
      <c r="G1101" s="242"/>
      <c r="H1101" s="170"/>
    </row>
    <row r="1102" spans="1:8" s="169" customFormat="1">
      <c r="A1102" s="299" t="s">
        <v>2241</v>
      </c>
      <c r="B1102" s="179" t="s">
        <v>649</v>
      </c>
      <c r="C1102" s="18" t="s">
        <v>995</v>
      </c>
      <c r="D1102" s="20" t="s">
        <v>0</v>
      </c>
      <c r="E1102" s="19">
        <v>3</v>
      </c>
      <c r="F1102" s="180"/>
      <c r="G1102" s="242"/>
      <c r="H1102" s="170"/>
    </row>
    <row r="1103" spans="1:8" s="169" customFormat="1">
      <c r="A1103" s="299" t="s">
        <v>2242</v>
      </c>
      <c r="B1103" s="186" t="s">
        <v>654</v>
      </c>
      <c r="C1103" s="18" t="s">
        <v>204</v>
      </c>
      <c r="D1103" s="20" t="s">
        <v>0</v>
      </c>
      <c r="E1103" s="19">
        <v>2</v>
      </c>
      <c r="F1103" s="180"/>
      <c r="G1103" s="242"/>
      <c r="H1103" s="170"/>
    </row>
    <row r="1104" spans="1:8" s="169" customFormat="1" ht="25.5">
      <c r="A1104" s="299" t="s">
        <v>2243</v>
      </c>
      <c r="B1104" s="198" t="s">
        <v>1000</v>
      </c>
      <c r="C1104" s="18" t="s">
        <v>1001</v>
      </c>
      <c r="D1104" s="20" t="s">
        <v>0</v>
      </c>
      <c r="E1104" s="19">
        <v>2</v>
      </c>
      <c r="F1104" s="180"/>
      <c r="G1104" s="242"/>
      <c r="H1104" s="170"/>
    </row>
    <row r="1105" spans="1:9" s="169" customFormat="1">
      <c r="A1105" s="299" t="s">
        <v>2244</v>
      </c>
      <c r="B1105" s="179" t="s">
        <v>660</v>
      </c>
      <c r="C1105" s="18" t="s">
        <v>209</v>
      </c>
      <c r="D1105" s="20" t="s">
        <v>9</v>
      </c>
      <c r="E1105" s="19">
        <v>821</v>
      </c>
      <c r="F1105" s="180"/>
      <c r="G1105" s="242"/>
      <c r="H1105" s="168"/>
    </row>
    <row r="1106" spans="1:9" s="169" customFormat="1">
      <c r="A1106" s="299" t="s">
        <v>2245</v>
      </c>
      <c r="B1106" s="179" t="s">
        <v>661</v>
      </c>
      <c r="C1106" s="18" t="s">
        <v>210</v>
      </c>
      <c r="D1106" s="20" t="s">
        <v>9</v>
      </c>
      <c r="E1106" s="19">
        <v>234</v>
      </c>
      <c r="F1106" s="180"/>
      <c r="G1106" s="242"/>
      <c r="H1106" s="170"/>
    </row>
    <row r="1107" spans="1:9" s="169" customFormat="1">
      <c r="A1107" s="299" t="s">
        <v>2246</v>
      </c>
      <c r="B1107" s="179" t="s">
        <v>675</v>
      </c>
      <c r="C1107" s="18" t="s">
        <v>216</v>
      </c>
      <c r="D1107" s="20" t="s">
        <v>9</v>
      </c>
      <c r="E1107" s="19">
        <v>55</v>
      </c>
      <c r="F1107" s="180"/>
      <c r="G1107" s="242"/>
      <c r="H1107" s="170"/>
    </row>
    <row r="1108" spans="1:9" s="169" customFormat="1" ht="25.5">
      <c r="A1108" s="299" t="s">
        <v>2247</v>
      </c>
      <c r="B1108" s="179" t="s">
        <v>676</v>
      </c>
      <c r="C1108" s="18" t="s">
        <v>1272</v>
      </c>
      <c r="D1108" s="20" t="s">
        <v>9</v>
      </c>
      <c r="E1108" s="19">
        <v>34</v>
      </c>
      <c r="F1108" s="180"/>
      <c r="G1108" s="242"/>
      <c r="H1108" s="170"/>
    </row>
    <row r="1109" spans="1:9" s="169" customFormat="1" ht="25.5">
      <c r="A1109" s="299" t="s">
        <v>2248</v>
      </c>
      <c r="B1109" s="196" t="s">
        <v>677</v>
      </c>
      <c r="C1109" s="18" t="s">
        <v>218</v>
      </c>
      <c r="D1109" s="20" t="s">
        <v>9</v>
      </c>
      <c r="E1109" s="19">
        <v>150</v>
      </c>
      <c r="F1109" s="180"/>
      <c r="G1109" s="242"/>
      <c r="H1109" s="170"/>
    </row>
    <row r="1110" spans="1:9" s="169" customFormat="1" ht="25.5">
      <c r="A1110" s="299" t="s">
        <v>2249</v>
      </c>
      <c r="B1110" s="179" t="s">
        <v>679</v>
      </c>
      <c r="C1110" s="18" t="s">
        <v>220</v>
      </c>
      <c r="D1110" s="20" t="s">
        <v>9</v>
      </c>
      <c r="E1110" s="19">
        <v>352</v>
      </c>
      <c r="F1110" s="180"/>
      <c r="G1110" s="242"/>
      <c r="H1110" s="170"/>
    </row>
    <row r="1111" spans="1:9" s="169" customFormat="1">
      <c r="A1111" s="299" t="s">
        <v>2250</v>
      </c>
      <c r="B1111" s="186" t="s">
        <v>681</v>
      </c>
      <c r="C1111" s="18" t="s">
        <v>222</v>
      </c>
      <c r="D1111" s="20" t="s">
        <v>9</v>
      </c>
      <c r="E1111" s="19">
        <v>76</v>
      </c>
      <c r="F1111" s="180"/>
      <c r="G1111" s="242"/>
      <c r="H1111" s="170"/>
    </row>
    <row r="1112" spans="1:9" s="169" customFormat="1" ht="19.5" customHeight="1">
      <c r="A1112" s="299" t="s">
        <v>2251</v>
      </c>
      <c r="B1112" s="186" t="s">
        <v>682</v>
      </c>
      <c r="C1112" s="18" t="s">
        <v>223</v>
      </c>
      <c r="D1112" s="20" t="s">
        <v>9</v>
      </c>
      <c r="E1112" s="19">
        <v>76</v>
      </c>
      <c r="F1112" s="180"/>
      <c r="G1112" s="242"/>
      <c r="H1112" s="170"/>
    </row>
    <row r="1113" spans="1:9" s="169" customFormat="1" ht="21" customHeight="1">
      <c r="A1113" s="299" t="s">
        <v>2252</v>
      </c>
      <c r="B1113" s="179" t="s">
        <v>684</v>
      </c>
      <c r="C1113" s="18" t="s">
        <v>225</v>
      </c>
      <c r="D1113" s="20" t="s">
        <v>0</v>
      </c>
      <c r="E1113" s="19">
        <v>55</v>
      </c>
      <c r="F1113" s="180"/>
      <c r="G1113" s="242"/>
      <c r="H1113" s="170"/>
    </row>
    <row r="1114" spans="1:9" s="169" customFormat="1" ht="25.5">
      <c r="A1114" s="299" t="s">
        <v>2253</v>
      </c>
      <c r="B1114" s="196" t="s">
        <v>690</v>
      </c>
      <c r="C1114" s="18" t="s">
        <v>233</v>
      </c>
      <c r="D1114" s="20" t="s">
        <v>9</v>
      </c>
      <c r="E1114" s="19">
        <v>4695</v>
      </c>
      <c r="F1114" s="180"/>
      <c r="G1114" s="242"/>
      <c r="H1114" s="170"/>
    </row>
    <row r="1115" spans="1:9" s="169" customFormat="1" ht="25.5">
      <c r="A1115" s="299" t="s">
        <v>2254</v>
      </c>
      <c r="B1115" s="179" t="s">
        <v>1015</v>
      </c>
      <c r="C1115" s="18" t="s">
        <v>1016</v>
      </c>
      <c r="D1115" s="20" t="s">
        <v>9</v>
      </c>
      <c r="E1115" s="19">
        <v>375</v>
      </c>
      <c r="F1115" s="180"/>
      <c r="G1115" s="242"/>
      <c r="H1115" s="170"/>
      <c r="I1115" s="187"/>
    </row>
    <row r="1116" spans="1:9" s="169" customFormat="1" ht="25.5">
      <c r="A1116" s="299" t="s">
        <v>2255</v>
      </c>
      <c r="B1116" s="179" t="s">
        <v>693</v>
      </c>
      <c r="C1116" s="18" t="s">
        <v>1018</v>
      </c>
      <c r="D1116" s="20" t="s">
        <v>9</v>
      </c>
      <c r="E1116" s="19">
        <v>150</v>
      </c>
      <c r="F1116" s="180"/>
      <c r="G1116" s="242"/>
      <c r="H1116" s="170"/>
    </row>
    <row r="1117" spans="1:9" s="169" customFormat="1" ht="25.5">
      <c r="A1117" s="299" t="s">
        <v>2256</v>
      </c>
      <c r="B1117" s="179" t="s">
        <v>694</v>
      </c>
      <c r="C1117" s="18" t="s">
        <v>1019</v>
      </c>
      <c r="D1117" s="20" t="s">
        <v>9</v>
      </c>
      <c r="E1117" s="19">
        <v>300</v>
      </c>
      <c r="F1117" s="180"/>
      <c r="G1117" s="242"/>
      <c r="H1117" s="170"/>
    </row>
    <row r="1118" spans="1:9" s="169" customFormat="1" ht="25.5">
      <c r="A1118" s="299" t="s">
        <v>2257</v>
      </c>
      <c r="B1118" s="179" t="s">
        <v>696</v>
      </c>
      <c r="C1118" s="18" t="s">
        <v>237</v>
      </c>
      <c r="D1118" s="20" t="s">
        <v>9</v>
      </c>
      <c r="E1118" s="19">
        <v>200</v>
      </c>
      <c r="F1118" s="180"/>
      <c r="G1118" s="242"/>
      <c r="H1118" s="170"/>
    </row>
    <row r="1119" spans="1:9" s="169" customFormat="1">
      <c r="A1119" s="299" t="s">
        <v>2258</v>
      </c>
      <c r="B1119" s="179" t="s">
        <v>697</v>
      </c>
      <c r="C1119" s="18" t="s">
        <v>238</v>
      </c>
      <c r="D1119" s="20" t="s">
        <v>9</v>
      </c>
      <c r="E1119" s="19">
        <v>346</v>
      </c>
      <c r="F1119" s="180"/>
      <c r="G1119" s="242"/>
      <c r="H1119" s="170"/>
    </row>
    <row r="1120" spans="1:9" s="169" customFormat="1">
      <c r="A1120" s="299" t="s">
        <v>2259</v>
      </c>
      <c r="B1120" s="186" t="s">
        <v>698</v>
      </c>
      <c r="C1120" s="18" t="s">
        <v>239</v>
      </c>
      <c r="D1120" s="20" t="s">
        <v>9</v>
      </c>
      <c r="E1120" s="19">
        <v>200</v>
      </c>
      <c r="F1120" s="180"/>
      <c r="G1120" s="242"/>
      <c r="H1120" s="170"/>
    </row>
    <row r="1121" spans="1:9" s="169" customFormat="1">
      <c r="A1121" s="299" t="s">
        <v>2260</v>
      </c>
      <c r="B1121" s="179" t="s">
        <v>1022</v>
      </c>
      <c r="C1121" s="18" t="s">
        <v>240</v>
      </c>
      <c r="D1121" s="20" t="s">
        <v>9</v>
      </c>
      <c r="E1121" s="19">
        <v>465</v>
      </c>
      <c r="F1121" s="180"/>
      <c r="G1121" s="242"/>
      <c r="H1121" s="170"/>
    </row>
    <row r="1122" spans="1:9" s="169" customFormat="1">
      <c r="A1122" s="299" t="s">
        <v>2261</v>
      </c>
      <c r="B1122" s="179" t="s">
        <v>717</v>
      </c>
      <c r="C1122" s="18" t="s">
        <v>257</v>
      </c>
      <c r="D1122" s="20" t="s">
        <v>0</v>
      </c>
      <c r="E1122" s="19">
        <v>73</v>
      </c>
      <c r="F1122" s="180"/>
      <c r="G1122" s="242"/>
      <c r="H1122" s="170"/>
    </row>
    <row r="1123" spans="1:9" s="169" customFormat="1">
      <c r="A1123" s="299" t="s">
        <v>2262</v>
      </c>
      <c r="B1123" s="179" t="s">
        <v>718</v>
      </c>
      <c r="C1123" s="18" t="s">
        <v>258</v>
      </c>
      <c r="D1123" s="20" t="s">
        <v>0</v>
      </c>
      <c r="E1123" s="19">
        <v>18</v>
      </c>
      <c r="F1123" s="180"/>
      <c r="G1123" s="242"/>
      <c r="H1123" s="170"/>
    </row>
    <row r="1124" spans="1:9" s="169" customFormat="1">
      <c r="A1124" s="299" t="s">
        <v>2263</v>
      </c>
      <c r="B1124" s="179" t="s">
        <v>719</v>
      </c>
      <c r="C1124" s="18" t="s">
        <v>259</v>
      </c>
      <c r="D1124" s="20" t="s">
        <v>0</v>
      </c>
      <c r="E1124" s="19">
        <v>91</v>
      </c>
      <c r="F1124" s="180"/>
      <c r="G1124" s="242"/>
      <c r="H1124" s="170"/>
    </row>
    <row r="1125" spans="1:9" s="169" customFormat="1" ht="25.5">
      <c r="A1125" s="299" t="s">
        <v>2264</v>
      </c>
      <c r="B1125" s="179" t="s">
        <v>707</v>
      </c>
      <c r="C1125" s="18" t="s">
        <v>246</v>
      </c>
      <c r="D1125" s="20" t="s">
        <v>0</v>
      </c>
      <c r="E1125" s="19">
        <v>9</v>
      </c>
      <c r="F1125" s="180"/>
      <c r="G1125" s="242"/>
      <c r="H1125" s="168"/>
    </row>
    <row r="1126" spans="1:9" s="169" customFormat="1">
      <c r="A1126" s="299" t="s">
        <v>2265</v>
      </c>
      <c r="B1126" s="179" t="s">
        <v>710</v>
      </c>
      <c r="C1126" s="18" t="s">
        <v>249</v>
      </c>
      <c r="D1126" s="20" t="s">
        <v>0</v>
      </c>
      <c r="E1126" s="19">
        <v>13</v>
      </c>
      <c r="F1126" s="180"/>
      <c r="G1126" s="242"/>
      <c r="H1126" s="170"/>
      <c r="I1126" s="177"/>
    </row>
    <row r="1127" spans="1:9" s="169" customFormat="1">
      <c r="A1127" s="299" t="s">
        <v>2266</v>
      </c>
      <c r="B1127" s="179" t="s">
        <v>1040</v>
      </c>
      <c r="C1127" s="18" t="s">
        <v>250</v>
      </c>
      <c r="D1127" s="20" t="s">
        <v>0</v>
      </c>
      <c r="E1127" s="19">
        <v>15</v>
      </c>
      <c r="F1127" s="180"/>
      <c r="G1127" s="242"/>
      <c r="H1127" s="170"/>
      <c r="I1127" s="177"/>
    </row>
    <row r="1128" spans="1:9" s="169" customFormat="1">
      <c r="A1128" s="299" t="s">
        <v>2267</v>
      </c>
      <c r="B1128" s="179" t="s">
        <v>711</v>
      </c>
      <c r="C1128" s="18" t="s">
        <v>251</v>
      </c>
      <c r="D1128" s="20" t="s">
        <v>11</v>
      </c>
      <c r="E1128" s="19">
        <v>28</v>
      </c>
      <c r="F1128" s="180"/>
      <c r="G1128" s="242"/>
      <c r="H1128" s="170"/>
    </row>
    <row r="1129" spans="1:9" s="169" customFormat="1">
      <c r="A1129" s="299" t="s">
        <v>2293</v>
      </c>
      <c r="B1129" s="179" t="s">
        <v>712</v>
      </c>
      <c r="C1129" s="18" t="s">
        <v>252</v>
      </c>
      <c r="D1129" s="20" t="s">
        <v>11</v>
      </c>
      <c r="E1129" s="19">
        <v>5</v>
      </c>
      <c r="F1129" s="180"/>
      <c r="G1129" s="242"/>
      <c r="H1129" s="170"/>
    </row>
    <row r="1130" spans="1:9" s="169" customFormat="1">
      <c r="A1130" s="299" t="s">
        <v>2294</v>
      </c>
      <c r="B1130" s="179" t="s">
        <v>713</v>
      </c>
      <c r="C1130" s="18" t="s">
        <v>253</v>
      </c>
      <c r="D1130" s="20" t="s">
        <v>11</v>
      </c>
      <c r="E1130" s="19">
        <v>3</v>
      </c>
      <c r="F1130" s="180"/>
      <c r="G1130" s="242"/>
      <c r="H1130" s="170"/>
    </row>
    <row r="1131" spans="1:9" s="169" customFormat="1">
      <c r="A1131" s="299" t="s">
        <v>2295</v>
      </c>
      <c r="B1131" s="179" t="s">
        <v>714</v>
      </c>
      <c r="C1131" s="18" t="s">
        <v>254</v>
      </c>
      <c r="D1131" s="20" t="s">
        <v>11</v>
      </c>
      <c r="E1131" s="19">
        <v>7</v>
      </c>
      <c r="F1131" s="180"/>
      <c r="G1131" s="242"/>
      <c r="H1131" s="170"/>
    </row>
    <row r="1132" spans="1:9" s="169" customFormat="1">
      <c r="A1132" s="299" t="s">
        <v>2296</v>
      </c>
      <c r="B1132" s="179" t="s">
        <v>715</v>
      </c>
      <c r="C1132" s="18" t="s">
        <v>255</v>
      </c>
      <c r="D1132" s="20" t="s">
        <v>11</v>
      </c>
      <c r="E1132" s="19">
        <v>2</v>
      </c>
      <c r="F1132" s="180"/>
      <c r="G1132" s="242"/>
      <c r="H1132" s="170"/>
      <c r="I1132" s="177"/>
    </row>
    <row r="1133" spans="1:9" s="169" customFormat="1" ht="25.5">
      <c r="A1133" s="299" t="s">
        <v>2297</v>
      </c>
      <c r="B1133" s="179" t="s">
        <v>739</v>
      </c>
      <c r="C1133" s="18" t="s">
        <v>272</v>
      </c>
      <c r="D1133" s="20" t="s">
        <v>0</v>
      </c>
      <c r="E1133" s="19">
        <v>8</v>
      </c>
      <c r="F1133" s="180"/>
      <c r="G1133" s="242"/>
      <c r="H1133" s="170"/>
    </row>
    <row r="1134" spans="1:9" s="169" customFormat="1" ht="25.5">
      <c r="A1134" s="299" t="s">
        <v>2298</v>
      </c>
      <c r="B1134" s="179" t="s">
        <v>1055</v>
      </c>
      <c r="C1134" s="18" t="s">
        <v>1056</v>
      </c>
      <c r="D1134" s="20" t="s">
        <v>0</v>
      </c>
      <c r="E1134" s="19">
        <v>8</v>
      </c>
      <c r="F1134" s="180"/>
      <c r="G1134" s="242"/>
      <c r="H1134" s="170"/>
    </row>
    <row r="1135" spans="1:9" s="169" customFormat="1" ht="38.25">
      <c r="A1135" s="299" t="s">
        <v>2299</v>
      </c>
      <c r="B1135" s="179" t="s">
        <v>743</v>
      </c>
      <c r="C1135" s="18" t="s">
        <v>1062</v>
      </c>
      <c r="D1135" s="20" t="s">
        <v>0</v>
      </c>
      <c r="E1135" s="19">
        <v>61</v>
      </c>
      <c r="F1135" s="180"/>
      <c r="G1135" s="242"/>
      <c r="H1135" s="191"/>
    </row>
    <row r="1136" spans="1:9" s="169" customFormat="1" ht="25.5">
      <c r="A1136" s="299" t="s">
        <v>2300</v>
      </c>
      <c r="B1136" s="179" t="s">
        <v>742</v>
      </c>
      <c r="C1136" s="18" t="s">
        <v>1061</v>
      </c>
      <c r="D1136" s="20" t="s">
        <v>0</v>
      </c>
      <c r="E1136" s="19">
        <v>8</v>
      </c>
      <c r="F1136" s="180"/>
      <c r="G1136" s="242"/>
      <c r="H1136" s="170"/>
    </row>
    <row r="1137" spans="1:8" s="169" customFormat="1" ht="25.5">
      <c r="A1137" s="299" t="s">
        <v>2301</v>
      </c>
      <c r="B1137" s="179" t="s">
        <v>1057</v>
      </c>
      <c r="C1137" s="18" t="s">
        <v>1058</v>
      </c>
      <c r="D1137" s="20" t="s">
        <v>0</v>
      </c>
      <c r="E1137" s="19">
        <v>22</v>
      </c>
      <c r="F1137" s="180"/>
      <c r="G1137" s="242"/>
      <c r="H1137" s="170"/>
    </row>
    <row r="1138" spans="1:8" s="169" customFormat="1" ht="25.5">
      <c r="A1138" s="299" t="s">
        <v>2302</v>
      </c>
      <c r="B1138" s="190" t="s">
        <v>1048</v>
      </c>
      <c r="C1138" s="18" t="s">
        <v>1049</v>
      </c>
      <c r="D1138" s="20" t="s">
        <v>0</v>
      </c>
      <c r="E1138" s="19">
        <v>260</v>
      </c>
      <c r="F1138" s="180"/>
      <c r="G1138" s="242"/>
      <c r="H1138" s="170"/>
    </row>
    <row r="1139" spans="1:8" s="169" customFormat="1">
      <c r="A1139" s="299" t="s">
        <v>2303</v>
      </c>
      <c r="B1139" s="190" t="s">
        <v>1052</v>
      </c>
      <c r="C1139" s="18" t="s">
        <v>1053</v>
      </c>
      <c r="D1139" s="20" t="s">
        <v>0</v>
      </c>
      <c r="E1139" s="19">
        <v>30</v>
      </c>
      <c r="F1139" s="180"/>
      <c r="G1139" s="242"/>
      <c r="H1139" s="170"/>
    </row>
    <row r="1140" spans="1:8" s="169" customFormat="1" ht="25.5">
      <c r="A1140" s="299" t="s">
        <v>2304</v>
      </c>
      <c r="B1140" s="186" t="s">
        <v>748</v>
      </c>
      <c r="C1140" s="18" t="s">
        <v>275</v>
      </c>
      <c r="D1140" s="20" t="s">
        <v>0</v>
      </c>
      <c r="E1140" s="19">
        <v>4</v>
      </c>
      <c r="F1140" s="180"/>
      <c r="G1140" s="242"/>
      <c r="H1140" s="191"/>
    </row>
    <row r="1141" spans="1:8" s="169" customFormat="1">
      <c r="A1141" s="299" t="s">
        <v>2305</v>
      </c>
      <c r="B1141" s="186" t="s">
        <v>1070</v>
      </c>
      <c r="C1141" s="18" t="s">
        <v>1071</v>
      </c>
      <c r="D1141" s="20" t="s">
        <v>0</v>
      </c>
      <c r="E1141" s="19">
        <v>70</v>
      </c>
      <c r="F1141" s="180"/>
      <c r="G1141" s="242"/>
      <c r="H1141" s="191"/>
    </row>
    <row r="1142" spans="1:8" s="169" customFormat="1">
      <c r="A1142" s="299" t="s">
        <v>2306</v>
      </c>
      <c r="B1142" s="186" t="s">
        <v>692</v>
      </c>
      <c r="C1142" s="18" t="s">
        <v>235</v>
      </c>
      <c r="D1142" s="20" t="s">
        <v>9</v>
      </c>
      <c r="E1142" s="19">
        <v>138</v>
      </c>
      <c r="F1142" s="180"/>
      <c r="G1142" s="242"/>
    </row>
    <row r="1143" spans="1:8" s="169" customFormat="1" ht="25.5">
      <c r="A1143" s="299" t="s">
        <v>2307</v>
      </c>
      <c r="B1143" s="186" t="s">
        <v>749</v>
      </c>
      <c r="C1143" s="18" t="s">
        <v>276</v>
      </c>
      <c r="D1143" s="20" t="s">
        <v>0</v>
      </c>
      <c r="E1143" s="19">
        <v>8</v>
      </c>
      <c r="F1143" s="180"/>
      <c r="G1143" s="242"/>
    </row>
    <row r="1144" spans="1:8" s="169" customFormat="1">
      <c r="A1144" s="299" t="s">
        <v>2308</v>
      </c>
      <c r="B1144" s="186" t="s">
        <v>750</v>
      </c>
      <c r="C1144" s="18" t="s">
        <v>277</v>
      </c>
      <c r="D1144" s="20" t="s">
        <v>0</v>
      </c>
      <c r="E1144" s="19">
        <v>4</v>
      </c>
      <c r="F1144" s="180"/>
      <c r="G1144" s="242"/>
    </row>
    <row r="1145" spans="1:8" s="169" customFormat="1">
      <c r="A1145" s="299" t="s">
        <v>2309</v>
      </c>
      <c r="B1145" s="196" t="s">
        <v>753</v>
      </c>
      <c r="C1145" s="18" t="s">
        <v>280</v>
      </c>
      <c r="D1145" s="20" t="s">
        <v>0</v>
      </c>
      <c r="E1145" s="19">
        <v>12</v>
      </c>
      <c r="F1145" s="180"/>
      <c r="G1145" s="242"/>
    </row>
    <row r="1146" spans="1:8" s="169" customFormat="1">
      <c r="A1146" s="299" t="s">
        <v>2310</v>
      </c>
      <c r="B1146" s="196" t="s">
        <v>754</v>
      </c>
      <c r="C1146" s="18" t="s">
        <v>281</v>
      </c>
      <c r="D1146" s="20" t="s">
        <v>9</v>
      </c>
      <c r="E1146" s="19">
        <v>4</v>
      </c>
      <c r="F1146" s="180"/>
      <c r="G1146" s="242"/>
    </row>
    <row r="1147" spans="1:8" s="169" customFormat="1">
      <c r="A1147" s="299" t="s">
        <v>2311</v>
      </c>
      <c r="B1147" s="186" t="s">
        <v>751</v>
      </c>
      <c r="C1147" s="18" t="s">
        <v>278</v>
      </c>
      <c r="D1147" s="20" t="s">
        <v>0</v>
      </c>
      <c r="E1147" s="19">
        <v>4</v>
      </c>
      <c r="F1147" s="180"/>
      <c r="G1147" s="242"/>
    </row>
    <row r="1148" spans="1:8" s="169" customFormat="1">
      <c r="A1148" s="299" t="s">
        <v>2312</v>
      </c>
      <c r="B1148" s="196" t="s">
        <v>752</v>
      </c>
      <c r="C1148" s="18" t="s">
        <v>279</v>
      </c>
      <c r="D1148" s="20" t="s">
        <v>0</v>
      </c>
      <c r="E1148" s="19">
        <v>4</v>
      </c>
      <c r="F1148" s="180"/>
      <c r="G1148" s="242"/>
    </row>
    <row r="1149" spans="1:8" s="169" customFormat="1">
      <c r="A1149" s="299" t="s">
        <v>2313</v>
      </c>
      <c r="B1149" s="196" t="s">
        <v>758</v>
      </c>
      <c r="C1149" s="18" t="s">
        <v>285</v>
      </c>
      <c r="D1149" s="20" t="s">
        <v>0</v>
      </c>
      <c r="E1149" s="19">
        <v>30</v>
      </c>
      <c r="F1149" s="180"/>
      <c r="G1149" s="242"/>
    </row>
    <row r="1150" spans="1:8" s="169" customFormat="1" ht="25.5">
      <c r="A1150" s="299" t="s">
        <v>2314</v>
      </c>
      <c r="B1150" s="186" t="s">
        <v>763</v>
      </c>
      <c r="C1150" s="18" t="s">
        <v>289</v>
      </c>
      <c r="D1150" s="20" t="s">
        <v>0</v>
      </c>
      <c r="E1150" s="19">
        <v>30</v>
      </c>
      <c r="F1150" s="180"/>
      <c r="G1150" s="242"/>
    </row>
    <row r="1151" spans="1:8" s="169" customFormat="1" ht="25.5">
      <c r="A1151" s="299" t="s">
        <v>2315</v>
      </c>
      <c r="B1151" s="186" t="s">
        <v>767</v>
      </c>
      <c r="C1151" s="18" t="s">
        <v>1277</v>
      </c>
      <c r="D1151" s="20" t="s">
        <v>9</v>
      </c>
      <c r="E1151" s="19">
        <v>104</v>
      </c>
      <c r="F1151" s="180"/>
      <c r="G1151" s="242"/>
    </row>
    <row r="1152" spans="1:8" s="169" customFormat="1" ht="25.5">
      <c r="A1152" s="299" t="s">
        <v>2316</v>
      </c>
      <c r="B1152" s="186" t="s">
        <v>772</v>
      </c>
      <c r="C1152" s="18" t="s">
        <v>1075</v>
      </c>
      <c r="D1152" s="20" t="s">
        <v>0</v>
      </c>
      <c r="E1152" s="19">
        <v>48</v>
      </c>
      <c r="F1152" s="180"/>
      <c r="G1152" s="242"/>
    </row>
    <row r="1153" spans="1:7" s="169" customFormat="1" ht="25.5">
      <c r="A1153" s="299" t="s">
        <v>2317</v>
      </c>
      <c r="B1153" s="186" t="s">
        <v>773</v>
      </c>
      <c r="C1153" s="18" t="s">
        <v>1076</v>
      </c>
      <c r="D1153" s="20" t="s">
        <v>0</v>
      </c>
      <c r="E1153" s="19">
        <v>52</v>
      </c>
      <c r="F1153" s="180"/>
      <c r="G1153" s="242"/>
    </row>
    <row r="1154" spans="1:7" s="169" customFormat="1" ht="25.5">
      <c r="A1154" s="299" t="s">
        <v>2318</v>
      </c>
      <c r="B1154" s="197" t="s">
        <v>761</v>
      </c>
      <c r="C1154" s="18" t="s">
        <v>287</v>
      </c>
      <c r="D1154" s="20" t="s">
        <v>0</v>
      </c>
      <c r="E1154" s="19">
        <v>70</v>
      </c>
      <c r="F1154" s="180"/>
      <c r="G1154" s="242"/>
    </row>
    <row r="1155" spans="1:7" s="169" customFormat="1">
      <c r="A1155" s="299" t="s">
        <v>2319</v>
      </c>
      <c r="B1155" s="197" t="s">
        <v>756</v>
      </c>
      <c r="C1155" s="18" t="s">
        <v>283</v>
      </c>
      <c r="D1155" s="20" t="s">
        <v>0</v>
      </c>
      <c r="E1155" s="19">
        <v>30</v>
      </c>
      <c r="F1155" s="180"/>
      <c r="G1155" s="242"/>
    </row>
    <row r="1156" spans="1:7" s="169" customFormat="1">
      <c r="A1156" s="299" t="s">
        <v>2320</v>
      </c>
      <c r="B1156" s="197" t="s">
        <v>762</v>
      </c>
      <c r="C1156" s="18" t="s">
        <v>288</v>
      </c>
      <c r="D1156" s="20" t="s">
        <v>0</v>
      </c>
      <c r="E1156" s="19">
        <v>30</v>
      </c>
      <c r="F1156" s="180"/>
      <c r="G1156" s="242"/>
    </row>
    <row r="1157" spans="1:7" s="169" customFormat="1" ht="25.5">
      <c r="A1157" s="299" t="s">
        <v>2321</v>
      </c>
      <c r="B1157" s="197" t="s">
        <v>765</v>
      </c>
      <c r="C1157" s="18" t="s">
        <v>1072</v>
      </c>
      <c r="D1157" s="20" t="s">
        <v>0</v>
      </c>
      <c r="E1157" s="19">
        <v>2</v>
      </c>
      <c r="F1157" s="180"/>
      <c r="G1157" s="242"/>
    </row>
    <row r="1158" spans="1:7" s="169" customFormat="1" ht="25.5">
      <c r="A1158" s="299" t="s">
        <v>2619</v>
      </c>
      <c r="B1158" s="197" t="s">
        <v>769</v>
      </c>
      <c r="C1158" s="18" t="s">
        <v>291</v>
      </c>
      <c r="D1158" s="20" t="s">
        <v>0</v>
      </c>
      <c r="E1158" s="19">
        <v>36</v>
      </c>
      <c r="F1158" s="180"/>
      <c r="G1158" s="242"/>
    </row>
    <row r="1159" spans="1:7" s="169" customFormat="1" ht="25.5">
      <c r="A1159" s="299" t="s">
        <v>2620</v>
      </c>
      <c r="B1159" s="197" t="s">
        <v>774</v>
      </c>
      <c r="C1159" s="18" t="s">
        <v>1077</v>
      </c>
      <c r="D1159" s="20" t="s">
        <v>0</v>
      </c>
      <c r="E1159" s="19">
        <v>36</v>
      </c>
      <c r="F1159" s="180"/>
      <c r="G1159" s="242"/>
    </row>
    <row r="1160" spans="1:7" s="169" customFormat="1">
      <c r="A1160" s="299" t="s">
        <v>2621</v>
      </c>
      <c r="B1160" s="197" t="s">
        <v>660</v>
      </c>
      <c r="C1160" s="18" t="s">
        <v>209</v>
      </c>
      <c r="D1160" s="20" t="s">
        <v>9</v>
      </c>
      <c r="E1160" s="19">
        <v>36</v>
      </c>
      <c r="F1160" s="180"/>
      <c r="G1160" s="242"/>
    </row>
    <row r="1161" spans="1:7" s="169" customFormat="1">
      <c r="A1161" s="299" t="s">
        <v>2622</v>
      </c>
      <c r="B1161" s="197" t="s">
        <v>725</v>
      </c>
      <c r="C1161" s="18" t="s">
        <v>1045</v>
      </c>
      <c r="D1161" s="20" t="s">
        <v>0</v>
      </c>
      <c r="E1161" s="19">
        <v>4</v>
      </c>
      <c r="F1161" s="180"/>
      <c r="G1161" s="242"/>
    </row>
    <row r="1162" spans="1:7" s="169" customFormat="1">
      <c r="A1162" s="299"/>
      <c r="B1162" s="179"/>
      <c r="C1162" s="18"/>
      <c r="D1162" s="20"/>
      <c r="E1162" s="19"/>
      <c r="F1162" s="180"/>
      <c r="G1162" s="242"/>
    </row>
    <row r="1163" spans="1:7" s="169" customFormat="1" ht="15">
      <c r="A1163" s="298" t="s">
        <v>2268</v>
      </c>
      <c r="B1163" s="182"/>
      <c r="C1163" s="165" t="s">
        <v>2368</v>
      </c>
      <c r="D1163" s="164"/>
      <c r="E1163" s="166"/>
      <c r="F1163" s="167"/>
      <c r="G1163" s="241"/>
    </row>
    <row r="1164" spans="1:7" s="169" customFormat="1">
      <c r="A1164" s="299" t="s">
        <v>2269</v>
      </c>
      <c r="B1164" s="186" t="s">
        <v>782</v>
      </c>
      <c r="C1164" s="18" t="s">
        <v>298</v>
      </c>
      <c r="D1164" s="20" t="s">
        <v>0</v>
      </c>
      <c r="E1164" s="19">
        <v>2</v>
      </c>
      <c r="F1164" s="180"/>
      <c r="G1164" s="242"/>
    </row>
    <row r="1165" spans="1:7" s="169" customFormat="1">
      <c r="A1165" s="299" t="s">
        <v>2270</v>
      </c>
      <c r="B1165" s="186" t="s">
        <v>788</v>
      </c>
      <c r="C1165" s="18" t="s">
        <v>304</v>
      </c>
      <c r="D1165" s="20" t="s">
        <v>8</v>
      </c>
      <c r="E1165" s="19">
        <v>6.95</v>
      </c>
      <c r="F1165" s="180"/>
      <c r="G1165" s="242"/>
    </row>
    <row r="1166" spans="1:7" s="169" customFormat="1">
      <c r="A1166" s="299" t="s">
        <v>2271</v>
      </c>
      <c r="B1166" s="186" t="s">
        <v>806</v>
      </c>
      <c r="C1166" s="18" t="s">
        <v>322</v>
      </c>
      <c r="D1166" s="20" t="s">
        <v>0</v>
      </c>
      <c r="E1166" s="19">
        <v>2</v>
      </c>
      <c r="F1166" s="180"/>
      <c r="G1166" s="242"/>
    </row>
    <row r="1167" spans="1:7" s="169" customFormat="1">
      <c r="A1167" s="299" t="s">
        <v>2272</v>
      </c>
      <c r="B1167" s="186" t="s">
        <v>793</v>
      </c>
      <c r="C1167" s="18" t="s">
        <v>309</v>
      </c>
      <c r="D1167" s="20" t="s">
        <v>0</v>
      </c>
      <c r="E1167" s="19">
        <v>2</v>
      </c>
      <c r="F1167" s="180"/>
      <c r="G1167" s="242"/>
    </row>
    <row r="1168" spans="1:7" s="169" customFormat="1">
      <c r="A1168" s="299" t="s">
        <v>2273</v>
      </c>
      <c r="B1168" s="186" t="s">
        <v>787</v>
      </c>
      <c r="C1168" s="18" t="s">
        <v>303</v>
      </c>
      <c r="D1168" s="20" t="s">
        <v>0</v>
      </c>
      <c r="E1168" s="19">
        <v>3</v>
      </c>
      <c r="F1168" s="180"/>
      <c r="G1168" s="242"/>
    </row>
    <row r="1169" spans="1:7" s="169" customFormat="1">
      <c r="A1169" s="299" t="s">
        <v>2274</v>
      </c>
      <c r="B1169" s="186" t="s">
        <v>801</v>
      </c>
      <c r="C1169" s="18" t="s">
        <v>317</v>
      </c>
      <c r="D1169" s="20" t="s">
        <v>0</v>
      </c>
      <c r="E1169" s="19">
        <v>1</v>
      </c>
      <c r="F1169" s="180"/>
      <c r="G1169" s="242"/>
    </row>
    <row r="1170" spans="1:7" s="169" customFormat="1">
      <c r="A1170" s="299" t="s">
        <v>2275</v>
      </c>
      <c r="B1170" s="186" t="s">
        <v>785</v>
      </c>
      <c r="C1170" s="18" t="s">
        <v>301</v>
      </c>
      <c r="D1170" s="20" t="s">
        <v>0</v>
      </c>
      <c r="E1170" s="19">
        <v>1</v>
      </c>
      <c r="F1170" s="180"/>
      <c r="G1170" s="242"/>
    </row>
    <row r="1171" spans="1:7" s="169" customFormat="1">
      <c r="A1171" s="299" t="s">
        <v>2276</v>
      </c>
      <c r="B1171" s="186" t="s">
        <v>784</v>
      </c>
      <c r="C1171" s="18" t="s">
        <v>300</v>
      </c>
      <c r="D1171" s="20" t="s">
        <v>0</v>
      </c>
      <c r="E1171" s="19">
        <v>2</v>
      </c>
      <c r="F1171" s="180"/>
      <c r="G1171" s="242"/>
    </row>
    <row r="1172" spans="1:7" s="169" customFormat="1">
      <c r="A1172" s="299" t="s">
        <v>2277</v>
      </c>
      <c r="B1172" s="186" t="s">
        <v>839</v>
      </c>
      <c r="C1172" s="18" t="s">
        <v>353</v>
      </c>
      <c r="D1172" s="20" t="s">
        <v>0</v>
      </c>
      <c r="E1172" s="19">
        <v>2</v>
      </c>
      <c r="F1172" s="180"/>
      <c r="G1172" s="242"/>
    </row>
    <row r="1173" spans="1:7" s="169" customFormat="1" ht="25.5">
      <c r="A1173" s="299" t="s">
        <v>2278</v>
      </c>
      <c r="B1173" s="186" t="s">
        <v>796</v>
      </c>
      <c r="C1173" s="18" t="s">
        <v>312</v>
      </c>
      <c r="D1173" s="20" t="s">
        <v>0</v>
      </c>
      <c r="E1173" s="19">
        <v>1</v>
      </c>
      <c r="F1173" s="180"/>
      <c r="G1173" s="242"/>
    </row>
    <row r="1174" spans="1:7" s="169" customFormat="1" ht="25.5">
      <c r="A1174" s="299" t="s">
        <v>2279</v>
      </c>
      <c r="B1174" s="186" t="s">
        <v>810</v>
      </c>
      <c r="C1174" s="18" t="s">
        <v>326</v>
      </c>
      <c r="D1174" s="20" t="s">
        <v>9</v>
      </c>
      <c r="E1174" s="19">
        <v>63</v>
      </c>
      <c r="F1174" s="180"/>
      <c r="G1174" s="242"/>
    </row>
    <row r="1175" spans="1:7" s="169" customFormat="1" ht="25.5">
      <c r="A1175" s="299" t="s">
        <v>2280</v>
      </c>
      <c r="B1175" s="186" t="s">
        <v>811</v>
      </c>
      <c r="C1175" s="18" t="s">
        <v>327</v>
      </c>
      <c r="D1175" s="20" t="s">
        <v>9</v>
      </c>
      <c r="E1175" s="19">
        <v>25</v>
      </c>
      <c r="F1175" s="180"/>
      <c r="G1175" s="242"/>
    </row>
    <row r="1176" spans="1:7" s="169" customFormat="1" ht="25.5">
      <c r="A1176" s="299" t="s">
        <v>2281</v>
      </c>
      <c r="B1176" s="186" t="s">
        <v>812</v>
      </c>
      <c r="C1176" s="18" t="s">
        <v>328</v>
      </c>
      <c r="D1176" s="20" t="s">
        <v>9</v>
      </c>
      <c r="E1176" s="19">
        <v>15</v>
      </c>
      <c r="F1176" s="180"/>
      <c r="G1176" s="242"/>
    </row>
    <row r="1177" spans="1:7" s="169" customFormat="1" ht="25.5">
      <c r="A1177" s="299" t="s">
        <v>2322</v>
      </c>
      <c r="B1177" s="186" t="s">
        <v>813</v>
      </c>
      <c r="C1177" s="18" t="s">
        <v>329</v>
      </c>
      <c r="D1177" s="20" t="s">
        <v>9</v>
      </c>
      <c r="E1177" s="19">
        <v>15.6</v>
      </c>
      <c r="F1177" s="180"/>
      <c r="G1177" s="242"/>
    </row>
    <row r="1178" spans="1:7" s="169" customFormat="1" ht="25.5">
      <c r="A1178" s="299" t="s">
        <v>2323</v>
      </c>
      <c r="B1178" s="186" t="s">
        <v>815</v>
      </c>
      <c r="C1178" s="18" t="s">
        <v>331</v>
      </c>
      <c r="D1178" s="20" t="s">
        <v>9</v>
      </c>
      <c r="E1178" s="19">
        <v>75</v>
      </c>
      <c r="F1178" s="180"/>
      <c r="G1178" s="242"/>
    </row>
    <row r="1179" spans="1:7" s="169" customFormat="1" ht="25.5">
      <c r="A1179" s="299" t="s">
        <v>2324</v>
      </c>
      <c r="B1179" s="186" t="s">
        <v>798</v>
      </c>
      <c r="C1179" s="18" t="s">
        <v>314</v>
      </c>
      <c r="D1179" s="20" t="s">
        <v>0</v>
      </c>
      <c r="E1179" s="19">
        <v>3</v>
      </c>
      <c r="F1179" s="180"/>
      <c r="G1179" s="242"/>
    </row>
    <row r="1180" spans="1:7" s="169" customFormat="1" ht="25.5">
      <c r="A1180" s="299" t="s">
        <v>2325</v>
      </c>
      <c r="B1180" s="186" t="s">
        <v>792</v>
      </c>
      <c r="C1180" s="18" t="s">
        <v>308</v>
      </c>
      <c r="D1180" s="20" t="s">
        <v>0</v>
      </c>
      <c r="E1180" s="19">
        <v>5</v>
      </c>
      <c r="F1180" s="180"/>
      <c r="G1180" s="242"/>
    </row>
    <row r="1181" spans="1:7" s="169" customFormat="1" ht="25.5">
      <c r="A1181" s="299" t="s">
        <v>2326</v>
      </c>
      <c r="B1181" s="186" t="s">
        <v>795</v>
      </c>
      <c r="C1181" s="18" t="s">
        <v>311</v>
      </c>
      <c r="D1181" s="20" t="s">
        <v>0</v>
      </c>
      <c r="E1181" s="19">
        <v>4</v>
      </c>
      <c r="F1181" s="180"/>
      <c r="G1181" s="242"/>
    </row>
    <row r="1182" spans="1:7" s="169" customFormat="1">
      <c r="A1182" s="299" t="s">
        <v>2327</v>
      </c>
      <c r="B1182" s="186" t="s">
        <v>577</v>
      </c>
      <c r="C1182" s="18" t="s">
        <v>144</v>
      </c>
      <c r="D1182" s="20" t="s">
        <v>8</v>
      </c>
      <c r="E1182" s="19">
        <v>0.4</v>
      </c>
      <c r="F1182" s="180"/>
      <c r="G1182" s="242"/>
    </row>
    <row r="1183" spans="1:7" s="169" customFormat="1">
      <c r="A1183" s="299" t="s">
        <v>2328</v>
      </c>
      <c r="B1183" s="186" t="s">
        <v>803</v>
      </c>
      <c r="C1183" s="18" t="s">
        <v>319</v>
      </c>
      <c r="D1183" s="20" t="s">
        <v>0</v>
      </c>
      <c r="E1183" s="19">
        <v>14</v>
      </c>
      <c r="F1183" s="180"/>
      <c r="G1183" s="242"/>
    </row>
    <row r="1184" spans="1:7" s="169" customFormat="1">
      <c r="A1184" s="299" t="s">
        <v>2329</v>
      </c>
      <c r="B1184" s="186" t="s">
        <v>804</v>
      </c>
      <c r="C1184" s="18" t="s">
        <v>320</v>
      </c>
      <c r="D1184" s="20" t="s">
        <v>0</v>
      </c>
      <c r="E1184" s="19">
        <v>2</v>
      </c>
      <c r="F1184" s="180"/>
      <c r="G1184" s="242"/>
    </row>
    <row r="1185" spans="1:7" s="169" customFormat="1">
      <c r="A1185" s="299" t="s">
        <v>2330</v>
      </c>
      <c r="B1185" s="186" t="s">
        <v>805</v>
      </c>
      <c r="C1185" s="18" t="s">
        <v>321</v>
      </c>
      <c r="D1185" s="20" t="s">
        <v>0</v>
      </c>
      <c r="E1185" s="19">
        <v>5</v>
      </c>
      <c r="F1185" s="180"/>
      <c r="G1185" s="242"/>
    </row>
    <row r="1186" spans="1:7" s="169" customFormat="1">
      <c r="A1186" s="299" t="s">
        <v>2331</v>
      </c>
      <c r="B1186" s="186" t="s">
        <v>807</v>
      </c>
      <c r="C1186" s="18" t="s">
        <v>323</v>
      </c>
      <c r="D1186" s="20" t="s">
        <v>0</v>
      </c>
      <c r="E1186" s="19">
        <v>1</v>
      </c>
      <c r="F1186" s="180"/>
      <c r="G1186" s="242"/>
    </row>
    <row r="1187" spans="1:7" s="169" customFormat="1">
      <c r="A1187" s="299" t="s">
        <v>2332</v>
      </c>
      <c r="B1187" s="186" t="s">
        <v>808</v>
      </c>
      <c r="C1187" s="18" t="s">
        <v>324</v>
      </c>
      <c r="D1187" s="20" t="s">
        <v>0</v>
      </c>
      <c r="E1187" s="19">
        <v>1</v>
      </c>
      <c r="F1187" s="180"/>
      <c r="G1187" s="242"/>
    </row>
    <row r="1188" spans="1:7" s="169" customFormat="1">
      <c r="A1188" s="299" t="s">
        <v>2333</v>
      </c>
      <c r="B1188" s="186" t="s">
        <v>809</v>
      </c>
      <c r="C1188" s="18" t="s">
        <v>325</v>
      </c>
      <c r="D1188" s="20" t="s">
        <v>0</v>
      </c>
      <c r="E1188" s="19">
        <v>5</v>
      </c>
      <c r="F1188" s="180"/>
      <c r="G1188" s="242"/>
    </row>
    <row r="1189" spans="1:7" s="169" customFormat="1">
      <c r="A1189" s="299" t="s">
        <v>2334</v>
      </c>
      <c r="B1189" s="186" t="s">
        <v>830</v>
      </c>
      <c r="C1189" s="18" t="s">
        <v>344</v>
      </c>
      <c r="D1189" s="20" t="s">
        <v>0</v>
      </c>
      <c r="E1189" s="19">
        <v>1</v>
      </c>
      <c r="F1189" s="180"/>
      <c r="G1189" s="242"/>
    </row>
    <row r="1190" spans="1:7" s="169" customFormat="1">
      <c r="A1190" s="299" t="s">
        <v>2335</v>
      </c>
      <c r="B1190" s="186" t="s">
        <v>831</v>
      </c>
      <c r="C1190" s="18" t="s">
        <v>345</v>
      </c>
      <c r="D1190" s="20" t="s">
        <v>0</v>
      </c>
      <c r="E1190" s="19">
        <v>1</v>
      </c>
      <c r="F1190" s="180"/>
      <c r="G1190" s="242"/>
    </row>
    <row r="1191" spans="1:7" s="169" customFormat="1">
      <c r="A1191" s="299" t="s">
        <v>2336</v>
      </c>
      <c r="B1191" s="186" t="s">
        <v>832</v>
      </c>
      <c r="C1191" s="18" t="s">
        <v>346</v>
      </c>
      <c r="D1191" s="20" t="s">
        <v>0</v>
      </c>
      <c r="E1191" s="19">
        <v>1</v>
      </c>
      <c r="F1191" s="180"/>
      <c r="G1191" s="242"/>
    </row>
    <row r="1192" spans="1:7" s="169" customFormat="1" ht="25.5">
      <c r="A1192" s="299" t="s">
        <v>2337</v>
      </c>
      <c r="B1192" s="186" t="s">
        <v>836</v>
      </c>
      <c r="C1192" s="18" t="s">
        <v>350</v>
      </c>
      <c r="D1192" s="20" t="s">
        <v>0</v>
      </c>
      <c r="E1192" s="19">
        <v>7</v>
      </c>
      <c r="F1192" s="180"/>
      <c r="G1192" s="242"/>
    </row>
    <row r="1193" spans="1:7" s="169" customFormat="1" ht="25.5">
      <c r="A1193" s="299" t="s">
        <v>2338</v>
      </c>
      <c r="B1193" s="186" t="s">
        <v>837</v>
      </c>
      <c r="C1193" s="18" t="s">
        <v>351</v>
      </c>
      <c r="D1193" s="20" t="s">
        <v>0</v>
      </c>
      <c r="E1193" s="19">
        <v>2</v>
      </c>
      <c r="F1193" s="180"/>
      <c r="G1193" s="242"/>
    </row>
    <row r="1194" spans="1:7" s="169" customFormat="1" ht="25.5">
      <c r="A1194" s="299" t="s">
        <v>2339</v>
      </c>
      <c r="B1194" s="186" t="s">
        <v>1096</v>
      </c>
      <c r="C1194" s="18" t="s">
        <v>1097</v>
      </c>
      <c r="D1194" s="20" t="s">
        <v>0</v>
      </c>
      <c r="E1194" s="19">
        <v>3</v>
      </c>
      <c r="F1194" s="180"/>
      <c r="G1194" s="242"/>
    </row>
    <row r="1195" spans="1:7" s="169" customFormat="1">
      <c r="A1195" s="299" t="s">
        <v>2340</v>
      </c>
      <c r="B1195" s="186" t="s">
        <v>843</v>
      </c>
      <c r="C1195" s="18" t="s">
        <v>1098</v>
      </c>
      <c r="D1195" s="20" t="s">
        <v>0</v>
      </c>
      <c r="E1195" s="19">
        <v>1</v>
      </c>
      <c r="F1195" s="180"/>
      <c r="G1195" s="242"/>
    </row>
    <row r="1196" spans="1:7" s="169" customFormat="1">
      <c r="A1196" s="299" t="s">
        <v>2341</v>
      </c>
      <c r="B1196" s="186" t="s">
        <v>1099</v>
      </c>
      <c r="C1196" s="18" t="s">
        <v>359</v>
      </c>
      <c r="D1196" s="20" t="s">
        <v>0</v>
      </c>
      <c r="E1196" s="19">
        <v>6</v>
      </c>
      <c r="F1196" s="180"/>
      <c r="G1196" s="242"/>
    </row>
    <row r="1197" spans="1:7" s="169" customFormat="1">
      <c r="A1197" s="299" t="s">
        <v>2342</v>
      </c>
      <c r="B1197" s="186" t="s">
        <v>846</v>
      </c>
      <c r="C1197" s="18" t="s">
        <v>1280</v>
      </c>
      <c r="D1197" s="20" t="s">
        <v>0</v>
      </c>
      <c r="E1197" s="19">
        <v>6</v>
      </c>
      <c r="F1197" s="180"/>
      <c r="G1197" s="242"/>
    </row>
    <row r="1198" spans="1:7" s="169" customFormat="1">
      <c r="A1198" s="301"/>
      <c r="B1198" s="186"/>
      <c r="C1198" s="18"/>
      <c r="D1198" s="20"/>
      <c r="E1198" s="19"/>
      <c r="F1198" s="180"/>
      <c r="G1198" s="242"/>
    </row>
    <row r="1199" spans="1:7" s="169" customFormat="1" ht="15">
      <c r="A1199" s="298" t="s">
        <v>2282</v>
      </c>
      <c r="B1199" s="182"/>
      <c r="C1199" s="165" t="s">
        <v>2369</v>
      </c>
      <c r="D1199" s="164"/>
      <c r="E1199" s="166"/>
      <c r="F1199" s="167"/>
      <c r="G1199" s="241"/>
    </row>
    <row r="1200" spans="1:7" s="169" customFormat="1" ht="25.5">
      <c r="A1200" s="299" t="s">
        <v>2283</v>
      </c>
      <c r="B1200" s="179" t="s">
        <v>821</v>
      </c>
      <c r="C1200" s="18" t="s">
        <v>1090</v>
      </c>
      <c r="D1200" s="20" t="s">
        <v>9</v>
      </c>
      <c r="E1200" s="19">
        <v>28</v>
      </c>
      <c r="F1200" s="180"/>
      <c r="G1200" s="242"/>
    </row>
    <row r="1201" spans="1:7" s="169" customFormat="1">
      <c r="A1201" s="299" t="s">
        <v>2284</v>
      </c>
      <c r="B1201" s="186" t="s">
        <v>833</v>
      </c>
      <c r="C1201" s="18" t="s">
        <v>347</v>
      </c>
      <c r="D1201" s="20" t="s">
        <v>0</v>
      </c>
      <c r="E1201" s="19">
        <v>2</v>
      </c>
      <c r="F1201" s="180"/>
      <c r="G1201" s="242"/>
    </row>
    <row r="1202" spans="1:7" s="169" customFormat="1">
      <c r="A1202" s="299" t="s">
        <v>2285</v>
      </c>
      <c r="B1202" s="186" t="s">
        <v>841</v>
      </c>
      <c r="C1202" s="18" t="s">
        <v>355</v>
      </c>
      <c r="D1202" s="20" t="s">
        <v>0</v>
      </c>
      <c r="E1202" s="19">
        <v>2</v>
      </c>
      <c r="F1202" s="180"/>
      <c r="G1202" s="242"/>
    </row>
    <row r="1203" spans="1:7" s="169" customFormat="1">
      <c r="A1203" s="299" t="s">
        <v>2286</v>
      </c>
      <c r="B1203" s="186" t="s">
        <v>855</v>
      </c>
      <c r="C1203" s="18" t="s">
        <v>365</v>
      </c>
      <c r="D1203" s="20" t="s">
        <v>0</v>
      </c>
      <c r="E1203" s="19">
        <v>2</v>
      </c>
      <c r="F1203" s="180"/>
      <c r="G1203" s="242"/>
    </row>
    <row r="1204" spans="1:7" s="169" customFormat="1">
      <c r="A1204" s="299" t="s">
        <v>2287</v>
      </c>
      <c r="B1204" s="186" t="s">
        <v>854</v>
      </c>
      <c r="C1204" s="18" t="s">
        <v>364</v>
      </c>
      <c r="D1204" s="20" t="s">
        <v>0</v>
      </c>
      <c r="E1204" s="19">
        <v>2</v>
      </c>
      <c r="F1204" s="180"/>
      <c r="G1204" s="242"/>
    </row>
    <row r="1205" spans="1:7" s="169" customFormat="1">
      <c r="A1205" s="299" t="s">
        <v>2288</v>
      </c>
      <c r="B1205" s="186" t="s">
        <v>856</v>
      </c>
      <c r="C1205" s="18" t="s">
        <v>366</v>
      </c>
      <c r="D1205" s="20" t="s">
        <v>0</v>
      </c>
      <c r="E1205" s="19">
        <v>2</v>
      </c>
      <c r="F1205" s="180"/>
      <c r="G1205" s="242"/>
    </row>
    <row r="1206" spans="1:7" s="169" customFormat="1">
      <c r="A1206" s="299" t="s">
        <v>2289</v>
      </c>
      <c r="B1206" s="186" t="s">
        <v>857</v>
      </c>
      <c r="C1206" s="18" t="s">
        <v>367</v>
      </c>
      <c r="D1206" s="20" t="s">
        <v>0</v>
      </c>
      <c r="E1206" s="19">
        <v>2</v>
      </c>
      <c r="F1206" s="180"/>
      <c r="G1206" s="242"/>
    </row>
    <row r="1207" spans="1:7" s="169" customFormat="1">
      <c r="A1207" s="299" t="s">
        <v>2290</v>
      </c>
      <c r="B1207" s="186" t="s">
        <v>860</v>
      </c>
      <c r="C1207" s="18" t="s">
        <v>370</v>
      </c>
      <c r="D1207" s="20" t="s">
        <v>0</v>
      </c>
      <c r="E1207" s="19">
        <v>2</v>
      </c>
      <c r="F1207" s="180"/>
      <c r="G1207" s="242"/>
    </row>
    <row r="1208" spans="1:7" s="169" customFormat="1">
      <c r="A1208" s="299" t="s">
        <v>2291</v>
      </c>
      <c r="B1208" s="186" t="s">
        <v>859</v>
      </c>
      <c r="C1208" s="18" t="s">
        <v>369</v>
      </c>
      <c r="D1208" s="20" t="s">
        <v>0</v>
      </c>
      <c r="E1208" s="19">
        <v>2</v>
      </c>
      <c r="F1208" s="180"/>
      <c r="G1208" s="242"/>
    </row>
    <row r="1209" spans="1:7" s="169" customFormat="1" ht="25.5">
      <c r="A1209" s="299" t="s">
        <v>2292</v>
      </c>
      <c r="B1209" s="186" t="s">
        <v>861</v>
      </c>
      <c r="C1209" s="18" t="s">
        <v>371</v>
      </c>
      <c r="D1209" s="20" t="s">
        <v>0</v>
      </c>
      <c r="E1209" s="19">
        <v>5</v>
      </c>
      <c r="F1209" s="180"/>
      <c r="G1209" s="242"/>
    </row>
    <row r="1210" spans="1:7" s="169" customFormat="1">
      <c r="A1210" s="299" t="s">
        <v>2343</v>
      </c>
      <c r="B1210" s="186" t="s">
        <v>864</v>
      </c>
      <c r="C1210" s="18" t="s">
        <v>1104</v>
      </c>
      <c r="D1210" s="20" t="s">
        <v>0</v>
      </c>
      <c r="E1210" s="19">
        <v>2</v>
      </c>
      <c r="F1210" s="180"/>
      <c r="G1210" s="242"/>
    </row>
    <row r="1211" spans="1:7" s="169" customFormat="1">
      <c r="A1211" s="299" t="s">
        <v>2344</v>
      </c>
      <c r="B1211" s="186" t="s">
        <v>1103</v>
      </c>
      <c r="C1211" s="18" t="s">
        <v>372</v>
      </c>
      <c r="D1211" s="20" t="s">
        <v>0</v>
      </c>
      <c r="E1211" s="19">
        <v>2</v>
      </c>
      <c r="F1211" s="180"/>
      <c r="G1211" s="242"/>
    </row>
    <row r="1212" spans="1:7" s="169" customFormat="1">
      <c r="A1212" s="299" t="s">
        <v>2345</v>
      </c>
      <c r="B1212" s="186" t="s">
        <v>862</v>
      </c>
      <c r="C1212" s="18" t="s">
        <v>373</v>
      </c>
      <c r="D1212" s="20" t="s">
        <v>0</v>
      </c>
      <c r="E1212" s="19">
        <v>2</v>
      </c>
      <c r="F1212" s="180"/>
      <c r="G1212" s="242"/>
    </row>
    <row r="1213" spans="1:7" s="169" customFormat="1">
      <c r="A1213" s="300"/>
      <c r="B1213" s="192"/>
      <c r="C1213" s="172"/>
      <c r="D1213" s="173"/>
      <c r="E1213" s="193"/>
      <c r="F1213" s="175"/>
      <c r="G1213" s="243"/>
    </row>
    <row r="1214" spans="1:7" s="169" customFormat="1" ht="15">
      <c r="A1214" s="298" t="s">
        <v>2346</v>
      </c>
      <c r="B1214" s="182"/>
      <c r="C1214" s="165" t="s">
        <v>1212</v>
      </c>
      <c r="D1214" s="164"/>
      <c r="E1214" s="166"/>
      <c r="F1214" s="167"/>
      <c r="G1214" s="241"/>
    </row>
    <row r="1215" spans="1:7" s="169" customFormat="1" ht="25.5">
      <c r="A1215" s="299" t="s">
        <v>2347</v>
      </c>
      <c r="B1215" s="198" t="s">
        <v>1078</v>
      </c>
      <c r="C1215" s="18" t="s">
        <v>1079</v>
      </c>
      <c r="D1215" s="20" t="s">
        <v>11</v>
      </c>
      <c r="E1215" s="19">
        <v>1</v>
      </c>
      <c r="F1215" s="180"/>
      <c r="G1215" s="242"/>
    </row>
    <row r="1216" spans="1:7" s="169" customFormat="1" ht="25.5">
      <c r="A1216" s="299" t="s">
        <v>2348</v>
      </c>
      <c r="B1216" s="198" t="s">
        <v>1080</v>
      </c>
      <c r="C1216" s="18" t="s">
        <v>1081</v>
      </c>
      <c r="D1216" s="20" t="s">
        <v>11</v>
      </c>
      <c r="E1216" s="19">
        <v>2</v>
      </c>
      <c r="F1216" s="180"/>
      <c r="G1216" s="242"/>
    </row>
    <row r="1217" spans="1:7" s="169" customFormat="1" ht="25.5">
      <c r="A1217" s="299" t="s">
        <v>2349</v>
      </c>
      <c r="B1217" s="198" t="s">
        <v>1082</v>
      </c>
      <c r="C1217" s="18" t="s">
        <v>1083</v>
      </c>
      <c r="D1217" s="20" t="s">
        <v>11</v>
      </c>
      <c r="E1217" s="19">
        <v>1</v>
      </c>
      <c r="F1217" s="180"/>
      <c r="G1217" s="242"/>
    </row>
    <row r="1218" spans="1:7" s="169" customFormat="1" ht="25.5">
      <c r="A1218" s="299" t="s">
        <v>2350</v>
      </c>
      <c r="B1218" s="199" t="s">
        <v>1092</v>
      </c>
      <c r="C1218" s="18" t="s">
        <v>1093</v>
      </c>
      <c r="D1218" s="20" t="s">
        <v>9</v>
      </c>
      <c r="E1218" s="19">
        <v>100</v>
      </c>
      <c r="F1218" s="180"/>
      <c r="G1218" s="242"/>
    </row>
    <row r="1219" spans="1:7" s="169" customFormat="1" ht="25.5">
      <c r="A1219" s="299" t="s">
        <v>2351</v>
      </c>
      <c r="B1219" s="199" t="s">
        <v>1094</v>
      </c>
      <c r="C1219" s="18" t="s">
        <v>1095</v>
      </c>
      <c r="D1219" s="20" t="s">
        <v>9</v>
      </c>
      <c r="E1219" s="19">
        <v>100</v>
      </c>
      <c r="F1219" s="180"/>
      <c r="G1219" s="242"/>
    </row>
    <row r="1220" spans="1:7" s="169" customFormat="1" ht="25.5">
      <c r="A1220" s="299" t="s">
        <v>2352</v>
      </c>
      <c r="B1220" s="199" t="s">
        <v>605</v>
      </c>
      <c r="C1220" s="18" t="s">
        <v>161</v>
      </c>
      <c r="D1220" s="20" t="s">
        <v>9</v>
      </c>
      <c r="E1220" s="19">
        <v>100</v>
      </c>
      <c r="F1220" s="180"/>
      <c r="G1220" s="242"/>
    </row>
    <row r="1221" spans="1:7" s="169" customFormat="1" ht="25.5">
      <c r="A1221" s="299" t="s">
        <v>2353</v>
      </c>
      <c r="B1221" s="199" t="s">
        <v>990</v>
      </c>
      <c r="C1221" s="18" t="s">
        <v>991</v>
      </c>
      <c r="D1221" s="20" t="s">
        <v>9</v>
      </c>
      <c r="E1221" s="19">
        <v>100</v>
      </c>
      <c r="F1221" s="180"/>
      <c r="G1221" s="242"/>
    </row>
    <row r="1222" spans="1:7" s="169" customFormat="1" ht="25.5">
      <c r="A1222" s="299" t="s">
        <v>2354</v>
      </c>
      <c r="B1222" s="199" t="s">
        <v>1039</v>
      </c>
      <c r="C1222" s="18" t="s">
        <v>1273</v>
      </c>
      <c r="D1222" s="20" t="s">
        <v>9</v>
      </c>
      <c r="E1222" s="19">
        <v>200</v>
      </c>
      <c r="F1222" s="180"/>
      <c r="G1222" s="242"/>
    </row>
    <row r="1223" spans="1:7" s="169" customFormat="1" ht="25.5">
      <c r="A1223" s="299" t="s">
        <v>2355</v>
      </c>
      <c r="B1223" s="199" t="s">
        <v>771</v>
      </c>
      <c r="C1223" s="18" t="s">
        <v>293</v>
      </c>
      <c r="D1223" s="20" t="s">
        <v>0</v>
      </c>
      <c r="E1223" s="19">
        <v>10</v>
      </c>
      <c r="F1223" s="180"/>
      <c r="G1223" s="242"/>
    </row>
    <row r="1224" spans="1:7" s="169" customFormat="1">
      <c r="A1224" s="300"/>
      <c r="B1224" s="194"/>
      <c r="C1224" s="172"/>
      <c r="D1224" s="173"/>
      <c r="E1224" s="193"/>
      <c r="F1224" s="175"/>
      <c r="G1224" s="243"/>
    </row>
    <row r="1225" spans="1:7" s="169" customFormat="1" ht="15">
      <c r="A1225" s="298" t="s">
        <v>2356</v>
      </c>
      <c r="B1225" s="182"/>
      <c r="C1225" s="165" t="s">
        <v>873</v>
      </c>
      <c r="D1225" s="164"/>
      <c r="E1225" s="166"/>
      <c r="F1225" s="167"/>
      <c r="G1225" s="241"/>
    </row>
    <row r="1226" spans="1:7" s="169" customFormat="1">
      <c r="A1226" s="302" t="s">
        <v>2357</v>
      </c>
      <c r="B1226" s="192" t="s">
        <v>874</v>
      </c>
      <c r="C1226" s="172" t="s">
        <v>382</v>
      </c>
      <c r="D1226" s="173" t="s">
        <v>8</v>
      </c>
      <c r="E1226" s="193">
        <v>545</v>
      </c>
      <c r="F1226" s="175"/>
      <c r="G1226" s="243"/>
    </row>
    <row r="1227" spans="1:7" s="169" customFormat="1">
      <c r="A1227" s="300"/>
      <c r="B1227" s="192"/>
      <c r="C1227" s="172"/>
      <c r="D1227" s="173"/>
      <c r="E1227" s="193"/>
      <c r="F1227" s="175"/>
      <c r="G1227" s="243"/>
    </row>
    <row r="1228" spans="1:7" s="169" customFormat="1">
      <c r="A1228" s="355"/>
      <c r="B1228" s="356"/>
      <c r="C1228" s="357" t="s">
        <v>2098</v>
      </c>
      <c r="D1228" s="358"/>
      <c r="E1228" s="359"/>
      <c r="F1228" s="360"/>
      <c r="G1228" s="361"/>
    </row>
    <row r="1229" spans="1:7" s="169" customFormat="1">
      <c r="A1229" s="289"/>
      <c r="B1229" s="125"/>
      <c r="C1229" s="126"/>
      <c r="D1229" s="118"/>
      <c r="E1229" s="127"/>
      <c r="F1229" s="144"/>
      <c r="G1229" s="128"/>
    </row>
    <row r="1230" spans="1:7" s="169" customFormat="1" ht="15">
      <c r="A1230" s="306" t="s">
        <v>1196</v>
      </c>
      <c r="B1230" s="208"/>
      <c r="C1230" s="165" t="s">
        <v>411</v>
      </c>
      <c r="D1230" s="200"/>
      <c r="E1230" s="245"/>
      <c r="F1230" s="200"/>
      <c r="G1230" s="201"/>
    </row>
    <row r="1231" spans="1:7" s="169" customFormat="1">
      <c r="A1231" s="292" t="s">
        <v>2389</v>
      </c>
      <c r="B1231" s="195" t="s">
        <v>913</v>
      </c>
      <c r="C1231" s="18" t="s">
        <v>5</v>
      </c>
      <c r="D1231" s="20" t="s">
        <v>0</v>
      </c>
      <c r="E1231" s="207">
        <v>8</v>
      </c>
      <c r="F1231" s="19"/>
      <c r="G1231" s="211"/>
    </row>
    <row r="1232" spans="1:7" s="169" customFormat="1">
      <c r="A1232" s="292" t="s">
        <v>2390</v>
      </c>
      <c r="B1232" s="195" t="s">
        <v>915</v>
      </c>
      <c r="C1232" s="18" t="s">
        <v>2</v>
      </c>
      <c r="D1232" s="20" t="s">
        <v>0</v>
      </c>
      <c r="E1232" s="207">
        <v>8</v>
      </c>
      <c r="F1232" s="19"/>
      <c r="G1232" s="211"/>
    </row>
    <row r="1233" spans="1:7" s="169" customFormat="1">
      <c r="A1233" s="292" t="s">
        <v>2391</v>
      </c>
      <c r="B1233" s="195" t="s">
        <v>916</v>
      </c>
      <c r="C1233" s="18" t="s">
        <v>3</v>
      </c>
      <c r="D1233" s="20" t="s">
        <v>0</v>
      </c>
      <c r="E1233" s="207">
        <v>8</v>
      </c>
      <c r="F1233" s="19"/>
      <c r="G1233" s="211"/>
    </row>
    <row r="1234" spans="1:7" s="169" customFormat="1">
      <c r="A1234" s="292" t="s">
        <v>2392</v>
      </c>
      <c r="B1234" s="195" t="s">
        <v>918</v>
      </c>
      <c r="C1234" s="18" t="s">
        <v>412</v>
      </c>
      <c r="D1234" s="20" t="s">
        <v>0</v>
      </c>
      <c r="E1234" s="207">
        <v>8</v>
      </c>
      <c r="F1234" s="19"/>
      <c r="G1234" s="211"/>
    </row>
    <row r="1235" spans="1:7" s="169" customFormat="1">
      <c r="A1235" s="292" t="s">
        <v>2393</v>
      </c>
      <c r="B1235" s="195" t="s">
        <v>920</v>
      </c>
      <c r="C1235" s="18" t="s">
        <v>921</v>
      </c>
      <c r="D1235" s="20" t="s">
        <v>0</v>
      </c>
      <c r="E1235" s="207">
        <v>2</v>
      </c>
      <c r="F1235" s="19"/>
      <c r="G1235" s="211"/>
    </row>
    <row r="1236" spans="1:7" s="169" customFormat="1">
      <c r="A1236" s="292" t="s">
        <v>2394</v>
      </c>
      <c r="B1236" s="234" t="s">
        <v>2370</v>
      </c>
      <c r="C1236" s="18" t="s">
        <v>2371</v>
      </c>
      <c r="D1236" s="20" t="s">
        <v>888</v>
      </c>
      <c r="E1236" s="19">
        <v>1</v>
      </c>
      <c r="F1236" s="19"/>
      <c r="G1236" s="211"/>
    </row>
    <row r="1237" spans="1:7" s="169" customFormat="1">
      <c r="A1237" s="292" t="s">
        <v>2395</v>
      </c>
      <c r="B1237" s="234" t="s">
        <v>2372</v>
      </c>
      <c r="C1237" s="18" t="s">
        <v>2373</v>
      </c>
      <c r="D1237" s="20" t="s">
        <v>888</v>
      </c>
      <c r="E1237" s="19">
        <v>1</v>
      </c>
      <c r="F1237" s="19"/>
      <c r="G1237" s="211"/>
    </row>
    <row r="1238" spans="1:7" s="169" customFormat="1">
      <c r="A1238" s="307"/>
      <c r="B1238" s="203"/>
      <c r="C1238" s="172"/>
      <c r="D1238" s="173"/>
      <c r="E1238" s="174"/>
      <c r="F1238" s="193"/>
      <c r="G1238" s="246"/>
    </row>
    <row r="1239" spans="1:7" s="169" customFormat="1" ht="15">
      <c r="A1239" s="306" t="s">
        <v>1197</v>
      </c>
      <c r="B1239" s="208"/>
      <c r="C1239" s="165" t="s">
        <v>2359</v>
      </c>
      <c r="D1239" s="209"/>
      <c r="E1239" s="210"/>
      <c r="F1239" s="210"/>
      <c r="G1239" s="204"/>
    </row>
    <row r="1240" spans="1:7" s="169" customFormat="1">
      <c r="A1240" s="292" t="s">
        <v>2396</v>
      </c>
      <c r="B1240" s="195" t="s">
        <v>927</v>
      </c>
      <c r="C1240" s="18" t="s">
        <v>22</v>
      </c>
      <c r="D1240" s="20" t="s">
        <v>21</v>
      </c>
      <c r="E1240" s="207">
        <v>240</v>
      </c>
      <c r="F1240" s="19"/>
      <c r="G1240" s="211"/>
    </row>
    <row r="1241" spans="1:7" s="169" customFormat="1" ht="25.5">
      <c r="A1241" s="292" t="s">
        <v>2397</v>
      </c>
      <c r="B1241" s="195" t="s">
        <v>420</v>
      </c>
      <c r="C1241" s="18" t="s">
        <v>19</v>
      </c>
      <c r="D1241" s="20" t="s">
        <v>9</v>
      </c>
      <c r="E1241" s="207">
        <v>60</v>
      </c>
      <c r="F1241" s="19"/>
      <c r="G1241" s="211"/>
    </row>
    <row r="1242" spans="1:7" s="169" customFormat="1" ht="25.5">
      <c r="A1242" s="292" t="s">
        <v>2398</v>
      </c>
      <c r="B1242" s="195" t="s">
        <v>421</v>
      </c>
      <c r="C1242" s="18" t="s">
        <v>20</v>
      </c>
      <c r="D1242" s="20" t="s">
        <v>8</v>
      </c>
      <c r="E1242" s="207">
        <v>52</v>
      </c>
      <c r="F1242" s="19"/>
      <c r="G1242" s="211"/>
    </row>
    <row r="1243" spans="1:7" s="169" customFormat="1">
      <c r="A1243" s="292" t="s">
        <v>2399</v>
      </c>
      <c r="B1243" s="195" t="s">
        <v>928</v>
      </c>
      <c r="C1243" s="18" t="s">
        <v>23</v>
      </c>
      <c r="D1243" s="20" t="s">
        <v>18</v>
      </c>
      <c r="E1243" s="207">
        <v>208</v>
      </c>
      <c r="F1243" s="19"/>
      <c r="G1243" s="211"/>
    </row>
    <row r="1244" spans="1:7" s="169" customFormat="1">
      <c r="A1244" s="292" t="s">
        <v>2400</v>
      </c>
      <c r="B1244" s="179" t="s">
        <v>419</v>
      </c>
      <c r="C1244" s="18" t="s">
        <v>17</v>
      </c>
      <c r="D1244" s="20" t="s">
        <v>8</v>
      </c>
      <c r="E1244" s="207">
        <v>93.5</v>
      </c>
      <c r="F1244" s="19"/>
      <c r="G1244" s="211"/>
    </row>
    <row r="1245" spans="1:7" s="169" customFormat="1">
      <c r="A1245" s="292" t="s">
        <v>2401</v>
      </c>
      <c r="B1245" s="195" t="s">
        <v>418</v>
      </c>
      <c r="C1245" s="18" t="s">
        <v>16</v>
      </c>
      <c r="D1245" s="20" t="s">
        <v>8</v>
      </c>
      <c r="E1245" s="207">
        <v>16.5</v>
      </c>
      <c r="F1245" s="19"/>
      <c r="G1245" s="211"/>
    </row>
    <row r="1246" spans="1:7" s="169" customFormat="1" ht="38.25">
      <c r="A1246" s="292" t="s">
        <v>2402</v>
      </c>
      <c r="B1246" s="195" t="s">
        <v>423</v>
      </c>
      <c r="C1246" s="18" t="s">
        <v>25</v>
      </c>
      <c r="D1246" s="20" t="s">
        <v>8</v>
      </c>
      <c r="E1246" s="207">
        <v>94.5</v>
      </c>
      <c r="F1246" s="19"/>
      <c r="G1246" s="211"/>
    </row>
    <row r="1247" spans="1:7" s="169" customFormat="1">
      <c r="A1247" s="292" t="s">
        <v>2403</v>
      </c>
      <c r="B1247" s="195" t="s">
        <v>424</v>
      </c>
      <c r="C1247" s="18" t="s">
        <v>26</v>
      </c>
      <c r="D1247" s="20" t="s">
        <v>8</v>
      </c>
      <c r="E1247" s="207">
        <v>52.5</v>
      </c>
      <c r="F1247" s="19"/>
      <c r="G1247" s="211"/>
    </row>
    <row r="1248" spans="1:7">
      <c r="A1248" s="292" t="s">
        <v>2404</v>
      </c>
      <c r="B1248" s="195" t="s">
        <v>426</v>
      </c>
      <c r="C1248" s="18" t="s">
        <v>28</v>
      </c>
      <c r="D1248" s="20" t="s">
        <v>8</v>
      </c>
      <c r="E1248" s="207">
        <v>50</v>
      </c>
      <c r="F1248" s="19"/>
      <c r="G1248" s="211"/>
    </row>
    <row r="1249" spans="1:9" ht="25.5">
      <c r="A1249" s="292" t="s">
        <v>2405</v>
      </c>
      <c r="B1249" s="195" t="s">
        <v>993</v>
      </c>
      <c r="C1249" s="18" t="s">
        <v>994</v>
      </c>
      <c r="D1249" s="20" t="s">
        <v>0</v>
      </c>
      <c r="E1249" s="207">
        <v>4</v>
      </c>
      <c r="F1249" s="19"/>
      <c r="G1249" s="211"/>
    </row>
    <row r="1250" spans="1:9" s="177" customFormat="1">
      <c r="A1250" s="292" t="s">
        <v>2406</v>
      </c>
      <c r="B1250" s="179" t="s">
        <v>2372</v>
      </c>
      <c r="C1250" s="18" t="s">
        <v>2374</v>
      </c>
      <c r="D1250" s="20" t="s">
        <v>1324</v>
      </c>
      <c r="E1250" s="207">
        <v>1</v>
      </c>
      <c r="F1250" s="19"/>
      <c r="G1250" s="211"/>
      <c r="H1250" s="202"/>
    </row>
    <row r="1251" spans="1:9" s="177" customFormat="1">
      <c r="A1251" s="308"/>
      <c r="B1251" s="276"/>
      <c r="C1251" s="172"/>
      <c r="D1251" s="173"/>
      <c r="E1251" s="207"/>
      <c r="F1251" s="193"/>
      <c r="G1251" s="246"/>
    </row>
    <row r="1252" spans="1:9" s="177" customFormat="1" ht="15">
      <c r="A1252" s="306" t="s">
        <v>1198</v>
      </c>
      <c r="B1252" s="208"/>
      <c r="C1252" s="165" t="s">
        <v>427</v>
      </c>
      <c r="D1252" s="209"/>
      <c r="E1252" s="210"/>
      <c r="F1252" s="210"/>
      <c r="G1252" s="204"/>
    </row>
    <row r="1253" spans="1:9" s="177" customFormat="1" ht="25.5">
      <c r="A1253" s="292" t="s">
        <v>2407</v>
      </c>
      <c r="B1253" s="179" t="s">
        <v>429</v>
      </c>
      <c r="C1253" s="18" t="s">
        <v>30</v>
      </c>
      <c r="D1253" s="20" t="s">
        <v>12</v>
      </c>
      <c r="E1253" s="207">
        <v>2</v>
      </c>
      <c r="F1253" s="19"/>
      <c r="G1253" s="211"/>
      <c r="I1253" s="178"/>
    </row>
    <row r="1254" spans="1:9" s="177" customFormat="1" ht="38.25">
      <c r="A1254" s="292" t="s">
        <v>2408</v>
      </c>
      <c r="B1254" s="179" t="s">
        <v>431</v>
      </c>
      <c r="C1254" s="18" t="s">
        <v>32</v>
      </c>
      <c r="D1254" s="20" t="s">
        <v>8</v>
      </c>
      <c r="E1254" s="207">
        <v>25</v>
      </c>
      <c r="F1254" s="19"/>
      <c r="G1254" s="211"/>
    </row>
    <row r="1255" spans="1:9" s="177" customFormat="1" ht="25.5">
      <c r="A1255" s="292" t="s">
        <v>2409</v>
      </c>
      <c r="B1255" s="179" t="s">
        <v>433</v>
      </c>
      <c r="C1255" s="18" t="s">
        <v>34</v>
      </c>
      <c r="D1255" s="20" t="s">
        <v>12</v>
      </c>
      <c r="E1255" s="207">
        <v>7.6</v>
      </c>
      <c r="F1255" s="19"/>
      <c r="G1255" s="211"/>
    </row>
    <row r="1256" spans="1:9" s="177" customFormat="1" ht="26.25" customHeight="1">
      <c r="A1256" s="292" t="s">
        <v>2410</v>
      </c>
      <c r="B1256" s="179" t="s">
        <v>436</v>
      </c>
      <c r="C1256" s="18" t="s">
        <v>37</v>
      </c>
      <c r="D1256" s="20" t="s">
        <v>8</v>
      </c>
      <c r="E1256" s="207">
        <v>118</v>
      </c>
      <c r="F1256" s="19"/>
      <c r="G1256" s="211"/>
    </row>
    <row r="1257" spans="1:9" s="177" customFormat="1">
      <c r="A1257" s="292" t="s">
        <v>2411</v>
      </c>
      <c r="B1257" s="179" t="s">
        <v>435</v>
      </c>
      <c r="C1257" s="18" t="s">
        <v>36</v>
      </c>
      <c r="D1257" s="20" t="s">
        <v>8</v>
      </c>
      <c r="E1257" s="207">
        <v>56.8</v>
      </c>
      <c r="F1257" s="19"/>
      <c r="G1257" s="211"/>
    </row>
    <row r="1258" spans="1:9" s="177" customFormat="1" ht="13.5" customHeight="1">
      <c r="A1258" s="292" t="s">
        <v>2412</v>
      </c>
      <c r="B1258" s="179" t="s">
        <v>438</v>
      </c>
      <c r="C1258" s="18" t="s">
        <v>39</v>
      </c>
      <c r="D1258" s="20" t="s">
        <v>8</v>
      </c>
      <c r="E1258" s="207">
        <v>40</v>
      </c>
      <c r="F1258" s="19"/>
      <c r="G1258" s="211"/>
    </row>
    <row r="1259" spans="1:9" s="177" customFormat="1">
      <c r="A1259" s="292" t="s">
        <v>2413</v>
      </c>
      <c r="B1259" s="179" t="s">
        <v>441</v>
      </c>
      <c r="C1259" s="18" t="s">
        <v>40</v>
      </c>
      <c r="D1259" s="20" t="s">
        <v>8</v>
      </c>
      <c r="E1259" s="207">
        <v>50.4</v>
      </c>
      <c r="F1259" s="19"/>
      <c r="G1259" s="211"/>
      <c r="H1259" s="202"/>
    </row>
    <row r="1260" spans="1:9" s="177" customFormat="1" ht="25.5">
      <c r="A1260" s="292" t="s">
        <v>2414</v>
      </c>
      <c r="B1260" s="179" t="s">
        <v>442</v>
      </c>
      <c r="C1260" s="18" t="s">
        <v>929</v>
      </c>
      <c r="D1260" s="20" t="s">
        <v>8</v>
      </c>
      <c r="E1260" s="207">
        <v>50.4</v>
      </c>
      <c r="F1260" s="19"/>
      <c r="G1260" s="211"/>
      <c r="H1260" s="205"/>
    </row>
    <row r="1261" spans="1:9" s="177" customFormat="1">
      <c r="A1261" s="292" t="s">
        <v>2415</v>
      </c>
      <c r="B1261" s="179" t="s">
        <v>443</v>
      </c>
      <c r="C1261" s="18" t="s">
        <v>41</v>
      </c>
      <c r="D1261" s="20" t="s">
        <v>8</v>
      </c>
      <c r="E1261" s="207">
        <v>99</v>
      </c>
      <c r="F1261" s="19"/>
      <c r="G1261" s="211"/>
    </row>
    <row r="1262" spans="1:9" s="177" customFormat="1" ht="25.5">
      <c r="A1262" s="292" t="s">
        <v>2416</v>
      </c>
      <c r="B1262" s="186" t="s">
        <v>463</v>
      </c>
      <c r="C1262" s="18" t="s">
        <v>60</v>
      </c>
      <c r="D1262" s="20" t="s">
        <v>12</v>
      </c>
      <c r="E1262" s="207">
        <v>18</v>
      </c>
      <c r="F1262" s="19"/>
      <c r="G1262" s="211"/>
    </row>
    <row r="1263" spans="1:9" s="177" customFormat="1" ht="38.25">
      <c r="A1263" s="292" t="s">
        <v>2417</v>
      </c>
      <c r="B1263" s="186" t="s">
        <v>464</v>
      </c>
      <c r="C1263" s="18" t="s">
        <v>61</v>
      </c>
      <c r="D1263" s="20" t="s">
        <v>12</v>
      </c>
      <c r="E1263" s="207">
        <v>17.2</v>
      </c>
      <c r="F1263" s="19"/>
      <c r="G1263" s="211"/>
    </row>
    <row r="1264" spans="1:9" s="177" customFormat="1" ht="25.5">
      <c r="A1264" s="292" t="s">
        <v>2418</v>
      </c>
      <c r="B1264" s="186" t="s">
        <v>466</v>
      </c>
      <c r="C1264" s="18" t="s">
        <v>931</v>
      </c>
      <c r="D1264" s="20" t="s">
        <v>12</v>
      </c>
      <c r="E1264" s="207">
        <v>0.8</v>
      </c>
      <c r="F1264" s="19"/>
      <c r="G1264" s="211"/>
    </row>
    <row r="1265" spans="1:8" s="177" customFormat="1">
      <c r="A1265" s="309"/>
      <c r="B1265" s="192"/>
      <c r="C1265" s="18"/>
      <c r="D1265" s="20"/>
      <c r="E1265" s="207"/>
      <c r="F1265" s="19"/>
      <c r="G1265" s="211"/>
    </row>
    <row r="1266" spans="1:8" s="177" customFormat="1" ht="25.5">
      <c r="A1266" s="296" t="s">
        <v>1199</v>
      </c>
      <c r="B1266" s="213"/>
      <c r="C1266" s="149" t="s">
        <v>2428</v>
      </c>
      <c r="D1266" s="150"/>
      <c r="E1266" s="247"/>
      <c r="F1266" s="214"/>
      <c r="G1266" s="248"/>
    </row>
    <row r="1267" spans="1:8" s="177" customFormat="1">
      <c r="A1267" s="292" t="s">
        <v>2419</v>
      </c>
      <c r="B1267" s="179" t="s">
        <v>453</v>
      </c>
      <c r="C1267" s="18" t="s">
        <v>51</v>
      </c>
      <c r="D1267" s="20" t="s">
        <v>8</v>
      </c>
      <c r="E1267" s="207">
        <v>4.8499999999999996</v>
      </c>
      <c r="F1267" s="19"/>
      <c r="G1267" s="211"/>
    </row>
    <row r="1268" spans="1:8" s="177" customFormat="1">
      <c r="A1268" s="292" t="s">
        <v>2420</v>
      </c>
      <c r="B1268" s="179" t="s">
        <v>454</v>
      </c>
      <c r="C1268" s="18" t="s">
        <v>52</v>
      </c>
      <c r="D1268" s="20" t="s">
        <v>0</v>
      </c>
      <c r="E1268" s="207">
        <v>6</v>
      </c>
      <c r="F1268" s="19"/>
      <c r="G1268" s="211"/>
    </row>
    <row r="1269" spans="1:8" s="177" customFormat="1" ht="25.5">
      <c r="A1269" s="292" t="s">
        <v>2421</v>
      </c>
      <c r="B1269" s="179" t="s">
        <v>455</v>
      </c>
      <c r="C1269" s="18" t="s">
        <v>53</v>
      </c>
      <c r="D1269" s="20" t="s">
        <v>9</v>
      </c>
      <c r="E1269" s="207">
        <v>21.84</v>
      </c>
      <c r="F1269" s="19"/>
      <c r="G1269" s="211"/>
    </row>
    <row r="1270" spans="1:8" s="177" customFormat="1" ht="25.5">
      <c r="A1270" s="292" t="s">
        <v>2422</v>
      </c>
      <c r="B1270" s="179" t="s">
        <v>460</v>
      </c>
      <c r="C1270" s="18" t="s">
        <v>58</v>
      </c>
      <c r="D1270" s="20" t="s">
        <v>0</v>
      </c>
      <c r="E1270" s="207">
        <v>5</v>
      </c>
      <c r="F1270" s="19"/>
      <c r="G1270" s="211"/>
    </row>
    <row r="1271" spans="1:8" s="177" customFormat="1" ht="25.5">
      <c r="A1271" s="292" t="s">
        <v>2423</v>
      </c>
      <c r="B1271" s="179" t="s">
        <v>2372</v>
      </c>
      <c r="C1271" s="18" t="s">
        <v>2375</v>
      </c>
      <c r="D1271" s="20" t="s">
        <v>0</v>
      </c>
      <c r="E1271" s="207">
        <v>1</v>
      </c>
      <c r="F1271" s="19"/>
      <c r="G1271" s="211"/>
    </row>
    <row r="1272" spans="1:8" s="177" customFormat="1">
      <c r="A1272" s="292" t="s">
        <v>2424</v>
      </c>
      <c r="B1272" s="179" t="s">
        <v>457</v>
      </c>
      <c r="C1272" s="18" t="s">
        <v>55</v>
      </c>
      <c r="D1272" s="20" t="s">
        <v>8</v>
      </c>
      <c r="E1272" s="207">
        <v>1</v>
      </c>
      <c r="F1272" s="19"/>
      <c r="G1272" s="211"/>
      <c r="H1272" s="202"/>
    </row>
    <row r="1273" spans="1:8" s="177" customFormat="1">
      <c r="A1273" s="292" t="s">
        <v>2425</v>
      </c>
      <c r="B1273" s="179" t="s">
        <v>458</v>
      </c>
      <c r="C1273" s="18" t="s">
        <v>56</v>
      </c>
      <c r="D1273" s="20" t="s">
        <v>0</v>
      </c>
      <c r="E1273" s="207">
        <v>3</v>
      </c>
      <c r="F1273" s="19"/>
      <c r="G1273" s="211"/>
      <c r="H1273" s="202"/>
    </row>
    <row r="1274" spans="1:8" s="177" customFormat="1">
      <c r="A1274" s="292" t="s">
        <v>2426</v>
      </c>
      <c r="B1274" s="179" t="s">
        <v>456</v>
      </c>
      <c r="C1274" s="18" t="s">
        <v>54</v>
      </c>
      <c r="D1274" s="20" t="s">
        <v>0</v>
      </c>
      <c r="E1274" s="207">
        <v>2</v>
      </c>
      <c r="F1274" s="19"/>
      <c r="G1274" s="211"/>
      <c r="H1274" s="202"/>
    </row>
    <row r="1275" spans="1:8" s="177" customFormat="1">
      <c r="A1275" s="292" t="s">
        <v>2427</v>
      </c>
      <c r="B1275" s="179" t="s">
        <v>461</v>
      </c>
      <c r="C1275" s="18" t="s">
        <v>59</v>
      </c>
      <c r="D1275" s="20" t="s">
        <v>0</v>
      </c>
      <c r="E1275" s="207">
        <v>10</v>
      </c>
      <c r="F1275" s="19"/>
      <c r="G1275" s="211"/>
    </row>
    <row r="1276" spans="1:8" s="177" customFormat="1" ht="13.5" customHeight="1">
      <c r="A1276" s="309"/>
      <c r="B1276" s="276"/>
      <c r="C1276" s="18"/>
      <c r="D1276" s="20"/>
      <c r="E1276" s="207"/>
      <c r="F1276" s="19"/>
      <c r="G1276" s="211"/>
    </row>
    <row r="1277" spans="1:8" s="177" customFormat="1" ht="15">
      <c r="A1277" s="310" t="s">
        <v>1200</v>
      </c>
      <c r="B1277" s="215"/>
      <c r="C1277" s="165" t="s">
        <v>2429</v>
      </c>
      <c r="D1277" s="209"/>
      <c r="E1277" s="210"/>
      <c r="F1277" s="210"/>
      <c r="G1277" s="204"/>
    </row>
    <row r="1278" spans="1:8" s="177" customFormat="1">
      <c r="A1278" s="292" t="s">
        <v>2430</v>
      </c>
      <c r="B1278" s="198" t="s">
        <v>468</v>
      </c>
      <c r="C1278" s="18" t="s">
        <v>64</v>
      </c>
      <c r="D1278" s="20" t="s">
        <v>12</v>
      </c>
      <c r="E1278" s="207">
        <v>15</v>
      </c>
      <c r="F1278" s="19"/>
      <c r="G1278" s="211"/>
    </row>
    <row r="1279" spans="1:8" s="177" customFormat="1" ht="25.5">
      <c r="A1279" s="292" t="s">
        <v>2431</v>
      </c>
      <c r="B1279" s="198" t="s">
        <v>469</v>
      </c>
      <c r="C1279" s="18" t="s">
        <v>65</v>
      </c>
      <c r="D1279" s="20" t="s">
        <v>12</v>
      </c>
      <c r="E1279" s="207">
        <v>12.39</v>
      </c>
      <c r="F1279" s="19"/>
      <c r="G1279" s="211"/>
    </row>
    <row r="1280" spans="1:8" s="177" customFormat="1">
      <c r="A1280" s="292" t="s">
        <v>2432</v>
      </c>
      <c r="B1280" s="198" t="s">
        <v>476</v>
      </c>
      <c r="C1280" s="18" t="s">
        <v>71</v>
      </c>
      <c r="D1280" s="20" t="s">
        <v>12</v>
      </c>
      <c r="E1280" s="207">
        <v>6.61</v>
      </c>
      <c r="F1280" s="19"/>
      <c r="G1280" s="211"/>
    </row>
    <row r="1281" spans="1:9" s="177" customFormat="1">
      <c r="A1281" s="292" t="s">
        <v>2433</v>
      </c>
      <c r="B1281" s="186" t="s">
        <v>482</v>
      </c>
      <c r="C1281" s="18" t="s">
        <v>78</v>
      </c>
      <c r="D1281" s="20" t="s">
        <v>8</v>
      </c>
      <c r="E1281" s="207">
        <v>29</v>
      </c>
      <c r="F1281" s="19"/>
      <c r="G1281" s="211"/>
    </row>
    <row r="1282" spans="1:9" s="177" customFormat="1">
      <c r="A1282" s="292" t="s">
        <v>2434</v>
      </c>
      <c r="B1282" s="186" t="s">
        <v>484</v>
      </c>
      <c r="C1282" s="18" t="s">
        <v>80</v>
      </c>
      <c r="D1282" s="20" t="s">
        <v>8</v>
      </c>
      <c r="E1282" s="207">
        <v>83.15</v>
      </c>
      <c r="F1282" s="19"/>
      <c r="G1282" s="211"/>
    </row>
    <row r="1283" spans="1:9" s="177" customFormat="1">
      <c r="A1283" s="292" t="s">
        <v>2435</v>
      </c>
      <c r="B1283" s="179" t="s">
        <v>485</v>
      </c>
      <c r="C1283" s="18" t="s">
        <v>932</v>
      </c>
      <c r="D1283" s="20" t="s">
        <v>44</v>
      </c>
      <c r="E1283" s="207">
        <v>1063.5</v>
      </c>
      <c r="F1283" s="19"/>
      <c r="G1283" s="211"/>
    </row>
    <row r="1284" spans="1:9" s="177" customFormat="1">
      <c r="A1284" s="292" t="s">
        <v>2436</v>
      </c>
      <c r="B1284" s="179" t="s">
        <v>486</v>
      </c>
      <c r="C1284" s="18" t="s">
        <v>933</v>
      </c>
      <c r="D1284" s="20" t="s">
        <v>44</v>
      </c>
      <c r="E1284" s="207">
        <v>308</v>
      </c>
      <c r="F1284" s="19"/>
      <c r="G1284" s="211"/>
    </row>
    <row r="1285" spans="1:9" s="177" customFormat="1" ht="15.75" customHeight="1">
      <c r="A1285" s="292" t="s">
        <v>2437</v>
      </c>
      <c r="B1285" s="186" t="s">
        <v>488</v>
      </c>
      <c r="C1285" s="18" t="s">
        <v>82</v>
      </c>
      <c r="D1285" s="20" t="s">
        <v>12</v>
      </c>
      <c r="E1285" s="207">
        <v>10.68</v>
      </c>
      <c r="F1285" s="19"/>
      <c r="G1285" s="211"/>
      <c r="H1285" s="202"/>
      <c r="I1285" s="212"/>
    </row>
    <row r="1286" spans="1:9" s="177" customFormat="1">
      <c r="A1286" s="292" t="s">
        <v>2438</v>
      </c>
      <c r="B1286" s="186" t="s">
        <v>497</v>
      </c>
      <c r="C1286" s="18" t="s">
        <v>91</v>
      </c>
      <c r="D1286" s="20" t="s">
        <v>12</v>
      </c>
      <c r="E1286" s="207">
        <v>5.78</v>
      </c>
      <c r="F1286" s="19"/>
      <c r="G1286" s="211"/>
    </row>
    <row r="1287" spans="1:9" s="177" customFormat="1">
      <c r="A1287" s="292" t="s">
        <v>2439</v>
      </c>
      <c r="B1287" s="179" t="s">
        <v>498</v>
      </c>
      <c r="C1287" s="18" t="s">
        <v>92</v>
      </c>
      <c r="D1287" s="20" t="s">
        <v>12</v>
      </c>
      <c r="E1287" s="207">
        <v>4.9000000000000004</v>
      </c>
      <c r="F1287" s="19"/>
      <c r="G1287" s="211"/>
    </row>
    <row r="1288" spans="1:9" s="177" customFormat="1">
      <c r="A1288" s="292" t="s">
        <v>2440</v>
      </c>
      <c r="B1288" s="186" t="s">
        <v>479</v>
      </c>
      <c r="C1288" s="18" t="s">
        <v>74</v>
      </c>
      <c r="D1288" s="20" t="s">
        <v>75</v>
      </c>
      <c r="E1288" s="207">
        <v>200.25</v>
      </c>
      <c r="F1288" s="19"/>
      <c r="G1288" s="211"/>
    </row>
    <row r="1289" spans="1:9" s="177" customFormat="1">
      <c r="A1289" s="292" t="s">
        <v>2441</v>
      </c>
      <c r="B1289" s="179" t="s">
        <v>480</v>
      </c>
      <c r="C1289" s="18" t="s">
        <v>76</v>
      </c>
      <c r="D1289" s="20" t="s">
        <v>12</v>
      </c>
      <c r="E1289" s="207">
        <v>66.75</v>
      </c>
      <c r="F1289" s="19"/>
      <c r="G1289" s="211"/>
    </row>
    <row r="1290" spans="1:9" s="177" customFormat="1">
      <c r="A1290" s="292" t="s">
        <v>2442</v>
      </c>
      <c r="B1290" s="186" t="s">
        <v>493</v>
      </c>
      <c r="C1290" s="18" t="s">
        <v>87</v>
      </c>
      <c r="D1290" s="20" t="s">
        <v>12</v>
      </c>
      <c r="E1290" s="207">
        <v>7.86</v>
      </c>
      <c r="F1290" s="19"/>
      <c r="G1290" s="211"/>
    </row>
    <row r="1291" spans="1:9" s="177" customFormat="1" ht="25.5">
      <c r="A1291" s="292" t="s">
        <v>2443</v>
      </c>
      <c r="B1291" s="186" t="s">
        <v>496</v>
      </c>
      <c r="C1291" s="18" t="s">
        <v>90</v>
      </c>
      <c r="D1291" s="20" t="s">
        <v>12</v>
      </c>
      <c r="E1291" s="207">
        <v>7.86</v>
      </c>
      <c r="F1291" s="19"/>
      <c r="G1291" s="211"/>
    </row>
    <row r="1292" spans="1:9" s="177" customFormat="1">
      <c r="A1292" s="292" t="s">
        <v>2444</v>
      </c>
      <c r="B1292" s="179" t="s">
        <v>501</v>
      </c>
      <c r="C1292" s="18" t="s">
        <v>95</v>
      </c>
      <c r="D1292" s="20" t="s">
        <v>12</v>
      </c>
      <c r="E1292" s="207">
        <v>7.31</v>
      </c>
      <c r="F1292" s="19"/>
      <c r="G1292" s="211"/>
    </row>
    <row r="1293" spans="1:9" s="177" customFormat="1">
      <c r="A1293" s="292" t="s">
        <v>2445</v>
      </c>
      <c r="B1293" s="186" t="s">
        <v>502</v>
      </c>
      <c r="C1293" s="18" t="s">
        <v>96</v>
      </c>
      <c r="D1293" s="20" t="s">
        <v>8</v>
      </c>
      <c r="E1293" s="207">
        <v>73</v>
      </c>
      <c r="F1293" s="19"/>
      <c r="G1293" s="211"/>
    </row>
    <row r="1294" spans="1:9" s="177" customFormat="1">
      <c r="A1294" s="292" t="s">
        <v>2446</v>
      </c>
      <c r="B1294" s="186" t="s">
        <v>505</v>
      </c>
      <c r="C1294" s="18" t="s">
        <v>98</v>
      </c>
      <c r="D1294" s="20" t="s">
        <v>9</v>
      </c>
      <c r="E1294" s="207">
        <v>114</v>
      </c>
      <c r="F1294" s="19"/>
      <c r="G1294" s="211"/>
    </row>
    <row r="1295" spans="1:9" s="177" customFormat="1" ht="25.5">
      <c r="A1295" s="292" t="s">
        <v>2447</v>
      </c>
      <c r="B1295" s="186" t="s">
        <v>2376</v>
      </c>
      <c r="C1295" s="18" t="s">
        <v>2654</v>
      </c>
      <c r="D1295" s="20" t="s">
        <v>8</v>
      </c>
      <c r="E1295" s="207">
        <v>23</v>
      </c>
      <c r="F1295" s="19"/>
      <c r="G1295" s="211"/>
    </row>
    <row r="1296" spans="1:9" s="177" customFormat="1" ht="15">
      <c r="A1296" s="311"/>
      <c r="B1296" s="216"/>
      <c r="C1296" s="18"/>
      <c r="D1296" s="20"/>
      <c r="E1296" s="235"/>
      <c r="F1296" s="19"/>
      <c r="G1296" s="211"/>
      <c r="H1296" s="202"/>
    </row>
    <row r="1297" spans="1:7" s="177" customFormat="1" ht="15">
      <c r="A1297" s="310" t="s">
        <v>1259</v>
      </c>
      <c r="B1297" s="215"/>
      <c r="C1297" s="165" t="s">
        <v>508</v>
      </c>
      <c r="D1297" s="217"/>
      <c r="E1297" s="278"/>
      <c r="F1297" s="218"/>
      <c r="G1297" s="204"/>
    </row>
    <row r="1298" spans="1:7" s="177" customFormat="1" ht="15">
      <c r="A1298" s="312" t="s">
        <v>2448</v>
      </c>
      <c r="B1298" s="179" t="s">
        <v>511</v>
      </c>
      <c r="C1298" s="18" t="s">
        <v>104</v>
      </c>
      <c r="D1298" s="20" t="s">
        <v>8</v>
      </c>
      <c r="E1298" s="235">
        <v>61.75</v>
      </c>
      <c r="F1298" s="19"/>
      <c r="G1298" s="211"/>
    </row>
    <row r="1299" spans="1:7" s="177" customFormat="1" ht="15">
      <c r="A1299" s="312" t="s">
        <v>2449</v>
      </c>
      <c r="B1299" s="179" t="s">
        <v>512</v>
      </c>
      <c r="C1299" s="206" t="s">
        <v>105</v>
      </c>
      <c r="D1299" s="20" t="s">
        <v>8</v>
      </c>
      <c r="E1299" s="235">
        <v>81.599999999999994</v>
      </c>
      <c r="F1299" s="19"/>
      <c r="G1299" s="211"/>
    </row>
    <row r="1300" spans="1:7" s="220" customFormat="1" ht="15">
      <c r="A1300" s="312" t="s">
        <v>2450</v>
      </c>
      <c r="B1300" s="237" t="s">
        <v>509</v>
      </c>
      <c r="C1300" s="206" t="s">
        <v>102</v>
      </c>
      <c r="D1300" s="20" t="s">
        <v>8</v>
      </c>
      <c r="E1300" s="235">
        <v>5.75</v>
      </c>
      <c r="F1300" s="19"/>
      <c r="G1300" s="211"/>
    </row>
    <row r="1301" spans="1:7" s="220" customFormat="1" ht="15">
      <c r="A1301" s="312" t="s">
        <v>2451</v>
      </c>
      <c r="B1301" s="237" t="s">
        <v>510</v>
      </c>
      <c r="C1301" s="206" t="s">
        <v>103</v>
      </c>
      <c r="D1301" s="20" t="s">
        <v>8</v>
      </c>
      <c r="E1301" s="235">
        <v>2.72</v>
      </c>
      <c r="F1301" s="19"/>
      <c r="G1301" s="211"/>
    </row>
    <row r="1302" spans="1:7" s="220" customFormat="1" ht="15">
      <c r="A1302" s="312" t="s">
        <v>2452</v>
      </c>
      <c r="B1302" s="186" t="s">
        <v>513</v>
      </c>
      <c r="C1302" s="18" t="s">
        <v>106</v>
      </c>
      <c r="D1302" s="20" t="s">
        <v>12</v>
      </c>
      <c r="E1302" s="235">
        <v>0.73</v>
      </c>
      <c r="F1302" s="19"/>
      <c r="G1302" s="211"/>
    </row>
    <row r="1303" spans="1:7" s="220" customFormat="1" ht="15">
      <c r="A1303" s="311"/>
      <c r="B1303" s="276"/>
      <c r="C1303" s="18"/>
      <c r="D1303" s="20"/>
      <c r="E1303" s="235"/>
      <c r="F1303" s="19"/>
      <c r="G1303" s="211"/>
    </row>
    <row r="1304" spans="1:7" s="220" customFormat="1" ht="15">
      <c r="A1304" s="310" t="s">
        <v>1292</v>
      </c>
      <c r="B1304" s="215"/>
      <c r="C1304" s="165" t="s">
        <v>2453</v>
      </c>
      <c r="D1304" s="217"/>
      <c r="E1304" s="278"/>
      <c r="F1304" s="218"/>
      <c r="G1304" s="204"/>
    </row>
    <row r="1305" spans="1:7" s="220" customFormat="1" ht="27" customHeight="1">
      <c r="A1305" s="312" t="s">
        <v>2454</v>
      </c>
      <c r="B1305" s="236" t="s">
        <v>517</v>
      </c>
      <c r="C1305" s="206" t="s">
        <v>107</v>
      </c>
      <c r="D1305" s="20" t="s">
        <v>44</v>
      </c>
      <c r="E1305" s="235">
        <v>1939</v>
      </c>
      <c r="F1305" s="19"/>
      <c r="G1305" s="211"/>
    </row>
    <row r="1306" spans="1:7" s="220" customFormat="1" ht="15">
      <c r="A1306" s="312" t="s">
        <v>2455</v>
      </c>
      <c r="B1306" s="237" t="s">
        <v>947</v>
      </c>
      <c r="C1306" s="18" t="s">
        <v>109</v>
      </c>
      <c r="D1306" s="20" t="s">
        <v>9</v>
      </c>
      <c r="E1306" s="235">
        <v>37.5</v>
      </c>
      <c r="F1306" s="19"/>
      <c r="G1306" s="211"/>
    </row>
    <row r="1307" spans="1:7" s="220" customFormat="1" ht="25.5">
      <c r="A1307" s="312" t="s">
        <v>2456</v>
      </c>
      <c r="B1307" s="237" t="s">
        <v>970</v>
      </c>
      <c r="C1307" s="18" t="s">
        <v>971</v>
      </c>
      <c r="D1307" s="20" t="s">
        <v>8</v>
      </c>
      <c r="E1307" s="235">
        <v>21</v>
      </c>
      <c r="F1307" s="19"/>
      <c r="G1307" s="211"/>
    </row>
    <row r="1308" spans="1:7" s="220" customFormat="1" ht="15">
      <c r="A1308" s="312" t="s">
        <v>2457</v>
      </c>
      <c r="B1308" s="179" t="s">
        <v>982</v>
      </c>
      <c r="C1308" s="18" t="s">
        <v>983</v>
      </c>
      <c r="D1308" s="20" t="s">
        <v>8</v>
      </c>
      <c r="E1308" s="235">
        <v>39</v>
      </c>
      <c r="F1308" s="19"/>
      <c r="G1308" s="211"/>
    </row>
    <row r="1309" spans="1:7" s="220" customFormat="1" ht="25.5">
      <c r="A1309" s="312" t="s">
        <v>2457</v>
      </c>
      <c r="B1309" s="179" t="s">
        <v>519</v>
      </c>
      <c r="C1309" s="18" t="s">
        <v>946</v>
      </c>
      <c r="D1309" s="20" t="s">
        <v>8</v>
      </c>
      <c r="E1309" s="235">
        <v>23</v>
      </c>
      <c r="F1309" s="19"/>
      <c r="G1309" s="211"/>
    </row>
    <row r="1310" spans="1:7" s="220" customFormat="1" ht="15">
      <c r="A1310" s="313"/>
      <c r="B1310" s="183"/>
      <c r="C1310" s="18"/>
      <c r="D1310" s="20"/>
      <c r="E1310" s="235"/>
      <c r="F1310" s="19"/>
      <c r="G1310" s="211"/>
    </row>
    <row r="1311" spans="1:7" s="220" customFormat="1" ht="15">
      <c r="A1311" s="310" t="s">
        <v>1293</v>
      </c>
      <c r="B1311" s="215"/>
      <c r="C1311" s="165" t="s">
        <v>2617</v>
      </c>
      <c r="D1311" s="217"/>
      <c r="E1311" s="278"/>
      <c r="F1311" s="218"/>
      <c r="G1311" s="249"/>
    </row>
    <row r="1312" spans="1:7" s="220" customFormat="1" ht="15">
      <c r="A1312" s="312" t="s">
        <v>2458</v>
      </c>
      <c r="B1312" s="179" t="s">
        <v>520</v>
      </c>
      <c r="C1312" s="18" t="s">
        <v>111</v>
      </c>
      <c r="D1312" s="20" t="s">
        <v>12</v>
      </c>
      <c r="E1312" s="222">
        <v>4</v>
      </c>
      <c r="F1312" s="19"/>
      <c r="G1312" s="211"/>
    </row>
    <row r="1313" spans="1:10" s="220" customFormat="1" ht="15">
      <c r="A1313" s="312" t="s">
        <v>2459</v>
      </c>
      <c r="B1313" s="179" t="s">
        <v>521</v>
      </c>
      <c r="C1313" s="18" t="s">
        <v>112</v>
      </c>
      <c r="D1313" s="20" t="s">
        <v>12</v>
      </c>
      <c r="E1313" s="222">
        <v>6.64</v>
      </c>
      <c r="F1313" s="19"/>
      <c r="G1313" s="211"/>
    </row>
    <row r="1314" spans="1:10" s="220" customFormat="1" ht="15">
      <c r="A1314" s="312" t="s">
        <v>2460</v>
      </c>
      <c r="B1314" s="179" t="s">
        <v>522</v>
      </c>
      <c r="C1314" s="18" t="s">
        <v>113</v>
      </c>
      <c r="D1314" s="20" t="s">
        <v>8</v>
      </c>
      <c r="E1314" s="222">
        <v>135.25</v>
      </c>
      <c r="F1314" s="19"/>
      <c r="G1314" s="211"/>
    </row>
    <row r="1315" spans="1:10" s="220" customFormat="1" ht="15">
      <c r="A1315" s="312" t="s">
        <v>2461</v>
      </c>
      <c r="B1315" s="186" t="s">
        <v>523</v>
      </c>
      <c r="C1315" s="18" t="s">
        <v>114</v>
      </c>
      <c r="D1315" s="20" t="s">
        <v>8</v>
      </c>
      <c r="E1315" s="222">
        <v>326.64</v>
      </c>
      <c r="F1315" s="19"/>
      <c r="G1315" s="211"/>
    </row>
    <row r="1316" spans="1:10" s="220" customFormat="1" ht="33" customHeight="1">
      <c r="A1316" s="312" t="s">
        <v>2462</v>
      </c>
      <c r="B1316" s="186" t="s">
        <v>526</v>
      </c>
      <c r="C1316" s="18" t="s">
        <v>117</v>
      </c>
      <c r="D1316" s="20" t="s">
        <v>8</v>
      </c>
      <c r="E1316" s="222">
        <v>326.64</v>
      </c>
      <c r="F1316" s="19"/>
      <c r="G1316" s="211"/>
      <c r="H1316" s="277"/>
    </row>
    <row r="1317" spans="1:10" s="220" customFormat="1" ht="31.5" customHeight="1">
      <c r="A1317" s="312" t="s">
        <v>2463</v>
      </c>
      <c r="B1317" s="186" t="s">
        <v>527</v>
      </c>
      <c r="C1317" s="18" t="s">
        <v>118</v>
      </c>
      <c r="D1317" s="20" t="s">
        <v>8</v>
      </c>
      <c r="E1317" s="222">
        <v>67.2</v>
      </c>
      <c r="F1317" s="19"/>
      <c r="G1317" s="211"/>
      <c r="J1317" s="219"/>
    </row>
    <row r="1318" spans="1:10" s="220" customFormat="1" ht="15">
      <c r="A1318" s="312" t="s">
        <v>2464</v>
      </c>
      <c r="B1318" s="179" t="s">
        <v>528</v>
      </c>
      <c r="C1318" s="18" t="s">
        <v>119</v>
      </c>
      <c r="D1318" s="20" t="s">
        <v>8</v>
      </c>
      <c r="E1318" s="222">
        <v>39</v>
      </c>
      <c r="F1318" s="19"/>
      <c r="G1318" s="211"/>
    </row>
    <row r="1319" spans="1:10" s="220" customFormat="1" ht="38.25">
      <c r="A1319" s="312" t="s">
        <v>2465</v>
      </c>
      <c r="B1319" s="235" t="s">
        <v>957</v>
      </c>
      <c r="C1319" s="18" t="s">
        <v>958</v>
      </c>
      <c r="D1319" s="20" t="s">
        <v>8</v>
      </c>
      <c r="E1319" s="235">
        <v>3.3</v>
      </c>
      <c r="F1319" s="19"/>
      <c r="G1319" s="211"/>
    </row>
    <row r="1320" spans="1:10" s="220" customFormat="1" ht="25.5">
      <c r="A1320" s="312" t="s">
        <v>2466</v>
      </c>
      <c r="B1320" s="238" t="s">
        <v>2372</v>
      </c>
      <c r="C1320" s="18" t="s">
        <v>2377</v>
      </c>
      <c r="D1320" s="20" t="s">
        <v>2378</v>
      </c>
      <c r="E1320" s="222">
        <v>113.12</v>
      </c>
      <c r="F1320" s="19"/>
      <c r="G1320" s="211"/>
    </row>
    <row r="1321" spans="1:10" s="220" customFormat="1" ht="12.75" customHeight="1">
      <c r="A1321" s="312" t="s">
        <v>2467</v>
      </c>
      <c r="B1321" s="179" t="s">
        <v>533</v>
      </c>
      <c r="C1321" s="18" t="s">
        <v>953</v>
      </c>
      <c r="D1321" s="20" t="s">
        <v>8</v>
      </c>
      <c r="E1321" s="222">
        <v>113.12</v>
      </c>
      <c r="F1321" s="19"/>
      <c r="G1321" s="211"/>
    </row>
    <row r="1322" spans="1:10" s="220" customFormat="1" ht="12.75" customHeight="1">
      <c r="A1322" s="312" t="s">
        <v>2468</v>
      </c>
      <c r="B1322" s="179" t="s">
        <v>530</v>
      </c>
      <c r="C1322" s="18" t="s">
        <v>120</v>
      </c>
      <c r="D1322" s="20" t="s">
        <v>9</v>
      </c>
      <c r="E1322" s="222">
        <v>15.2</v>
      </c>
      <c r="F1322" s="19"/>
      <c r="G1322" s="211"/>
    </row>
    <row r="1323" spans="1:10" s="220" customFormat="1" ht="42" customHeight="1">
      <c r="A1323" s="312" t="s">
        <v>2469</v>
      </c>
      <c r="B1323" s="179" t="s">
        <v>2379</v>
      </c>
      <c r="C1323" s="18" t="s">
        <v>2655</v>
      </c>
      <c r="D1323" s="20" t="s">
        <v>9</v>
      </c>
      <c r="E1323" s="222">
        <v>9.1999999999999993</v>
      </c>
      <c r="F1323" s="19"/>
      <c r="G1323" s="211"/>
    </row>
    <row r="1324" spans="1:10" s="220" customFormat="1" ht="12.75" customHeight="1">
      <c r="A1324" s="312" t="s">
        <v>2470</v>
      </c>
      <c r="B1324" s="179" t="s">
        <v>535</v>
      </c>
      <c r="C1324" s="18" t="s">
        <v>955</v>
      </c>
      <c r="D1324" s="20" t="s">
        <v>9</v>
      </c>
      <c r="E1324" s="222">
        <v>46.6</v>
      </c>
      <c r="F1324" s="19"/>
      <c r="G1324" s="211"/>
      <c r="H1324" s="277"/>
    </row>
    <row r="1325" spans="1:10" s="220" customFormat="1" ht="38.25">
      <c r="A1325" s="312" t="s">
        <v>2471</v>
      </c>
      <c r="B1325" s="179" t="s">
        <v>534</v>
      </c>
      <c r="C1325" s="18" t="s">
        <v>954</v>
      </c>
      <c r="D1325" s="20" t="s">
        <v>8</v>
      </c>
      <c r="E1325" s="222">
        <v>43.75</v>
      </c>
      <c r="F1325" s="19"/>
      <c r="G1325" s="211"/>
    </row>
    <row r="1326" spans="1:10" s="220" customFormat="1" ht="15">
      <c r="A1326" s="312" t="s">
        <v>2472</v>
      </c>
      <c r="B1326" s="179" t="s">
        <v>531</v>
      </c>
      <c r="C1326" s="18" t="s">
        <v>121</v>
      </c>
      <c r="D1326" s="20" t="s">
        <v>8</v>
      </c>
      <c r="E1326" s="222">
        <v>9</v>
      </c>
      <c r="F1326" s="19"/>
      <c r="G1326" s="211"/>
    </row>
    <row r="1327" spans="1:10" s="220" customFormat="1" ht="12.75" customHeight="1">
      <c r="A1327" s="312" t="s">
        <v>2473</v>
      </c>
      <c r="B1327" s="179" t="s">
        <v>536</v>
      </c>
      <c r="C1327" s="18" t="s">
        <v>956</v>
      </c>
      <c r="D1327" s="20" t="s">
        <v>8</v>
      </c>
      <c r="E1327" s="222">
        <v>43.75</v>
      </c>
      <c r="F1327" s="19"/>
      <c r="G1327" s="211"/>
    </row>
    <row r="1328" spans="1:10" s="220" customFormat="1" ht="15">
      <c r="A1328" s="313"/>
      <c r="B1328" s="179"/>
      <c r="C1328" s="18"/>
      <c r="D1328" s="20"/>
      <c r="E1328" s="222"/>
      <c r="F1328" s="19"/>
      <c r="G1328" s="211"/>
    </row>
    <row r="1329" spans="1:12" s="220" customFormat="1" ht="15">
      <c r="A1329" s="314" t="s">
        <v>1294</v>
      </c>
      <c r="B1329" s="279"/>
      <c r="C1329" s="149" t="s">
        <v>538</v>
      </c>
      <c r="D1329" s="225"/>
      <c r="E1329" s="223"/>
      <c r="F1329" s="224"/>
      <c r="G1329" s="250"/>
    </row>
    <row r="1330" spans="1:12" s="220" customFormat="1" ht="18.75" customHeight="1">
      <c r="A1330" s="312" t="s">
        <v>2474</v>
      </c>
      <c r="B1330" s="179" t="s">
        <v>540</v>
      </c>
      <c r="C1330" s="18" t="s">
        <v>967</v>
      </c>
      <c r="D1330" s="20" t="s">
        <v>9</v>
      </c>
      <c r="E1330" s="222">
        <v>14.7</v>
      </c>
      <c r="F1330" s="19"/>
      <c r="G1330" s="211"/>
      <c r="H1330" s="277"/>
    </row>
    <row r="1331" spans="1:12" s="220" customFormat="1" ht="15.75" customHeight="1">
      <c r="A1331" s="313"/>
      <c r="B1331" s="227"/>
      <c r="C1331" s="18"/>
      <c r="D1331" s="20"/>
      <c r="E1331" s="222"/>
      <c r="F1331" s="19"/>
      <c r="G1331" s="211"/>
    </row>
    <row r="1332" spans="1:12" s="220" customFormat="1" ht="15">
      <c r="A1332" s="310" t="s">
        <v>1295</v>
      </c>
      <c r="B1332" s="215"/>
      <c r="C1332" s="165" t="s">
        <v>887</v>
      </c>
      <c r="D1332" s="215"/>
      <c r="E1332" s="215"/>
      <c r="F1332" s="215"/>
      <c r="G1332" s="250"/>
    </row>
    <row r="1333" spans="1:12" s="220" customFormat="1" ht="15">
      <c r="A1333" s="312" t="s">
        <v>2475</v>
      </c>
      <c r="B1333" s="186" t="s">
        <v>547</v>
      </c>
      <c r="C1333" s="18" t="s">
        <v>973</v>
      </c>
      <c r="D1333" s="20" t="s">
        <v>8</v>
      </c>
      <c r="E1333" s="222">
        <v>57</v>
      </c>
      <c r="F1333" s="19"/>
      <c r="G1333" s="211"/>
    </row>
    <row r="1334" spans="1:12" s="220" customFormat="1" ht="15">
      <c r="A1334" s="312" t="s">
        <v>2633</v>
      </c>
      <c r="B1334" s="186" t="s">
        <v>549</v>
      </c>
      <c r="C1334" s="18" t="s">
        <v>125</v>
      </c>
      <c r="D1334" s="20" t="s">
        <v>0</v>
      </c>
      <c r="E1334" s="222">
        <v>19</v>
      </c>
      <c r="F1334" s="19"/>
      <c r="G1334" s="211"/>
    </row>
    <row r="1335" spans="1:12" s="220" customFormat="1" ht="15">
      <c r="A1335" s="313"/>
      <c r="B1335" s="186"/>
      <c r="C1335" s="18"/>
      <c r="D1335" s="20"/>
      <c r="E1335" s="222"/>
      <c r="F1335" s="19"/>
      <c r="G1335" s="211"/>
    </row>
    <row r="1336" spans="1:12" s="220" customFormat="1" ht="15">
      <c r="A1336" s="310" t="s">
        <v>1296</v>
      </c>
      <c r="B1336" s="215"/>
      <c r="C1336" s="165" t="s">
        <v>2477</v>
      </c>
      <c r="D1336" s="225"/>
      <c r="E1336" s="226"/>
      <c r="F1336" s="224"/>
      <c r="G1336" s="214"/>
    </row>
    <row r="1337" spans="1:12" s="220" customFormat="1" ht="15">
      <c r="A1337" s="315" t="s">
        <v>2476</v>
      </c>
      <c r="B1337" s="280" t="s">
        <v>553</v>
      </c>
      <c r="C1337" s="206" t="s">
        <v>977</v>
      </c>
      <c r="D1337" s="20" t="s">
        <v>0</v>
      </c>
      <c r="E1337" s="222">
        <v>2</v>
      </c>
      <c r="F1337" s="19"/>
      <c r="G1337" s="211"/>
    </row>
    <row r="1338" spans="1:12" s="220" customFormat="1" ht="15">
      <c r="A1338" s="315" t="s">
        <v>2478</v>
      </c>
      <c r="B1338" s="280"/>
      <c r="C1338" s="206" t="s">
        <v>2380</v>
      </c>
      <c r="D1338" s="20" t="s">
        <v>0</v>
      </c>
      <c r="E1338" s="222">
        <v>2</v>
      </c>
      <c r="F1338" s="19"/>
      <c r="G1338" s="211"/>
    </row>
    <row r="1339" spans="1:12" s="220" customFormat="1" ht="15">
      <c r="A1339" s="315" t="s">
        <v>2479</v>
      </c>
      <c r="B1339" s="280" t="s">
        <v>558</v>
      </c>
      <c r="C1339" s="206" t="s">
        <v>2656</v>
      </c>
      <c r="D1339" s="20" t="s">
        <v>0</v>
      </c>
      <c r="E1339" s="222">
        <v>2</v>
      </c>
      <c r="F1339" s="19"/>
      <c r="G1339" s="211"/>
    </row>
    <row r="1340" spans="1:12" s="220" customFormat="1" ht="15">
      <c r="A1340" s="315" t="s">
        <v>2480</v>
      </c>
      <c r="B1340" s="280" t="s">
        <v>555</v>
      </c>
      <c r="C1340" s="206" t="s">
        <v>126</v>
      </c>
      <c r="D1340" s="20" t="s">
        <v>8</v>
      </c>
      <c r="E1340" s="222">
        <v>3.28</v>
      </c>
      <c r="F1340" s="19"/>
      <c r="G1340" s="211"/>
    </row>
    <row r="1341" spans="1:12" s="220" customFormat="1" ht="15">
      <c r="A1341" s="315" t="s">
        <v>2481</v>
      </c>
      <c r="B1341" s="280" t="s">
        <v>557</v>
      </c>
      <c r="C1341" s="206" t="s">
        <v>128</v>
      </c>
      <c r="D1341" s="20" t="s">
        <v>0</v>
      </c>
      <c r="E1341" s="222">
        <v>2</v>
      </c>
      <c r="F1341" s="19"/>
      <c r="G1341" s="211"/>
      <c r="J1341" s="221"/>
      <c r="K1341" s="221"/>
      <c r="L1341" s="221"/>
    </row>
    <row r="1342" spans="1:12" s="220" customFormat="1" ht="25.5">
      <c r="A1342" s="315" t="s">
        <v>2482</v>
      </c>
      <c r="B1342" s="280"/>
      <c r="C1342" s="18" t="s">
        <v>2381</v>
      </c>
      <c r="D1342" s="20" t="s">
        <v>9</v>
      </c>
      <c r="E1342" s="222">
        <v>47.6</v>
      </c>
      <c r="F1342" s="19"/>
      <c r="G1342" s="211"/>
      <c r="J1342" s="221"/>
      <c r="K1342" s="221"/>
      <c r="L1342" s="221"/>
    </row>
    <row r="1343" spans="1:12" s="220" customFormat="1" ht="15">
      <c r="A1343" s="315" t="s">
        <v>2483</v>
      </c>
      <c r="B1343" s="280" t="s">
        <v>568</v>
      </c>
      <c r="C1343" s="206" t="s">
        <v>135</v>
      </c>
      <c r="D1343" s="20" t="s">
        <v>8</v>
      </c>
      <c r="E1343" s="222">
        <v>0.9</v>
      </c>
      <c r="F1343" s="19"/>
      <c r="G1343" s="211"/>
      <c r="J1343" s="221"/>
      <c r="K1343" s="221"/>
      <c r="L1343" s="221"/>
    </row>
    <row r="1344" spans="1:12" s="220" customFormat="1" ht="15">
      <c r="A1344" s="315" t="s">
        <v>2484</v>
      </c>
      <c r="B1344" s="280" t="s">
        <v>569</v>
      </c>
      <c r="C1344" s="206" t="s">
        <v>136</v>
      </c>
      <c r="D1344" s="20" t="s">
        <v>8</v>
      </c>
      <c r="E1344" s="222">
        <v>0.9</v>
      </c>
      <c r="F1344" s="19"/>
      <c r="G1344" s="211"/>
      <c r="J1344" s="221"/>
      <c r="K1344" s="221"/>
      <c r="L1344" s="221"/>
    </row>
    <row r="1345" spans="1:8" s="220" customFormat="1" ht="15">
      <c r="A1345" s="315" t="s">
        <v>2485</v>
      </c>
      <c r="B1345" s="280" t="s">
        <v>570</v>
      </c>
      <c r="C1345" s="206" t="s">
        <v>137</v>
      </c>
      <c r="D1345" s="20" t="s">
        <v>8</v>
      </c>
      <c r="E1345" s="222">
        <v>3.2</v>
      </c>
      <c r="F1345" s="19"/>
      <c r="G1345" s="211"/>
    </row>
    <row r="1346" spans="1:8" s="220" customFormat="1" ht="15">
      <c r="A1346" s="315" t="s">
        <v>2486</v>
      </c>
      <c r="B1346" s="280" t="s">
        <v>575</v>
      </c>
      <c r="C1346" s="206" t="s">
        <v>142</v>
      </c>
      <c r="D1346" s="20" t="s">
        <v>8</v>
      </c>
      <c r="E1346" s="222">
        <v>4.84</v>
      </c>
      <c r="F1346" s="19"/>
      <c r="G1346" s="211"/>
    </row>
    <row r="1347" spans="1:8" s="220" customFormat="1" ht="15">
      <c r="A1347" s="315" t="s">
        <v>2487</v>
      </c>
      <c r="B1347" s="280" t="s">
        <v>574</v>
      </c>
      <c r="C1347" s="206" t="s">
        <v>141</v>
      </c>
      <c r="D1347" s="20" t="s">
        <v>8</v>
      </c>
      <c r="E1347" s="222">
        <v>0.56000000000000005</v>
      </c>
      <c r="F1347" s="19"/>
      <c r="G1347" s="211"/>
    </row>
    <row r="1348" spans="1:8" s="220" customFormat="1" ht="15">
      <c r="A1348" s="315" t="s">
        <v>2488</v>
      </c>
      <c r="B1348" s="280" t="s">
        <v>988</v>
      </c>
      <c r="C1348" s="206" t="s">
        <v>989</v>
      </c>
      <c r="D1348" s="20" t="s">
        <v>8</v>
      </c>
      <c r="E1348" s="222">
        <v>5.4</v>
      </c>
      <c r="F1348" s="19"/>
      <c r="G1348" s="211"/>
    </row>
    <row r="1349" spans="1:8" s="220" customFormat="1" ht="15" customHeight="1">
      <c r="A1349" s="315" t="s">
        <v>2489</v>
      </c>
      <c r="B1349" s="280" t="s">
        <v>577</v>
      </c>
      <c r="C1349" s="206" t="s">
        <v>144</v>
      </c>
      <c r="D1349" s="20" t="s">
        <v>8</v>
      </c>
      <c r="E1349" s="222">
        <v>0.24</v>
      </c>
      <c r="F1349" s="19"/>
      <c r="G1349" s="211"/>
      <c r="H1349" s="277"/>
    </row>
    <row r="1350" spans="1:8" s="220" customFormat="1" ht="15">
      <c r="A1350" s="315" t="s">
        <v>2490</v>
      </c>
      <c r="B1350" s="280" t="s">
        <v>581</v>
      </c>
      <c r="C1350" s="206" t="s">
        <v>984</v>
      </c>
      <c r="D1350" s="20" t="s">
        <v>11</v>
      </c>
      <c r="E1350" s="222">
        <v>2</v>
      </c>
      <c r="F1350" s="19"/>
      <c r="G1350" s="211"/>
    </row>
    <row r="1351" spans="1:8" s="220" customFormat="1" ht="15">
      <c r="A1351" s="315" t="s">
        <v>2491</v>
      </c>
      <c r="B1351" s="179" t="s">
        <v>582</v>
      </c>
      <c r="C1351" s="206" t="s">
        <v>985</v>
      </c>
      <c r="D1351" s="20" t="s">
        <v>11</v>
      </c>
      <c r="E1351" s="222">
        <v>2</v>
      </c>
      <c r="F1351" s="19"/>
      <c r="G1351" s="211"/>
    </row>
    <row r="1352" spans="1:8" s="220" customFormat="1" ht="15">
      <c r="A1352" s="315" t="s">
        <v>2492</v>
      </c>
      <c r="B1352" s="280"/>
      <c r="C1352" s="206" t="s">
        <v>2383</v>
      </c>
      <c r="D1352" s="20" t="s">
        <v>11</v>
      </c>
      <c r="E1352" s="222">
        <v>2</v>
      </c>
      <c r="F1352" s="19"/>
      <c r="G1352" s="211"/>
      <c r="H1352" s="277"/>
    </row>
    <row r="1353" spans="1:8" s="220" customFormat="1" ht="15">
      <c r="A1353" s="315" t="s">
        <v>2493</v>
      </c>
      <c r="B1353" s="179" t="s">
        <v>585</v>
      </c>
      <c r="C1353" s="206" t="s">
        <v>586</v>
      </c>
      <c r="D1353" s="20" t="s">
        <v>0</v>
      </c>
      <c r="E1353" s="222">
        <v>6</v>
      </c>
      <c r="F1353" s="19"/>
      <c r="G1353" s="211"/>
    </row>
    <row r="1354" spans="1:8" s="220" customFormat="1" ht="25.5">
      <c r="A1354" s="315" t="s">
        <v>2494</v>
      </c>
      <c r="B1354" s="179" t="s">
        <v>589</v>
      </c>
      <c r="C1354" s="163" t="s">
        <v>149</v>
      </c>
      <c r="D1354" s="20" t="s">
        <v>0</v>
      </c>
      <c r="E1354" s="222">
        <v>2</v>
      </c>
      <c r="F1354" s="19"/>
      <c r="G1354" s="211"/>
    </row>
    <row r="1355" spans="1:8" s="220" customFormat="1" ht="15">
      <c r="A1355" s="315" t="s">
        <v>2495</v>
      </c>
      <c r="B1355" s="179" t="s">
        <v>591</v>
      </c>
      <c r="C1355" s="206" t="s">
        <v>150</v>
      </c>
      <c r="D1355" s="20" t="s">
        <v>9</v>
      </c>
      <c r="E1355" s="222">
        <v>40.5</v>
      </c>
      <c r="F1355" s="19"/>
      <c r="G1355" s="211"/>
      <c r="H1355" s="277"/>
    </row>
    <row r="1356" spans="1:8" s="220" customFormat="1" ht="25.5">
      <c r="A1356" s="315" t="s">
        <v>2496</v>
      </c>
      <c r="B1356" s="186" t="s">
        <v>596</v>
      </c>
      <c r="C1356" s="18" t="s">
        <v>153</v>
      </c>
      <c r="D1356" s="20" t="s">
        <v>0</v>
      </c>
      <c r="E1356" s="222">
        <v>2</v>
      </c>
      <c r="F1356" s="19"/>
      <c r="G1356" s="211"/>
    </row>
    <row r="1357" spans="1:8" s="220" customFormat="1" ht="12.75" customHeight="1">
      <c r="A1357" s="315"/>
      <c r="B1357" s="227"/>
      <c r="C1357" s="18"/>
      <c r="D1357" s="20"/>
      <c r="E1357" s="222"/>
      <c r="F1357" s="19"/>
      <c r="G1357" s="211"/>
    </row>
    <row r="1358" spans="1:8" s="220" customFormat="1" ht="17.25" customHeight="1">
      <c r="A1358" s="316" t="s">
        <v>1297</v>
      </c>
      <c r="B1358" s="282"/>
      <c r="C1358" s="283" t="s">
        <v>598</v>
      </c>
      <c r="D1358" s="150"/>
      <c r="E1358" s="251"/>
      <c r="F1358" s="214"/>
      <c r="G1358" s="250"/>
    </row>
    <row r="1359" spans="1:8" s="220" customFormat="1" ht="17.25" customHeight="1">
      <c r="A1359" s="312" t="s">
        <v>2497</v>
      </c>
      <c r="B1359" s="186" t="s">
        <v>520</v>
      </c>
      <c r="C1359" s="206" t="s">
        <v>111</v>
      </c>
      <c r="D1359" s="20" t="s">
        <v>12</v>
      </c>
      <c r="E1359" s="222">
        <v>5.0999999999999996</v>
      </c>
      <c r="F1359" s="19"/>
      <c r="G1359" s="211"/>
    </row>
    <row r="1360" spans="1:8" s="220" customFormat="1" ht="17.25" customHeight="1">
      <c r="A1360" s="312" t="s">
        <v>2498</v>
      </c>
      <c r="B1360" s="186" t="s">
        <v>601</v>
      </c>
      <c r="C1360" s="206" t="s">
        <v>157</v>
      </c>
      <c r="D1360" s="20" t="s">
        <v>8</v>
      </c>
      <c r="E1360" s="222">
        <v>4.6500000000000004</v>
      </c>
      <c r="F1360" s="19"/>
      <c r="G1360" s="211"/>
    </row>
    <row r="1361" spans="1:9" s="220" customFormat="1" ht="17.25" customHeight="1">
      <c r="A1361" s="312" t="s">
        <v>2499</v>
      </c>
      <c r="B1361" s="179" t="s">
        <v>607</v>
      </c>
      <c r="C1361" s="206" t="s">
        <v>163</v>
      </c>
      <c r="D1361" s="20" t="s">
        <v>8</v>
      </c>
      <c r="E1361" s="222">
        <v>85</v>
      </c>
      <c r="F1361" s="19"/>
      <c r="G1361" s="211"/>
    </row>
    <row r="1362" spans="1:9" s="220" customFormat="1" ht="15">
      <c r="A1362" s="312" t="s">
        <v>2500</v>
      </c>
      <c r="B1362" s="179" t="s">
        <v>610</v>
      </c>
      <c r="C1362" s="206" t="s">
        <v>166</v>
      </c>
      <c r="D1362" s="20" t="s">
        <v>8</v>
      </c>
      <c r="E1362" s="222">
        <v>45.43</v>
      </c>
      <c r="F1362" s="19"/>
      <c r="G1362" s="211"/>
    </row>
    <row r="1363" spans="1:9" s="220" customFormat="1" ht="14.25" customHeight="1">
      <c r="A1363" s="312" t="s">
        <v>2501</v>
      </c>
      <c r="B1363" s="179" t="s">
        <v>613</v>
      </c>
      <c r="C1363" s="206" t="s">
        <v>169</v>
      </c>
      <c r="D1363" s="20" t="s">
        <v>8</v>
      </c>
      <c r="E1363" s="222">
        <v>52.39</v>
      </c>
      <c r="F1363" s="19"/>
      <c r="G1363" s="211"/>
    </row>
    <row r="1364" spans="1:9" s="220" customFormat="1" ht="15">
      <c r="A1364" s="312" t="s">
        <v>2502</v>
      </c>
      <c r="B1364" s="179" t="s">
        <v>614</v>
      </c>
      <c r="C1364" s="206" t="s">
        <v>992</v>
      </c>
      <c r="D1364" s="20" t="s">
        <v>8</v>
      </c>
      <c r="E1364" s="222">
        <v>85</v>
      </c>
      <c r="F1364" s="19"/>
      <c r="G1364" s="211"/>
      <c r="I1364" s="220" t="s">
        <v>2382</v>
      </c>
    </row>
    <row r="1365" spans="1:9" s="220" customFormat="1" ht="15">
      <c r="A1365" s="312" t="s">
        <v>2503</v>
      </c>
      <c r="B1365" s="179" t="s">
        <v>615</v>
      </c>
      <c r="C1365" s="206" t="s">
        <v>170</v>
      </c>
      <c r="D1365" s="20" t="s">
        <v>8</v>
      </c>
      <c r="E1365" s="222">
        <v>21.76</v>
      </c>
      <c r="F1365" s="19"/>
      <c r="G1365" s="211"/>
      <c r="H1365" s="281"/>
      <c r="I1365" s="281"/>
    </row>
    <row r="1366" spans="1:9" s="220" customFormat="1" ht="15">
      <c r="A1366" s="312" t="s">
        <v>2504</v>
      </c>
      <c r="B1366" s="179" t="s">
        <v>600</v>
      </c>
      <c r="C1366" s="206" t="s">
        <v>156</v>
      </c>
      <c r="D1366" s="20" t="s">
        <v>9</v>
      </c>
      <c r="E1366" s="222">
        <v>54.6</v>
      </c>
      <c r="F1366" s="19"/>
      <c r="G1366" s="211"/>
    </row>
    <row r="1367" spans="1:9" s="220" customFormat="1" ht="15">
      <c r="A1367" s="313"/>
      <c r="B1367" s="276"/>
      <c r="C1367" s="18"/>
      <c r="D1367" s="20"/>
      <c r="E1367" s="222"/>
      <c r="F1367" s="19"/>
      <c r="G1367" s="211"/>
    </row>
    <row r="1368" spans="1:9" s="220" customFormat="1" ht="15">
      <c r="A1368" s="316" t="s">
        <v>1298</v>
      </c>
      <c r="B1368" s="282"/>
      <c r="C1368" s="283" t="s">
        <v>616</v>
      </c>
      <c r="D1368" s="150"/>
      <c r="E1368" s="251"/>
      <c r="F1368" s="214"/>
      <c r="G1368" s="250"/>
    </row>
    <row r="1369" spans="1:9" s="220" customFormat="1" ht="15">
      <c r="A1369" s="312" t="s">
        <v>2505</v>
      </c>
      <c r="B1369" s="186" t="s">
        <v>624</v>
      </c>
      <c r="C1369" s="206" t="s">
        <v>178</v>
      </c>
      <c r="D1369" s="20" t="s">
        <v>8</v>
      </c>
      <c r="E1369" s="222">
        <v>197</v>
      </c>
      <c r="F1369" s="19"/>
      <c r="G1369" s="211"/>
    </row>
    <row r="1370" spans="1:9" s="220" customFormat="1" ht="15">
      <c r="A1370" s="312" t="s">
        <v>2506</v>
      </c>
      <c r="B1370" s="179" t="s">
        <v>618</v>
      </c>
      <c r="C1370" s="206" t="s">
        <v>172</v>
      </c>
      <c r="D1370" s="20" t="s">
        <v>8</v>
      </c>
      <c r="E1370" s="222">
        <v>65.34</v>
      </c>
      <c r="F1370" s="19"/>
      <c r="G1370" s="211"/>
    </row>
    <row r="1371" spans="1:9" s="220" customFormat="1" ht="16.5" customHeight="1">
      <c r="A1371" s="312" t="s">
        <v>2507</v>
      </c>
      <c r="B1371" s="179" t="s">
        <v>617</v>
      </c>
      <c r="C1371" s="206" t="s">
        <v>171</v>
      </c>
      <c r="D1371" s="20" t="s">
        <v>8</v>
      </c>
      <c r="E1371" s="222">
        <v>68.3</v>
      </c>
      <c r="F1371" s="19"/>
      <c r="G1371" s="211"/>
    </row>
    <row r="1372" spans="1:9" s="220" customFormat="1" ht="15">
      <c r="A1372" s="312" t="s">
        <v>2508</v>
      </c>
      <c r="B1372" s="179" t="s">
        <v>622</v>
      </c>
      <c r="C1372" s="206" t="s">
        <v>176</v>
      </c>
      <c r="D1372" s="20" t="s">
        <v>8</v>
      </c>
      <c r="E1372" s="222">
        <v>68.3</v>
      </c>
      <c r="F1372" s="19"/>
      <c r="G1372" s="211"/>
    </row>
    <row r="1373" spans="1:9" s="220" customFormat="1" ht="27.75" customHeight="1">
      <c r="A1373" s="312" t="s">
        <v>2509</v>
      </c>
      <c r="B1373" s="179" t="s">
        <v>2384</v>
      </c>
      <c r="C1373" s="206" t="s">
        <v>2657</v>
      </c>
      <c r="D1373" s="20" t="s">
        <v>8</v>
      </c>
      <c r="E1373" s="222">
        <v>22.88</v>
      </c>
      <c r="F1373" s="19"/>
      <c r="G1373" s="211"/>
    </row>
    <row r="1374" spans="1:9" s="220" customFormat="1" ht="15">
      <c r="A1374" s="312" t="s">
        <v>2510</v>
      </c>
      <c r="B1374" s="179" t="s">
        <v>619</v>
      </c>
      <c r="C1374" s="206" t="s">
        <v>173</v>
      </c>
      <c r="D1374" s="20" t="s">
        <v>44</v>
      </c>
      <c r="E1374" s="222">
        <v>1939</v>
      </c>
      <c r="F1374" s="19"/>
      <c r="G1374" s="211"/>
    </row>
    <row r="1375" spans="1:9" s="220" customFormat="1" ht="27.75" customHeight="1">
      <c r="A1375" s="313"/>
      <c r="B1375" s="276"/>
      <c r="C1375" s="206"/>
      <c r="D1375" s="20"/>
      <c r="E1375" s="222"/>
      <c r="F1375" s="19"/>
      <c r="G1375" s="211"/>
    </row>
    <row r="1376" spans="1:9" s="220" customFormat="1" ht="21" customHeight="1">
      <c r="A1376" s="316" t="s">
        <v>1299</v>
      </c>
      <c r="B1376" s="285"/>
      <c r="C1376" s="165" t="s">
        <v>2367</v>
      </c>
      <c r="D1376" s="225"/>
      <c r="E1376" s="223"/>
      <c r="F1376" s="224"/>
      <c r="G1376" s="250"/>
    </row>
    <row r="1377" spans="1:8" s="220" customFormat="1" ht="24.75" customHeight="1">
      <c r="A1377" s="312" t="s">
        <v>2511</v>
      </c>
      <c r="B1377" s="179" t="s">
        <v>747</v>
      </c>
      <c r="C1377" s="18" t="s">
        <v>1066</v>
      </c>
      <c r="D1377" s="20" t="s">
        <v>0</v>
      </c>
      <c r="E1377" s="222">
        <v>10</v>
      </c>
      <c r="F1377" s="19"/>
      <c r="G1377" s="211"/>
    </row>
    <row r="1378" spans="1:8" s="220" customFormat="1" ht="25.5">
      <c r="A1378" s="312" t="s">
        <v>2512</v>
      </c>
      <c r="B1378" s="179" t="s">
        <v>744</v>
      </c>
      <c r="C1378" s="18" t="s">
        <v>274</v>
      </c>
      <c r="D1378" s="20" t="s">
        <v>0</v>
      </c>
      <c r="E1378" s="222">
        <v>6</v>
      </c>
      <c r="F1378" s="19"/>
      <c r="G1378" s="211"/>
    </row>
    <row r="1379" spans="1:8" s="220" customFormat="1" ht="25.5">
      <c r="A1379" s="312" t="s">
        <v>2513</v>
      </c>
      <c r="B1379" s="179" t="s">
        <v>1067</v>
      </c>
      <c r="C1379" s="18" t="s">
        <v>2658</v>
      </c>
      <c r="D1379" s="20" t="s">
        <v>0</v>
      </c>
      <c r="E1379" s="222">
        <v>9</v>
      </c>
      <c r="F1379" s="19"/>
      <c r="G1379" s="211"/>
    </row>
    <row r="1380" spans="1:8" s="220" customFormat="1" ht="21" customHeight="1">
      <c r="A1380" s="312" t="s">
        <v>2514</v>
      </c>
      <c r="B1380" s="179" t="s">
        <v>1050</v>
      </c>
      <c r="C1380" s="206" t="s">
        <v>1051</v>
      </c>
      <c r="D1380" s="20" t="s">
        <v>0</v>
      </c>
      <c r="E1380" s="222">
        <v>44</v>
      </c>
      <c r="F1380" s="19"/>
      <c r="G1380" s="211"/>
    </row>
    <row r="1381" spans="1:8" s="220" customFormat="1" ht="15">
      <c r="A1381" s="312" t="s">
        <v>2515</v>
      </c>
      <c r="B1381" s="179" t="s">
        <v>1052</v>
      </c>
      <c r="C1381" s="206" t="s">
        <v>1053</v>
      </c>
      <c r="D1381" s="20" t="s">
        <v>0</v>
      </c>
      <c r="E1381" s="222">
        <v>18</v>
      </c>
      <c r="F1381" s="19"/>
      <c r="G1381" s="211"/>
    </row>
    <row r="1382" spans="1:8" s="220" customFormat="1" ht="25.5">
      <c r="A1382" s="312" t="s">
        <v>2516</v>
      </c>
      <c r="B1382" s="179" t="s">
        <v>746</v>
      </c>
      <c r="C1382" s="18" t="s">
        <v>1065</v>
      </c>
      <c r="D1382" s="20" t="s">
        <v>0</v>
      </c>
      <c r="E1382" s="222">
        <v>2</v>
      </c>
      <c r="F1382" s="19"/>
      <c r="G1382" s="211"/>
    </row>
    <row r="1383" spans="1:8" s="220" customFormat="1" ht="15">
      <c r="A1383" s="312" t="s">
        <v>2517</v>
      </c>
      <c r="B1383" s="179" t="s">
        <v>738</v>
      </c>
      <c r="C1383" s="206" t="s">
        <v>1054</v>
      </c>
      <c r="D1383" s="20" t="s">
        <v>0</v>
      </c>
      <c r="E1383" s="222">
        <v>12</v>
      </c>
      <c r="F1383" s="19"/>
      <c r="G1383" s="211"/>
    </row>
    <row r="1384" spans="1:8" s="220" customFormat="1" ht="15">
      <c r="A1384" s="312" t="s">
        <v>2518</v>
      </c>
      <c r="B1384" s="179" t="s">
        <v>630</v>
      </c>
      <c r="C1384" s="206" t="s">
        <v>183</v>
      </c>
      <c r="D1384" s="20" t="s">
        <v>0</v>
      </c>
      <c r="E1384" s="222">
        <v>1</v>
      </c>
      <c r="F1384" s="19"/>
      <c r="G1384" s="211"/>
    </row>
    <row r="1385" spans="1:8" s="220" customFormat="1" ht="15">
      <c r="A1385" s="312" t="s">
        <v>2519</v>
      </c>
      <c r="B1385" s="179" t="s">
        <v>636</v>
      </c>
      <c r="C1385" s="206" t="s">
        <v>189</v>
      </c>
      <c r="D1385" s="20" t="s">
        <v>44</v>
      </c>
      <c r="E1385" s="222">
        <v>1</v>
      </c>
      <c r="F1385" s="19"/>
      <c r="G1385" s="211"/>
    </row>
    <row r="1386" spans="1:8" s="220" customFormat="1" ht="15">
      <c r="A1386" s="312" t="s">
        <v>2520</v>
      </c>
      <c r="B1386" s="179" t="s">
        <v>643</v>
      </c>
      <c r="C1386" s="206" t="s">
        <v>196</v>
      </c>
      <c r="D1386" s="20" t="s">
        <v>0</v>
      </c>
      <c r="E1386" s="222">
        <v>6</v>
      </c>
      <c r="F1386" s="19"/>
      <c r="G1386" s="211"/>
    </row>
    <row r="1387" spans="1:8" s="220" customFormat="1" ht="15" customHeight="1">
      <c r="A1387" s="312" t="s">
        <v>2521</v>
      </c>
      <c r="B1387" s="179" t="s">
        <v>645</v>
      </c>
      <c r="C1387" s="206" t="s">
        <v>198</v>
      </c>
      <c r="D1387" s="20" t="s">
        <v>0</v>
      </c>
      <c r="E1387" s="222">
        <v>2</v>
      </c>
      <c r="F1387" s="19"/>
      <c r="G1387" s="211"/>
      <c r="H1387" s="284"/>
    </row>
    <row r="1388" spans="1:8" s="220" customFormat="1" ht="15">
      <c r="A1388" s="312" t="s">
        <v>2522</v>
      </c>
      <c r="B1388" s="179" t="s">
        <v>647</v>
      </c>
      <c r="C1388" s="206" t="s">
        <v>200</v>
      </c>
      <c r="D1388" s="20" t="s">
        <v>0</v>
      </c>
      <c r="E1388" s="222">
        <v>1</v>
      </c>
      <c r="F1388" s="19"/>
      <c r="G1388" s="211"/>
    </row>
    <row r="1389" spans="1:8" s="220" customFormat="1" ht="15">
      <c r="A1389" s="312" t="s">
        <v>2523</v>
      </c>
      <c r="B1389" s="179" t="s">
        <v>996</v>
      </c>
      <c r="C1389" s="206" t="s">
        <v>997</v>
      </c>
      <c r="D1389" s="20" t="s">
        <v>0</v>
      </c>
      <c r="E1389" s="222">
        <v>2</v>
      </c>
      <c r="F1389" s="19"/>
      <c r="G1389" s="211"/>
    </row>
    <row r="1390" spans="1:8" s="220" customFormat="1" ht="15">
      <c r="A1390" s="312" t="s">
        <v>2524</v>
      </c>
      <c r="B1390" s="179" t="s">
        <v>1002</v>
      </c>
      <c r="C1390" s="206" t="s">
        <v>1003</v>
      </c>
      <c r="D1390" s="20" t="s">
        <v>0</v>
      </c>
      <c r="E1390" s="222">
        <v>1</v>
      </c>
      <c r="F1390" s="19"/>
      <c r="G1390" s="211"/>
    </row>
    <row r="1391" spans="1:8" s="220" customFormat="1" ht="15">
      <c r="A1391" s="312" t="s">
        <v>2525</v>
      </c>
      <c r="B1391" s="179" t="s">
        <v>660</v>
      </c>
      <c r="C1391" s="206" t="s">
        <v>209</v>
      </c>
      <c r="D1391" s="20" t="s">
        <v>9</v>
      </c>
      <c r="E1391" s="222">
        <v>65</v>
      </c>
      <c r="F1391" s="19"/>
      <c r="G1391" s="211"/>
    </row>
    <row r="1392" spans="1:8" s="220" customFormat="1" ht="15">
      <c r="A1392" s="312" t="s">
        <v>2526</v>
      </c>
      <c r="B1392" s="179" t="s">
        <v>661</v>
      </c>
      <c r="C1392" s="206" t="s">
        <v>210</v>
      </c>
      <c r="D1392" s="20" t="s">
        <v>9</v>
      </c>
      <c r="E1392" s="222">
        <v>18</v>
      </c>
      <c r="F1392" s="19"/>
      <c r="G1392" s="211"/>
    </row>
    <row r="1393" spans="1:8" s="220" customFormat="1" ht="15">
      <c r="A1393" s="312" t="s">
        <v>2527</v>
      </c>
      <c r="B1393" s="179" t="s">
        <v>679</v>
      </c>
      <c r="C1393" s="206" t="s">
        <v>220</v>
      </c>
      <c r="D1393" s="20" t="s">
        <v>9</v>
      </c>
      <c r="E1393" s="222">
        <v>20</v>
      </c>
      <c r="F1393" s="19"/>
      <c r="G1393" s="211"/>
    </row>
    <row r="1394" spans="1:8" s="220" customFormat="1" ht="15">
      <c r="A1394" s="312" t="s">
        <v>2528</v>
      </c>
      <c r="B1394" s="179" t="s">
        <v>1013</v>
      </c>
      <c r="C1394" s="206" t="s">
        <v>229</v>
      </c>
      <c r="D1394" s="20" t="s">
        <v>9</v>
      </c>
      <c r="E1394" s="222">
        <v>575</v>
      </c>
      <c r="F1394" s="19"/>
      <c r="G1394" s="211"/>
    </row>
    <row r="1395" spans="1:8" s="220" customFormat="1" ht="17.25" customHeight="1">
      <c r="A1395" s="312" t="s">
        <v>2529</v>
      </c>
      <c r="B1395" s="179" t="s">
        <v>1014</v>
      </c>
      <c r="C1395" s="206" t="s">
        <v>230</v>
      </c>
      <c r="D1395" s="20" t="s">
        <v>9</v>
      </c>
      <c r="E1395" s="222">
        <v>104</v>
      </c>
      <c r="F1395" s="19"/>
      <c r="G1395" s="211"/>
      <c r="H1395" s="277"/>
    </row>
    <row r="1396" spans="1:8" s="220" customFormat="1" ht="15" customHeight="1">
      <c r="A1396" s="312" t="s">
        <v>2530</v>
      </c>
      <c r="B1396" s="179" t="s">
        <v>687</v>
      </c>
      <c r="C1396" s="206" t="s">
        <v>227</v>
      </c>
      <c r="D1396" s="20" t="s">
        <v>9</v>
      </c>
      <c r="E1396" s="222">
        <v>83</v>
      </c>
      <c r="F1396" s="19"/>
      <c r="G1396" s="211"/>
    </row>
    <row r="1397" spans="1:8" s="220" customFormat="1" ht="15">
      <c r="A1397" s="312" t="s">
        <v>2531</v>
      </c>
      <c r="B1397" s="179" t="s">
        <v>697</v>
      </c>
      <c r="C1397" s="206" t="s">
        <v>238</v>
      </c>
      <c r="D1397" s="20" t="s">
        <v>9</v>
      </c>
      <c r="E1397" s="222">
        <v>40</v>
      </c>
      <c r="F1397" s="19"/>
      <c r="G1397" s="211"/>
    </row>
    <row r="1398" spans="1:8" s="220" customFormat="1" ht="15">
      <c r="A1398" s="312" t="s">
        <v>2532</v>
      </c>
      <c r="B1398" s="179" t="s">
        <v>1022</v>
      </c>
      <c r="C1398" s="206" t="s">
        <v>240</v>
      </c>
      <c r="D1398" s="20" t="s">
        <v>9</v>
      </c>
      <c r="E1398" s="222">
        <v>56</v>
      </c>
      <c r="F1398" s="19"/>
      <c r="G1398" s="211"/>
    </row>
    <row r="1399" spans="1:8" s="220" customFormat="1" ht="15">
      <c r="A1399" s="312" t="s">
        <v>2533</v>
      </c>
      <c r="B1399" s="179" t="s">
        <v>1037</v>
      </c>
      <c r="C1399" s="206" t="s">
        <v>1038</v>
      </c>
      <c r="D1399" s="20" t="s">
        <v>9</v>
      </c>
      <c r="E1399" s="222">
        <v>17.5</v>
      </c>
      <c r="F1399" s="19"/>
      <c r="G1399" s="211"/>
    </row>
    <row r="1400" spans="1:8" s="220" customFormat="1" ht="15">
      <c r="A1400" s="312" t="s">
        <v>2534</v>
      </c>
      <c r="B1400" s="179" t="s">
        <v>707</v>
      </c>
      <c r="C1400" s="206" t="s">
        <v>246</v>
      </c>
      <c r="D1400" s="20" t="s">
        <v>0</v>
      </c>
      <c r="E1400" s="222">
        <v>3</v>
      </c>
      <c r="F1400" s="19"/>
      <c r="G1400" s="211"/>
    </row>
    <row r="1401" spans="1:8" s="220" customFormat="1" ht="15">
      <c r="A1401" s="312" t="s">
        <v>2535</v>
      </c>
      <c r="B1401" s="179" t="s">
        <v>704</v>
      </c>
      <c r="C1401" s="206" t="s">
        <v>243</v>
      </c>
      <c r="D1401" s="20" t="s">
        <v>0</v>
      </c>
      <c r="E1401" s="222">
        <v>14</v>
      </c>
      <c r="F1401" s="19"/>
      <c r="G1401" s="211"/>
    </row>
    <row r="1402" spans="1:8" s="220" customFormat="1" ht="15">
      <c r="A1402" s="312" t="s">
        <v>2536</v>
      </c>
      <c r="B1402" s="179" t="s">
        <v>705</v>
      </c>
      <c r="C1402" s="206" t="s">
        <v>244</v>
      </c>
      <c r="D1402" s="20" t="s">
        <v>0</v>
      </c>
      <c r="E1402" s="222">
        <v>8</v>
      </c>
      <c r="F1402" s="19"/>
      <c r="G1402" s="211"/>
    </row>
    <row r="1403" spans="1:8" s="220" customFormat="1" ht="15">
      <c r="A1403" s="312" t="s">
        <v>2537</v>
      </c>
      <c r="B1403" s="179" t="s">
        <v>706</v>
      </c>
      <c r="C1403" s="206" t="s">
        <v>245</v>
      </c>
      <c r="D1403" s="20" t="s">
        <v>0</v>
      </c>
      <c r="E1403" s="222">
        <v>10</v>
      </c>
      <c r="F1403" s="19"/>
      <c r="G1403" s="211"/>
    </row>
    <row r="1404" spans="1:8" s="220" customFormat="1" ht="15">
      <c r="A1404" s="312" t="s">
        <v>2538</v>
      </c>
      <c r="B1404" s="179" t="s">
        <v>710</v>
      </c>
      <c r="C1404" s="206" t="s">
        <v>249</v>
      </c>
      <c r="D1404" s="20" t="s">
        <v>0</v>
      </c>
      <c r="E1404" s="222">
        <v>1</v>
      </c>
      <c r="F1404" s="19"/>
      <c r="G1404" s="211"/>
    </row>
    <row r="1405" spans="1:8" s="220" customFormat="1" ht="15">
      <c r="A1405" s="312" t="s">
        <v>2539</v>
      </c>
      <c r="B1405" s="179" t="s">
        <v>1040</v>
      </c>
      <c r="C1405" s="206" t="s">
        <v>250</v>
      </c>
      <c r="D1405" s="20" t="s">
        <v>0</v>
      </c>
      <c r="E1405" s="222">
        <v>2</v>
      </c>
      <c r="F1405" s="19"/>
      <c r="G1405" s="211"/>
    </row>
    <row r="1406" spans="1:8" s="220" customFormat="1" ht="15">
      <c r="A1406" s="312" t="s">
        <v>2540</v>
      </c>
      <c r="B1406" s="179" t="s">
        <v>711</v>
      </c>
      <c r="C1406" s="206" t="s">
        <v>251</v>
      </c>
      <c r="D1406" s="20" t="s">
        <v>11</v>
      </c>
      <c r="E1406" s="222">
        <v>16</v>
      </c>
      <c r="F1406" s="19"/>
      <c r="G1406" s="211"/>
    </row>
    <row r="1407" spans="1:8" s="220" customFormat="1" ht="15">
      <c r="A1407" s="312" t="s">
        <v>2541</v>
      </c>
      <c r="B1407" s="179" t="s">
        <v>712</v>
      </c>
      <c r="C1407" s="206" t="s">
        <v>252</v>
      </c>
      <c r="D1407" s="20" t="s">
        <v>11</v>
      </c>
      <c r="E1407" s="222">
        <v>3</v>
      </c>
      <c r="F1407" s="19"/>
      <c r="G1407" s="211"/>
    </row>
    <row r="1408" spans="1:8" s="220" customFormat="1" ht="15">
      <c r="A1408" s="312" t="s">
        <v>2542</v>
      </c>
      <c r="B1408" s="179" t="s">
        <v>714</v>
      </c>
      <c r="C1408" s="206" t="s">
        <v>254</v>
      </c>
      <c r="D1408" s="20" t="s">
        <v>11</v>
      </c>
      <c r="E1408" s="222">
        <v>5</v>
      </c>
      <c r="F1408" s="19"/>
      <c r="G1408" s="211"/>
    </row>
    <row r="1409" spans="1:7" s="220" customFormat="1" ht="15">
      <c r="A1409" s="312" t="s">
        <v>2543</v>
      </c>
      <c r="B1409" s="179" t="s">
        <v>716</v>
      </c>
      <c r="C1409" s="206" t="s">
        <v>256</v>
      </c>
      <c r="D1409" s="20" t="s">
        <v>11</v>
      </c>
      <c r="E1409" s="222">
        <v>1</v>
      </c>
      <c r="F1409" s="19"/>
      <c r="G1409" s="211"/>
    </row>
    <row r="1410" spans="1:7" s="220" customFormat="1" ht="15">
      <c r="A1410" s="312" t="s">
        <v>2544</v>
      </c>
      <c r="B1410" s="179" t="s">
        <v>716</v>
      </c>
      <c r="C1410" s="206" t="s">
        <v>256</v>
      </c>
      <c r="D1410" s="20" t="s">
        <v>11</v>
      </c>
      <c r="E1410" s="222">
        <v>1</v>
      </c>
      <c r="F1410" s="19"/>
      <c r="G1410" s="211"/>
    </row>
    <row r="1411" spans="1:7" s="220" customFormat="1" ht="25.5">
      <c r="A1411" s="312" t="s">
        <v>2545</v>
      </c>
      <c r="B1411" s="237" t="s">
        <v>767</v>
      </c>
      <c r="C1411" s="18" t="s">
        <v>2659</v>
      </c>
      <c r="D1411" s="20" t="s">
        <v>9</v>
      </c>
      <c r="E1411" s="222">
        <v>40</v>
      </c>
      <c r="F1411" s="19"/>
      <c r="G1411" s="211"/>
    </row>
    <row r="1412" spans="1:7" s="220" customFormat="1" ht="15">
      <c r="A1412" s="312" t="s">
        <v>2546</v>
      </c>
      <c r="B1412" s="237" t="s">
        <v>1070</v>
      </c>
      <c r="C1412" s="18" t="s">
        <v>1071</v>
      </c>
      <c r="D1412" s="20" t="s">
        <v>0</v>
      </c>
      <c r="E1412" s="222">
        <v>4</v>
      </c>
      <c r="F1412" s="19"/>
      <c r="G1412" s="211"/>
    </row>
    <row r="1413" spans="1:7" s="220" customFormat="1" ht="15">
      <c r="A1413" s="312" t="s">
        <v>2547</v>
      </c>
      <c r="B1413" s="237" t="s">
        <v>755</v>
      </c>
      <c r="C1413" s="18" t="s">
        <v>282</v>
      </c>
      <c r="D1413" s="20" t="s">
        <v>0</v>
      </c>
      <c r="E1413" s="222">
        <v>1</v>
      </c>
      <c r="F1413" s="19"/>
      <c r="G1413" s="211"/>
    </row>
    <row r="1414" spans="1:7" s="220" customFormat="1" ht="15">
      <c r="A1414" s="312" t="s">
        <v>2548</v>
      </c>
      <c r="B1414" s="237" t="s">
        <v>756</v>
      </c>
      <c r="C1414" s="18" t="s">
        <v>283</v>
      </c>
      <c r="D1414" s="20" t="s">
        <v>0</v>
      </c>
      <c r="E1414" s="222">
        <v>3</v>
      </c>
      <c r="F1414" s="19"/>
      <c r="G1414" s="211"/>
    </row>
    <row r="1415" spans="1:7" s="220" customFormat="1" ht="15">
      <c r="A1415" s="312" t="s">
        <v>2549</v>
      </c>
      <c r="B1415" s="237" t="s">
        <v>757</v>
      </c>
      <c r="C1415" s="18" t="s">
        <v>284</v>
      </c>
      <c r="D1415" s="20" t="s">
        <v>0</v>
      </c>
      <c r="E1415" s="222">
        <v>3</v>
      </c>
      <c r="F1415" s="19"/>
      <c r="G1415" s="211"/>
    </row>
    <row r="1416" spans="1:7" s="220" customFormat="1" ht="15">
      <c r="A1416" s="312" t="s">
        <v>2550</v>
      </c>
      <c r="B1416" s="237" t="s">
        <v>762</v>
      </c>
      <c r="C1416" s="18" t="s">
        <v>288</v>
      </c>
      <c r="D1416" s="20" t="s">
        <v>0</v>
      </c>
      <c r="E1416" s="222">
        <v>3</v>
      </c>
      <c r="F1416" s="19"/>
      <c r="G1416" s="211"/>
    </row>
    <row r="1417" spans="1:7" s="220" customFormat="1" ht="25.5">
      <c r="A1417" s="312" t="s">
        <v>2551</v>
      </c>
      <c r="B1417" s="237" t="s">
        <v>763</v>
      </c>
      <c r="C1417" s="18" t="s">
        <v>289</v>
      </c>
      <c r="D1417" s="20" t="s">
        <v>0</v>
      </c>
      <c r="E1417" s="222">
        <v>3</v>
      </c>
      <c r="F1417" s="19"/>
      <c r="G1417" s="211"/>
    </row>
    <row r="1418" spans="1:7" s="220" customFormat="1" ht="25.5">
      <c r="A1418" s="312" t="s">
        <v>2552</v>
      </c>
      <c r="B1418" s="237" t="s">
        <v>766</v>
      </c>
      <c r="C1418" s="18" t="s">
        <v>1073</v>
      </c>
      <c r="D1418" s="20" t="s">
        <v>0</v>
      </c>
      <c r="E1418" s="222">
        <v>1</v>
      </c>
      <c r="F1418" s="19"/>
      <c r="G1418" s="211"/>
    </row>
    <row r="1419" spans="1:7" s="220" customFormat="1" ht="15">
      <c r="A1419" s="312" t="s">
        <v>2553</v>
      </c>
      <c r="B1419" s="237" t="s">
        <v>768</v>
      </c>
      <c r="C1419" s="18" t="s">
        <v>1074</v>
      </c>
      <c r="D1419" s="20" t="s">
        <v>0</v>
      </c>
      <c r="E1419" s="222">
        <v>20</v>
      </c>
      <c r="F1419" s="19"/>
      <c r="G1419" s="211"/>
    </row>
    <row r="1420" spans="1:7" s="220" customFormat="1" ht="25.5">
      <c r="A1420" s="312" t="s">
        <v>2554</v>
      </c>
      <c r="B1420" s="237" t="s">
        <v>772</v>
      </c>
      <c r="C1420" s="18" t="s">
        <v>1075</v>
      </c>
      <c r="D1420" s="20" t="s">
        <v>0</v>
      </c>
      <c r="E1420" s="222">
        <v>3</v>
      </c>
      <c r="F1420" s="19"/>
      <c r="G1420" s="211"/>
    </row>
    <row r="1421" spans="1:7" s="220" customFormat="1" ht="15">
      <c r="A1421" s="312" t="s">
        <v>2637</v>
      </c>
      <c r="B1421" s="237" t="s">
        <v>691</v>
      </c>
      <c r="C1421" s="18" t="s">
        <v>234</v>
      </c>
      <c r="D1421" s="20" t="s">
        <v>9</v>
      </c>
      <c r="E1421" s="222">
        <v>42</v>
      </c>
      <c r="F1421" s="19"/>
      <c r="G1421" s="211"/>
    </row>
    <row r="1422" spans="1:7" s="220" customFormat="1" ht="15">
      <c r="A1422" s="312" t="s">
        <v>2638</v>
      </c>
      <c r="B1422" s="237" t="s">
        <v>661</v>
      </c>
      <c r="C1422" s="18" t="s">
        <v>210</v>
      </c>
      <c r="D1422" s="20" t="s">
        <v>9</v>
      </c>
      <c r="E1422" s="222">
        <v>3</v>
      </c>
      <c r="F1422" s="19"/>
      <c r="G1422" s="211"/>
    </row>
    <row r="1423" spans="1:7" s="220" customFormat="1" ht="15">
      <c r="A1423" s="313"/>
      <c r="B1423" s="276"/>
      <c r="C1423" s="206"/>
      <c r="D1423" s="20"/>
      <c r="E1423" s="222"/>
      <c r="F1423" s="19"/>
      <c r="G1423" s="211"/>
    </row>
    <row r="1424" spans="1:7" s="220" customFormat="1" ht="15">
      <c r="A1424" s="316" t="s">
        <v>1300</v>
      </c>
      <c r="B1424" s="228"/>
      <c r="C1424" s="283" t="s">
        <v>1212</v>
      </c>
      <c r="D1424" s="150"/>
      <c r="E1424" s="251"/>
      <c r="F1424" s="214"/>
      <c r="G1424" s="250"/>
    </row>
    <row r="1425" spans="1:7" s="220" customFormat="1" ht="25.5">
      <c r="A1425" s="312" t="s">
        <v>2556</v>
      </c>
      <c r="B1425" s="198" t="s">
        <v>1080</v>
      </c>
      <c r="C1425" s="18" t="s">
        <v>1081</v>
      </c>
      <c r="D1425" s="20" t="s">
        <v>11</v>
      </c>
      <c r="E1425" s="222">
        <v>2</v>
      </c>
      <c r="F1425" s="19"/>
      <c r="G1425" s="211"/>
    </row>
    <row r="1426" spans="1:7" s="220" customFormat="1" ht="25.5">
      <c r="A1426" s="312" t="s">
        <v>2557</v>
      </c>
      <c r="B1426" s="198" t="s">
        <v>1078</v>
      </c>
      <c r="C1426" s="18" t="s">
        <v>1079</v>
      </c>
      <c r="D1426" s="20" t="s">
        <v>11</v>
      </c>
      <c r="E1426" s="222">
        <v>1</v>
      </c>
      <c r="F1426" s="19"/>
      <c r="G1426" s="211"/>
    </row>
    <row r="1427" spans="1:7" s="220" customFormat="1" ht="15">
      <c r="A1427" s="312" t="s">
        <v>2558</v>
      </c>
      <c r="B1427" s="198" t="s">
        <v>779</v>
      </c>
      <c r="C1427" s="18" t="s">
        <v>2660</v>
      </c>
      <c r="D1427" s="20" t="s">
        <v>0</v>
      </c>
      <c r="E1427" s="222">
        <v>2</v>
      </c>
      <c r="F1427" s="19"/>
      <c r="G1427" s="211"/>
    </row>
    <row r="1428" spans="1:7" s="220" customFormat="1" ht="15">
      <c r="A1428" s="312" t="s">
        <v>2559</v>
      </c>
      <c r="B1428" s="179" t="s">
        <v>1125</v>
      </c>
      <c r="C1428" s="18" t="s">
        <v>1126</v>
      </c>
      <c r="D1428" s="20" t="s">
        <v>8</v>
      </c>
      <c r="E1428" s="222">
        <v>0.18000000000000002</v>
      </c>
      <c r="F1428" s="19"/>
      <c r="G1428" s="211"/>
    </row>
    <row r="1429" spans="1:7" s="220" customFormat="1" ht="25.5">
      <c r="A1429" s="312" t="s">
        <v>2560</v>
      </c>
      <c r="B1429" s="237" t="s">
        <v>1092</v>
      </c>
      <c r="C1429" s="18" t="s">
        <v>1093</v>
      </c>
      <c r="D1429" s="20" t="s">
        <v>9</v>
      </c>
      <c r="E1429" s="222">
        <v>10</v>
      </c>
      <c r="F1429" s="19"/>
      <c r="G1429" s="211"/>
    </row>
    <row r="1430" spans="1:7" s="220" customFormat="1" ht="25.5">
      <c r="A1430" s="312" t="s">
        <v>2561</v>
      </c>
      <c r="B1430" s="237" t="s">
        <v>1094</v>
      </c>
      <c r="C1430" s="18" t="s">
        <v>1095</v>
      </c>
      <c r="D1430" s="20" t="s">
        <v>9</v>
      </c>
      <c r="E1430" s="222">
        <v>10</v>
      </c>
      <c r="F1430" s="19"/>
      <c r="G1430" s="211"/>
    </row>
    <row r="1431" spans="1:7" s="220" customFormat="1" ht="25.5">
      <c r="A1431" s="312" t="s">
        <v>2562</v>
      </c>
      <c r="B1431" s="237" t="s">
        <v>605</v>
      </c>
      <c r="C1431" s="18" t="s">
        <v>161</v>
      </c>
      <c r="D1431" s="20" t="s">
        <v>9</v>
      </c>
      <c r="E1431" s="222">
        <v>20</v>
      </c>
      <c r="F1431" s="19"/>
      <c r="G1431" s="211"/>
    </row>
    <row r="1432" spans="1:7" s="220" customFormat="1" ht="25.5">
      <c r="A1432" s="312" t="s">
        <v>2563</v>
      </c>
      <c r="B1432" s="237" t="s">
        <v>990</v>
      </c>
      <c r="C1432" s="18" t="s">
        <v>991</v>
      </c>
      <c r="D1432" s="20" t="s">
        <v>9</v>
      </c>
      <c r="E1432" s="222">
        <v>20</v>
      </c>
      <c r="F1432" s="19"/>
      <c r="G1432" s="211"/>
    </row>
    <row r="1433" spans="1:7" s="220" customFormat="1" ht="25.5">
      <c r="A1433" s="312" t="s">
        <v>2564</v>
      </c>
      <c r="B1433" s="237" t="s">
        <v>2385</v>
      </c>
      <c r="C1433" s="18" t="s">
        <v>2661</v>
      </c>
      <c r="D1433" s="20" t="s">
        <v>9</v>
      </c>
      <c r="E1433" s="222">
        <v>20</v>
      </c>
      <c r="F1433" s="19"/>
      <c r="G1433" s="211"/>
    </row>
    <row r="1434" spans="1:7" s="220" customFormat="1" ht="15">
      <c r="A1434" s="313"/>
      <c r="B1434" s="181"/>
      <c r="C1434" s="206"/>
      <c r="D1434" s="20"/>
      <c r="E1434" s="222"/>
      <c r="F1434" s="19"/>
      <c r="G1434" s="211"/>
    </row>
    <row r="1435" spans="1:7" s="220" customFormat="1" ht="15">
      <c r="A1435" s="316" t="s">
        <v>1301</v>
      </c>
      <c r="B1435" s="228"/>
      <c r="C1435" s="283" t="s">
        <v>2555</v>
      </c>
      <c r="D1435" s="150"/>
      <c r="E1435" s="251"/>
      <c r="F1435" s="214"/>
      <c r="G1435" s="250"/>
    </row>
    <row r="1436" spans="1:7" s="220" customFormat="1" ht="25.5">
      <c r="A1436" s="312" t="s">
        <v>2566</v>
      </c>
      <c r="B1436" s="179" t="s">
        <v>837</v>
      </c>
      <c r="C1436" s="18" t="s">
        <v>351</v>
      </c>
      <c r="D1436" s="20" t="s">
        <v>0</v>
      </c>
      <c r="E1436" s="222">
        <v>1</v>
      </c>
      <c r="F1436" s="19"/>
      <c r="G1436" s="211"/>
    </row>
    <row r="1437" spans="1:7" s="220" customFormat="1" ht="25.5">
      <c r="A1437" s="312" t="s">
        <v>2569</v>
      </c>
      <c r="B1437" s="179" t="s">
        <v>836</v>
      </c>
      <c r="C1437" s="18" t="s">
        <v>350</v>
      </c>
      <c r="D1437" s="20" t="s">
        <v>0</v>
      </c>
      <c r="E1437" s="222">
        <v>5</v>
      </c>
      <c r="F1437" s="19"/>
      <c r="G1437" s="211"/>
    </row>
    <row r="1438" spans="1:7" s="220" customFormat="1" ht="25.5">
      <c r="A1438" s="312" t="s">
        <v>2570</v>
      </c>
      <c r="B1438" s="179" t="s">
        <v>810</v>
      </c>
      <c r="C1438" s="18" t="s">
        <v>326</v>
      </c>
      <c r="D1438" s="20" t="s">
        <v>9</v>
      </c>
      <c r="E1438" s="222">
        <v>35</v>
      </c>
      <c r="F1438" s="19"/>
      <c r="G1438" s="211"/>
    </row>
    <row r="1439" spans="1:7" s="220" customFormat="1" ht="25.5">
      <c r="A1439" s="312" t="s">
        <v>2571</v>
      </c>
      <c r="B1439" s="179" t="s">
        <v>813</v>
      </c>
      <c r="C1439" s="18" t="s">
        <v>329</v>
      </c>
      <c r="D1439" s="20" t="s">
        <v>9</v>
      </c>
      <c r="E1439" s="222">
        <v>25</v>
      </c>
      <c r="F1439" s="19"/>
      <c r="G1439" s="211"/>
    </row>
    <row r="1440" spans="1:7" s="220" customFormat="1" ht="15">
      <c r="A1440" s="312" t="s">
        <v>2572</v>
      </c>
      <c r="B1440" s="179" t="s">
        <v>844</v>
      </c>
      <c r="C1440" s="18" t="s">
        <v>357</v>
      </c>
      <c r="D1440" s="20" t="s">
        <v>0</v>
      </c>
      <c r="E1440" s="222">
        <v>4</v>
      </c>
      <c r="F1440" s="19"/>
      <c r="G1440" s="211"/>
    </row>
    <row r="1441" spans="1:8" s="220" customFormat="1" ht="16.5" customHeight="1">
      <c r="A1441" s="312" t="s">
        <v>2573</v>
      </c>
      <c r="B1441" s="179" t="s">
        <v>815</v>
      </c>
      <c r="C1441" s="18" t="s">
        <v>331</v>
      </c>
      <c r="D1441" s="20" t="s">
        <v>9</v>
      </c>
      <c r="E1441" s="222">
        <v>15</v>
      </c>
      <c r="F1441" s="19"/>
      <c r="G1441" s="211"/>
    </row>
    <row r="1442" spans="1:8" s="220" customFormat="1" ht="25.5">
      <c r="A1442" s="312" t="s">
        <v>2574</v>
      </c>
      <c r="B1442" s="179" t="s">
        <v>828</v>
      </c>
      <c r="C1442" s="18" t="s">
        <v>343</v>
      </c>
      <c r="D1442" s="20" t="s">
        <v>9</v>
      </c>
      <c r="E1442" s="222">
        <v>24</v>
      </c>
      <c r="F1442" s="19"/>
      <c r="G1442" s="211"/>
      <c r="H1442" s="277"/>
    </row>
    <row r="1443" spans="1:8" s="220" customFormat="1" ht="15">
      <c r="A1443" s="312" t="s">
        <v>2575</v>
      </c>
      <c r="B1443" s="186" t="s">
        <v>781</v>
      </c>
      <c r="C1443" s="18" t="s">
        <v>297</v>
      </c>
      <c r="D1443" s="20" t="s">
        <v>0</v>
      </c>
      <c r="E1443" s="222">
        <v>1</v>
      </c>
      <c r="F1443" s="19"/>
      <c r="G1443" s="211"/>
      <c r="H1443" s="286"/>
    </row>
    <row r="1444" spans="1:8" s="220" customFormat="1" ht="15">
      <c r="A1444" s="312" t="s">
        <v>2576</v>
      </c>
      <c r="B1444" s="179" t="s">
        <v>784</v>
      </c>
      <c r="C1444" s="18" t="s">
        <v>300</v>
      </c>
      <c r="D1444" s="20" t="s">
        <v>0</v>
      </c>
      <c r="E1444" s="222">
        <v>2</v>
      </c>
      <c r="F1444" s="19"/>
      <c r="G1444" s="211"/>
    </row>
    <row r="1445" spans="1:8" s="220" customFormat="1" ht="25.5">
      <c r="A1445" s="312" t="s">
        <v>2577</v>
      </c>
      <c r="B1445" s="179" t="s">
        <v>812</v>
      </c>
      <c r="C1445" s="18" t="s">
        <v>328</v>
      </c>
      <c r="D1445" s="20" t="s">
        <v>9</v>
      </c>
      <c r="E1445" s="222">
        <v>22.5</v>
      </c>
      <c r="F1445" s="19"/>
      <c r="G1445" s="211"/>
    </row>
    <row r="1446" spans="1:8" s="220" customFormat="1" ht="15">
      <c r="A1446" s="312" t="s">
        <v>2578</v>
      </c>
      <c r="B1446" s="186" t="s">
        <v>804</v>
      </c>
      <c r="C1446" s="18" t="s">
        <v>320</v>
      </c>
      <c r="D1446" s="20" t="s">
        <v>0</v>
      </c>
      <c r="E1446" s="222">
        <v>3</v>
      </c>
      <c r="F1446" s="19"/>
      <c r="G1446" s="211"/>
    </row>
    <row r="1447" spans="1:8" s="220" customFormat="1" ht="25.5">
      <c r="A1447" s="312" t="s">
        <v>2579</v>
      </c>
      <c r="B1447" s="179" t="s">
        <v>789</v>
      </c>
      <c r="C1447" s="18" t="s">
        <v>305</v>
      </c>
      <c r="D1447" s="20" t="s">
        <v>8</v>
      </c>
      <c r="E1447" s="222">
        <v>2.7</v>
      </c>
      <c r="F1447" s="19"/>
      <c r="G1447" s="211"/>
    </row>
    <row r="1448" spans="1:8" s="220" customFormat="1" ht="15">
      <c r="A1448" s="312" t="s">
        <v>2580</v>
      </c>
      <c r="B1448" s="179" t="s">
        <v>802</v>
      </c>
      <c r="C1448" s="18" t="s">
        <v>318</v>
      </c>
      <c r="D1448" s="20" t="s">
        <v>0</v>
      </c>
      <c r="E1448" s="222">
        <v>3</v>
      </c>
      <c r="F1448" s="19"/>
      <c r="G1448" s="211"/>
    </row>
    <row r="1449" spans="1:8" s="220" customFormat="1" ht="15">
      <c r="A1449" s="312" t="s">
        <v>2581</v>
      </c>
      <c r="B1449" s="179" t="s">
        <v>805</v>
      </c>
      <c r="C1449" s="18" t="s">
        <v>321</v>
      </c>
      <c r="D1449" s="20" t="s">
        <v>0</v>
      </c>
      <c r="E1449" s="222">
        <v>2</v>
      </c>
      <c r="F1449" s="19"/>
      <c r="G1449" s="211"/>
    </row>
    <row r="1450" spans="1:8" s="220" customFormat="1" ht="15">
      <c r="A1450" s="312" t="s">
        <v>2582</v>
      </c>
      <c r="B1450" s="179" t="s">
        <v>803</v>
      </c>
      <c r="C1450" s="18" t="s">
        <v>319</v>
      </c>
      <c r="D1450" s="20" t="s">
        <v>0</v>
      </c>
      <c r="E1450" s="222">
        <v>2</v>
      </c>
      <c r="F1450" s="19"/>
      <c r="G1450" s="211"/>
    </row>
    <row r="1451" spans="1:8" s="220" customFormat="1" ht="25.5">
      <c r="A1451" s="312" t="s">
        <v>2583</v>
      </c>
      <c r="B1451" s="179" t="s">
        <v>2386</v>
      </c>
      <c r="C1451" s="18" t="s">
        <v>2662</v>
      </c>
      <c r="D1451" s="20" t="s">
        <v>0</v>
      </c>
      <c r="E1451" s="222">
        <v>4</v>
      </c>
      <c r="F1451" s="19"/>
      <c r="G1451" s="211"/>
    </row>
    <row r="1452" spans="1:8" s="220" customFormat="1" ht="25.5">
      <c r="A1452" s="312" t="s">
        <v>2584</v>
      </c>
      <c r="B1452" s="179" t="s">
        <v>792</v>
      </c>
      <c r="C1452" s="18" t="s">
        <v>308</v>
      </c>
      <c r="D1452" s="20" t="s">
        <v>0</v>
      </c>
      <c r="E1452" s="222">
        <v>2</v>
      </c>
      <c r="F1452" s="19"/>
      <c r="G1452" s="211"/>
    </row>
    <row r="1453" spans="1:8" s="220" customFormat="1" ht="25.5">
      <c r="A1453" s="312" t="s">
        <v>2585</v>
      </c>
      <c r="B1453" s="179" t="s">
        <v>796</v>
      </c>
      <c r="C1453" s="18" t="s">
        <v>312</v>
      </c>
      <c r="D1453" s="20" t="s">
        <v>0</v>
      </c>
      <c r="E1453" s="222">
        <v>3</v>
      </c>
      <c r="F1453" s="19"/>
      <c r="G1453" s="211"/>
    </row>
    <row r="1454" spans="1:8" s="220" customFormat="1" ht="15">
      <c r="A1454" s="312" t="s">
        <v>2586</v>
      </c>
      <c r="B1454" s="179" t="s">
        <v>806</v>
      </c>
      <c r="C1454" s="18" t="s">
        <v>322</v>
      </c>
      <c r="D1454" s="20" t="s">
        <v>0</v>
      </c>
      <c r="E1454" s="222">
        <v>1</v>
      </c>
      <c r="F1454" s="19"/>
      <c r="G1454" s="211"/>
      <c r="H1454" s="277"/>
    </row>
    <row r="1455" spans="1:8" s="220" customFormat="1" ht="15">
      <c r="A1455" s="312" t="s">
        <v>2587</v>
      </c>
      <c r="B1455" s="179" t="s">
        <v>793</v>
      </c>
      <c r="C1455" s="18" t="s">
        <v>309</v>
      </c>
      <c r="D1455" s="20" t="s">
        <v>0</v>
      </c>
      <c r="E1455" s="222">
        <v>1</v>
      </c>
      <c r="F1455" s="19"/>
      <c r="G1455" s="211"/>
    </row>
    <row r="1456" spans="1:8" s="220" customFormat="1" ht="15">
      <c r="A1456" s="312" t="s">
        <v>2588</v>
      </c>
      <c r="B1456" s="179" t="s">
        <v>807</v>
      </c>
      <c r="C1456" s="18" t="s">
        <v>323</v>
      </c>
      <c r="D1456" s="20" t="s">
        <v>0</v>
      </c>
      <c r="E1456" s="222">
        <v>3</v>
      </c>
      <c r="F1456" s="19"/>
      <c r="G1456" s="211"/>
    </row>
    <row r="1457" spans="1:7" s="220" customFormat="1" ht="15">
      <c r="A1457" s="312" t="s">
        <v>2589</v>
      </c>
      <c r="B1457" s="179" t="s">
        <v>809</v>
      </c>
      <c r="C1457" s="18" t="s">
        <v>325</v>
      </c>
      <c r="D1457" s="20" t="s">
        <v>0</v>
      </c>
      <c r="E1457" s="222">
        <v>2</v>
      </c>
      <c r="F1457" s="19"/>
      <c r="G1457" s="211"/>
    </row>
    <row r="1458" spans="1:7" s="220" customFormat="1" ht="15">
      <c r="A1458" s="312" t="s">
        <v>2590</v>
      </c>
      <c r="B1458" s="179" t="s">
        <v>839</v>
      </c>
      <c r="C1458" s="18" t="s">
        <v>353</v>
      </c>
      <c r="D1458" s="20" t="s">
        <v>0</v>
      </c>
      <c r="E1458" s="222">
        <v>1</v>
      </c>
      <c r="F1458" s="19"/>
      <c r="G1458" s="211"/>
    </row>
    <row r="1459" spans="1:7" s="220" customFormat="1" ht="15">
      <c r="A1459" s="312" t="s">
        <v>2591</v>
      </c>
      <c r="B1459" s="179" t="s">
        <v>846</v>
      </c>
      <c r="C1459" s="18" t="s">
        <v>2663</v>
      </c>
      <c r="D1459" s="20" t="s">
        <v>0</v>
      </c>
      <c r="E1459" s="222">
        <v>2</v>
      </c>
      <c r="F1459" s="19"/>
      <c r="G1459" s="211"/>
    </row>
    <row r="1460" spans="1:7" s="220" customFormat="1" ht="15">
      <c r="A1460" s="312" t="s">
        <v>2592</v>
      </c>
      <c r="B1460" s="179" t="s">
        <v>849</v>
      </c>
      <c r="C1460" s="18" t="s">
        <v>361</v>
      </c>
      <c r="D1460" s="20" t="s">
        <v>8</v>
      </c>
      <c r="E1460" s="222">
        <v>0.68</v>
      </c>
      <c r="F1460" s="19"/>
      <c r="G1460" s="211"/>
    </row>
    <row r="1461" spans="1:7" s="220" customFormat="1" ht="15">
      <c r="A1461" s="312" t="s">
        <v>2593</v>
      </c>
      <c r="B1461" s="179" t="s">
        <v>2387</v>
      </c>
      <c r="C1461" s="18" t="s">
        <v>2624</v>
      </c>
      <c r="D1461" s="20" t="s">
        <v>0</v>
      </c>
      <c r="E1461" s="222">
        <v>4</v>
      </c>
      <c r="F1461" s="19"/>
      <c r="G1461" s="211"/>
    </row>
    <row r="1462" spans="1:7" s="220" customFormat="1" ht="15">
      <c r="A1462" s="312" t="s">
        <v>2594</v>
      </c>
      <c r="B1462" s="179" t="s">
        <v>863</v>
      </c>
      <c r="C1462" s="18" t="s">
        <v>374</v>
      </c>
      <c r="D1462" s="20" t="s">
        <v>0</v>
      </c>
      <c r="E1462" s="222">
        <v>1</v>
      </c>
      <c r="F1462" s="19"/>
      <c r="G1462" s="211"/>
    </row>
    <row r="1463" spans="1:7" s="220" customFormat="1" ht="15">
      <c r="A1463" s="312" t="s">
        <v>2595</v>
      </c>
      <c r="B1463" s="179" t="s">
        <v>862</v>
      </c>
      <c r="C1463" s="18" t="s">
        <v>373</v>
      </c>
      <c r="D1463" s="20" t="s">
        <v>0</v>
      </c>
      <c r="E1463" s="222">
        <v>1</v>
      </c>
      <c r="F1463" s="19"/>
      <c r="G1463" s="211"/>
    </row>
    <row r="1464" spans="1:7" s="220" customFormat="1" ht="15">
      <c r="A1464" s="312" t="s">
        <v>2596</v>
      </c>
      <c r="B1464" s="179" t="s">
        <v>864</v>
      </c>
      <c r="C1464" s="18" t="s">
        <v>1104</v>
      </c>
      <c r="D1464" s="20" t="s">
        <v>0</v>
      </c>
      <c r="E1464" s="222">
        <v>1</v>
      </c>
      <c r="F1464" s="19"/>
      <c r="G1464" s="211"/>
    </row>
    <row r="1465" spans="1:7" s="220" customFormat="1" ht="15">
      <c r="A1465" s="313"/>
      <c r="B1465" s="276"/>
      <c r="C1465" s="18"/>
      <c r="D1465" s="20"/>
      <c r="E1465" s="222"/>
      <c r="F1465" s="19"/>
      <c r="G1465" s="211"/>
    </row>
    <row r="1466" spans="1:7" s="220" customFormat="1" ht="15">
      <c r="A1466" s="317" t="s">
        <v>1302</v>
      </c>
      <c r="B1466" s="287"/>
      <c r="C1466" s="229" t="s">
        <v>2565</v>
      </c>
      <c r="D1466" s="230"/>
      <c r="E1466" s="217"/>
      <c r="F1466" s="252"/>
      <c r="G1466" s="231"/>
    </row>
    <row r="1467" spans="1:7" s="220" customFormat="1" ht="25.5">
      <c r="A1467" s="312" t="s">
        <v>2567</v>
      </c>
      <c r="B1467" s="379" t="s">
        <v>1219</v>
      </c>
      <c r="C1467" s="18" t="s">
        <v>2388</v>
      </c>
      <c r="D1467" s="20" t="s">
        <v>0</v>
      </c>
      <c r="E1467" s="222">
        <v>2</v>
      </c>
      <c r="F1467" s="19"/>
      <c r="G1467" s="211"/>
    </row>
    <row r="1468" spans="1:7" s="220" customFormat="1" ht="15">
      <c r="A1468" s="312"/>
      <c r="B1468" s="232"/>
      <c r="C1468" s="18"/>
      <c r="D1468" s="20"/>
      <c r="E1468" s="222"/>
      <c r="F1468" s="19"/>
      <c r="G1468" s="211"/>
    </row>
    <row r="1469" spans="1:7" s="220" customFormat="1" ht="15">
      <c r="A1469" s="317" t="s">
        <v>1318</v>
      </c>
      <c r="B1469" s="287"/>
      <c r="C1469" s="229" t="s">
        <v>878</v>
      </c>
      <c r="D1469" s="230"/>
      <c r="E1469" s="217"/>
      <c r="F1469" s="252"/>
      <c r="G1469" s="231"/>
    </row>
    <row r="1470" spans="1:7" s="220" customFormat="1" ht="38.25">
      <c r="A1470" s="315" t="s">
        <v>2597</v>
      </c>
      <c r="B1470" s="239" t="s">
        <v>1178</v>
      </c>
      <c r="C1470" s="18" t="s">
        <v>1179</v>
      </c>
      <c r="D1470" s="20" t="s">
        <v>0</v>
      </c>
      <c r="E1470" s="222">
        <v>3</v>
      </c>
      <c r="F1470" s="19"/>
      <c r="G1470" s="211"/>
    </row>
    <row r="1471" spans="1:7" s="220" customFormat="1" ht="15">
      <c r="A1471" s="315" t="s">
        <v>2598</v>
      </c>
      <c r="B1471" s="239" t="s">
        <v>1176</v>
      </c>
      <c r="C1471" s="18" t="s">
        <v>1177</v>
      </c>
      <c r="D1471" s="20" t="s">
        <v>8</v>
      </c>
      <c r="E1471" s="222">
        <v>3.84</v>
      </c>
      <c r="F1471" s="19"/>
      <c r="G1471" s="211"/>
    </row>
    <row r="1472" spans="1:7" s="220" customFormat="1" ht="15">
      <c r="A1472" s="315"/>
      <c r="B1472" s="233"/>
      <c r="C1472" s="18"/>
      <c r="D1472" s="20"/>
      <c r="E1472" s="222"/>
      <c r="F1472" s="19"/>
      <c r="G1472" s="211"/>
    </row>
    <row r="1473" spans="1:8" s="220" customFormat="1" ht="15">
      <c r="A1473" s="317" t="s">
        <v>1319</v>
      </c>
      <c r="B1473" s="287"/>
      <c r="C1473" s="229" t="s">
        <v>865</v>
      </c>
      <c r="D1473" s="230"/>
      <c r="E1473" s="217"/>
      <c r="F1473" s="252"/>
      <c r="G1473" s="231"/>
    </row>
    <row r="1474" spans="1:8" s="220" customFormat="1" ht="15">
      <c r="A1474" s="315" t="s">
        <v>2568</v>
      </c>
      <c r="B1474" s="239" t="s">
        <v>426</v>
      </c>
      <c r="C1474" s="18" t="s">
        <v>28</v>
      </c>
      <c r="D1474" s="20" t="s">
        <v>8</v>
      </c>
      <c r="E1474" s="222">
        <v>467.5</v>
      </c>
      <c r="F1474" s="19"/>
      <c r="G1474" s="211"/>
    </row>
    <row r="1475" spans="1:8" s="220" customFormat="1" ht="25.5">
      <c r="A1475" s="315" t="s">
        <v>2599</v>
      </c>
      <c r="B1475" s="239" t="s">
        <v>871</v>
      </c>
      <c r="C1475" s="18" t="s">
        <v>380</v>
      </c>
      <c r="D1475" s="20" t="s">
        <v>12</v>
      </c>
      <c r="E1475" s="222">
        <v>2.5499999999999998</v>
      </c>
      <c r="F1475" s="19"/>
      <c r="G1475" s="211"/>
      <c r="H1475" s="277"/>
    </row>
    <row r="1476" spans="1:8" s="220" customFormat="1" ht="30.75" customHeight="1">
      <c r="A1476" s="315" t="s">
        <v>2600</v>
      </c>
      <c r="B1476" s="239" t="s">
        <v>870</v>
      </c>
      <c r="C1476" s="18" t="s">
        <v>379</v>
      </c>
      <c r="D1476" s="20" t="s">
        <v>9</v>
      </c>
      <c r="E1476" s="222">
        <v>170</v>
      </c>
      <c r="F1476" s="19"/>
      <c r="G1476" s="211"/>
      <c r="H1476" s="277"/>
    </row>
    <row r="1477" spans="1:8" s="220" customFormat="1" ht="29.25" customHeight="1">
      <c r="A1477" s="315" t="s">
        <v>2601</v>
      </c>
      <c r="B1477" s="239" t="s">
        <v>872</v>
      </c>
      <c r="C1477" s="18" t="s">
        <v>381</v>
      </c>
      <c r="D1477" s="20" t="s">
        <v>12</v>
      </c>
      <c r="E1477" s="222">
        <v>6.37</v>
      </c>
      <c r="F1477" s="19"/>
      <c r="G1477" s="211"/>
      <c r="H1477" s="277"/>
    </row>
    <row r="1478" spans="1:8" s="220" customFormat="1" ht="25.5">
      <c r="A1478" s="315" t="s">
        <v>2602</v>
      </c>
      <c r="B1478" s="239" t="s">
        <v>868</v>
      </c>
      <c r="C1478" s="18" t="s">
        <v>377</v>
      </c>
      <c r="D1478" s="20" t="s">
        <v>8</v>
      </c>
      <c r="E1478" s="222">
        <v>297.5</v>
      </c>
      <c r="F1478" s="19"/>
      <c r="G1478" s="211"/>
      <c r="H1478" s="277"/>
    </row>
    <row r="1479" spans="1:8" s="220" customFormat="1" ht="25.5">
      <c r="A1479" s="315" t="s">
        <v>2603</v>
      </c>
      <c r="B1479" s="239" t="s">
        <v>866</v>
      </c>
      <c r="C1479" s="18" t="s">
        <v>375</v>
      </c>
      <c r="D1479" s="20" t="s">
        <v>8</v>
      </c>
      <c r="E1479" s="222">
        <v>297.5</v>
      </c>
      <c r="F1479" s="19"/>
      <c r="G1479" s="211"/>
      <c r="H1479" s="277"/>
    </row>
    <row r="1480" spans="1:8" s="220" customFormat="1" ht="15" customHeight="1">
      <c r="A1480" s="315" t="s">
        <v>2604</v>
      </c>
      <c r="B1480" s="239" t="s">
        <v>867</v>
      </c>
      <c r="C1480" s="18" t="s">
        <v>376</v>
      </c>
      <c r="D1480" s="20" t="s">
        <v>12</v>
      </c>
      <c r="E1480" s="222">
        <v>74.38</v>
      </c>
      <c r="F1480" s="19"/>
      <c r="G1480" s="211"/>
      <c r="H1480" s="277"/>
    </row>
    <row r="1481" spans="1:8" s="220" customFormat="1" ht="15">
      <c r="A1481" s="315" t="s">
        <v>2605</v>
      </c>
      <c r="B1481" s="239" t="s">
        <v>626</v>
      </c>
      <c r="C1481" s="18" t="s">
        <v>180</v>
      </c>
      <c r="D1481" s="20" t="s">
        <v>8</v>
      </c>
      <c r="E1481" s="222">
        <v>30</v>
      </c>
      <c r="F1481" s="19"/>
      <c r="G1481" s="211"/>
    </row>
    <row r="1482" spans="1:8" s="220" customFormat="1" ht="15">
      <c r="A1482" s="315" t="s">
        <v>2606</v>
      </c>
      <c r="B1482" s="239" t="s">
        <v>625</v>
      </c>
      <c r="C1482" s="18" t="s">
        <v>179</v>
      </c>
      <c r="D1482" s="20" t="s">
        <v>12</v>
      </c>
      <c r="E1482" s="222">
        <v>15</v>
      </c>
      <c r="F1482" s="19"/>
      <c r="G1482" s="211"/>
    </row>
    <row r="1483" spans="1:8" s="220" customFormat="1" ht="15">
      <c r="A1483" s="315" t="s">
        <v>2607</v>
      </c>
      <c r="B1483" s="239" t="s">
        <v>482</v>
      </c>
      <c r="C1483" s="18" t="s">
        <v>78</v>
      </c>
      <c r="D1483" s="20" t="s">
        <v>8</v>
      </c>
      <c r="E1483" s="222">
        <v>25.5</v>
      </c>
      <c r="F1483" s="19"/>
      <c r="G1483" s="211"/>
    </row>
    <row r="1484" spans="1:8" s="220" customFormat="1" ht="15">
      <c r="A1484" s="315" t="s">
        <v>2608</v>
      </c>
      <c r="B1484" s="239" t="s">
        <v>501</v>
      </c>
      <c r="C1484" s="18" t="s">
        <v>95</v>
      </c>
      <c r="D1484" s="20" t="s">
        <v>12</v>
      </c>
      <c r="E1484" s="222">
        <v>5.0999999999999996</v>
      </c>
      <c r="F1484" s="19"/>
      <c r="G1484" s="211"/>
    </row>
    <row r="1485" spans="1:8" s="220" customFormat="1" ht="15">
      <c r="A1485" s="315" t="s">
        <v>2609</v>
      </c>
      <c r="B1485" s="239" t="s">
        <v>494</v>
      </c>
      <c r="C1485" s="18" t="s">
        <v>88</v>
      </c>
      <c r="D1485" s="20" t="s">
        <v>12</v>
      </c>
      <c r="E1485" s="222">
        <v>10.199999999999999</v>
      </c>
      <c r="F1485" s="19"/>
      <c r="G1485" s="211"/>
    </row>
    <row r="1486" spans="1:8" s="220" customFormat="1" ht="25.5">
      <c r="A1486" s="315" t="s">
        <v>2610</v>
      </c>
      <c r="B1486" s="239" t="s">
        <v>496</v>
      </c>
      <c r="C1486" s="18" t="s">
        <v>90</v>
      </c>
      <c r="D1486" s="20" t="s">
        <v>12</v>
      </c>
      <c r="E1486" s="222">
        <v>10.199999999999999</v>
      </c>
      <c r="F1486" s="19"/>
      <c r="G1486" s="211"/>
    </row>
    <row r="1487" spans="1:8" s="220" customFormat="1" ht="15">
      <c r="A1487" s="313"/>
      <c r="B1487" s="276"/>
      <c r="C1487" s="18"/>
      <c r="D1487" s="20"/>
      <c r="E1487" s="222"/>
      <c r="F1487" s="19"/>
      <c r="G1487" s="211"/>
      <c r="H1487" s="277"/>
    </row>
    <row r="1488" spans="1:8" s="220" customFormat="1" ht="10.5" customHeight="1">
      <c r="A1488" s="317" t="s">
        <v>1320</v>
      </c>
      <c r="B1488" s="287"/>
      <c r="C1488" s="165" t="s">
        <v>873</v>
      </c>
      <c r="D1488" s="217"/>
      <c r="E1488" s="252"/>
      <c r="F1488" s="218"/>
      <c r="G1488" s="249"/>
    </row>
    <row r="1489" spans="1:7" s="220" customFormat="1" ht="15">
      <c r="A1489" s="312" t="s">
        <v>2611</v>
      </c>
      <c r="B1489" s="186" t="s">
        <v>874</v>
      </c>
      <c r="C1489" s="18" t="s">
        <v>382</v>
      </c>
      <c r="D1489" s="20" t="s">
        <v>8</v>
      </c>
      <c r="E1489" s="222">
        <v>570</v>
      </c>
      <c r="F1489" s="19"/>
      <c r="G1489" s="211"/>
    </row>
    <row r="1490" spans="1:7" s="177" customFormat="1">
      <c r="A1490" s="297"/>
      <c r="B1490" s="253"/>
      <c r="C1490" s="254"/>
      <c r="D1490" s="255"/>
      <c r="E1490" s="256"/>
      <c r="F1490" s="257"/>
      <c r="G1490" s="258"/>
    </row>
    <row r="1491" spans="1:7" s="177" customFormat="1" ht="17.25" customHeight="1">
      <c r="A1491" s="368"/>
      <c r="B1491" s="369"/>
      <c r="C1491" s="370" t="s">
        <v>2096</v>
      </c>
      <c r="D1491" s="370"/>
      <c r="E1491" s="370"/>
      <c r="F1491" s="370"/>
      <c r="G1491" s="370"/>
    </row>
    <row r="1492" spans="1:7" s="177" customFormat="1" ht="15">
      <c r="A1492" s="289"/>
      <c r="B1492" s="366"/>
      <c r="C1492" s="367"/>
      <c r="D1492" s="367"/>
      <c r="E1492" s="367"/>
      <c r="F1492" s="367"/>
      <c r="G1492" s="367"/>
    </row>
    <row r="1493" spans="1:7" s="177" customFormat="1">
      <c r="A1493" s="292" t="s">
        <v>1201</v>
      </c>
      <c r="B1493" s="51" t="s">
        <v>1221</v>
      </c>
      <c r="C1493" s="18" t="s">
        <v>2614</v>
      </c>
      <c r="D1493" s="261" t="s">
        <v>11</v>
      </c>
      <c r="E1493" s="129">
        <v>1</v>
      </c>
      <c r="F1493" s="147"/>
      <c r="G1493" s="120"/>
    </row>
    <row r="1494" spans="1:7" s="177" customFormat="1">
      <c r="A1494" s="393"/>
      <c r="B1494" s="394"/>
      <c r="C1494" s="394"/>
      <c r="D1494" s="394"/>
      <c r="E1494" s="394"/>
      <c r="F1494" s="394"/>
      <c r="G1494" s="395"/>
    </row>
    <row r="1495" spans="1:7" s="177" customFormat="1">
      <c r="A1495" s="387" t="s">
        <v>1330</v>
      </c>
      <c r="B1495" s="387"/>
      <c r="C1495" s="387"/>
      <c r="D1495" s="387"/>
      <c r="E1495" s="387"/>
      <c r="F1495" s="387"/>
      <c r="G1495" s="326"/>
    </row>
    <row r="1496" spans="1:7" s="177" customFormat="1">
      <c r="A1496" s="388" t="s">
        <v>2647</v>
      </c>
      <c r="B1496" s="388"/>
      <c r="C1496" s="388"/>
      <c r="D1496" s="388"/>
      <c r="E1496" s="388"/>
      <c r="F1496" s="388"/>
      <c r="G1496" s="362"/>
    </row>
    <row r="1497" spans="1:7" s="177" customFormat="1" ht="14.25" customHeight="1">
      <c r="A1497" s="388" t="s">
        <v>1242</v>
      </c>
      <c r="B1497" s="388"/>
      <c r="C1497" s="388"/>
      <c r="D1497" s="388"/>
      <c r="E1497" s="388"/>
      <c r="F1497" s="388"/>
      <c r="G1497" s="362"/>
    </row>
    <row r="1498" spans="1:7" s="177" customFormat="1">
      <c r="A1498" s="383"/>
      <c r="B1498" s="383"/>
      <c r="C1498" s="383"/>
      <c r="D1498" s="383"/>
      <c r="E1498" s="383"/>
      <c r="F1498" s="383"/>
      <c r="G1498" s="383"/>
    </row>
    <row r="1499" spans="1:7" s="177" customFormat="1">
      <c r="A1499" s="390" t="s">
        <v>1329</v>
      </c>
      <c r="B1499" s="390"/>
      <c r="C1499" s="390"/>
      <c r="D1499" s="390"/>
      <c r="E1499" s="390"/>
      <c r="F1499" s="390"/>
      <c r="G1499" s="374"/>
    </row>
    <row r="1500" spans="1:7" s="177" customFormat="1">
      <c r="A1500" s="389" t="s">
        <v>2648</v>
      </c>
      <c r="B1500" s="389"/>
      <c r="C1500" s="389"/>
      <c r="D1500" s="389"/>
      <c r="E1500" s="389"/>
      <c r="F1500" s="389"/>
      <c r="G1500" s="363"/>
    </row>
    <row r="1501" spans="1:7" s="177" customFormat="1">
      <c r="A1501" s="389" t="s">
        <v>2649</v>
      </c>
      <c r="B1501" s="389"/>
      <c r="C1501" s="389"/>
      <c r="D1501" s="389"/>
      <c r="E1501" s="389"/>
      <c r="F1501" s="389"/>
      <c r="G1501" s="363"/>
    </row>
    <row r="1502" spans="1:7" s="177" customFormat="1">
      <c r="A1502" s="389" t="s">
        <v>1242</v>
      </c>
      <c r="B1502" s="389"/>
      <c r="C1502" s="389"/>
      <c r="D1502" s="389"/>
      <c r="E1502" s="389"/>
      <c r="F1502" s="389"/>
      <c r="G1502" s="363"/>
    </row>
    <row r="1503" spans="1:7" s="177" customFormat="1">
      <c r="A1503" s="393"/>
      <c r="B1503" s="394"/>
      <c r="C1503" s="394"/>
      <c r="D1503" s="394"/>
      <c r="E1503" s="394"/>
      <c r="F1503" s="394"/>
      <c r="G1503" s="395"/>
    </row>
    <row r="1504" spans="1:7" s="177" customFormat="1">
      <c r="A1504" s="398" t="s">
        <v>2612</v>
      </c>
      <c r="B1504" s="398"/>
      <c r="C1504" s="398"/>
      <c r="D1504" s="398"/>
      <c r="E1504" s="398"/>
      <c r="F1504" s="398"/>
      <c r="G1504" s="375"/>
    </row>
    <row r="1505" spans="1:9" s="177" customFormat="1">
      <c r="A1505" s="399" t="s">
        <v>2650</v>
      </c>
      <c r="B1505" s="399"/>
      <c r="C1505" s="399"/>
      <c r="D1505" s="399"/>
      <c r="E1505" s="399"/>
      <c r="F1505" s="399"/>
      <c r="G1505" s="364"/>
    </row>
    <row r="1506" spans="1:9" s="177" customFormat="1">
      <c r="A1506" s="399" t="s">
        <v>1242</v>
      </c>
      <c r="B1506" s="399"/>
      <c r="C1506" s="399"/>
      <c r="D1506" s="399"/>
      <c r="E1506" s="399"/>
      <c r="F1506" s="399"/>
      <c r="G1506" s="364"/>
    </row>
    <row r="1507" spans="1:9" s="177" customFormat="1" ht="13.5" customHeight="1">
      <c r="A1507" s="393"/>
      <c r="B1507" s="394"/>
      <c r="C1507" s="394"/>
      <c r="D1507" s="394"/>
      <c r="E1507" s="394"/>
      <c r="F1507" s="394"/>
      <c r="G1507" s="395"/>
    </row>
    <row r="1508" spans="1:9" s="177" customFormat="1" ht="13.5" customHeight="1">
      <c r="A1508" s="396" t="s">
        <v>2613</v>
      </c>
      <c r="B1508" s="396"/>
      <c r="C1508" s="396"/>
      <c r="D1508" s="396"/>
      <c r="E1508" s="396"/>
      <c r="F1508" s="396"/>
      <c r="G1508" s="376"/>
    </row>
    <row r="1509" spans="1:9">
      <c r="A1509" s="397" t="s">
        <v>2648</v>
      </c>
      <c r="B1509" s="397"/>
      <c r="C1509" s="397"/>
      <c r="D1509" s="397"/>
      <c r="E1509" s="397"/>
      <c r="F1509" s="397"/>
      <c r="G1509" s="365"/>
    </row>
    <row r="1510" spans="1:9">
      <c r="A1510" s="397" t="s">
        <v>2651</v>
      </c>
      <c r="B1510" s="397"/>
      <c r="C1510" s="397"/>
      <c r="D1510" s="397"/>
      <c r="E1510" s="397"/>
      <c r="F1510" s="397"/>
      <c r="G1510" s="365"/>
    </row>
    <row r="1511" spans="1:9">
      <c r="A1511" s="397" t="s">
        <v>1242</v>
      </c>
      <c r="B1511" s="397"/>
      <c r="C1511" s="397"/>
      <c r="D1511" s="397"/>
      <c r="E1511" s="397"/>
      <c r="F1511" s="397"/>
      <c r="G1511" s="365"/>
      <c r="H1511" s="130"/>
      <c r="I1511" s="162"/>
    </row>
    <row r="1512" spans="1:9">
      <c r="A1512" s="393"/>
      <c r="B1512" s="394"/>
      <c r="C1512" s="394"/>
      <c r="D1512" s="394"/>
      <c r="E1512" s="394"/>
      <c r="F1512" s="394"/>
      <c r="G1512" s="395"/>
      <c r="H1512" s="130"/>
      <c r="I1512" s="162"/>
    </row>
    <row r="1513" spans="1:9">
      <c r="A1513" s="391" t="s">
        <v>1328</v>
      </c>
      <c r="B1513" s="391"/>
      <c r="C1513" s="391"/>
      <c r="D1513" s="391"/>
      <c r="E1513" s="391"/>
      <c r="F1513" s="391"/>
      <c r="G1513" s="377"/>
      <c r="H1513" s="130"/>
      <c r="I1513" s="162"/>
    </row>
    <row r="1514" spans="1:9">
      <c r="A1514" s="392" t="s">
        <v>2647</v>
      </c>
      <c r="B1514" s="392"/>
      <c r="C1514" s="392"/>
      <c r="D1514" s="392"/>
      <c r="E1514" s="392"/>
      <c r="F1514" s="392"/>
      <c r="G1514" s="371"/>
      <c r="H1514" s="130"/>
      <c r="I1514" s="162"/>
    </row>
    <row r="1515" spans="1:9">
      <c r="A1515" s="392" t="s">
        <v>1242</v>
      </c>
      <c r="B1515" s="392"/>
      <c r="C1515" s="392"/>
      <c r="D1515" s="392"/>
      <c r="E1515" s="392"/>
      <c r="F1515" s="392"/>
      <c r="G1515" s="371"/>
    </row>
    <row r="1516" spans="1:9">
      <c r="A1516" s="383"/>
      <c r="B1516" s="383"/>
      <c r="C1516" s="383"/>
      <c r="D1516" s="383"/>
      <c r="E1516" s="383"/>
      <c r="F1516" s="383"/>
      <c r="G1516" s="383"/>
    </row>
    <row r="1517" spans="1:9">
      <c r="A1517" s="384" t="s">
        <v>2615</v>
      </c>
      <c r="B1517" s="384"/>
      <c r="C1517" s="384"/>
      <c r="D1517" s="384"/>
      <c r="E1517" s="384"/>
      <c r="F1517" s="384"/>
      <c r="G1517" s="372"/>
      <c r="H1517" s="130"/>
      <c r="I1517" s="162"/>
    </row>
    <row r="1518" spans="1:9">
      <c r="H1518" s="130"/>
      <c r="I1518" s="162"/>
    </row>
    <row r="1519" spans="1:9">
      <c r="A1519" s="318"/>
      <c r="B1519" s="262"/>
      <c r="C1519" s="262"/>
      <c r="E1519" s="262"/>
      <c r="F1519" s="130"/>
      <c r="G1519" s="262"/>
      <c r="I1519" s="130"/>
    </row>
    <row r="1520" spans="1:9">
      <c r="A1520" s="318"/>
      <c r="B1520" s="262"/>
      <c r="C1520" s="262"/>
      <c r="E1520" s="262"/>
      <c r="F1520" s="130"/>
      <c r="G1520" s="262"/>
      <c r="I1520" s="130"/>
    </row>
    <row r="1521" spans="1:9">
      <c r="A1521" s="318"/>
      <c r="B1521" s="130"/>
      <c r="C1521" s="262"/>
      <c r="E1521" s="262"/>
      <c r="F1521" s="130"/>
      <c r="G1521" s="262"/>
    </row>
    <row r="1522" spans="1:9">
      <c r="A1522" s="318"/>
      <c r="B1522" s="262"/>
      <c r="C1522" s="262"/>
      <c r="E1522" s="262"/>
      <c r="F1522" s="130"/>
      <c r="G1522" s="262"/>
      <c r="H1522" s="130"/>
      <c r="I1522" s="162"/>
    </row>
    <row r="1523" spans="1:9">
      <c r="A1523" s="318"/>
      <c r="B1523" s="262"/>
      <c r="C1523" s="262"/>
      <c r="E1523" s="262"/>
      <c r="F1523" s="130"/>
      <c r="G1523" s="262"/>
      <c r="H1523" s="130"/>
      <c r="I1523" s="162"/>
    </row>
    <row r="1524" spans="1:9">
      <c r="A1524" s="318"/>
      <c r="B1524" s="262"/>
      <c r="C1524" s="262"/>
      <c r="E1524" s="262"/>
      <c r="F1524" s="130"/>
      <c r="G1524" s="262"/>
    </row>
    <row r="1525" spans="1:9">
      <c r="A1525" s="318"/>
      <c r="B1525" s="262"/>
      <c r="C1525" s="262"/>
      <c r="E1525" s="262"/>
      <c r="F1525" s="130"/>
      <c r="G1525" s="262"/>
    </row>
    <row r="1526" spans="1:9">
      <c r="A1526" s="318"/>
      <c r="B1526" s="262"/>
      <c r="C1526" s="262"/>
      <c r="E1526" s="262"/>
      <c r="F1526" s="130"/>
      <c r="G1526" s="262"/>
    </row>
    <row r="1527" spans="1:9">
      <c r="A1527" s="318"/>
      <c r="B1527" s="262"/>
      <c r="C1527" s="262"/>
      <c r="E1527" s="262"/>
      <c r="F1527" s="130"/>
      <c r="G1527" s="262"/>
      <c r="H1527" s="130"/>
      <c r="I1527" s="162"/>
    </row>
    <row r="1528" spans="1:9">
      <c r="A1528" s="318"/>
      <c r="B1528" s="262"/>
      <c r="C1528" s="262"/>
      <c r="E1528" s="262"/>
      <c r="F1528" s="130"/>
      <c r="G1528" s="262"/>
      <c r="H1528" s="130"/>
      <c r="I1528" s="162"/>
    </row>
    <row r="1529" spans="1:9">
      <c r="A1529" s="318"/>
      <c r="B1529" s="262"/>
      <c r="C1529" s="262"/>
      <c r="E1529" s="262"/>
      <c r="F1529" s="130"/>
      <c r="G1529" s="262"/>
    </row>
    <row r="1530" spans="1:9">
      <c r="A1530" s="318"/>
      <c r="B1530" s="262"/>
      <c r="C1530" s="262"/>
      <c r="E1530" s="262"/>
      <c r="F1530" s="130"/>
      <c r="G1530" s="262"/>
    </row>
    <row r="1531" spans="1:9">
      <c r="A1531" s="318"/>
      <c r="B1531" s="262"/>
      <c r="C1531" s="262"/>
      <c r="E1531" s="262"/>
      <c r="F1531" s="130"/>
      <c r="G1531" s="262"/>
    </row>
    <row r="1532" spans="1:9">
      <c r="A1532" s="318"/>
      <c r="B1532" s="262"/>
      <c r="C1532" s="262"/>
      <c r="E1532" s="262"/>
      <c r="F1532" s="130"/>
      <c r="G1532" s="262"/>
      <c r="H1532" s="130"/>
      <c r="I1532" s="162"/>
    </row>
    <row r="1533" spans="1:9">
      <c r="A1533" s="318"/>
      <c r="B1533" s="262"/>
      <c r="C1533" s="262"/>
      <c r="E1533" s="262"/>
      <c r="F1533" s="130"/>
      <c r="G1533" s="262"/>
      <c r="H1533" s="130"/>
      <c r="I1533" s="162"/>
    </row>
    <row r="1534" spans="1:9">
      <c r="A1534" s="318"/>
      <c r="B1534" s="262"/>
      <c r="C1534" s="262"/>
      <c r="E1534" s="262"/>
      <c r="F1534" s="130"/>
      <c r="G1534" s="262"/>
    </row>
    <row r="1535" spans="1:9">
      <c r="A1535" s="318"/>
      <c r="B1535" s="262"/>
      <c r="C1535" s="262"/>
      <c r="E1535" s="262"/>
      <c r="F1535" s="130"/>
      <c r="G1535" s="262"/>
    </row>
    <row r="1536" spans="1:9">
      <c r="A1536" s="318"/>
      <c r="B1536" s="262"/>
      <c r="C1536" s="262"/>
      <c r="E1536" s="262"/>
      <c r="F1536" s="130"/>
      <c r="G1536" s="262"/>
      <c r="H1536" s="130"/>
      <c r="I1536" s="162"/>
    </row>
    <row r="1537" spans="1:7">
      <c r="A1537" s="318"/>
      <c r="B1537" s="262"/>
      <c r="C1537" s="262"/>
      <c r="E1537" s="262"/>
      <c r="F1537" s="130"/>
      <c r="G1537" s="262"/>
    </row>
    <row r="1538" spans="1:7">
      <c r="A1538" s="318"/>
      <c r="B1538" s="262"/>
      <c r="C1538" s="262"/>
      <c r="E1538" s="262"/>
      <c r="F1538" s="130"/>
      <c r="G1538" s="262"/>
    </row>
    <row r="1539" spans="1:7">
      <c r="A1539" s="318"/>
      <c r="B1539" s="262"/>
      <c r="C1539" s="262"/>
      <c r="E1539" s="262"/>
      <c r="F1539" s="130"/>
      <c r="G1539" s="262"/>
    </row>
    <row r="1540" spans="1:7">
      <c r="A1540" s="318"/>
      <c r="B1540" s="262"/>
      <c r="C1540" s="262"/>
      <c r="E1540" s="262"/>
      <c r="F1540" s="130"/>
      <c r="G1540" s="262"/>
    </row>
    <row r="1541" spans="1:7">
      <c r="A1541" s="318"/>
      <c r="B1541" s="262"/>
      <c r="C1541" s="262"/>
      <c r="E1541" s="262"/>
      <c r="F1541" s="130"/>
      <c r="G1541" s="262"/>
    </row>
    <row r="1542" spans="1:7">
      <c r="A1542" s="318"/>
      <c r="B1542" s="262"/>
      <c r="C1542" s="262"/>
      <c r="E1542" s="262"/>
      <c r="F1542" s="130"/>
      <c r="G1542" s="262"/>
    </row>
    <row r="1543" spans="1:7">
      <c r="A1543" s="318"/>
      <c r="B1543" s="262"/>
      <c r="C1543" s="262"/>
      <c r="E1543" s="262"/>
      <c r="F1543" s="130"/>
      <c r="G1543" s="262"/>
    </row>
    <row r="1544" spans="1:7">
      <c r="A1544" s="318"/>
      <c r="B1544" s="262"/>
      <c r="C1544" s="262"/>
      <c r="E1544" s="262"/>
      <c r="F1544" s="130"/>
      <c r="G1544" s="262"/>
    </row>
    <row r="1545" spans="1:7">
      <c r="A1545" s="318"/>
      <c r="B1545" s="262"/>
      <c r="C1545" s="262"/>
      <c r="E1545" s="262"/>
      <c r="F1545" s="130"/>
      <c r="G1545" s="262"/>
    </row>
    <row r="1546" spans="1:7">
      <c r="A1546" s="318"/>
      <c r="B1546" s="262"/>
      <c r="C1546" s="262"/>
      <c r="E1546" s="262"/>
      <c r="F1546" s="130"/>
      <c r="G1546" s="262"/>
    </row>
    <row r="1547" spans="1:7">
      <c r="A1547" s="318"/>
      <c r="B1547" s="262"/>
      <c r="C1547" s="262"/>
      <c r="E1547" s="262"/>
      <c r="F1547" s="130"/>
      <c r="G1547" s="262"/>
    </row>
    <row r="1548" spans="1:7">
      <c r="A1548" s="318"/>
      <c r="B1548" s="262"/>
      <c r="C1548" s="262"/>
      <c r="E1548" s="262"/>
      <c r="F1548" s="130"/>
      <c r="G1548" s="262"/>
    </row>
    <row r="1549" spans="1:7">
      <c r="A1549" s="318"/>
      <c r="B1549" s="262"/>
      <c r="C1549" s="262"/>
      <c r="E1549" s="262"/>
      <c r="F1549" s="130"/>
      <c r="G1549" s="262"/>
    </row>
    <row r="1550" spans="1:7">
      <c r="A1550" s="318"/>
      <c r="B1550" s="262"/>
      <c r="C1550" s="262"/>
      <c r="E1550" s="262"/>
      <c r="F1550" s="130"/>
      <c r="G1550" s="262"/>
    </row>
    <row r="1551" spans="1:7">
      <c r="A1551" s="318"/>
      <c r="B1551" s="262"/>
      <c r="C1551" s="262"/>
      <c r="E1551" s="262"/>
      <c r="F1551" s="130"/>
      <c r="G1551" s="262"/>
    </row>
    <row r="1552" spans="1:7">
      <c r="A1552" s="318"/>
      <c r="B1552" s="262"/>
      <c r="C1552" s="262"/>
      <c r="E1552" s="262"/>
      <c r="F1552" s="130"/>
      <c r="G1552" s="262"/>
    </row>
    <row r="1553" spans="1:7">
      <c r="A1553" s="318"/>
      <c r="B1553" s="262"/>
      <c r="C1553" s="262"/>
      <c r="E1553" s="262"/>
      <c r="F1553" s="130"/>
      <c r="G1553" s="262"/>
    </row>
    <row r="1554" spans="1:7">
      <c r="A1554" s="318"/>
      <c r="B1554" s="262"/>
      <c r="C1554" s="262"/>
      <c r="E1554" s="262"/>
      <c r="F1554" s="130"/>
      <c r="G1554" s="262"/>
    </row>
    <row r="1555" spans="1:7">
      <c r="A1555" s="318"/>
      <c r="B1555" s="262"/>
      <c r="C1555" s="262"/>
      <c r="E1555" s="262"/>
      <c r="F1555" s="130"/>
      <c r="G1555" s="262"/>
    </row>
    <row r="1556" spans="1:7">
      <c r="A1556" s="318"/>
      <c r="B1556" s="262"/>
      <c r="C1556" s="262"/>
      <c r="E1556" s="262"/>
      <c r="F1556" s="130"/>
      <c r="G1556" s="262"/>
    </row>
    <row r="1557" spans="1:7">
      <c r="A1557" s="318"/>
      <c r="B1557" s="262"/>
      <c r="C1557" s="262"/>
      <c r="E1557" s="262"/>
      <c r="F1557" s="130"/>
      <c r="G1557" s="262"/>
    </row>
    <row r="1558" spans="1:7">
      <c r="A1558" s="318"/>
      <c r="B1558" s="262"/>
      <c r="C1558" s="262"/>
      <c r="E1558" s="262"/>
      <c r="F1558" s="130"/>
      <c r="G1558" s="262"/>
    </row>
    <row r="1559" spans="1:7">
      <c r="A1559" s="318"/>
      <c r="B1559" s="262"/>
      <c r="C1559" s="262"/>
      <c r="E1559" s="262"/>
      <c r="F1559" s="130"/>
      <c r="G1559" s="262"/>
    </row>
    <row r="1560" spans="1:7">
      <c r="A1560" s="318"/>
      <c r="B1560" s="262"/>
      <c r="C1560" s="262"/>
      <c r="E1560" s="262"/>
      <c r="F1560" s="130"/>
      <c r="G1560" s="262"/>
    </row>
    <row r="1561" spans="1:7">
      <c r="A1561" s="318"/>
      <c r="B1561" s="262"/>
      <c r="C1561" s="262"/>
      <c r="E1561" s="262"/>
      <c r="F1561" s="130"/>
      <c r="G1561" s="262"/>
    </row>
    <row r="1562" spans="1:7">
      <c r="A1562" s="318"/>
      <c r="B1562" s="262"/>
      <c r="C1562" s="262"/>
      <c r="E1562" s="262"/>
      <c r="F1562" s="130"/>
      <c r="G1562" s="262"/>
    </row>
    <row r="1563" spans="1:7">
      <c r="A1563" s="318"/>
      <c r="B1563" s="262"/>
      <c r="C1563" s="262"/>
      <c r="E1563" s="262"/>
      <c r="F1563" s="130"/>
      <c r="G1563" s="262"/>
    </row>
    <row r="1564" spans="1:7">
      <c r="A1564" s="318"/>
      <c r="B1564" s="262"/>
      <c r="C1564" s="262"/>
      <c r="E1564" s="262"/>
      <c r="F1564" s="130"/>
      <c r="G1564" s="262"/>
    </row>
    <row r="1565" spans="1:7">
      <c r="A1565" s="318"/>
      <c r="B1565" s="262"/>
      <c r="C1565" s="262"/>
      <c r="E1565" s="262"/>
      <c r="F1565" s="130"/>
      <c r="G1565" s="262"/>
    </row>
    <row r="1566" spans="1:7">
      <c r="A1566" s="318"/>
      <c r="B1566" s="262"/>
      <c r="C1566" s="262"/>
      <c r="E1566" s="262"/>
      <c r="F1566" s="130"/>
      <c r="G1566" s="262"/>
    </row>
    <row r="1567" spans="1:7">
      <c r="A1567" s="318"/>
      <c r="B1567" s="262"/>
      <c r="C1567" s="262"/>
      <c r="E1567" s="262"/>
      <c r="F1567" s="130"/>
      <c r="G1567" s="262"/>
    </row>
    <row r="1568" spans="1:7">
      <c r="A1568" s="318"/>
      <c r="B1568" s="262"/>
      <c r="C1568" s="262"/>
      <c r="E1568" s="262"/>
      <c r="F1568" s="130"/>
      <c r="G1568" s="262"/>
    </row>
    <row r="1569" spans="1:7">
      <c r="A1569" s="318"/>
      <c r="B1569" s="262"/>
      <c r="C1569" s="262"/>
      <c r="E1569" s="262"/>
      <c r="F1569" s="130"/>
      <c r="G1569" s="262"/>
    </row>
    <row r="1570" spans="1:7">
      <c r="A1570" s="318"/>
      <c r="B1570" s="262"/>
      <c r="C1570" s="262"/>
      <c r="E1570" s="262"/>
      <c r="F1570" s="130"/>
      <c r="G1570" s="262"/>
    </row>
    <row r="1571" spans="1:7">
      <c r="A1571" s="318"/>
      <c r="B1571" s="262"/>
      <c r="C1571" s="262"/>
      <c r="E1571" s="262"/>
      <c r="F1571" s="130"/>
      <c r="G1571" s="262"/>
    </row>
    <row r="1572" spans="1:7">
      <c r="A1572" s="318"/>
      <c r="B1572" s="262"/>
      <c r="C1572" s="262"/>
      <c r="E1572" s="262"/>
      <c r="F1572" s="130"/>
      <c r="G1572" s="262"/>
    </row>
    <row r="1573" spans="1:7">
      <c r="A1573" s="318"/>
      <c r="B1573" s="262"/>
      <c r="C1573" s="262"/>
      <c r="E1573" s="262"/>
      <c r="F1573" s="130"/>
      <c r="G1573" s="262"/>
    </row>
    <row r="1574" spans="1:7">
      <c r="A1574" s="318"/>
      <c r="B1574" s="262"/>
      <c r="C1574" s="262"/>
      <c r="E1574" s="262"/>
      <c r="F1574" s="130"/>
      <c r="G1574" s="262"/>
    </row>
    <row r="1575" spans="1:7">
      <c r="A1575" s="318"/>
      <c r="B1575" s="262"/>
      <c r="C1575" s="262"/>
      <c r="E1575" s="262"/>
      <c r="F1575" s="130"/>
      <c r="G1575" s="262"/>
    </row>
    <row r="1576" spans="1:7">
      <c r="A1576" s="318"/>
      <c r="B1576" s="262"/>
      <c r="C1576" s="262"/>
      <c r="E1576" s="262"/>
      <c r="F1576" s="130"/>
      <c r="G1576" s="262"/>
    </row>
    <row r="1577" spans="1:7">
      <c r="A1577" s="318"/>
      <c r="B1577" s="262"/>
      <c r="C1577" s="262"/>
      <c r="E1577" s="262"/>
      <c r="F1577" s="130"/>
      <c r="G1577" s="262"/>
    </row>
    <row r="1578" spans="1:7">
      <c r="A1578" s="318"/>
      <c r="B1578" s="262"/>
      <c r="C1578" s="262"/>
      <c r="E1578" s="262"/>
      <c r="F1578" s="130"/>
      <c r="G1578" s="262"/>
    </row>
    <row r="1579" spans="1:7">
      <c r="A1579" s="318"/>
      <c r="B1579" s="262"/>
      <c r="C1579" s="262"/>
      <c r="E1579" s="262"/>
      <c r="F1579" s="130"/>
      <c r="G1579" s="262"/>
    </row>
    <row r="1580" spans="1:7">
      <c r="A1580" s="318"/>
      <c r="B1580" s="262"/>
      <c r="C1580" s="262"/>
      <c r="E1580" s="262"/>
      <c r="F1580" s="130"/>
      <c r="G1580" s="262"/>
    </row>
    <row r="1581" spans="1:7">
      <c r="A1581" s="318"/>
      <c r="B1581" s="262"/>
      <c r="C1581" s="262"/>
      <c r="E1581" s="262"/>
      <c r="F1581" s="130"/>
      <c r="G1581" s="262"/>
    </row>
    <row r="1582" spans="1:7">
      <c r="A1582" s="318"/>
      <c r="B1582" s="262"/>
      <c r="C1582" s="262"/>
      <c r="E1582" s="262"/>
      <c r="F1582" s="130"/>
      <c r="G1582" s="262"/>
    </row>
    <row r="1583" spans="1:7">
      <c r="A1583" s="318"/>
      <c r="B1583" s="262"/>
      <c r="C1583" s="262"/>
      <c r="E1583" s="262"/>
      <c r="F1583" s="130"/>
      <c r="G1583" s="262"/>
    </row>
    <row r="1584" spans="1:7">
      <c r="A1584" s="318"/>
      <c r="B1584" s="262"/>
      <c r="C1584" s="262"/>
      <c r="E1584" s="262"/>
      <c r="F1584" s="130"/>
      <c r="G1584" s="262"/>
    </row>
    <row r="1585" spans="1:7">
      <c r="A1585" s="318"/>
      <c r="B1585" s="262"/>
      <c r="C1585" s="262"/>
      <c r="E1585" s="262"/>
      <c r="F1585" s="130"/>
      <c r="G1585" s="262"/>
    </row>
    <row r="1586" spans="1:7">
      <c r="A1586" s="318"/>
      <c r="B1586" s="262"/>
      <c r="C1586" s="262"/>
      <c r="E1586" s="262"/>
      <c r="F1586" s="130"/>
      <c r="G1586" s="262"/>
    </row>
    <row r="1587" spans="1:7">
      <c r="A1587" s="318"/>
      <c r="B1587" s="262"/>
      <c r="C1587" s="262"/>
      <c r="E1587" s="262"/>
      <c r="F1587" s="130"/>
      <c r="G1587" s="262"/>
    </row>
    <row r="1588" spans="1:7">
      <c r="A1588" s="318"/>
      <c r="B1588" s="262"/>
      <c r="C1588" s="262"/>
      <c r="E1588" s="262"/>
      <c r="F1588" s="130"/>
      <c r="G1588" s="262"/>
    </row>
    <row r="1589" spans="1:7">
      <c r="A1589" s="318"/>
      <c r="B1589" s="262"/>
      <c r="C1589" s="262"/>
      <c r="E1589" s="262"/>
      <c r="F1589" s="130"/>
      <c r="G1589" s="262"/>
    </row>
    <row r="1590" spans="1:7">
      <c r="A1590" s="318"/>
      <c r="B1590" s="262"/>
      <c r="C1590" s="262"/>
      <c r="E1590" s="262"/>
      <c r="F1590" s="130"/>
      <c r="G1590" s="262"/>
    </row>
    <row r="1591" spans="1:7">
      <c r="A1591" s="318"/>
      <c r="B1591" s="262"/>
      <c r="C1591" s="262"/>
      <c r="E1591" s="262"/>
      <c r="F1591" s="130"/>
      <c r="G1591" s="262"/>
    </row>
    <row r="1592" spans="1:7">
      <c r="A1592" s="318"/>
      <c r="B1592" s="262"/>
      <c r="C1592" s="262"/>
      <c r="E1592" s="262"/>
      <c r="F1592" s="130"/>
      <c r="G1592" s="262"/>
    </row>
    <row r="1593" spans="1:7">
      <c r="A1593" s="318"/>
      <c r="B1593" s="262"/>
      <c r="C1593" s="262"/>
      <c r="E1593" s="262"/>
      <c r="F1593" s="130"/>
      <c r="G1593" s="262"/>
    </row>
    <row r="1594" spans="1:7">
      <c r="A1594" s="318"/>
      <c r="B1594" s="262"/>
      <c r="C1594" s="262"/>
      <c r="E1594" s="262"/>
      <c r="F1594" s="130"/>
      <c r="G1594" s="262"/>
    </row>
    <row r="1595" spans="1:7">
      <c r="A1595" s="318"/>
      <c r="B1595" s="262"/>
      <c r="C1595" s="262"/>
      <c r="E1595" s="262"/>
      <c r="F1595" s="130"/>
      <c r="G1595" s="262"/>
    </row>
    <row r="1596" spans="1:7">
      <c r="A1596" s="318"/>
      <c r="B1596" s="262"/>
      <c r="C1596" s="262"/>
      <c r="E1596" s="262"/>
      <c r="F1596" s="130"/>
      <c r="G1596" s="262"/>
    </row>
    <row r="1597" spans="1:7">
      <c r="A1597" s="318"/>
      <c r="B1597" s="262"/>
      <c r="C1597" s="262"/>
      <c r="E1597" s="262"/>
      <c r="F1597" s="130"/>
      <c r="G1597" s="262"/>
    </row>
    <row r="1598" spans="1:7">
      <c r="A1598" s="318"/>
      <c r="B1598" s="262"/>
      <c r="C1598" s="262"/>
      <c r="E1598" s="262"/>
      <c r="F1598" s="130"/>
      <c r="G1598" s="262"/>
    </row>
    <row r="1599" spans="1:7">
      <c r="A1599" s="318"/>
      <c r="B1599" s="262"/>
      <c r="C1599" s="262"/>
      <c r="E1599" s="262"/>
      <c r="F1599" s="130"/>
      <c r="G1599" s="262"/>
    </row>
    <row r="1600" spans="1:7">
      <c r="A1600" s="318"/>
      <c r="B1600" s="262"/>
      <c r="C1600" s="262"/>
      <c r="E1600" s="262"/>
      <c r="F1600" s="130"/>
      <c r="G1600" s="262"/>
    </row>
    <row r="1601" spans="1:7">
      <c r="A1601" s="318"/>
      <c r="B1601" s="262"/>
      <c r="C1601" s="262"/>
      <c r="E1601" s="262"/>
      <c r="F1601" s="130"/>
      <c r="G1601" s="262"/>
    </row>
    <row r="1602" spans="1:7">
      <c r="A1602" s="318"/>
      <c r="B1602" s="262"/>
      <c r="C1602" s="262"/>
      <c r="E1602" s="262"/>
      <c r="F1602" s="130"/>
      <c r="G1602" s="262"/>
    </row>
    <row r="1603" spans="1:7">
      <c r="A1603" s="318"/>
      <c r="B1603" s="262"/>
      <c r="C1603" s="262"/>
      <c r="E1603" s="262"/>
      <c r="F1603" s="130"/>
      <c r="G1603" s="262"/>
    </row>
    <row r="1604" spans="1:7">
      <c r="A1604" s="318"/>
      <c r="B1604" s="262"/>
      <c r="C1604" s="262"/>
      <c r="E1604" s="262"/>
      <c r="F1604" s="130"/>
      <c r="G1604" s="262"/>
    </row>
    <row r="1605" spans="1:7">
      <c r="A1605" s="318"/>
      <c r="B1605" s="262"/>
      <c r="C1605" s="262"/>
      <c r="E1605" s="262"/>
      <c r="F1605" s="130"/>
      <c r="G1605" s="262"/>
    </row>
    <row r="1606" spans="1:7">
      <c r="A1606" s="318"/>
      <c r="B1606" s="262"/>
      <c r="C1606" s="262"/>
      <c r="E1606" s="262"/>
      <c r="F1606" s="130"/>
      <c r="G1606" s="262"/>
    </row>
    <row r="1607" spans="1:7">
      <c r="A1607" s="318"/>
      <c r="B1607" s="262"/>
      <c r="C1607" s="262"/>
      <c r="E1607" s="262"/>
      <c r="F1607" s="130"/>
      <c r="G1607" s="262"/>
    </row>
    <row r="1608" spans="1:7">
      <c r="A1608" s="318"/>
      <c r="B1608" s="262"/>
      <c r="C1608" s="262"/>
      <c r="E1608" s="262"/>
      <c r="F1608" s="130"/>
      <c r="G1608" s="262"/>
    </row>
    <row r="1609" spans="1:7">
      <c r="A1609" s="318"/>
      <c r="B1609" s="262"/>
      <c r="C1609" s="262"/>
      <c r="E1609" s="262"/>
      <c r="F1609" s="130"/>
      <c r="G1609" s="262"/>
    </row>
    <row r="1610" spans="1:7">
      <c r="A1610" s="318"/>
      <c r="B1610" s="262"/>
      <c r="C1610" s="262"/>
      <c r="E1610" s="262"/>
      <c r="F1610" s="130"/>
      <c r="G1610" s="262"/>
    </row>
    <row r="1611" spans="1:7">
      <c r="A1611" s="318"/>
      <c r="B1611" s="262"/>
      <c r="C1611" s="262"/>
      <c r="E1611" s="262"/>
      <c r="F1611" s="130"/>
      <c r="G1611" s="262"/>
    </row>
    <row r="1612" spans="1:7">
      <c r="A1612" s="318"/>
      <c r="B1612" s="262"/>
      <c r="C1612" s="262"/>
      <c r="E1612" s="262"/>
      <c r="F1612" s="130"/>
      <c r="G1612" s="262"/>
    </row>
    <row r="1613" spans="1:7">
      <c r="A1613" s="318"/>
      <c r="B1613" s="262"/>
      <c r="C1613" s="262"/>
      <c r="E1613" s="262"/>
      <c r="F1613" s="130"/>
      <c r="G1613" s="262"/>
    </row>
    <row r="1614" spans="1:7">
      <c r="A1614" s="318"/>
      <c r="B1614" s="262"/>
      <c r="C1614" s="262"/>
      <c r="E1614" s="262"/>
      <c r="F1614" s="130"/>
      <c r="G1614" s="262"/>
    </row>
    <row r="1615" spans="1:7">
      <c r="A1615" s="318"/>
      <c r="B1615" s="262"/>
      <c r="C1615" s="262"/>
      <c r="E1615" s="262"/>
      <c r="F1615" s="130"/>
      <c r="G1615" s="262"/>
    </row>
    <row r="1616" spans="1:7">
      <c r="A1616" s="318"/>
      <c r="B1616" s="262"/>
      <c r="C1616" s="262"/>
      <c r="E1616" s="262"/>
      <c r="F1616" s="130"/>
      <c r="G1616" s="262"/>
    </row>
    <row r="1617" spans="1:7">
      <c r="A1617" s="318"/>
      <c r="B1617" s="262"/>
      <c r="C1617" s="262"/>
      <c r="E1617" s="262"/>
      <c r="F1617" s="130"/>
      <c r="G1617" s="262"/>
    </row>
    <row r="1618" spans="1:7">
      <c r="A1618" s="318"/>
      <c r="B1618" s="262"/>
      <c r="C1618" s="262"/>
      <c r="E1618" s="262"/>
      <c r="F1618" s="130"/>
      <c r="G1618" s="262"/>
    </row>
    <row r="1619" spans="1:7">
      <c r="A1619" s="318"/>
      <c r="B1619" s="262"/>
      <c r="C1619" s="262"/>
      <c r="E1619" s="262"/>
      <c r="F1619" s="130"/>
      <c r="G1619" s="262"/>
    </row>
    <row r="1620" spans="1:7">
      <c r="A1620" s="318"/>
      <c r="B1620" s="262"/>
      <c r="C1620" s="262"/>
      <c r="E1620" s="262"/>
      <c r="F1620" s="130"/>
      <c r="G1620" s="262"/>
    </row>
    <row r="1621" spans="1:7">
      <c r="A1621" s="318"/>
      <c r="B1621" s="262"/>
      <c r="C1621" s="262"/>
      <c r="E1621" s="262"/>
      <c r="F1621" s="130"/>
      <c r="G1621" s="262"/>
    </row>
    <row r="1622" spans="1:7">
      <c r="A1622" s="318"/>
      <c r="B1622" s="262"/>
      <c r="C1622" s="262"/>
      <c r="E1622" s="262"/>
      <c r="F1622" s="130"/>
      <c r="G1622" s="262"/>
    </row>
    <row r="1623" spans="1:7">
      <c r="A1623" s="318"/>
      <c r="B1623" s="262"/>
      <c r="C1623" s="262"/>
      <c r="E1623" s="262"/>
      <c r="F1623" s="130"/>
      <c r="G1623" s="262"/>
    </row>
    <row r="1624" spans="1:7">
      <c r="A1624" s="318"/>
      <c r="B1624" s="262"/>
      <c r="C1624" s="262"/>
      <c r="E1624" s="262"/>
      <c r="F1624" s="130"/>
      <c r="G1624" s="262"/>
    </row>
    <row r="1625" spans="1:7">
      <c r="A1625" s="318"/>
      <c r="B1625" s="262"/>
      <c r="C1625" s="262"/>
      <c r="E1625" s="262"/>
      <c r="F1625" s="130"/>
      <c r="G1625" s="262"/>
    </row>
    <row r="1626" spans="1:7">
      <c r="A1626" s="318"/>
      <c r="B1626" s="262"/>
      <c r="C1626" s="262"/>
      <c r="E1626" s="262"/>
      <c r="F1626" s="130"/>
      <c r="G1626" s="262"/>
    </row>
    <row r="1627" spans="1:7">
      <c r="A1627" s="318"/>
      <c r="B1627" s="262"/>
      <c r="C1627" s="262"/>
      <c r="E1627" s="262"/>
      <c r="F1627" s="130"/>
      <c r="G1627" s="262"/>
    </row>
    <row r="1628" spans="1:7">
      <c r="A1628" s="318"/>
      <c r="B1628" s="262"/>
      <c r="C1628" s="262"/>
      <c r="E1628" s="262"/>
      <c r="F1628" s="130"/>
      <c r="G1628" s="262"/>
    </row>
    <row r="1629" spans="1:7">
      <c r="E1629" s="262"/>
    </row>
  </sheetData>
  <mergeCells count="27">
    <mergeCell ref="A1498:G1498"/>
    <mergeCell ref="A1512:G1512"/>
    <mergeCell ref="A1508:F1508"/>
    <mergeCell ref="A1509:F1509"/>
    <mergeCell ref="A1510:F1510"/>
    <mergeCell ref="A1511:F1511"/>
    <mergeCell ref="A1503:G1503"/>
    <mergeCell ref="A1507:G1507"/>
    <mergeCell ref="A1504:F1504"/>
    <mergeCell ref="A1505:F1505"/>
    <mergeCell ref="A1506:F1506"/>
    <mergeCell ref="C6:G6"/>
    <mergeCell ref="A1516:G1516"/>
    <mergeCell ref="A1517:F1517"/>
    <mergeCell ref="A9:G9"/>
    <mergeCell ref="A350:G350"/>
    <mergeCell ref="A1495:F1495"/>
    <mergeCell ref="A1496:F1496"/>
    <mergeCell ref="A1500:F1500"/>
    <mergeCell ref="A1499:F1499"/>
    <mergeCell ref="A1497:F1497"/>
    <mergeCell ref="A1502:F1502"/>
    <mergeCell ref="A1501:F1501"/>
    <mergeCell ref="A1513:F1513"/>
    <mergeCell ref="A1514:F1514"/>
    <mergeCell ref="A1515:F1515"/>
    <mergeCell ref="A1494:G1494"/>
  </mergeCells>
  <pageMargins left="0.51181102362204722" right="0.51181102362204722" top="0.78740157480314965" bottom="0.78740157480314965" header="0.31496062992125984" footer="0.31496062992125984"/>
  <pageSetup paperSize="9" scale="7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workbookViewId="0">
      <selection activeCell="A9" sqref="A9:D9"/>
    </sheetView>
  </sheetViews>
  <sheetFormatPr defaultColWidth="9.140625" defaultRowHeight="15"/>
  <cols>
    <col min="1" max="1" width="9.140625" style="6" customWidth="1"/>
    <col min="2" max="2" width="11" style="8" customWidth="1"/>
    <col min="3" max="3" width="74.85546875" style="6" customWidth="1"/>
    <col min="4" max="4" width="16.140625" style="86" bestFit="1" customWidth="1"/>
    <col min="5" max="5" width="14.42578125" style="6" bestFit="1" customWidth="1"/>
    <col min="6" max="16384" width="9.140625" style="6"/>
  </cols>
  <sheetData>
    <row r="1" spans="1:7">
      <c r="A1" s="1"/>
      <c r="B1" s="2"/>
      <c r="C1" s="3"/>
      <c r="E1" s="4"/>
      <c r="F1" s="5"/>
      <c r="G1" s="5"/>
    </row>
    <row r="2" spans="1:7" ht="18">
      <c r="A2" s="402"/>
      <c r="B2" s="403"/>
      <c r="C2" s="403"/>
      <c r="D2" s="403"/>
      <c r="E2" s="8"/>
      <c r="F2" s="7"/>
      <c r="G2" s="7"/>
    </row>
    <row r="3" spans="1:7">
      <c r="A3" s="404"/>
      <c r="B3" s="404"/>
      <c r="C3" s="404"/>
      <c r="D3" s="404"/>
      <c r="E3" s="9"/>
      <c r="F3" s="9"/>
      <c r="G3" s="9"/>
    </row>
    <row r="4" spans="1:7">
      <c r="A4" s="404"/>
      <c r="B4" s="404"/>
      <c r="C4" s="404"/>
      <c r="D4" s="404"/>
      <c r="E4" s="9"/>
      <c r="F4" s="9"/>
      <c r="G4" s="9"/>
    </row>
    <row r="5" spans="1:7">
      <c r="A5" s="1"/>
      <c r="B5" s="2"/>
      <c r="C5" s="9"/>
      <c r="D5" s="87"/>
      <c r="E5" s="10"/>
      <c r="F5" s="11"/>
      <c r="G5" s="5"/>
    </row>
    <row r="6" spans="1:7" ht="28.5" customHeight="1">
      <c r="A6" s="405" t="s">
        <v>386</v>
      </c>
      <c r="B6" s="405"/>
      <c r="C6" s="410" t="s">
        <v>2634</v>
      </c>
      <c r="D6" s="410"/>
      <c r="E6" s="10"/>
      <c r="F6" s="11"/>
      <c r="G6" s="5"/>
    </row>
    <row r="7" spans="1:7">
      <c r="A7" s="406" t="s">
        <v>394</v>
      </c>
      <c r="B7" s="406"/>
      <c r="C7" s="52" t="s">
        <v>898</v>
      </c>
      <c r="D7" s="88"/>
      <c r="E7" s="10"/>
      <c r="F7" s="11"/>
      <c r="G7" s="5"/>
    </row>
    <row r="8" spans="1:7" ht="15.75">
      <c r="A8" s="12"/>
      <c r="B8" s="12"/>
      <c r="C8" s="13"/>
      <c r="D8" s="89"/>
      <c r="E8" s="10"/>
      <c r="F8" s="11"/>
      <c r="G8" s="5"/>
    </row>
    <row r="9" spans="1:7">
      <c r="A9" s="407"/>
      <c r="B9" s="407"/>
      <c r="C9" s="407"/>
      <c r="D9" s="407"/>
      <c r="E9" s="10"/>
      <c r="F9" s="11"/>
      <c r="G9" s="5"/>
    </row>
    <row r="10" spans="1:7" ht="15.75">
      <c r="A10" s="14"/>
      <c r="B10" s="15"/>
      <c r="C10" s="16"/>
      <c r="D10" s="87"/>
      <c r="E10" s="10"/>
      <c r="F10" s="11"/>
      <c r="G10" s="5"/>
    </row>
    <row r="11" spans="1:7" ht="15.75" thickBot="1">
      <c r="B11" s="53"/>
      <c r="C11" s="54" t="s">
        <v>395</v>
      </c>
      <c r="D11" s="90"/>
    </row>
    <row r="12" spans="1:7" ht="20.100000000000001" customHeight="1">
      <c r="B12" s="55" t="s">
        <v>396</v>
      </c>
      <c r="C12" s="56" t="s">
        <v>397</v>
      </c>
      <c r="D12" s="91" t="s">
        <v>398</v>
      </c>
    </row>
    <row r="13" spans="1:7" ht="20.100000000000001" customHeight="1">
      <c r="B13" s="161"/>
      <c r="C13" s="159" t="s">
        <v>1812</v>
      </c>
      <c r="D13" s="160"/>
    </row>
    <row r="14" spans="1:7" ht="8.1" customHeight="1">
      <c r="B14" s="84"/>
      <c r="C14" s="85"/>
      <c r="D14" s="93"/>
    </row>
    <row r="15" spans="1:7" ht="20.100000000000001" customHeight="1">
      <c r="B15" s="58" t="s">
        <v>880</v>
      </c>
      <c r="C15" s="57" t="str">
        <f>VLOOKUP(B15,planilha!$A$13:$G$347,3,FALSE)</f>
        <v>SERVIÇO TÉCNICO ESPECIALIZADO</v>
      </c>
      <c r="D15" s="93"/>
    </row>
    <row r="16" spans="1:7" ht="20.100000000000001" customHeight="1">
      <c r="B16" s="58" t="s">
        <v>882</v>
      </c>
      <c r="C16" s="57" t="str">
        <f>VLOOKUP(B16,planilha!$A$13:$G$347,3,FALSE)</f>
        <v>INÍCIO, APOIO E ADMINISTRAÇÃO DA OBRA</v>
      </c>
      <c r="D16" s="93"/>
    </row>
    <row r="17" spans="2:8" ht="20.100000000000001" customHeight="1">
      <c r="B17" s="58" t="s">
        <v>883</v>
      </c>
      <c r="C17" s="57" t="str">
        <f>VLOOKUP(B17,planilha!$A$13:$G$347,3,FALSE)</f>
        <v>DEMOLIÇÃO SEM REAPROVEITAMENTO</v>
      </c>
      <c r="D17" s="93"/>
    </row>
    <row r="18" spans="2:8" ht="20.100000000000001" customHeight="1">
      <c r="B18" s="58" t="s">
        <v>884</v>
      </c>
      <c r="C18" s="57" t="str">
        <f>VLOOKUP(B18,planilha!$A$13:$G$347,3,FALSE)</f>
        <v>RETIRADA COM PROVÁVEL REAPROVEITAMENTO</v>
      </c>
      <c r="D18" s="93"/>
    </row>
    <row r="19" spans="2:8" ht="20.100000000000001" customHeight="1">
      <c r="B19" s="58" t="s">
        <v>885</v>
      </c>
      <c r="C19" s="57" t="str">
        <f>VLOOKUP(B19,planilha!$A$13:$G$347,3,FALSE)</f>
        <v>TRANSPORTE E MOVIMENTAÇÃO, DENTRO E FORA DA OBRA</v>
      </c>
      <c r="D19" s="93"/>
    </row>
    <row r="20" spans="2:8" ht="20.100000000000001" customHeight="1">
      <c r="B20" s="58" t="s">
        <v>886</v>
      </c>
      <c r="C20" s="57" t="str">
        <f>VLOOKUP(B20,planilha!$A$13:$G$347,3,FALSE)</f>
        <v>ALVENARIA E ELEMENTO DIVISOR</v>
      </c>
      <c r="D20" s="93"/>
    </row>
    <row r="21" spans="2:8" ht="20.100000000000001" customHeight="1">
      <c r="B21" s="58" t="s">
        <v>1283</v>
      </c>
      <c r="C21" s="57" t="str">
        <f>VLOOKUP(B21,planilha!$A$13:$G$347,3,FALSE)</f>
        <v>REVESTIMENTO EM MASSA</v>
      </c>
      <c r="D21" s="93"/>
    </row>
    <row r="22" spans="2:8" ht="20.100000000000001" customHeight="1">
      <c r="B22" s="58" t="s">
        <v>1284</v>
      </c>
      <c r="C22" s="57" t="str">
        <f>VLOOKUP(B22,planilha!$A$13:$G$347,3,FALSE)</f>
        <v>REVESTIMENTO CERÂMICO E GRANILITE EM PLACAS</v>
      </c>
      <c r="D22" s="93"/>
      <c r="H22" s="17"/>
    </row>
    <row r="23" spans="2:8" ht="20.100000000000001" customHeight="1">
      <c r="B23" s="58" t="s">
        <v>1373</v>
      </c>
      <c r="C23" s="57" t="str">
        <f>VLOOKUP(B23,planilha!$A$13:$G$347,3,FALSE)</f>
        <v>REVESTIMENTOS SINTÉTICOS E METÁLICOS</v>
      </c>
      <c r="D23" s="93"/>
    </row>
    <row r="24" spans="2:8" ht="20.100000000000001" customHeight="1">
      <c r="B24" s="58" t="s">
        <v>1375</v>
      </c>
      <c r="C24" s="57" t="str">
        <f>VLOOKUP(B24,planilha!$A$13:$G$347,3,FALSE)</f>
        <v>FORRO</v>
      </c>
      <c r="D24" s="93"/>
    </row>
    <row r="25" spans="2:8" ht="20.100000000000001" customHeight="1">
      <c r="B25" s="58" t="s">
        <v>1378</v>
      </c>
      <c r="C25" s="57" t="str">
        <f>VLOOKUP(B25,planilha!$A$13:$G$347,3,FALSE)</f>
        <v>ESQUADRIA, MARCENARIA E ELEMENTO EM MADEIRA</v>
      </c>
      <c r="D25" s="93"/>
    </row>
    <row r="26" spans="2:8" ht="20.100000000000001" customHeight="1">
      <c r="B26" s="58" t="s">
        <v>1387</v>
      </c>
      <c r="C26" s="57" t="str">
        <f>VLOOKUP(B26,planilha!$A$13:$G$347,3,FALSE)</f>
        <v>ESQUADRIA, SERRALHERIA E ELEMENTO EM ALUMÍNIO</v>
      </c>
      <c r="D26" s="93"/>
    </row>
    <row r="27" spans="2:8" ht="20.100000000000001" customHeight="1">
      <c r="B27" s="58" t="s">
        <v>1390</v>
      </c>
      <c r="C27" s="57" t="str">
        <f>VLOOKUP(B27,planilha!$A$13:$G$347,3,FALSE)</f>
        <v>ESQUADRIA E ELEMENTO EM VIDRO</v>
      </c>
      <c r="D27" s="93"/>
    </row>
    <row r="28" spans="2:8" ht="20.100000000000001" customHeight="1">
      <c r="B28" s="58" t="s">
        <v>1393</v>
      </c>
      <c r="C28" s="57" t="str">
        <f>VLOOKUP(B28,planilha!$A$13:$G$347,3,FALSE)</f>
        <v>ESQUADRIA E ELEMENTO EM MATERIAL ESPECIAL</v>
      </c>
      <c r="D28" s="93"/>
    </row>
    <row r="29" spans="2:8" ht="20.100000000000001" customHeight="1">
      <c r="B29" s="58" t="s">
        <v>1395</v>
      </c>
      <c r="C29" s="57" t="str">
        <f>VLOOKUP(B29,planilha!$A$13:$G$347,3,FALSE)</f>
        <v>FERRAGEM COMPLEMENTAR PARA ESQUADRIAS</v>
      </c>
      <c r="D29" s="93"/>
    </row>
    <row r="30" spans="2:8" ht="20.100000000000001" customHeight="1">
      <c r="B30" s="58" t="s">
        <v>1400</v>
      </c>
      <c r="C30" s="57" t="str">
        <f>VLOOKUP(B30,planilha!$A$13:$G$347,3,FALSE)</f>
        <v>INSERTE METÁLICO</v>
      </c>
      <c r="D30" s="93"/>
    </row>
    <row r="31" spans="2:8" ht="20.100000000000001" customHeight="1">
      <c r="B31" s="58" t="s">
        <v>1404</v>
      </c>
      <c r="C31" s="57" t="str">
        <f>VLOOKUP(B31,planilha!$A$13:$G$347,3,FALSE)</f>
        <v>IMPERMEABILIZAÇÃO, PROTEÇÃO E JUNTA</v>
      </c>
      <c r="D31" s="93"/>
    </row>
    <row r="32" spans="2:8" ht="20.100000000000001" customHeight="1">
      <c r="B32" s="58" t="s">
        <v>1408</v>
      </c>
      <c r="C32" s="57" t="str">
        <f>VLOOKUP(B32,planilha!$A$13:$G$347,3,FALSE)</f>
        <v>PINTURA</v>
      </c>
      <c r="D32" s="93"/>
    </row>
    <row r="33" spans="2:4" ht="20.100000000000001" customHeight="1">
      <c r="B33" s="58" t="s">
        <v>1414</v>
      </c>
      <c r="C33" s="57" t="str">
        <f>VLOOKUP(B33,planilha!$A$13:$G$347,3,FALSE)</f>
        <v>QUADRO E PAINEL PARA ENERGIA ELÉTRICA E TELEFONIA</v>
      </c>
      <c r="D33" s="93"/>
    </row>
    <row r="34" spans="2:4" ht="20.100000000000001" customHeight="1">
      <c r="B34" s="58" t="s">
        <v>1417</v>
      </c>
      <c r="C34" s="57" t="str">
        <f>VLOOKUP(B34,planilha!$A$13:$G$347,3,FALSE)</f>
        <v>TUBULAÇÃO E CONDUTO PARA ENERGIA ELÉTRICA E TELEFONIA BÁSICA</v>
      </c>
      <c r="D34" s="93"/>
    </row>
    <row r="35" spans="2:4" ht="20.100000000000001" customHeight="1">
      <c r="B35" s="58" t="s">
        <v>1419</v>
      </c>
      <c r="C35" s="57" t="str">
        <f>VLOOKUP(B35,planilha!$A$13:$G$347,3,FALSE)</f>
        <v>CONDUTOR E ENFIAÇÃO DE ENERGIA ELÉTRICA, TELEFONIA, SOM E DADOS</v>
      </c>
      <c r="D35" s="93"/>
    </row>
    <row r="36" spans="2:4" ht="20.100000000000001" customHeight="1">
      <c r="B36" s="58" t="s">
        <v>1426</v>
      </c>
      <c r="C36" s="57" t="str">
        <f>VLOOKUP(B36,planilha!$A$13:$G$347,3,FALSE)</f>
        <v>DISTRIBUIÇÃO DE FORÇA E COMANDO DE ENERGIA ELÉTRICA E TELEFONIA</v>
      </c>
      <c r="D36" s="93"/>
    </row>
    <row r="37" spans="2:4" ht="20.100000000000001" customHeight="1">
      <c r="B37" s="58" t="s">
        <v>1435</v>
      </c>
      <c r="C37" s="57" t="str">
        <f>VLOOKUP(B37,planilha!$A$13:$G$347,3,FALSE)</f>
        <v>ILUMINAÇÃO</v>
      </c>
      <c r="D37" s="93"/>
    </row>
    <row r="38" spans="2:4" ht="20.100000000000001" customHeight="1">
      <c r="B38" s="58" t="s">
        <v>1441</v>
      </c>
      <c r="C38" s="57" t="str">
        <f>VLOOKUP(B38,planilha!$A$13:$G$347,3,FALSE)</f>
        <v>APARELHOS E METAIS SANITÁRIOS</v>
      </c>
      <c r="D38" s="93"/>
    </row>
    <row r="39" spans="2:4" ht="20.100000000000001" customHeight="1">
      <c r="B39" s="58" t="s">
        <v>1471</v>
      </c>
      <c r="C39" s="57" t="str">
        <f>VLOOKUP(B39,planilha!$A$13:$G$347,3,FALSE)</f>
        <v>TUBULAÇÃO E CONDUTORES PARA LÍQUIDOS E GASES</v>
      </c>
      <c r="D39" s="93"/>
    </row>
    <row r="40" spans="2:4" ht="20.100000000000001" customHeight="1">
      <c r="B40" s="58" t="s">
        <v>1480</v>
      </c>
      <c r="C40" s="57" t="str">
        <f>VLOOKUP(B40,planilha!$A$13:$G$347,3,FALSE)</f>
        <v>EQUIPAMENTOS DE ESTERILIZAÇÃO</v>
      </c>
      <c r="D40" s="93"/>
    </row>
    <row r="41" spans="2:4" ht="20.100000000000001" customHeight="1">
      <c r="B41" s="58" t="s">
        <v>1482</v>
      </c>
      <c r="C41" s="57" t="str">
        <f>VLOOKUP(B41,planilha!$A$13:$G$347,3,FALSE)</f>
        <v>SISTEMA DE AR CONDICIONADO</v>
      </c>
      <c r="D41" s="93"/>
    </row>
    <row r="42" spans="2:4" ht="20.100000000000001" customHeight="1">
      <c r="B42" s="58" t="s">
        <v>1484</v>
      </c>
      <c r="C42" s="57" t="str">
        <f>VLOOKUP(B42,planilha!$A$13:$G$347,3,FALSE)</f>
        <v>SINALIZAÇÃO E COMUNICAÇÃO VISUAL</v>
      </c>
      <c r="D42" s="93"/>
    </row>
    <row r="43" spans="2:4" ht="20.100000000000001" customHeight="1">
      <c r="B43" s="58" t="s">
        <v>1485</v>
      </c>
      <c r="C43" s="57" t="str">
        <f>VLOOKUP(B43,planilha!$A$13:$G$347,3,FALSE)</f>
        <v>LIMPEZA E ARREMATE</v>
      </c>
      <c r="D43" s="93"/>
    </row>
    <row r="44" spans="2:4">
      <c r="B44" s="58"/>
      <c r="C44" s="57"/>
      <c r="D44" s="94"/>
    </row>
    <row r="45" spans="2:4" ht="20.100000000000001" customHeight="1">
      <c r="B45" s="158"/>
      <c r="C45" s="159" t="s">
        <v>1813</v>
      </c>
      <c r="D45" s="160"/>
    </row>
    <row r="46" spans="2:4" ht="8.1" customHeight="1">
      <c r="B46" s="58"/>
      <c r="C46" s="85"/>
      <c r="D46" s="93"/>
    </row>
    <row r="47" spans="2:4" ht="20.100000000000001" customHeight="1">
      <c r="B47" s="58" t="s">
        <v>889</v>
      </c>
      <c r="C47" s="57" t="str">
        <f>VLOOKUP(B47,planilha!$A$349:$G$589,3,FALSE)</f>
        <v>SERVIÇO TÉCNICO ESPECIALIZADO</v>
      </c>
      <c r="D47" s="93"/>
    </row>
    <row r="48" spans="2:4" ht="20.100000000000001" customHeight="1">
      <c r="B48" s="58" t="s">
        <v>890</v>
      </c>
      <c r="C48" s="57" t="str">
        <f>VLOOKUP(B48,planilha!$A$349:$G$589,3,FALSE)</f>
        <v>INÍCIO, APOIO E ADMINISTRAÇÃO DA OBRA</v>
      </c>
      <c r="D48" s="93"/>
    </row>
    <row r="49" spans="2:4" ht="20.100000000000001" customHeight="1">
      <c r="B49" s="58" t="s">
        <v>891</v>
      </c>
      <c r="C49" s="57" t="str">
        <f>VLOOKUP(B49,planilha!$A$349:$G$589,3,FALSE)</f>
        <v>DEMOLIÇÃO SEM REAPROVEITAMENTO</v>
      </c>
      <c r="D49" s="93"/>
    </row>
    <row r="50" spans="2:4" ht="20.100000000000001" customHeight="1">
      <c r="B50" s="58" t="s">
        <v>892</v>
      </c>
      <c r="C50" s="57" t="str">
        <f>VLOOKUP(B50,planilha!$A$349:$G$589,3,FALSE)</f>
        <v>RETIRADA COM PROVÁVEL REAPROVEITAMENTO</v>
      </c>
      <c r="D50" s="93"/>
    </row>
    <row r="51" spans="2:4" ht="20.100000000000001" customHeight="1">
      <c r="B51" s="58" t="s">
        <v>893</v>
      </c>
      <c r="C51" s="57" t="str">
        <f>VLOOKUP(B51,planilha!$A$349:$G$589,3,FALSE)</f>
        <v>TRANSPORTE E MOVIMENTAÇÃO, DENTRO E FORA DA OBRA</v>
      </c>
      <c r="D51" s="93"/>
    </row>
    <row r="52" spans="2:4" ht="20.100000000000001" customHeight="1">
      <c r="B52" s="58" t="s">
        <v>894</v>
      </c>
      <c r="C52" s="57" t="str">
        <f>VLOOKUP(B52,planilha!$A$349:$G$589,3,FALSE)</f>
        <v>ALVENARIA E ELEMENTO DIVISOR</v>
      </c>
      <c r="D52" s="93"/>
    </row>
    <row r="53" spans="2:4" ht="20.100000000000001" customHeight="1">
      <c r="B53" s="58" t="s">
        <v>895</v>
      </c>
      <c r="C53" s="57" t="str">
        <f>VLOOKUP(B53,planilha!$A$349:$G$589,3,FALSE)</f>
        <v>REVESTIMENTO EM MASSA</v>
      </c>
      <c r="D53" s="93"/>
    </row>
    <row r="54" spans="2:4" ht="20.100000000000001" customHeight="1">
      <c r="B54" s="58" t="s">
        <v>1285</v>
      </c>
      <c r="C54" s="57" t="str">
        <f>VLOOKUP(B54,planilha!$A$349:$G$589,3,FALSE)</f>
        <v>REVESTIMENTO CERÂMICO E GRANILITE EM PLACAS</v>
      </c>
      <c r="D54" s="93"/>
    </row>
    <row r="55" spans="2:4" ht="20.100000000000001" customHeight="1">
      <c r="B55" s="58" t="s">
        <v>1286</v>
      </c>
      <c r="C55" s="57" t="str">
        <f>VLOOKUP(B55,planilha!$A$349:$G$589,3,FALSE)</f>
        <v>REVESTIMENTOS SINTÉTICOS E METÁLICOS</v>
      </c>
      <c r="D55" s="93"/>
    </row>
    <row r="56" spans="2:4" ht="20.100000000000001" customHeight="1">
      <c r="B56" s="58" t="s">
        <v>1287</v>
      </c>
      <c r="C56" s="57" t="str">
        <f>VLOOKUP(B56,planilha!$A$349:$G$589,3,FALSE)</f>
        <v>FORRO</v>
      </c>
      <c r="D56" s="93"/>
    </row>
    <row r="57" spans="2:4" ht="20.100000000000001" customHeight="1">
      <c r="B57" s="58" t="s">
        <v>1288</v>
      </c>
      <c r="C57" s="57" t="str">
        <f>VLOOKUP(B57,planilha!$A$349:$G$589,3,FALSE)</f>
        <v>ESQUADRIA, MARCENARIA E ELEMENTO EM MADEIRA</v>
      </c>
      <c r="D57" s="93"/>
    </row>
    <row r="58" spans="2:4" ht="20.100000000000001" customHeight="1">
      <c r="B58" s="58" t="s">
        <v>1289</v>
      </c>
      <c r="C58" s="57" t="str">
        <f>VLOOKUP(B58,planilha!$A$349:$G$589,3,FALSE)</f>
        <v>ESQUADRIA, SERRALHERIA E ELEMENTO EM ALUMÍNIO</v>
      </c>
      <c r="D58" s="93"/>
    </row>
    <row r="59" spans="2:4" ht="20.100000000000001" customHeight="1">
      <c r="B59" s="58" t="s">
        <v>1317</v>
      </c>
      <c r="C59" s="57" t="str">
        <f>VLOOKUP(B59,planilha!$A$349:$G$589,3,FALSE)</f>
        <v>ESQUADRIA E ELEMENTO EM VIDRO</v>
      </c>
      <c r="D59" s="93"/>
    </row>
    <row r="60" spans="2:4" ht="20.100000000000001" customHeight="1">
      <c r="B60" s="58" t="s">
        <v>1678</v>
      </c>
      <c r="C60" s="57" t="str">
        <f>VLOOKUP(B60,planilha!$A$349:$G$589,3,FALSE)</f>
        <v>ESQUADRIA E ELEMENTO EM MATERIAL ESPECIAL</v>
      </c>
      <c r="D60" s="93"/>
    </row>
    <row r="61" spans="2:4" ht="20.100000000000001" customHeight="1">
      <c r="B61" s="58" t="s">
        <v>1680</v>
      </c>
      <c r="C61" s="57" t="str">
        <f>VLOOKUP(B61,planilha!$A$349:$G$589,3,FALSE)</f>
        <v>FERRAGEM COMPLEMENTAR PARA ESQUADRIAS</v>
      </c>
      <c r="D61" s="93"/>
    </row>
    <row r="62" spans="2:4" ht="20.100000000000001" customHeight="1">
      <c r="B62" s="58" t="s">
        <v>1685</v>
      </c>
      <c r="C62" s="57" t="str">
        <f>VLOOKUP(B62,planilha!$A$349:$G$589,3,FALSE)</f>
        <v>INSERTE METÁLICO</v>
      </c>
      <c r="D62" s="93"/>
    </row>
    <row r="63" spans="2:4" ht="20.100000000000001" customHeight="1">
      <c r="B63" s="58" t="s">
        <v>1688</v>
      </c>
      <c r="C63" s="57" t="str">
        <f>VLOOKUP(B63,planilha!$A$349:$G$589,3,FALSE)</f>
        <v>IMPERMEABILIZAÇÃO, PROTEÇÃO E JUNTA</v>
      </c>
      <c r="D63" s="93"/>
    </row>
    <row r="64" spans="2:4" ht="20.100000000000001" customHeight="1">
      <c r="B64" s="58" t="s">
        <v>1692</v>
      </c>
      <c r="C64" s="57" t="str">
        <f>VLOOKUP(B64,planilha!$A$349:$G$589,3,FALSE)</f>
        <v>PINTURA</v>
      </c>
      <c r="D64" s="93"/>
    </row>
    <row r="65" spans="2:4" ht="20.100000000000001" customHeight="1">
      <c r="B65" s="58" t="s">
        <v>1699</v>
      </c>
      <c r="C65" s="57" t="str">
        <f>VLOOKUP(B65,planilha!$A$349:$G$589,3,FALSE)</f>
        <v>QUADRO E PAINEL PARA ENERGIA ELÉTRICA E TELEFONIA</v>
      </c>
      <c r="D65" s="93"/>
    </row>
    <row r="66" spans="2:4" ht="20.100000000000001" customHeight="1">
      <c r="B66" s="58" t="s">
        <v>1710</v>
      </c>
      <c r="C66" s="57" t="str">
        <f>VLOOKUP(B66,planilha!$A$349:$G$589,3,FALSE)</f>
        <v>TUBULAÇÃO E CONDUTO PARA ENERGIA ELÉTRICA E TELEFONIA BÁSICA</v>
      </c>
      <c r="D66" s="93"/>
    </row>
    <row r="67" spans="2:4" ht="20.100000000000001" customHeight="1">
      <c r="B67" s="58" t="s">
        <v>1723</v>
      </c>
      <c r="C67" s="57" t="str">
        <f>VLOOKUP(B67,planilha!$A$349:$G$589,3,FALSE)</f>
        <v>CONDUTOR E ENFIAÇÃO DE ENERGIA ELÉTRICA E TELEFONIA</v>
      </c>
      <c r="D67" s="93"/>
    </row>
    <row r="68" spans="2:4" ht="20.100000000000001" customHeight="1">
      <c r="B68" s="58" t="s">
        <v>1737</v>
      </c>
      <c r="C68" s="57" t="str">
        <f>VLOOKUP(B68,planilha!$A$349:$G$589,3,FALSE)</f>
        <v>DISTRIBUIÇÃO DE FORÇA E COMANDO DE ENERGIA ELÉTRICA E TELEFONIA</v>
      </c>
      <c r="D68" s="93"/>
    </row>
    <row r="69" spans="2:4" ht="20.100000000000001" customHeight="1">
      <c r="B69" s="58" t="s">
        <v>1753</v>
      </c>
      <c r="C69" s="57" t="str">
        <f>VLOOKUP(B69,planilha!$A$349:$G$589,3,FALSE)</f>
        <v>ILUMINAÇÃO</v>
      </c>
      <c r="D69" s="93"/>
    </row>
    <row r="70" spans="2:4" ht="20.100000000000001" customHeight="1">
      <c r="B70" s="58" t="s">
        <v>1758</v>
      </c>
      <c r="C70" s="57" t="str">
        <f>VLOOKUP(B70,planilha!$A$349:$G$589,3,FALSE)</f>
        <v>APARELHOS ELÉTRICOS</v>
      </c>
      <c r="D70" s="93"/>
    </row>
    <row r="71" spans="2:4" ht="20.100000000000001" customHeight="1">
      <c r="B71" s="58" t="s">
        <v>1761</v>
      </c>
      <c r="C71" s="57" t="str">
        <f>VLOOKUP(B71,planilha!$A$349:$G$589,3,FALSE)</f>
        <v>APARELHOS E METAIS SANITÁRIOS</v>
      </c>
      <c r="D71" s="93"/>
    </row>
    <row r="72" spans="2:4" ht="20.100000000000001" customHeight="1">
      <c r="B72" s="58" t="s">
        <v>1788</v>
      </c>
      <c r="C72" s="57" t="str">
        <f>VLOOKUP(B72,planilha!$A$349:$G$589,3,FALSE)</f>
        <v>TUBULAÇÃO E CONDUTORES PARA LÍQUIDOS E GASES</v>
      </c>
      <c r="D72" s="93"/>
    </row>
    <row r="73" spans="2:4" ht="20.100000000000001" customHeight="1">
      <c r="B73" s="58" t="s">
        <v>1808</v>
      </c>
      <c r="C73" s="57" t="str">
        <f>VLOOKUP(B73,planilha!$A$349:$G$589,3,FALSE)</f>
        <v>SINALIZAÇÃO E COMUNICAÇÃO VISUAL</v>
      </c>
      <c r="D73" s="93"/>
    </row>
    <row r="74" spans="2:4" ht="20.100000000000001" customHeight="1">
      <c r="B74" s="58" t="s">
        <v>1810</v>
      </c>
      <c r="C74" s="57" t="str">
        <f>VLOOKUP(B74,planilha!$A$349:$G$589,3,FALSE)</f>
        <v>LIMPEZA E ARREMATE</v>
      </c>
      <c r="D74" s="93"/>
    </row>
    <row r="75" spans="2:4" ht="20.100000000000001" customHeight="1">
      <c r="B75" s="58"/>
      <c r="C75" s="57"/>
      <c r="D75" s="93"/>
    </row>
    <row r="76" spans="2:4" ht="20.100000000000001" customHeight="1">
      <c r="B76" s="158"/>
      <c r="C76" s="159" t="s">
        <v>1814</v>
      </c>
      <c r="D76" s="160"/>
    </row>
    <row r="77" spans="2:4" ht="20.100000000000001" customHeight="1">
      <c r="B77" s="58" t="s">
        <v>1180</v>
      </c>
      <c r="C77" s="104" t="str">
        <f>VLOOKUP(B77,planilha!$A$591:$G$702,3,FALSE)</f>
        <v>SERVIÇO TÉCNICO ESPECIALIZADO</v>
      </c>
      <c r="D77" s="93"/>
    </row>
    <row r="78" spans="2:4" ht="20.100000000000001" customHeight="1">
      <c r="B78" s="58" t="s">
        <v>1181</v>
      </c>
      <c r="C78" s="104" t="str">
        <f>VLOOKUP(B78,planilha!$A$591:$G$702,3,FALSE)</f>
        <v>INÍCIO, APOIO E ADMINISTRAÇÃO DA OBRA</v>
      </c>
      <c r="D78" s="93"/>
    </row>
    <row r="79" spans="2:4" ht="20.100000000000001" customHeight="1">
      <c r="B79" s="58" t="s">
        <v>1182</v>
      </c>
      <c r="C79" s="104" t="str">
        <f>VLOOKUP(B79,planilha!$A$591:$G$702,3,FALSE)</f>
        <v>DEMOLIÇÃO SEM REAPROVEITAMENTO</v>
      </c>
      <c r="D79" s="93"/>
    </row>
    <row r="80" spans="2:4" ht="20.100000000000001" customHeight="1">
      <c r="B80" s="58" t="s">
        <v>1183</v>
      </c>
      <c r="C80" s="104" t="str">
        <f>VLOOKUP(B80,planilha!$A$591:$G$702,3,FALSE)</f>
        <v>RETIRADA COM PROVÁVEL REAPROVEITAMENTO</v>
      </c>
      <c r="D80" s="93"/>
    </row>
    <row r="81" spans="2:4" ht="20.100000000000001" customHeight="1">
      <c r="B81" s="58" t="s">
        <v>1243</v>
      </c>
      <c r="C81" s="104" t="str">
        <f>VLOOKUP(B81,planilha!$A$591:$G$702,3,FALSE)</f>
        <v>TRANSPORTE E MOVIMENTAÇÃO, DENTRO E FORA DA OBRA</v>
      </c>
      <c r="D81" s="93"/>
    </row>
    <row r="82" spans="2:4" ht="20.100000000000001" customHeight="1">
      <c r="B82" s="58" t="s">
        <v>1244</v>
      </c>
      <c r="C82" s="104" t="str">
        <f>VLOOKUP(B82,planilha!$A$591:$G$702,3,FALSE)</f>
        <v>ALVENARIA E ELEMENTO DIVISOR</v>
      </c>
      <c r="D82" s="93"/>
    </row>
    <row r="83" spans="2:4" ht="20.100000000000001" customHeight="1">
      <c r="B83" s="58" t="s">
        <v>1184</v>
      </c>
      <c r="C83" s="104" t="str">
        <f>VLOOKUP(B83,planilha!$A$591:$G$702,3,FALSE)</f>
        <v>REVESTIMENTO EM MASSA</v>
      </c>
      <c r="D83" s="93"/>
    </row>
    <row r="84" spans="2:4" ht="20.100000000000001" customHeight="1">
      <c r="B84" s="58" t="s">
        <v>1185</v>
      </c>
      <c r="C84" s="104" t="str">
        <f>VLOOKUP(B84,planilha!$A$591:$G$702,3,FALSE)</f>
        <v>REVESTIMENTO SINTÉTICO</v>
      </c>
      <c r="D84" s="93"/>
    </row>
    <row r="85" spans="2:4" ht="20.100000000000001" customHeight="1">
      <c r="B85" s="58" t="s">
        <v>1844</v>
      </c>
      <c r="C85" s="104" t="str">
        <f>VLOOKUP(B85,planilha!$A$591:$G$702,3,FALSE)</f>
        <v>REVESTIMENTOS CERÂMICO</v>
      </c>
      <c r="D85" s="93"/>
    </row>
    <row r="86" spans="2:4" ht="20.100000000000001" customHeight="1">
      <c r="B86" s="58" t="s">
        <v>1848</v>
      </c>
      <c r="C86" s="104" t="str">
        <f>VLOOKUP(B86,planilha!$A$591:$G$702,3,FALSE)</f>
        <v>FORRO</v>
      </c>
      <c r="D86" s="93"/>
    </row>
    <row r="87" spans="2:4" ht="20.100000000000001" customHeight="1">
      <c r="B87" s="58" t="s">
        <v>1852</v>
      </c>
      <c r="C87" s="104" t="str">
        <f>VLOOKUP(B87,planilha!$A$591:$G$702,3,FALSE)</f>
        <v>ESQUADRIA, MARCENARIA E ELEMENTO EM MADEIRA</v>
      </c>
      <c r="D87" s="93"/>
    </row>
    <row r="88" spans="2:4" ht="20.100000000000001" customHeight="1">
      <c r="B88" s="58" t="s">
        <v>1854</v>
      </c>
      <c r="C88" s="104" t="str">
        <f>VLOOKUP(B88,planilha!$A$591:$G$702,3,FALSE)</f>
        <v>PINTURA</v>
      </c>
      <c r="D88" s="93"/>
    </row>
    <row r="89" spans="2:4" ht="20.100000000000001" customHeight="1">
      <c r="B89" s="58" t="s">
        <v>1860</v>
      </c>
      <c r="C89" s="104" t="str">
        <f>VLOOKUP(B89,planilha!$A$591:$G$702,3,FALSE)</f>
        <v>QUADRO E PAINEL PARA ENERGIA ELÉTRICA E TELEFONIA</v>
      </c>
      <c r="D89" s="93"/>
    </row>
    <row r="90" spans="2:4" ht="20.100000000000001" customHeight="1">
      <c r="B90" s="58" t="s">
        <v>1864</v>
      </c>
      <c r="C90" s="104" t="str">
        <f>VLOOKUP(B90,planilha!$A$591:$G$702,3,FALSE)</f>
        <v>TUBULAÇÃO E CONDUTO PARA ENERGIA ELÉTRICA E TELEFONIA BÁSICA</v>
      </c>
      <c r="D90" s="93"/>
    </row>
    <row r="91" spans="2:4" ht="20.100000000000001" customHeight="1">
      <c r="B91" s="58" t="s">
        <v>1868</v>
      </c>
      <c r="C91" s="104" t="str">
        <f>VLOOKUP(B91,planilha!$A$591:$G$702,3,FALSE)</f>
        <v>CONDUTOR E ENFIAÇÃO DE ENERGIA ELÉTRICA E TELEFONIA</v>
      </c>
      <c r="D91" s="93"/>
    </row>
    <row r="92" spans="2:4" ht="20.100000000000001" customHeight="1">
      <c r="B92" s="58" t="s">
        <v>1876</v>
      </c>
      <c r="C92" s="104" t="str">
        <f>VLOOKUP(B92,planilha!$A$591:$G$702,3,FALSE)</f>
        <v>DISTRIBUIÇÃO DE FORÇA E COMANDO DE ENERGIA ELÉTRICA E TELEFONIA</v>
      </c>
      <c r="D92" s="93"/>
    </row>
    <row r="93" spans="2:4" ht="20.100000000000001" customHeight="1">
      <c r="B93" s="58" t="s">
        <v>1887</v>
      </c>
      <c r="C93" s="104" t="str">
        <f>VLOOKUP(B93,planilha!$A$591:$G$702,3,FALSE)</f>
        <v>ILUMINAÇÃO</v>
      </c>
      <c r="D93" s="93"/>
    </row>
    <row r="94" spans="2:4" ht="20.100000000000001" customHeight="1">
      <c r="B94" s="58" t="s">
        <v>1889</v>
      </c>
      <c r="C94" s="104" t="str">
        <f>VLOOKUP(B94,planilha!$A$591:$G$702,3,FALSE)</f>
        <v>AR CONDICIONADO</v>
      </c>
      <c r="D94" s="93"/>
    </row>
    <row r="95" spans="2:4" ht="20.100000000000001" customHeight="1">
      <c r="B95" s="58" t="s">
        <v>1894</v>
      </c>
      <c r="C95" s="104" t="str">
        <f>VLOOKUP(B95,planilha!$A$591:$G$702,3,FALSE)</f>
        <v>SINALIZAÇÃO E COMUNICAÇÃO VISUAL</v>
      </c>
      <c r="D95" s="93"/>
    </row>
    <row r="96" spans="2:4" ht="20.100000000000001" customHeight="1">
      <c r="B96" s="58" t="s">
        <v>1893</v>
      </c>
      <c r="C96" s="104" t="str">
        <f>VLOOKUP(B96,planilha!$A$591:$G$702,3,FALSE)</f>
        <v>LIMPEZA E ARREMATE</v>
      </c>
      <c r="D96" s="93"/>
    </row>
    <row r="97" spans="2:4" ht="20.100000000000001" customHeight="1">
      <c r="B97" s="58"/>
      <c r="C97" s="104"/>
      <c r="D97" s="93"/>
    </row>
    <row r="98" spans="2:4" ht="20.100000000000001" customHeight="1">
      <c r="B98" s="158"/>
      <c r="C98" s="159" t="s">
        <v>1895</v>
      </c>
      <c r="D98" s="160"/>
    </row>
    <row r="99" spans="2:4" ht="20.100000000000001" customHeight="1">
      <c r="B99" s="58" t="s">
        <v>1186</v>
      </c>
      <c r="C99" s="104" t="str">
        <f>VLOOKUP(B99,planilha!$A$702:$G$931,3,FALSE)</f>
        <v>SERVIÇO TÉCNICO ESPECIALIZADO</v>
      </c>
      <c r="D99" s="93"/>
    </row>
    <row r="100" spans="2:4" ht="20.100000000000001" customHeight="1">
      <c r="B100" s="58" t="s">
        <v>1187</v>
      </c>
      <c r="C100" s="104" t="str">
        <f>VLOOKUP(B100,planilha!$A$702:$G$931,3,FALSE)</f>
        <v>INÍCIO, APOIO E ADMINISTRAÇÃO DA OBRA</v>
      </c>
      <c r="D100" s="93"/>
    </row>
    <row r="101" spans="2:4" ht="20.100000000000001" customHeight="1">
      <c r="B101" s="58" t="s">
        <v>1188</v>
      </c>
      <c r="C101" s="104" t="str">
        <f>VLOOKUP(B101,planilha!$A$702:$G$931,3,FALSE)</f>
        <v>DEMOLIÇÃO SEM REAPROVEITAMENTO</v>
      </c>
      <c r="D101" s="93"/>
    </row>
    <row r="102" spans="2:4" ht="20.100000000000001" customHeight="1">
      <c r="B102" s="58" t="s">
        <v>1189</v>
      </c>
      <c r="C102" s="104" t="str">
        <f>VLOOKUP(B102,planilha!$A$702:$G$931,3,FALSE)</f>
        <v>TRANSPORTE E MOVIMENTAÇÃO, DENTRO E FORA DA OBRA</v>
      </c>
      <c r="D102" s="93"/>
    </row>
    <row r="103" spans="2:4" ht="20.100000000000001" customHeight="1">
      <c r="B103" s="58" t="s">
        <v>1190</v>
      </c>
      <c r="C103" s="104" t="str">
        <f>VLOOKUP(B103,planilha!$A$702:$G$931,3,FALSE)</f>
        <v>SERVIÇO EM SOLO E ROCHA, MECANIZADO</v>
      </c>
      <c r="D103" s="93"/>
    </row>
    <row r="104" spans="2:4" ht="20.100000000000001" customHeight="1">
      <c r="B104" s="58" t="s">
        <v>1191</v>
      </c>
      <c r="C104" s="104" t="str">
        <f>VLOOKUP(B104,planilha!$A$702:$G$931,3,FALSE)</f>
        <v>FUNDAÇÃO</v>
      </c>
      <c r="D104" s="93"/>
    </row>
    <row r="105" spans="2:4" ht="20.100000000000001" customHeight="1">
      <c r="B105" s="58" t="s">
        <v>1192</v>
      </c>
      <c r="C105" s="104" t="str">
        <f>VLOOKUP(B105,planilha!$A$702:$G$931,3,FALSE)</f>
        <v>SUPER ESTRUTURA</v>
      </c>
      <c r="D105" s="93"/>
    </row>
    <row r="106" spans="2:4" ht="20.100000000000001" customHeight="1">
      <c r="B106" s="58" t="s">
        <v>1246</v>
      </c>
      <c r="C106" s="104" t="str">
        <f>VLOOKUP(B106,planilha!$A$702:$G$931,3,FALSE)</f>
        <v>ALVENARIA</v>
      </c>
      <c r="D106" s="93"/>
    </row>
    <row r="107" spans="2:4" ht="20.100000000000001" customHeight="1">
      <c r="B107" s="58" t="s">
        <v>1950</v>
      </c>
      <c r="C107" s="104" t="str">
        <f>VLOOKUP(B107,planilha!$A$702:$G$931,3,FALSE)</f>
        <v>REVESTIMENTOS</v>
      </c>
      <c r="D107" s="93"/>
    </row>
    <row r="108" spans="2:4" ht="20.100000000000001" customHeight="1">
      <c r="B108" s="58" t="s">
        <v>1962</v>
      </c>
      <c r="C108" s="104" t="str">
        <f>VLOOKUP(B108,planilha!$A$702:$G$931,3,FALSE)</f>
        <v>PINTURA</v>
      </c>
      <c r="D108" s="93"/>
    </row>
    <row r="109" spans="2:4" ht="20.100000000000001" customHeight="1">
      <c r="B109" s="58" t="s">
        <v>1966</v>
      </c>
      <c r="C109" s="104" t="str">
        <f>VLOOKUP(B109,planilha!$A$702:$G$931,3,FALSE)</f>
        <v>IMPERMEABILIZAÇÃO</v>
      </c>
      <c r="D109" s="93"/>
    </row>
    <row r="110" spans="2:4" ht="20.100000000000001" customHeight="1">
      <c r="B110" s="58" t="s">
        <v>1970</v>
      </c>
      <c r="C110" s="104" t="str">
        <f>VLOOKUP(B110,planilha!$A$702:$G$931,3,FALSE)</f>
        <v>ESQUADRIAS</v>
      </c>
      <c r="D110" s="93"/>
    </row>
    <row r="111" spans="2:4" ht="20.100000000000001" customHeight="1">
      <c r="B111" s="58" t="s">
        <v>1984</v>
      </c>
      <c r="C111" s="104" t="str">
        <f>VLOOKUP(B111,planilha!$A$702:$G$931,3,FALSE)</f>
        <v>ELÉTRICA</v>
      </c>
      <c r="D111" s="93"/>
    </row>
    <row r="112" spans="2:4" ht="20.100000000000001" customHeight="1">
      <c r="B112" s="58" t="s">
        <v>2021</v>
      </c>
      <c r="C112" s="104" t="str">
        <f>VLOOKUP(B112,planilha!$A$702:$G$931,3,FALSE)</f>
        <v>HIDRÁULICA</v>
      </c>
      <c r="D112" s="93"/>
    </row>
    <row r="113" spans="2:4" ht="20.100000000000001" customHeight="1">
      <c r="B113" s="58" t="s">
        <v>2063</v>
      </c>
      <c r="C113" s="104" t="str">
        <f>VLOOKUP(B113,planilha!$A$702:$G$931,3,FALSE)</f>
        <v>PAVIMENTAÇÃO, PASSEIO E MURO</v>
      </c>
      <c r="D113" s="93"/>
    </row>
    <row r="114" spans="2:4" ht="20.100000000000001" customHeight="1">
      <c r="B114" s="58" t="s">
        <v>2087</v>
      </c>
      <c r="C114" s="104" t="str">
        <f>VLOOKUP(B114,planilha!$A$702:$G$931,3,FALSE)</f>
        <v>RESFRIAMENTO E CONSERVAÇÃO DE MATERIAL PERESÍVEL</v>
      </c>
      <c r="D114" s="93"/>
    </row>
    <row r="115" spans="2:4" ht="20.100000000000001" customHeight="1">
      <c r="B115" s="58" t="s">
        <v>2089</v>
      </c>
      <c r="C115" s="104" t="str">
        <f>VLOOKUP(B115,planilha!$A$702:$G$931,3,FALSE)</f>
        <v>LIMPEZA E ARREMATE</v>
      </c>
      <c r="D115" s="93"/>
    </row>
    <row r="116" spans="2:4" ht="20.100000000000001" customHeight="1">
      <c r="B116" s="58" t="s">
        <v>2091</v>
      </c>
      <c r="C116" s="104" t="str">
        <f>VLOOKUP(B116,planilha!$A$702:$G$931,3,FALSE)</f>
        <v>SINALIZAÇÃO E COMUNICAÇÃO VISUAL</v>
      </c>
      <c r="D116" s="93"/>
    </row>
    <row r="117" spans="2:4" ht="20.100000000000001" customHeight="1">
      <c r="B117" s="58" t="s">
        <v>2095</v>
      </c>
      <c r="C117" s="104" t="str">
        <f>VLOOKUP(B117,planilha!$A$702:$G$931,3,FALSE)</f>
        <v>EQUIPAMENTO</v>
      </c>
      <c r="D117" s="93"/>
    </row>
    <row r="118" spans="2:4" ht="20.100000000000001" customHeight="1">
      <c r="B118" s="58"/>
      <c r="C118" s="104"/>
      <c r="D118" s="93"/>
    </row>
    <row r="119" spans="2:4" ht="20.100000000000001" customHeight="1">
      <c r="B119" s="158"/>
      <c r="C119" s="159" t="s">
        <v>2618</v>
      </c>
      <c r="D119" s="160"/>
    </row>
    <row r="120" spans="2:4" ht="20.100000000000001" customHeight="1">
      <c r="B120" s="58" t="s">
        <v>1193</v>
      </c>
      <c r="C120" s="104" t="str">
        <f>VLOOKUP(B120,planilha!$1:$1048576,3,FALSE)</f>
        <v>SERVÇO TÉCNICO ESPECIALIZADO</v>
      </c>
      <c r="D120" s="93"/>
    </row>
    <row r="121" spans="2:4" ht="20.100000000000001" customHeight="1">
      <c r="B121" s="58" t="s">
        <v>1194</v>
      </c>
      <c r="C121" s="104" t="str">
        <f>VLOOKUP(B121,planilha!$1:$1048576,3,FALSE)</f>
        <v>INÍCIO E APOIO DE OBRA</v>
      </c>
      <c r="D121" s="93"/>
    </row>
    <row r="122" spans="2:4" ht="20.100000000000001" customHeight="1">
      <c r="B122" s="58" t="s">
        <v>1195</v>
      </c>
      <c r="C122" s="104" t="str">
        <f>VLOOKUP(B122,planilha!$1:$1048576,3,FALSE)</f>
        <v>DEMOLIÇÃO DE CONCRETO, LASTRO, MISTURA E AFINS</v>
      </c>
      <c r="D122" s="93"/>
    </row>
    <row r="123" spans="2:4" ht="20.100000000000001" customHeight="1">
      <c r="B123" s="58" t="s">
        <v>1256</v>
      </c>
      <c r="C123" s="104" t="str">
        <f>VLOOKUP(B123,planilha!$1:$1048576,3,FALSE)</f>
        <v>TRANSPORTE E MOVIMENTAÇÇÃO, DENTRO E FORA DA OBRA</v>
      </c>
      <c r="D123" s="93"/>
    </row>
    <row r="124" spans="2:4" ht="20.100000000000001" customHeight="1">
      <c r="B124" s="58" t="s">
        <v>1257</v>
      </c>
      <c r="C124" s="104" t="str">
        <f>VLOOKUP(B124,planilha!$1:$1048576,3,FALSE)</f>
        <v>SERVIÇO EM SOLO E ROCHA</v>
      </c>
      <c r="D124" s="93"/>
    </row>
    <row r="125" spans="2:4" ht="20.100000000000001" customHeight="1">
      <c r="B125" s="58" t="s">
        <v>2141</v>
      </c>
      <c r="C125" s="104" t="str">
        <f>VLOOKUP(B125,planilha!$1:$1048576,3,FALSE)</f>
        <v>FUNDAÇÃO PROFUNDA</v>
      </c>
      <c r="D125" s="93"/>
    </row>
    <row r="126" spans="2:4" ht="20.100000000000001" customHeight="1">
      <c r="B126" s="58" t="s">
        <v>2156</v>
      </c>
      <c r="C126" s="104" t="str">
        <f>VLOOKUP(B126,planilha!$1:$1048576,3,FALSE)</f>
        <v>SUPER ESTRUTURA</v>
      </c>
      <c r="D126" s="93"/>
    </row>
    <row r="127" spans="2:4" ht="20.100000000000001" customHeight="1">
      <c r="B127" s="58" t="s">
        <v>2165</v>
      </c>
      <c r="C127" s="104" t="str">
        <f>VLOOKUP(B127,planilha!$1:$1048576,3,FALSE)</f>
        <v>ESTRUTURA EM AÇO, TELHAMENTO E PASSARELA TÉCNICA</v>
      </c>
      <c r="D127" s="93"/>
    </row>
    <row r="128" spans="2:4" ht="20.100000000000001" customHeight="1">
      <c r="B128" s="58" t="s">
        <v>2173</v>
      </c>
      <c r="C128" s="104" t="str">
        <f>VLOOKUP(B128,planilha!$1:$1048576,3,FALSE)</f>
        <v>ALVENARIA E ELEMENTO DIVISOR</v>
      </c>
      <c r="D128" s="93"/>
    </row>
    <row r="129" spans="2:4" ht="20.100000000000001" customHeight="1">
      <c r="B129" s="58" t="s">
        <v>2179</v>
      </c>
      <c r="C129" s="104" t="str">
        <f>VLOOKUP(B129,planilha!$1:$1048576,3,FALSE)</f>
        <v>REVESTIMENTOS</v>
      </c>
      <c r="D129" s="93"/>
    </row>
    <row r="130" spans="2:4" ht="20.100000000000001" customHeight="1">
      <c r="B130" s="58" t="s">
        <v>2191</v>
      </c>
      <c r="C130" s="104" t="str">
        <f>VLOOKUP(B130,planilha!$1:$1048576,3,FALSE)</f>
        <v>FORRO</v>
      </c>
      <c r="D130" s="93"/>
    </row>
    <row r="131" spans="2:4" ht="20.100000000000001" customHeight="1">
      <c r="B131" s="58" t="s">
        <v>2194</v>
      </c>
      <c r="C131" s="104" t="str">
        <f>VLOOKUP(B131,planilha!$1:$1048576,3,FALSE)</f>
        <v>ESQUADRIAS DE MADEIRA E MARCENARIA</v>
      </c>
      <c r="D131" s="93"/>
    </row>
    <row r="132" spans="2:4" ht="20.100000000000001" customHeight="1">
      <c r="B132" s="58" t="s">
        <v>2202</v>
      </c>
      <c r="C132" s="104" t="str">
        <f>VLOOKUP(B132,planilha!$1:$1048576,3,FALSE)</f>
        <v>ESQUADRIAS METÁLICAS</v>
      </c>
      <c r="D132" s="93"/>
    </row>
    <row r="133" spans="2:4" ht="20.100000000000001" customHeight="1">
      <c r="B133" s="58" t="s">
        <v>2207</v>
      </c>
      <c r="C133" s="104" t="str">
        <f>VLOOKUP(B133,planilha!$1:$1048576,3,FALSE)</f>
        <v>ESQUADRIAS DE VIDRO</v>
      </c>
      <c r="D133" s="93"/>
    </row>
    <row r="134" spans="2:4" ht="20.100000000000001" customHeight="1">
      <c r="B134" s="58" t="s">
        <v>2210</v>
      </c>
      <c r="C134" s="104" t="str">
        <f>VLOOKUP(B134,planilha!$1:$1048576,3,FALSE)</f>
        <v>FERRAGENS COMPLEMENTAR PARA ESQUADRIAS</v>
      </c>
      <c r="D134" s="93"/>
    </row>
    <row r="135" spans="2:4" ht="20.100000000000001" customHeight="1">
      <c r="B135" s="58" t="s">
        <v>2215</v>
      </c>
      <c r="C135" s="104" t="str">
        <f>VLOOKUP(B135,planilha!$1:$1048576,3,FALSE)</f>
        <v>ACESSIBILIDADE</v>
      </c>
      <c r="D135" s="93"/>
    </row>
    <row r="136" spans="2:4" ht="20.100000000000001" customHeight="1">
      <c r="B136" s="58" t="s">
        <v>2220</v>
      </c>
      <c r="C136" s="104" t="str">
        <f>VLOOKUP(B136,planilha!$1:$1048576,3,FALSE)</f>
        <v>IMPERMEABILIZAÇÃO</v>
      </c>
      <c r="D136" s="93"/>
    </row>
    <row r="137" spans="2:4" ht="20.100000000000001" customHeight="1">
      <c r="B137" s="58" t="s">
        <v>2226</v>
      </c>
      <c r="C137" s="104" t="str">
        <f>VLOOKUP(B137,planilha!$1:$1048576,3,FALSE)</f>
        <v>PINTURA</v>
      </c>
      <c r="D137" s="93"/>
    </row>
    <row r="138" spans="2:4" ht="20.100000000000001" customHeight="1">
      <c r="B138" s="58" t="s">
        <v>2233</v>
      </c>
      <c r="C138" s="104" t="str">
        <f>VLOOKUP(B138,planilha!$1:$1048576,3,FALSE)</f>
        <v>INSTALAÇÕES ELÉTRICAS E ESPECIAIS</v>
      </c>
      <c r="D138" s="93"/>
    </row>
    <row r="139" spans="2:4" ht="20.100000000000001" customHeight="1">
      <c r="B139" s="58" t="s">
        <v>2268</v>
      </c>
      <c r="C139" s="104" t="str">
        <f>VLOOKUP(B139,planilha!$1:$1048576,3,FALSE)</f>
        <v>INSTALAÇÕES HIDRÁULICAS</v>
      </c>
      <c r="D139" s="93"/>
    </row>
    <row r="140" spans="2:4" ht="20.100000000000001" customHeight="1">
      <c r="B140" s="58" t="s">
        <v>2282</v>
      </c>
      <c r="C140" s="104" t="str">
        <f>VLOOKUP(B140,planilha!$1:$1048576,3,FALSE)</f>
        <v>DETECÇÃO, COMBATE E PREVEÇÃO A INCÊNDIO</v>
      </c>
      <c r="D140" s="93"/>
    </row>
    <row r="141" spans="2:4" ht="20.100000000000001" customHeight="1">
      <c r="B141" s="58" t="s">
        <v>2346</v>
      </c>
      <c r="C141" s="104" t="str">
        <f>VLOOKUP(B141,planilha!$1:$1048576,3,FALSE)</f>
        <v>CLIMATIZAÇÃO</v>
      </c>
      <c r="D141" s="93"/>
    </row>
    <row r="142" spans="2:4" ht="20.100000000000001" customHeight="1">
      <c r="B142" s="58" t="s">
        <v>2356</v>
      </c>
      <c r="C142" s="104" t="str">
        <f>VLOOKUP(B142,planilha!$1:$1048576,3,FALSE)</f>
        <v>LIMPEZA E ARREMATE</v>
      </c>
      <c r="D142" s="93"/>
    </row>
    <row r="143" spans="2:4" ht="20.100000000000001" customHeight="1">
      <c r="B143" s="58"/>
      <c r="C143" s="104"/>
      <c r="D143" s="93"/>
    </row>
    <row r="144" spans="2:4" ht="20.100000000000001" customHeight="1">
      <c r="B144" s="158"/>
      <c r="C144" s="159" t="s">
        <v>2098</v>
      </c>
      <c r="D144" s="160"/>
    </row>
    <row r="145" spans="2:4" ht="20.100000000000001" customHeight="1">
      <c r="B145" s="58" t="s">
        <v>1196</v>
      </c>
      <c r="C145" s="104" t="str">
        <f>VLOOKUP(B145,planilha!$1:$1048576,3,FALSE)</f>
        <v>SERVIÇO TÉCNICO ESPECIALIZADO</v>
      </c>
      <c r="D145" s="93"/>
    </row>
    <row r="146" spans="2:4" ht="20.100000000000001" customHeight="1">
      <c r="B146" s="58" t="s">
        <v>1197</v>
      </c>
      <c r="C146" s="104" t="str">
        <f>VLOOKUP(B146,planilha!$1:$1048576,3,FALSE)</f>
        <v>INÍCIO E APOIO DE OBRA</v>
      </c>
      <c r="D146" s="93"/>
    </row>
    <row r="147" spans="2:4" ht="20.100000000000001" customHeight="1">
      <c r="B147" s="58" t="s">
        <v>1198</v>
      </c>
      <c r="C147" s="104" t="str">
        <f>VLOOKUP(B147,planilha!$1:$1048576,3,FALSE)</f>
        <v>DEMOLIÇÃO SEM REAPROVEITAMENTO</v>
      </c>
      <c r="D147" s="93"/>
    </row>
    <row r="148" spans="2:4" ht="24.75" customHeight="1">
      <c r="B148" s="58" t="s">
        <v>1199</v>
      </c>
      <c r="C148" s="104" t="str">
        <f>VLOOKUP(B148,planilha!$1:$1048576,3,FALSE)</f>
        <v>RETIRADA DE APARELHOS ELÉTRICOS E HIDRÁULICOS, DEMAIS PEÇAS DE MADEIRA E METÁLICAS</v>
      </c>
      <c r="D148" s="93"/>
    </row>
    <row r="149" spans="2:4" ht="20.100000000000001" customHeight="1">
      <c r="B149" s="58" t="s">
        <v>1200</v>
      </c>
      <c r="C149" s="104" t="str">
        <f>VLOOKUP(B149,planilha!$1:$1048576,3,FALSE)</f>
        <v xml:space="preserve">FUNDAÇÃO E ESTRUTURA </v>
      </c>
      <c r="D149" s="93"/>
    </row>
    <row r="150" spans="2:4" ht="24" customHeight="1">
      <c r="B150" s="58" t="s">
        <v>1259</v>
      </c>
      <c r="C150" s="104" t="str">
        <f>VLOOKUP(B150,planilha!$1:$1048576,3,FALSE)</f>
        <v>ALVENARIA E ELEMENTO DIVISOR</v>
      </c>
      <c r="D150" s="93"/>
    </row>
    <row r="151" spans="2:4">
      <c r="B151" s="58" t="s">
        <v>1292</v>
      </c>
      <c r="C151" s="104" t="str">
        <f>VLOOKUP(B151,planilha!$1:$1048576,3,FALSE)</f>
        <v>COBERTURA EXTERNA E PASSARELA</v>
      </c>
      <c r="D151" s="93"/>
    </row>
    <row r="152" spans="2:4" ht="20.100000000000001" customHeight="1">
      <c r="B152" s="58" t="s">
        <v>1293</v>
      </c>
      <c r="C152" s="104" t="str">
        <f>VLOOKUP(B152,planilha!$1:$1048576,3,FALSE)</f>
        <v>REVESTIMENTO</v>
      </c>
      <c r="D152" s="93"/>
    </row>
    <row r="153" spans="2:4" ht="20.100000000000001" customHeight="1">
      <c r="B153" s="58" t="s">
        <v>1294</v>
      </c>
      <c r="C153" s="104" t="str">
        <f>VLOOKUP(B153,planilha!$1:$1048576,3,FALSE)</f>
        <v>REVESTIMENTO EM PEDRA</v>
      </c>
      <c r="D153" s="93"/>
    </row>
    <row r="154" spans="2:4" ht="20.100000000000001" customHeight="1">
      <c r="B154" s="58" t="s">
        <v>1295</v>
      </c>
      <c r="C154" s="104" t="str">
        <f>VLOOKUP(B154,planilha!$1:$1048576,3,FALSE)</f>
        <v>FORRO</v>
      </c>
      <c r="D154" s="93"/>
    </row>
    <row r="155" spans="2:4" ht="20.100000000000001" customHeight="1">
      <c r="B155" s="58" t="s">
        <v>1296</v>
      </c>
      <c r="C155" s="104" t="str">
        <f>VLOOKUP(B155,planilha!$1:$1048576,3,FALSE)</f>
        <v>ESQUADRIAS METÁLICAS E MADEIRA</v>
      </c>
      <c r="D155" s="93"/>
    </row>
    <row r="156" spans="2:4" ht="20.100000000000001" customHeight="1">
      <c r="B156" s="58" t="s">
        <v>1297</v>
      </c>
      <c r="C156" s="104" t="str">
        <f>VLOOKUP(B156,planilha!$1:$1048576,3,FALSE)</f>
        <v>IMPERMEABILIZAÇÃO, PROTEÇÃO E JUNTA</v>
      </c>
      <c r="D156" s="93"/>
    </row>
    <row r="157" spans="2:4" ht="20.100000000000001" customHeight="1">
      <c r="B157" s="58" t="s">
        <v>1298</v>
      </c>
      <c r="C157" s="104" t="str">
        <f>VLOOKUP(B157,planilha!$1:$1048576,3,FALSE)</f>
        <v>PINTURA</v>
      </c>
      <c r="D157" s="93"/>
    </row>
    <row r="158" spans="2:4" ht="20.100000000000001" customHeight="1">
      <c r="B158" s="58" t="s">
        <v>1299</v>
      </c>
      <c r="C158" s="104" t="str">
        <f>VLOOKUP(B158,planilha!$1:$1048576,3,FALSE)</f>
        <v>INSTALAÇÕES ELÉTRICAS E ESPECIAIS</v>
      </c>
      <c r="D158" s="93"/>
    </row>
    <row r="159" spans="2:4" ht="20.100000000000001" customHeight="1">
      <c r="B159" s="58" t="s">
        <v>1300</v>
      </c>
      <c r="C159" s="104" t="str">
        <f>VLOOKUP(B159,planilha!$1:$1048576,3,FALSE)</f>
        <v>CLIMATIZAÇÃO</v>
      </c>
      <c r="D159" s="93"/>
    </row>
    <row r="160" spans="2:4" ht="20.100000000000001" customHeight="1">
      <c r="B160" s="58" t="s">
        <v>1301</v>
      </c>
      <c r="C160" s="104" t="str">
        <f>VLOOKUP(B160,planilha!$1:$1048576,3,FALSE)</f>
        <v>INSTALAÇÕES HIDRAÚLICAS</v>
      </c>
      <c r="D160" s="93"/>
    </row>
    <row r="161" spans="2:5" ht="20.100000000000001" customHeight="1">
      <c r="B161" s="58" t="s">
        <v>1302</v>
      </c>
      <c r="C161" s="104" t="str">
        <f>VLOOKUP(B161,planilha!$1:$1048576,3,FALSE)</f>
        <v>CÂMARA DE RESFRIAMENTO E CONSERVAÇÃO DE CORPOS</v>
      </c>
      <c r="D161" s="93"/>
    </row>
    <row r="162" spans="2:5" ht="20.100000000000001" customHeight="1">
      <c r="B162" s="58" t="s">
        <v>1318</v>
      </c>
      <c r="C162" s="104" t="str">
        <f>VLOOKUP(B162,planilha!$1:$1048576,3,FALSE)</f>
        <v>SINALIZAÇÃO E COMUNICAÇÃO VISUAL</v>
      </c>
      <c r="D162" s="93"/>
    </row>
    <row r="163" spans="2:5" ht="20.100000000000001" customHeight="1">
      <c r="B163" s="58" t="s">
        <v>1319</v>
      </c>
      <c r="C163" s="104" t="str">
        <f>VLOOKUP(B163,planilha!$1:$1048576,3,FALSE)</f>
        <v>PAVIMENTAÇÃO E PASSEIO</v>
      </c>
      <c r="D163" s="93"/>
    </row>
    <row r="164" spans="2:5" ht="20.100000000000001" customHeight="1">
      <c r="B164" s="58" t="s">
        <v>1320</v>
      </c>
      <c r="C164" s="104" t="str">
        <f>VLOOKUP(B164,planilha!$1:$1048576,3,FALSE)</f>
        <v>LIMPEZA E ARREMATE</v>
      </c>
      <c r="D164" s="93"/>
    </row>
    <row r="165" spans="2:5" ht="20.100000000000001" customHeight="1">
      <c r="B165" s="58"/>
      <c r="C165" s="104"/>
      <c r="D165" s="93"/>
    </row>
    <row r="166" spans="2:5" ht="20.100000000000001" customHeight="1">
      <c r="B166" s="105"/>
      <c r="C166" s="106" t="s">
        <v>2096</v>
      </c>
      <c r="D166" s="107"/>
    </row>
    <row r="167" spans="2:5" ht="20.100000000000001" customHeight="1">
      <c r="B167" s="58" t="s">
        <v>1201</v>
      </c>
      <c r="C167" s="104" t="str">
        <f>planilha!C1493</f>
        <v>Administração local</v>
      </c>
      <c r="D167" s="93"/>
    </row>
    <row r="168" spans="2:5" ht="20.100000000000001" customHeight="1">
      <c r="B168" s="58"/>
      <c r="C168" s="57"/>
      <c r="D168" s="93"/>
    </row>
    <row r="169" spans="2:5" ht="20.100000000000001" customHeight="1">
      <c r="B169" s="408" t="s">
        <v>2616</v>
      </c>
      <c r="C169" s="409"/>
      <c r="D169" s="95"/>
    </row>
    <row r="170" spans="2:5" ht="20.100000000000001" customHeight="1">
      <c r="B170" s="408" t="s">
        <v>2652</v>
      </c>
      <c r="C170" s="409"/>
      <c r="D170" s="95"/>
    </row>
    <row r="171" spans="2:5" ht="20.100000000000001" customHeight="1">
      <c r="B171" s="408" t="s">
        <v>2653</v>
      </c>
      <c r="C171" s="409"/>
      <c r="D171" s="95"/>
    </row>
    <row r="172" spans="2:5" ht="20.100000000000001" customHeight="1" thickBot="1">
      <c r="B172" s="400" t="s">
        <v>1242</v>
      </c>
      <c r="C172" s="401"/>
      <c r="D172" s="96"/>
    </row>
    <row r="173" spans="2:5" ht="20.100000000000001" customHeight="1">
      <c r="E173" s="260"/>
    </row>
    <row r="174" spans="2:5" ht="20.100000000000001" customHeight="1"/>
    <row r="175" spans="2:5" ht="20.100000000000001" customHeight="1"/>
    <row r="176" spans="2:5">
      <c r="B176" s="6"/>
      <c r="D176" s="92"/>
    </row>
    <row r="177" spans="2:4">
      <c r="B177" s="6"/>
      <c r="D177" s="92"/>
    </row>
    <row r="178" spans="2:4">
      <c r="B178" s="6"/>
      <c r="D178" s="92"/>
    </row>
    <row r="179" spans="2:4">
      <c r="B179" s="6"/>
      <c r="D179" s="92"/>
    </row>
    <row r="180" spans="2:4">
      <c r="B180" s="6"/>
      <c r="D180" s="92"/>
    </row>
    <row r="181" spans="2:4">
      <c r="B181" s="6"/>
      <c r="D181" s="92"/>
    </row>
    <row r="182" spans="2:4">
      <c r="B182" s="6"/>
      <c r="D182" s="92"/>
    </row>
    <row r="183" spans="2:4">
      <c r="B183" s="6"/>
      <c r="D183" s="92"/>
    </row>
    <row r="184" spans="2:4">
      <c r="B184" s="6"/>
      <c r="D184" s="92"/>
    </row>
    <row r="185" spans="2:4">
      <c r="B185" s="6"/>
      <c r="D185" s="92"/>
    </row>
    <row r="186" spans="2:4">
      <c r="B186" s="6"/>
      <c r="D186" s="92"/>
    </row>
    <row r="187" spans="2:4">
      <c r="B187" s="6"/>
      <c r="D187" s="92"/>
    </row>
    <row r="188" spans="2:4">
      <c r="B188" s="6"/>
      <c r="D188" s="92"/>
    </row>
    <row r="189" spans="2:4">
      <c r="B189" s="6"/>
      <c r="D189" s="92"/>
    </row>
    <row r="190" spans="2:4">
      <c r="B190" s="6"/>
      <c r="D190" s="92"/>
    </row>
    <row r="191" spans="2:4">
      <c r="B191" s="6"/>
      <c r="D191" s="92"/>
    </row>
    <row r="192" spans="2:4">
      <c r="B192" s="6"/>
      <c r="D192" s="92"/>
    </row>
    <row r="193" spans="2:4">
      <c r="B193" s="6"/>
      <c r="D193" s="92"/>
    </row>
    <row r="194" spans="2:4">
      <c r="B194" s="6"/>
      <c r="D194" s="92"/>
    </row>
    <row r="195" spans="2:4">
      <c r="B195" s="6"/>
      <c r="D195" s="92"/>
    </row>
    <row r="196" spans="2:4">
      <c r="B196" s="6"/>
      <c r="D196" s="92"/>
    </row>
    <row r="197" spans="2:4">
      <c r="B197" s="6"/>
      <c r="D197" s="92"/>
    </row>
  </sheetData>
  <mergeCells count="11">
    <mergeCell ref="B172:C172"/>
    <mergeCell ref="A2:D2"/>
    <mergeCell ref="A3:D3"/>
    <mergeCell ref="A4:D4"/>
    <mergeCell ref="A6:B6"/>
    <mergeCell ref="A7:B7"/>
    <mergeCell ref="A9:D9"/>
    <mergeCell ref="B169:C169"/>
    <mergeCell ref="B170:C170"/>
    <mergeCell ref="B171:C171"/>
    <mergeCell ref="C6:D6"/>
  </mergeCells>
  <pageMargins left="0.38" right="0.31" top="0.78740157480314965" bottom="0.78740157480314965" header="0.31496062992125984" footer="0.31496062992125984"/>
  <pageSetup paperSize="9" scale="8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18"/>
  <sheetViews>
    <sheetView topLeftCell="A175" zoomScale="80" zoomScaleNormal="80" zoomScaleSheetLayoutView="70" workbookViewId="0">
      <selection activeCell="B314" sqref="B314"/>
    </sheetView>
  </sheetViews>
  <sheetFormatPr defaultRowHeight="15"/>
  <cols>
    <col min="2" max="2" width="78.7109375" customWidth="1"/>
    <col min="3" max="3" width="23.5703125" bestFit="1" customWidth="1"/>
    <col min="4" max="4" width="16.7109375" customWidth="1"/>
    <col min="5" max="7" width="17.7109375" bestFit="1" customWidth="1"/>
    <col min="8" max="8" width="18" bestFit="1" customWidth="1"/>
    <col min="9" max="9" width="18.28515625" bestFit="1" customWidth="1"/>
    <col min="10" max="10" width="18" bestFit="1" customWidth="1"/>
    <col min="11" max="11" width="18.7109375" bestFit="1" customWidth="1"/>
    <col min="12" max="13" width="18.42578125" bestFit="1" customWidth="1"/>
    <col min="14" max="14" width="18" bestFit="1" customWidth="1"/>
    <col min="15" max="15" width="17.7109375" bestFit="1" customWidth="1"/>
    <col min="16" max="16" width="22.7109375" customWidth="1"/>
    <col min="18" max="18" width="12.5703125" bestFit="1" customWidth="1"/>
  </cols>
  <sheetData>
    <row r="3" spans="1:16" ht="10.5" customHeight="1">
      <c r="A3" s="24"/>
      <c r="B3" s="25"/>
      <c r="C3" s="26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0.5" customHeight="1">
      <c r="A4" s="24"/>
      <c r="B4" s="25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15" customHeight="1">
      <c r="A5" s="24"/>
      <c r="B5" s="27"/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5" customHeight="1">
      <c r="A6" s="24"/>
      <c r="B6" s="30"/>
      <c r="C6" s="31"/>
      <c r="D6" s="32"/>
      <c r="E6" s="32"/>
      <c r="F6" s="443" t="s">
        <v>1262</v>
      </c>
      <c r="G6" s="443"/>
      <c r="H6" s="443"/>
      <c r="I6" s="443"/>
      <c r="J6" s="443"/>
      <c r="K6" s="443"/>
      <c r="L6" s="443"/>
      <c r="M6" s="443"/>
      <c r="N6" s="443"/>
      <c r="O6" s="443"/>
      <c r="P6" s="32"/>
    </row>
    <row r="7" spans="1:16" ht="15" customHeight="1">
      <c r="A7" s="24"/>
      <c r="B7" s="30"/>
      <c r="C7" s="31"/>
      <c r="D7" s="32"/>
      <c r="E7" s="32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32"/>
    </row>
    <row r="8" spans="1:16" ht="6.75" customHeight="1">
      <c r="A8" s="24"/>
      <c r="B8" s="25"/>
      <c r="C8" s="2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18" customHeight="1">
      <c r="A9" s="33" t="str">
        <f>[1]Planilha!A6</f>
        <v>Objeto:</v>
      </c>
      <c r="B9" s="50" t="str">
        <f>resumo!C6</f>
        <v>Complexo Hospitalar do Mandaqui - Reforma da Central de Material Esterilizado-CME, SAME, Necrotério e Construção do Abrigo de Resíduos Hospitalares (Lixeira).</v>
      </c>
      <c r="C9" s="34"/>
      <c r="D9" s="34"/>
      <c r="E9" s="35"/>
      <c r="F9" s="25"/>
      <c r="G9" s="25"/>
      <c r="H9" s="25"/>
      <c r="I9" s="35"/>
      <c r="J9" s="35"/>
      <c r="K9" s="35"/>
      <c r="L9" s="35"/>
      <c r="M9" s="35"/>
      <c r="N9" s="35"/>
      <c r="O9" s="35"/>
      <c r="P9" s="35"/>
    </row>
    <row r="10" spans="1:16" ht="15.75">
      <c r="A10" s="33" t="str">
        <f>[1]Planilha!A7</f>
        <v xml:space="preserve">Local:                    </v>
      </c>
      <c r="B10" s="50" t="str">
        <f>resumo!C7</f>
        <v>Rua Voluntários da Pátria, 4301 - Mandaqui - São Paulo - SP</v>
      </c>
      <c r="C10" s="34"/>
      <c r="D10" s="34"/>
      <c r="E10" s="35"/>
      <c r="F10" s="25"/>
      <c r="G10" s="25"/>
      <c r="H10" s="25"/>
      <c r="I10" s="35"/>
      <c r="J10" s="35"/>
      <c r="K10" s="35"/>
      <c r="L10" s="35"/>
      <c r="M10" s="35"/>
      <c r="N10" s="35"/>
      <c r="O10" s="35"/>
      <c r="P10" s="35"/>
    </row>
    <row r="11" spans="1:16" ht="6.75" customHeight="1">
      <c r="A11" s="36"/>
      <c r="B11" s="37"/>
      <c r="C11" s="3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15.75" thickBot="1">
      <c r="A12" s="24"/>
      <c r="B12" s="40"/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5" customHeight="1">
      <c r="A13" s="41" t="s">
        <v>396</v>
      </c>
      <c r="B13" s="42" t="s">
        <v>397</v>
      </c>
      <c r="C13" s="43" t="s">
        <v>398</v>
      </c>
      <c r="D13" s="44" t="s">
        <v>399</v>
      </c>
      <c r="E13" s="45" t="s">
        <v>400</v>
      </c>
      <c r="F13" s="45" t="s">
        <v>401</v>
      </c>
      <c r="G13" s="45" t="s">
        <v>402</v>
      </c>
      <c r="H13" s="45" t="s">
        <v>403</v>
      </c>
      <c r="I13" s="45" t="s">
        <v>404</v>
      </c>
      <c r="J13" s="45" t="s">
        <v>405</v>
      </c>
      <c r="K13" s="45" t="s">
        <v>406</v>
      </c>
      <c r="L13" s="45" t="s">
        <v>407</v>
      </c>
      <c r="M13" s="45" t="s">
        <v>408</v>
      </c>
      <c r="N13" s="45" t="s">
        <v>409</v>
      </c>
      <c r="O13" s="46" t="s">
        <v>410</v>
      </c>
      <c r="P13" s="97" t="s">
        <v>1202</v>
      </c>
    </row>
    <row r="14" spans="1:16" ht="15" customHeight="1">
      <c r="A14" s="416" t="str">
        <f>resumo!C13</f>
        <v>1 - CENTRAL DE MATERIAL ESTERELIZADO EXISTENTE</v>
      </c>
      <c r="B14" s="417"/>
      <c r="C14" s="417"/>
      <c r="D14" s="426"/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8"/>
    </row>
    <row r="15" spans="1:16" ht="15" customHeight="1">
      <c r="A15" s="418"/>
      <c r="B15" s="419"/>
      <c r="C15" s="419"/>
      <c r="D15" s="429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1"/>
    </row>
    <row r="16" spans="1:16" s="59" customFormat="1" ht="15" customHeight="1">
      <c r="A16" s="411" t="s">
        <v>880</v>
      </c>
      <c r="B16" s="413" t="str">
        <f>VLOOKUP(A16,planilha!$1:$1048576,3,FALSE)</f>
        <v>SERVIÇO TÉCNICO ESPECIALIZADO</v>
      </c>
      <c r="C16" s="413">
        <f>VLOOKUP(A16,planilha!$1:$1048576,7,FALSE)</f>
        <v>0</v>
      </c>
      <c r="D16" s="63"/>
      <c r="E16" s="63"/>
      <c r="F16" s="63"/>
      <c r="G16" s="63"/>
      <c r="H16" s="64"/>
      <c r="I16" s="62">
        <v>0.2</v>
      </c>
      <c r="J16" s="62">
        <v>0.2</v>
      </c>
      <c r="K16" s="62">
        <v>0.15</v>
      </c>
      <c r="L16" s="62">
        <v>0.15</v>
      </c>
      <c r="M16" s="62">
        <v>0.15</v>
      </c>
      <c r="N16" s="62">
        <v>0.15</v>
      </c>
      <c r="O16" s="66"/>
      <c r="P16" s="100">
        <f t="shared" ref="P16:P73" si="0">SUM(D16:O16)</f>
        <v>1</v>
      </c>
    </row>
    <row r="17" spans="1:16" s="59" customFormat="1" ht="15" customHeight="1">
      <c r="A17" s="412"/>
      <c r="B17" s="414"/>
      <c r="C17" s="414"/>
      <c r="D17" s="63"/>
      <c r="E17" s="63"/>
      <c r="F17" s="63"/>
      <c r="G17" s="63"/>
      <c r="H17" s="64"/>
      <c r="I17" s="60">
        <f>$C$16*I16</f>
        <v>0</v>
      </c>
      <c r="J17" s="60">
        <f t="shared" ref="J17:N17" si="1">$C$16*J16</f>
        <v>0</v>
      </c>
      <c r="K17" s="60">
        <f t="shared" si="1"/>
        <v>0</v>
      </c>
      <c r="L17" s="60">
        <f t="shared" si="1"/>
        <v>0</v>
      </c>
      <c r="M17" s="60">
        <f t="shared" si="1"/>
        <v>0</v>
      </c>
      <c r="N17" s="60">
        <f t="shared" si="1"/>
        <v>0</v>
      </c>
      <c r="O17" s="66"/>
      <c r="P17" s="101">
        <f t="shared" si="0"/>
        <v>0</v>
      </c>
    </row>
    <row r="18" spans="1:16" s="59" customFormat="1" ht="15" customHeight="1">
      <c r="A18" s="411" t="s">
        <v>882</v>
      </c>
      <c r="B18" s="413" t="str">
        <f>VLOOKUP(A18,planilha!$1:$1048576,3,FALSE)</f>
        <v>INÍCIO, APOIO E ADMINISTRAÇÃO DA OBRA</v>
      </c>
      <c r="C18" s="413">
        <f>VLOOKUP(A18,planilha!$1:$1048576,7,FALSE)</f>
        <v>0</v>
      </c>
      <c r="D18" s="63"/>
      <c r="E18" s="63"/>
      <c r="F18" s="63"/>
      <c r="G18" s="63"/>
      <c r="H18" s="64"/>
      <c r="I18" s="61">
        <v>0.2</v>
      </c>
      <c r="J18" s="61">
        <v>0.2</v>
      </c>
      <c r="K18" s="61">
        <v>0.15</v>
      </c>
      <c r="L18" s="61">
        <v>0.15</v>
      </c>
      <c r="M18" s="61">
        <v>0.15</v>
      </c>
      <c r="N18" s="61">
        <v>0.15</v>
      </c>
      <c r="O18" s="66"/>
      <c r="P18" s="102">
        <f t="shared" si="0"/>
        <v>1</v>
      </c>
    </row>
    <row r="19" spans="1:16" s="59" customFormat="1" ht="15" customHeight="1">
      <c r="A19" s="412"/>
      <c r="B19" s="414"/>
      <c r="C19" s="414"/>
      <c r="D19" s="63"/>
      <c r="E19" s="63"/>
      <c r="F19" s="63"/>
      <c r="G19" s="63"/>
      <c r="H19" s="64"/>
      <c r="I19" s="60">
        <f t="shared" ref="I19:N19" si="2">$C$18*I18</f>
        <v>0</v>
      </c>
      <c r="J19" s="60">
        <f t="shared" si="2"/>
        <v>0</v>
      </c>
      <c r="K19" s="60">
        <f t="shared" si="2"/>
        <v>0</v>
      </c>
      <c r="L19" s="60">
        <f t="shared" si="2"/>
        <v>0</v>
      </c>
      <c r="M19" s="60">
        <f t="shared" si="2"/>
        <v>0</v>
      </c>
      <c r="N19" s="60">
        <f t="shared" si="2"/>
        <v>0</v>
      </c>
      <c r="O19" s="66"/>
      <c r="P19" s="101">
        <f>SUM(D19:O19)</f>
        <v>0</v>
      </c>
    </row>
    <row r="20" spans="1:16" s="59" customFormat="1" ht="15" customHeight="1">
      <c r="A20" s="411" t="s">
        <v>883</v>
      </c>
      <c r="B20" s="413" t="str">
        <f>VLOOKUP(A20,planilha!$1:$1048576,3,FALSE)</f>
        <v>DEMOLIÇÃO SEM REAPROVEITAMENTO</v>
      </c>
      <c r="C20" s="413">
        <f>VLOOKUP(A20,planilha!$1:$1048576,7,FALSE)</f>
        <v>0</v>
      </c>
      <c r="D20" s="63"/>
      <c r="E20" s="63"/>
      <c r="F20" s="63"/>
      <c r="G20" s="63"/>
      <c r="H20" s="64"/>
      <c r="I20" s="62">
        <v>0.5</v>
      </c>
      <c r="J20" s="62">
        <v>0.5</v>
      </c>
      <c r="K20" s="60"/>
      <c r="L20" s="60"/>
      <c r="M20" s="60"/>
      <c r="N20" s="60"/>
      <c r="O20" s="66"/>
      <c r="P20" s="102">
        <f t="shared" si="0"/>
        <v>1</v>
      </c>
    </row>
    <row r="21" spans="1:16" s="59" customFormat="1" ht="15" customHeight="1">
      <c r="A21" s="412"/>
      <c r="B21" s="414"/>
      <c r="C21" s="414"/>
      <c r="D21" s="63"/>
      <c r="E21" s="63"/>
      <c r="F21" s="63"/>
      <c r="G21" s="63"/>
      <c r="H21" s="64"/>
      <c r="I21" s="60">
        <f t="shared" ref="I21:J21" si="3">$C$20*I20</f>
        <v>0</v>
      </c>
      <c r="J21" s="60">
        <f t="shared" si="3"/>
        <v>0</v>
      </c>
      <c r="K21" s="60"/>
      <c r="L21" s="60"/>
      <c r="M21" s="60"/>
      <c r="N21" s="60"/>
      <c r="O21" s="66"/>
      <c r="P21" s="101">
        <f t="shared" si="0"/>
        <v>0</v>
      </c>
    </row>
    <row r="22" spans="1:16" s="59" customFormat="1" ht="15" customHeight="1">
      <c r="A22" s="411" t="s">
        <v>884</v>
      </c>
      <c r="B22" s="413" t="str">
        <f>VLOOKUP(A22,planilha!$1:$1048576,3,FALSE)</f>
        <v>RETIRADA COM PROVÁVEL REAPROVEITAMENTO</v>
      </c>
      <c r="C22" s="413">
        <f>VLOOKUP(A22,planilha!$1:$1048576,7,FALSE)</f>
        <v>0</v>
      </c>
      <c r="D22" s="63"/>
      <c r="E22" s="63"/>
      <c r="F22" s="63"/>
      <c r="G22" s="63"/>
      <c r="H22" s="64"/>
      <c r="I22" s="61">
        <v>0.5</v>
      </c>
      <c r="J22" s="61">
        <v>0.5</v>
      </c>
      <c r="K22" s="63"/>
      <c r="L22" s="63"/>
      <c r="M22" s="63"/>
      <c r="N22" s="63"/>
      <c r="O22" s="66"/>
      <c r="P22" s="102">
        <f t="shared" si="0"/>
        <v>1</v>
      </c>
    </row>
    <row r="23" spans="1:16" s="59" customFormat="1" ht="15" customHeight="1">
      <c r="A23" s="412"/>
      <c r="B23" s="414"/>
      <c r="C23" s="414"/>
      <c r="D23" s="63"/>
      <c r="E23" s="63"/>
      <c r="F23" s="63"/>
      <c r="G23" s="63"/>
      <c r="H23" s="64"/>
      <c r="I23" s="60">
        <f t="shared" ref="I23:J23" si="4">$C$22*I22</f>
        <v>0</v>
      </c>
      <c r="J23" s="60">
        <f t="shared" si="4"/>
        <v>0</v>
      </c>
      <c r="K23" s="63"/>
      <c r="L23" s="63"/>
      <c r="M23" s="63"/>
      <c r="N23" s="63"/>
      <c r="O23" s="66"/>
      <c r="P23" s="101">
        <f t="shared" si="0"/>
        <v>0</v>
      </c>
    </row>
    <row r="24" spans="1:16" s="59" customFormat="1" ht="15" customHeight="1">
      <c r="A24" s="411" t="s">
        <v>885</v>
      </c>
      <c r="B24" s="413" t="str">
        <f>VLOOKUP(A24,planilha!$1:$1048576,3,FALSE)</f>
        <v>TRANSPORTE E MOVIMENTAÇÃO, DENTRO E FORA DA OBRA</v>
      </c>
      <c r="C24" s="413">
        <f>VLOOKUP(A24,planilha!$1:$1048576,7,FALSE)</f>
        <v>0</v>
      </c>
      <c r="D24" s="63"/>
      <c r="E24" s="63"/>
      <c r="F24" s="63"/>
      <c r="G24" s="63"/>
      <c r="H24" s="64"/>
      <c r="I24" s="62">
        <v>0.5</v>
      </c>
      <c r="J24" s="62">
        <v>0.5</v>
      </c>
      <c r="K24" s="63"/>
      <c r="L24" s="63"/>
      <c r="M24" s="63"/>
      <c r="N24" s="63"/>
      <c r="O24" s="66"/>
      <c r="P24" s="102">
        <f t="shared" si="0"/>
        <v>1</v>
      </c>
    </row>
    <row r="25" spans="1:16" s="59" customFormat="1" ht="15" customHeight="1">
      <c r="A25" s="412"/>
      <c r="B25" s="414"/>
      <c r="C25" s="414"/>
      <c r="D25" s="63"/>
      <c r="E25" s="63"/>
      <c r="F25" s="63"/>
      <c r="G25" s="63"/>
      <c r="H25" s="64"/>
      <c r="I25" s="60">
        <f t="shared" ref="I25:J25" si="5">$C$24*I24</f>
        <v>0</v>
      </c>
      <c r="J25" s="60">
        <f t="shared" si="5"/>
        <v>0</v>
      </c>
      <c r="K25" s="63"/>
      <c r="L25" s="63"/>
      <c r="M25" s="63"/>
      <c r="N25" s="63"/>
      <c r="O25" s="66"/>
      <c r="P25" s="101">
        <f t="shared" si="0"/>
        <v>0</v>
      </c>
    </row>
    <row r="26" spans="1:16" s="59" customFormat="1" ht="15" customHeight="1">
      <c r="A26" s="411" t="s">
        <v>886</v>
      </c>
      <c r="B26" s="413" t="str">
        <f>VLOOKUP(A26,planilha!$1:$1048576,3,FALSE)</f>
        <v>ALVENARIA E ELEMENTO DIVISOR</v>
      </c>
      <c r="C26" s="413">
        <f>VLOOKUP(A26,planilha!$1:$1048576,7,FALSE)</f>
        <v>0</v>
      </c>
      <c r="D26" s="63"/>
      <c r="E26" s="63"/>
      <c r="F26" s="63"/>
      <c r="G26" s="63"/>
      <c r="H26" s="64"/>
      <c r="I26" s="64"/>
      <c r="J26" s="61">
        <v>0.5</v>
      </c>
      <c r="K26" s="61">
        <v>0.5</v>
      </c>
      <c r="L26" s="60"/>
      <c r="M26" s="60"/>
      <c r="N26" s="60"/>
      <c r="O26" s="66"/>
      <c r="P26" s="102">
        <f t="shared" si="0"/>
        <v>1</v>
      </c>
    </row>
    <row r="27" spans="1:16" s="59" customFormat="1" ht="15" customHeight="1">
      <c r="A27" s="412"/>
      <c r="B27" s="414"/>
      <c r="C27" s="414"/>
      <c r="D27" s="63"/>
      <c r="E27" s="63"/>
      <c r="F27" s="63"/>
      <c r="G27" s="63"/>
      <c r="H27" s="64"/>
      <c r="I27" s="64"/>
      <c r="J27" s="60">
        <f>$C$26*J26</f>
        <v>0</v>
      </c>
      <c r="K27" s="60">
        <f t="shared" ref="K27" si="6">$C$26*K26</f>
        <v>0</v>
      </c>
      <c r="L27" s="60"/>
      <c r="M27" s="60"/>
      <c r="N27" s="60"/>
      <c r="O27" s="66"/>
      <c r="P27" s="101">
        <f t="shared" si="0"/>
        <v>0</v>
      </c>
    </row>
    <row r="28" spans="1:16" s="59" customFormat="1" ht="15" customHeight="1">
      <c r="A28" s="411" t="s">
        <v>1283</v>
      </c>
      <c r="B28" s="413" t="str">
        <f>VLOOKUP(A28,planilha!$1:$1048576,3,FALSE)</f>
        <v>REVESTIMENTO EM MASSA</v>
      </c>
      <c r="C28" s="413">
        <f>VLOOKUP(A28,planilha!$1:$1048576,7,FALSE)</f>
        <v>0</v>
      </c>
      <c r="D28" s="63"/>
      <c r="E28" s="63"/>
      <c r="F28" s="63"/>
      <c r="G28" s="63"/>
      <c r="H28" s="64"/>
      <c r="I28" s="64"/>
      <c r="J28" s="60"/>
      <c r="K28" s="62">
        <v>0.5</v>
      </c>
      <c r="L28" s="62">
        <v>0.5</v>
      </c>
      <c r="M28" s="60"/>
      <c r="N28" s="60"/>
      <c r="O28" s="66"/>
      <c r="P28" s="102">
        <f t="shared" si="0"/>
        <v>1</v>
      </c>
    </row>
    <row r="29" spans="1:16" s="59" customFormat="1" ht="15" customHeight="1">
      <c r="A29" s="412"/>
      <c r="B29" s="414"/>
      <c r="C29" s="414"/>
      <c r="D29" s="63"/>
      <c r="E29" s="63"/>
      <c r="F29" s="63"/>
      <c r="G29" s="63"/>
      <c r="H29" s="64"/>
      <c r="I29" s="60"/>
      <c r="J29" s="60"/>
      <c r="K29" s="60">
        <f t="shared" ref="K29:L29" si="7">$C$28*K28</f>
        <v>0</v>
      </c>
      <c r="L29" s="60">
        <f t="shared" si="7"/>
        <v>0</v>
      </c>
      <c r="M29" s="60"/>
      <c r="N29" s="60"/>
      <c r="O29" s="66"/>
      <c r="P29" s="101">
        <f t="shared" si="0"/>
        <v>0</v>
      </c>
    </row>
    <row r="30" spans="1:16" s="59" customFormat="1" ht="15" customHeight="1">
      <c r="A30" s="411" t="s">
        <v>1284</v>
      </c>
      <c r="B30" s="413" t="str">
        <f>VLOOKUP(A30,planilha!$1:$1048576,3,FALSE)</f>
        <v>REVESTIMENTO CERÂMICO E GRANILITE EM PLACAS</v>
      </c>
      <c r="C30" s="413">
        <f>VLOOKUP(A30,planilha!$1:$1048576,7,FALSE)</f>
        <v>0</v>
      </c>
      <c r="D30" s="63"/>
      <c r="E30" s="63"/>
      <c r="F30" s="63"/>
      <c r="G30" s="63"/>
      <c r="H30" s="65"/>
      <c r="I30" s="65"/>
      <c r="J30" s="64"/>
      <c r="K30" s="64"/>
      <c r="L30" s="61">
        <v>0.5</v>
      </c>
      <c r="M30" s="61">
        <v>0.5</v>
      </c>
      <c r="N30" s="66"/>
      <c r="O30" s="66"/>
      <c r="P30" s="102">
        <f t="shared" si="0"/>
        <v>1</v>
      </c>
    </row>
    <row r="31" spans="1:16" s="59" customFormat="1" ht="15" customHeight="1">
      <c r="A31" s="412"/>
      <c r="B31" s="414"/>
      <c r="C31" s="414"/>
      <c r="D31" s="63"/>
      <c r="E31" s="63"/>
      <c r="F31" s="63"/>
      <c r="G31" s="63"/>
      <c r="H31" s="60"/>
      <c r="I31" s="64"/>
      <c r="J31" s="64"/>
      <c r="K31" s="64"/>
      <c r="L31" s="60">
        <f t="shared" ref="L31:M31" si="8">$C$30*L30</f>
        <v>0</v>
      </c>
      <c r="M31" s="60">
        <f t="shared" si="8"/>
        <v>0</v>
      </c>
      <c r="N31" s="66"/>
      <c r="O31" s="66"/>
      <c r="P31" s="101">
        <f t="shared" si="0"/>
        <v>0</v>
      </c>
    </row>
    <row r="32" spans="1:16" s="59" customFormat="1" ht="15" customHeight="1">
      <c r="A32" s="411" t="s">
        <v>1373</v>
      </c>
      <c r="B32" s="413" t="str">
        <f>VLOOKUP(A32,planilha!$1:$1048576,3,FALSE)</f>
        <v>REVESTIMENTOS SINTÉTICOS E METÁLICOS</v>
      </c>
      <c r="C32" s="413">
        <f>VLOOKUP(A32,planilha!$1:$1048576,7,FALSE)</f>
        <v>0</v>
      </c>
      <c r="D32" s="63"/>
      <c r="E32" s="63"/>
      <c r="F32" s="63"/>
      <c r="G32" s="63"/>
      <c r="H32" s="63"/>
      <c r="I32" s="63"/>
      <c r="J32" s="64"/>
      <c r="K32" s="64"/>
      <c r="L32" s="62">
        <v>0.5</v>
      </c>
      <c r="M32" s="62">
        <v>0.5</v>
      </c>
      <c r="N32" s="66"/>
      <c r="O32" s="66"/>
      <c r="P32" s="102">
        <f t="shared" si="0"/>
        <v>1</v>
      </c>
    </row>
    <row r="33" spans="1:16" s="59" customFormat="1" ht="15" customHeight="1">
      <c r="A33" s="412"/>
      <c r="B33" s="414"/>
      <c r="C33" s="414"/>
      <c r="D33" s="63"/>
      <c r="E33" s="63"/>
      <c r="F33" s="63"/>
      <c r="G33" s="63"/>
      <c r="H33" s="63"/>
      <c r="I33" s="63"/>
      <c r="J33" s="64"/>
      <c r="K33" s="64"/>
      <c r="L33" s="60">
        <f t="shared" ref="L33:M33" si="9">$C$32*L32</f>
        <v>0</v>
      </c>
      <c r="M33" s="60">
        <f t="shared" si="9"/>
        <v>0</v>
      </c>
      <c r="N33" s="66"/>
      <c r="O33" s="66"/>
      <c r="P33" s="101">
        <f t="shared" si="0"/>
        <v>0</v>
      </c>
    </row>
    <row r="34" spans="1:16" s="59" customFormat="1" ht="15" customHeight="1">
      <c r="A34" s="411" t="s">
        <v>1375</v>
      </c>
      <c r="B34" s="413" t="str">
        <f>VLOOKUP(A34,planilha!$1:$1048576,3,FALSE)</f>
        <v>FORRO</v>
      </c>
      <c r="C34" s="413">
        <f>VLOOKUP(A34,planilha!$1:$1048576,7,FALSE)</f>
        <v>0</v>
      </c>
      <c r="D34" s="63"/>
      <c r="E34" s="63"/>
      <c r="F34" s="63"/>
      <c r="G34" s="63"/>
      <c r="H34" s="64"/>
      <c r="I34" s="64"/>
      <c r="J34" s="64"/>
      <c r="K34" s="61">
        <v>0.5</v>
      </c>
      <c r="L34" s="61">
        <v>0.5</v>
      </c>
      <c r="M34" s="66"/>
      <c r="N34" s="66"/>
      <c r="O34" s="66"/>
      <c r="P34" s="102">
        <f t="shared" si="0"/>
        <v>1</v>
      </c>
    </row>
    <row r="35" spans="1:16" s="59" customFormat="1" ht="15" customHeight="1">
      <c r="A35" s="412"/>
      <c r="B35" s="414"/>
      <c r="C35" s="414"/>
      <c r="D35" s="63"/>
      <c r="E35" s="63"/>
      <c r="F35" s="63"/>
      <c r="G35" s="63"/>
      <c r="H35" s="64"/>
      <c r="I35" s="64"/>
      <c r="J35" s="64"/>
      <c r="K35" s="60">
        <f t="shared" ref="K35:L35" si="10">$C$34*K34</f>
        <v>0</v>
      </c>
      <c r="L35" s="60">
        <f t="shared" si="10"/>
        <v>0</v>
      </c>
      <c r="M35" s="66"/>
      <c r="N35" s="66"/>
      <c r="O35" s="66"/>
      <c r="P35" s="101">
        <f t="shared" si="0"/>
        <v>0</v>
      </c>
    </row>
    <row r="36" spans="1:16" s="59" customFormat="1" ht="15" customHeight="1">
      <c r="A36" s="411" t="s">
        <v>1378</v>
      </c>
      <c r="B36" s="413" t="str">
        <f>VLOOKUP(A36,planilha!$1:$1048576,3,FALSE)</f>
        <v>ESQUADRIA, MARCENARIA E ELEMENTO EM MADEIRA</v>
      </c>
      <c r="C36" s="413">
        <f>VLOOKUP(A36,planilha!$1:$1048576,7,FALSE)</f>
        <v>0</v>
      </c>
      <c r="D36" s="63"/>
      <c r="E36" s="63"/>
      <c r="F36" s="63"/>
      <c r="G36" s="64"/>
      <c r="H36" s="64"/>
      <c r="I36" s="64"/>
      <c r="J36" s="64"/>
      <c r="K36" s="64"/>
      <c r="L36" s="62">
        <v>0.5</v>
      </c>
      <c r="M36" s="62">
        <v>0.5</v>
      </c>
      <c r="N36" s="60"/>
      <c r="O36" s="66"/>
      <c r="P36" s="102">
        <f t="shared" si="0"/>
        <v>1</v>
      </c>
    </row>
    <row r="37" spans="1:16" s="59" customFormat="1" ht="15" customHeight="1">
      <c r="A37" s="412"/>
      <c r="B37" s="414"/>
      <c r="C37" s="414"/>
      <c r="D37" s="63"/>
      <c r="E37" s="63"/>
      <c r="F37" s="63"/>
      <c r="G37" s="63"/>
      <c r="H37" s="64"/>
      <c r="I37" s="64"/>
      <c r="J37" s="64"/>
      <c r="K37" s="64"/>
      <c r="L37" s="60">
        <f>$C$36*L36</f>
        <v>0</v>
      </c>
      <c r="M37" s="60">
        <f t="shared" ref="M37" si="11">$C$36*M36</f>
        <v>0</v>
      </c>
      <c r="N37" s="60"/>
      <c r="O37" s="66"/>
      <c r="P37" s="101">
        <f t="shared" si="0"/>
        <v>0</v>
      </c>
    </row>
    <row r="38" spans="1:16" s="59" customFormat="1" ht="15" customHeight="1">
      <c r="A38" s="411" t="s">
        <v>1387</v>
      </c>
      <c r="B38" s="413" t="str">
        <f>VLOOKUP(A38,planilha!$1:$1048576,3,FALSE)</f>
        <v>ESQUADRIA, SERRALHERIA E ELEMENTO EM ALUMÍNIO</v>
      </c>
      <c r="C38" s="413">
        <f>VLOOKUP(A38,planilha!$1:$1048576,7,FALSE)</f>
        <v>0</v>
      </c>
      <c r="D38" s="63"/>
      <c r="E38" s="63"/>
      <c r="F38" s="63"/>
      <c r="G38" s="64"/>
      <c r="H38" s="64"/>
      <c r="I38" s="64"/>
      <c r="J38" s="64"/>
      <c r="K38" s="64"/>
      <c r="L38" s="61">
        <v>0.5</v>
      </c>
      <c r="M38" s="61">
        <v>0.5</v>
      </c>
      <c r="N38" s="60"/>
      <c r="O38" s="66"/>
      <c r="P38" s="102">
        <f t="shared" si="0"/>
        <v>1</v>
      </c>
    </row>
    <row r="39" spans="1:16" s="59" customFormat="1" ht="15" customHeight="1">
      <c r="A39" s="412"/>
      <c r="B39" s="414"/>
      <c r="C39" s="414"/>
      <c r="D39" s="63"/>
      <c r="E39" s="63"/>
      <c r="F39" s="63"/>
      <c r="G39" s="63"/>
      <c r="H39" s="64"/>
      <c r="I39" s="64"/>
      <c r="J39" s="64"/>
      <c r="K39" s="64"/>
      <c r="L39" s="60">
        <f>$C$38*L38</f>
        <v>0</v>
      </c>
      <c r="M39" s="60">
        <f t="shared" ref="M39" si="12">$C$38*M38</f>
        <v>0</v>
      </c>
      <c r="N39" s="60"/>
      <c r="O39" s="66"/>
      <c r="P39" s="101">
        <f t="shared" si="0"/>
        <v>0</v>
      </c>
    </row>
    <row r="40" spans="1:16" s="59" customFormat="1" ht="15" customHeight="1">
      <c r="A40" s="411" t="s">
        <v>1390</v>
      </c>
      <c r="B40" s="413" t="str">
        <f>VLOOKUP(A40,planilha!$1:$1048576,3,FALSE)</f>
        <v>ESQUADRIA E ELEMENTO EM VIDRO</v>
      </c>
      <c r="C40" s="413">
        <f>VLOOKUP(A40,planilha!$1:$1048576,7,FALSE)</f>
        <v>0</v>
      </c>
      <c r="D40" s="63"/>
      <c r="E40" s="63"/>
      <c r="F40" s="63"/>
      <c r="G40" s="64"/>
      <c r="H40" s="64"/>
      <c r="I40" s="64"/>
      <c r="J40" s="64"/>
      <c r="K40" s="64"/>
      <c r="L40" s="62">
        <v>0.5</v>
      </c>
      <c r="M40" s="62">
        <v>0.5</v>
      </c>
      <c r="N40" s="60"/>
      <c r="O40" s="66"/>
      <c r="P40" s="102">
        <f t="shared" si="0"/>
        <v>1</v>
      </c>
    </row>
    <row r="41" spans="1:16" s="59" customFormat="1" ht="15" customHeight="1">
      <c r="A41" s="412"/>
      <c r="B41" s="414"/>
      <c r="C41" s="414"/>
      <c r="D41" s="63"/>
      <c r="E41" s="63"/>
      <c r="F41" s="63"/>
      <c r="G41" s="63"/>
      <c r="H41" s="64"/>
      <c r="I41" s="64"/>
      <c r="J41" s="64"/>
      <c r="K41" s="64"/>
      <c r="L41" s="60">
        <f>$C$40*L40</f>
        <v>0</v>
      </c>
      <c r="M41" s="60">
        <f t="shared" ref="M41" si="13">$C$40*M40</f>
        <v>0</v>
      </c>
      <c r="N41" s="60"/>
      <c r="O41" s="66"/>
      <c r="P41" s="101">
        <f t="shared" si="0"/>
        <v>0</v>
      </c>
    </row>
    <row r="42" spans="1:16" s="59" customFormat="1" ht="15" customHeight="1">
      <c r="A42" s="411" t="s">
        <v>1393</v>
      </c>
      <c r="B42" s="413" t="str">
        <f>VLOOKUP(A42,planilha!$1:$1048576,3,FALSE)</f>
        <v>ESQUADRIA E ELEMENTO EM MATERIAL ESPECIAL</v>
      </c>
      <c r="C42" s="413">
        <f>VLOOKUP(A42,planilha!$1:$1048576,7,FALSE)</f>
        <v>0</v>
      </c>
      <c r="D42" s="63"/>
      <c r="E42" s="63"/>
      <c r="F42" s="63"/>
      <c r="G42" s="64"/>
      <c r="H42" s="64"/>
      <c r="I42" s="64"/>
      <c r="J42" s="64"/>
      <c r="K42" s="64"/>
      <c r="L42" s="61">
        <v>0.5</v>
      </c>
      <c r="M42" s="61">
        <v>0.5</v>
      </c>
      <c r="N42" s="60"/>
      <c r="O42" s="66"/>
      <c r="P42" s="102">
        <f t="shared" si="0"/>
        <v>1</v>
      </c>
    </row>
    <row r="43" spans="1:16" s="59" customFormat="1" ht="15" customHeight="1">
      <c r="A43" s="412"/>
      <c r="B43" s="414"/>
      <c r="C43" s="414"/>
      <c r="D43" s="63"/>
      <c r="E43" s="63"/>
      <c r="F43" s="63"/>
      <c r="G43" s="63"/>
      <c r="H43" s="64"/>
      <c r="I43" s="64"/>
      <c r="J43" s="64"/>
      <c r="K43" s="64"/>
      <c r="L43" s="60">
        <f>$C$42*L42</f>
        <v>0</v>
      </c>
      <c r="M43" s="60">
        <f t="shared" ref="M43" si="14">$C42*M42</f>
        <v>0</v>
      </c>
      <c r="N43" s="60"/>
      <c r="O43" s="66"/>
      <c r="P43" s="101">
        <f t="shared" si="0"/>
        <v>0</v>
      </c>
    </row>
    <row r="44" spans="1:16" s="59" customFormat="1" ht="15" customHeight="1">
      <c r="A44" s="411" t="s">
        <v>1395</v>
      </c>
      <c r="B44" s="413" t="str">
        <f>VLOOKUP(A44,planilha!$1:$1048576,3,FALSE)</f>
        <v>FERRAGEM COMPLEMENTAR PARA ESQUADRIAS</v>
      </c>
      <c r="C44" s="413">
        <f>VLOOKUP(A44,planilha!$1:$1048576,7,FALSE)</f>
        <v>0</v>
      </c>
      <c r="D44" s="63"/>
      <c r="E44" s="63"/>
      <c r="F44" s="63"/>
      <c r="G44" s="64"/>
      <c r="H44" s="64"/>
      <c r="I44" s="64"/>
      <c r="J44" s="64"/>
      <c r="K44" s="62">
        <v>0.5</v>
      </c>
      <c r="L44" s="62">
        <v>0.5</v>
      </c>
      <c r="M44" s="66"/>
      <c r="N44" s="66"/>
      <c r="O44" s="66"/>
      <c r="P44" s="102">
        <f t="shared" si="0"/>
        <v>1</v>
      </c>
    </row>
    <row r="45" spans="1:16" s="59" customFormat="1" ht="15" customHeight="1">
      <c r="A45" s="412"/>
      <c r="B45" s="414"/>
      <c r="C45" s="414"/>
      <c r="D45" s="63"/>
      <c r="E45" s="63"/>
      <c r="F45" s="63"/>
      <c r="G45" s="63"/>
      <c r="H45" s="64"/>
      <c r="I45" s="64"/>
      <c r="J45" s="64"/>
      <c r="K45" s="60">
        <f>$C$44*K44</f>
        <v>0</v>
      </c>
      <c r="L45" s="60">
        <f>$C$44*L44</f>
        <v>0</v>
      </c>
      <c r="M45" s="66"/>
      <c r="N45" s="66"/>
      <c r="O45" s="66"/>
      <c r="P45" s="101">
        <f t="shared" si="0"/>
        <v>0</v>
      </c>
    </row>
    <row r="46" spans="1:16" s="59" customFormat="1" ht="15" customHeight="1">
      <c r="A46" s="411" t="s">
        <v>1400</v>
      </c>
      <c r="B46" s="413" t="str">
        <f>VLOOKUP(A46,planilha!$1:$1048576,3,FALSE)</f>
        <v>INSERTE METÁLICO</v>
      </c>
      <c r="C46" s="413">
        <f>VLOOKUP(A46,planilha!$1:$1048576,7,FALSE)</f>
        <v>0</v>
      </c>
      <c r="D46" s="63"/>
      <c r="E46" s="63"/>
      <c r="F46" s="63"/>
      <c r="G46" s="64"/>
      <c r="H46" s="64"/>
      <c r="I46" s="64"/>
      <c r="J46" s="64"/>
      <c r="K46" s="64"/>
      <c r="L46" s="61">
        <v>0.35</v>
      </c>
      <c r="M46" s="61">
        <v>0.35</v>
      </c>
      <c r="N46" s="61">
        <v>0.3</v>
      </c>
      <c r="O46" s="66"/>
      <c r="P46" s="102">
        <f t="shared" si="0"/>
        <v>1</v>
      </c>
    </row>
    <row r="47" spans="1:16" s="59" customFormat="1" ht="15" customHeight="1">
      <c r="A47" s="412"/>
      <c r="B47" s="414"/>
      <c r="C47" s="414"/>
      <c r="D47" s="63"/>
      <c r="E47" s="63"/>
      <c r="F47" s="63"/>
      <c r="G47" s="63"/>
      <c r="H47" s="64"/>
      <c r="I47" s="64"/>
      <c r="J47" s="64"/>
      <c r="K47" s="64"/>
      <c r="L47" s="60">
        <f>$C$46*L46</f>
        <v>0</v>
      </c>
      <c r="M47" s="60">
        <f t="shared" ref="M47:N47" si="15">$C46*M46</f>
        <v>0</v>
      </c>
      <c r="N47" s="60">
        <f t="shared" si="15"/>
        <v>0</v>
      </c>
      <c r="O47" s="66"/>
      <c r="P47" s="101">
        <f t="shared" si="0"/>
        <v>0</v>
      </c>
    </row>
    <row r="48" spans="1:16" s="59" customFormat="1" ht="15" customHeight="1">
      <c r="A48" s="411" t="s">
        <v>1404</v>
      </c>
      <c r="B48" s="413" t="str">
        <f>VLOOKUP(A48,planilha!$1:$1048576,3,FALSE)</f>
        <v>IMPERMEABILIZAÇÃO, PROTEÇÃO E JUNTA</v>
      </c>
      <c r="C48" s="413">
        <f>VLOOKUP(A48,planilha!$1:$1048576,7,FALSE)</f>
        <v>0</v>
      </c>
      <c r="D48" s="63"/>
      <c r="E48" s="63"/>
      <c r="F48" s="66"/>
      <c r="G48" s="64"/>
      <c r="H48" s="66"/>
      <c r="I48" s="66"/>
      <c r="J48" s="64"/>
      <c r="K48" s="64"/>
      <c r="L48" s="62"/>
      <c r="M48" s="62">
        <v>0.5</v>
      </c>
      <c r="N48" s="62">
        <v>0.5</v>
      </c>
      <c r="O48" s="66"/>
      <c r="P48" s="102">
        <f t="shared" si="0"/>
        <v>1</v>
      </c>
    </row>
    <row r="49" spans="1:16" s="59" customFormat="1" ht="15" customHeight="1">
      <c r="A49" s="412"/>
      <c r="B49" s="414"/>
      <c r="C49" s="414"/>
      <c r="D49" s="63"/>
      <c r="E49" s="63"/>
      <c r="F49" s="67"/>
      <c r="G49" s="67"/>
      <c r="H49" s="67"/>
      <c r="I49" s="67"/>
      <c r="J49" s="64"/>
      <c r="K49" s="64"/>
      <c r="L49" s="60"/>
      <c r="M49" s="60">
        <f t="shared" ref="M49:N49" si="16">$C$48*M48</f>
        <v>0</v>
      </c>
      <c r="N49" s="60">
        <f t="shared" si="16"/>
        <v>0</v>
      </c>
      <c r="O49" s="66"/>
      <c r="P49" s="101">
        <f t="shared" si="0"/>
        <v>0</v>
      </c>
    </row>
    <row r="50" spans="1:16" s="59" customFormat="1" ht="15" customHeight="1">
      <c r="A50" s="411" t="s">
        <v>1408</v>
      </c>
      <c r="B50" s="413" t="str">
        <f>VLOOKUP(A50,planilha!$1:$1048576,3,FALSE)</f>
        <v>PINTURA</v>
      </c>
      <c r="C50" s="413">
        <f>VLOOKUP(A50,planilha!$1:$1048576,7,FALSE)</f>
        <v>0</v>
      </c>
      <c r="D50" s="63"/>
      <c r="E50" s="63"/>
      <c r="F50" s="63"/>
      <c r="G50" s="64"/>
      <c r="H50" s="64"/>
      <c r="I50" s="64"/>
      <c r="J50" s="64"/>
      <c r="K50" s="64"/>
      <c r="L50" s="64"/>
      <c r="M50" s="61">
        <v>0.5</v>
      </c>
      <c r="N50" s="61">
        <v>0.5</v>
      </c>
      <c r="O50" s="66"/>
      <c r="P50" s="102">
        <f t="shared" si="0"/>
        <v>1</v>
      </c>
    </row>
    <row r="51" spans="1:16" s="59" customFormat="1" ht="15" customHeight="1">
      <c r="A51" s="412"/>
      <c r="B51" s="414"/>
      <c r="C51" s="414"/>
      <c r="D51" s="68"/>
      <c r="E51" s="68"/>
      <c r="F51" s="63"/>
      <c r="G51" s="63"/>
      <c r="H51" s="64"/>
      <c r="I51" s="64"/>
      <c r="J51" s="64"/>
      <c r="K51" s="64"/>
      <c r="L51" s="64"/>
      <c r="M51" s="68">
        <f>$C$50*M50</f>
        <v>0</v>
      </c>
      <c r="N51" s="68">
        <f>$C$50*N50</f>
        <v>0</v>
      </c>
      <c r="O51" s="66"/>
      <c r="P51" s="101">
        <f t="shared" si="0"/>
        <v>0</v>
      </c>
    </row>
    <row r="52" spans="1:16" s="59" customFormat="1" ht="15" customHeight="1">
      <c r="A52" s="411" t="s">
        <v>1414</v>
      </c>
      <c r="B52" s="413" t="str">
        <f>VLOOKUP(A52,planilha!$1:$1048576,3,FALSE)</f>
        <v>QUADRO E PAINEL PARA ENERGIA ELÉTRICA E TELEFONIA</v>
      </c>
      <c r="C52" s="413">
        <f>VLOOKUP(A52,planilha!$1:$1048576,7,FALSE)</f>
        <v>0</v>
      </c>
      <c r="D52" s="63"/>
      <c r="E52" s="63"/>
      <c r="F52" s="63"/>
      <c r="G52" s="64"/>
      <c r="H52" s="64"/>
      <c r="I52" s="64"/>
      <c r="J52" s="64"/>
      <c r="K52" s="64"/>
      <c r="L52" s="64"/>
      <c r="M52" s="62">
        <v>0.5</v>
      </c>
      <c r="N52" s="62">
        <v>0.5</v>
      </c>
      <c r="O52" s="66"/>
      <c r="P52" s="102">
        <f t="shared" si="0"/>
        <v>1</v>
      </c>
    </row>
    <row r="53" spans="1:16" s="59" customFormat="1" ht="15" customHeight="1">
      <c r="A53" s="412"/>
      <c r="B53" s="414"/>
      <c r="C53" s="414"/>
      <c r="D53" s="68"/>
      <c r="E53" s="68"/>
      <c r="F53" s="63"/>
      <c r="G53" s="63"/>
      <c r="H53" s="64"/>
      <c r="I53" s="64"/>
      <c r="J53" s="64"/>
      <c r="K53" s="64"/>
      <c r="L53" s="64"/>
      <c r="M53" s="68">
        <f>$C$52*M52</f>
        <v>0</v>
      </c>
      <c r="N53" s="68">
        <f>$C$52*N52</f>
        <v>0</v>
      </c>
      <c r="O53" s="66"/>
      <c r="P53" s="101">
        <f t="shared" si="0"/>
        <v>0</v>
      </c>
    </row>
    <row r="54" spans="1:16" s="59" customFormat="1" ht="15" customHeight="1">
      <c r="A54" s="411" t="s">
        <v>1417</v>
      </c>
      <c r="B54" s="413" t="str">
        <f>VLOOKUP(A54,planilha!$1:$1048576,3,FALSE)</f>
        <v>TUBULAÇÃO E CONDUTO PARA ENERGIA ELÉTRICA E TELEFONIA BÁSICA</v>
      </c>
      <c r="C54" s="413">
        <f>VLOOKUP(A54,planilha!$1:$1048576,7,FALSE)</f>
        <v>0</v>
      </c>
      <c r="D54" s="63"/>
      <c r="E54" s="63"/>
      <c r="F54" s="63"/>
      <c r="G54" s="64"/>
      <c r="H54" s="64"/>
      <c r="I54" s="64"/>
      <c r="J54" s="64"/>
      <c r="K54" s="64"/>
      <c r="L54" s="64"/>
      <c r="M54" s="61">
        <v>0.5</v>
      </c>
      <c r="N54" s="61">
        <v>0.5</v>
      </c>
      <c r="O54" s="66"/>
      <c r="P54" s="102">
        <f t="shared" si="0"/>
        <v>1</v>
      </c>
    </row>
    <row r="55" spans="1:16" s="59" customFormat="1" ht="15" customHeight="1">
      <c r="A55" s="412"/>
      <c r="B55" s="414"/>
      <c r="C55" s="414"/>
      <c r="D55" s="68"/>
      <c r="E55" s="68"/>
      <c r="F55" s="63"/>
      <c r="G55" s="63"/>
      <c r="H55" s="64"/>
      <c r="I55" s="64"/>
      <c r="J55" s="64"/>
      <c r="K55" s="64"/>
      <c r="L55" s="64"/>
      <c r="M55" s="68">
        <f>$C$54*M54</f>
        <v>0</v>
      </c>
      <c r="N55" s="68">
        <f>$C$54*N54</f>
        <v>0</v>
      </c>
      <c r="O55" s="66"/>
      <c r="P55" s="101">
        <f t="shared" si="0"/>
        <v>0</v>
      </c>
    </row>
    <row r="56" spans="1:16" s="59" customFormat="1" ht="15" customHeight="1">
      <c r="A56" s="411" t="s">
        <v>1419</v>
      </c>
      <c r="B56" s="413" t="str">
        <f>VLOOKUP(A56,planilha!$1:$1048576,3,FALSE)</f>
        <v>CONDUTOR E ENFIAÇÃO DE ENERGIA ELÉTRICA, TELEFONIA, SOM E DADOS</v>
      </c>
      <c r="C56" s="413">
        <f>VLOOKUP(A56,planilha!$1:$1048576,7,FALSE)</f>
        <v>0</v>
      </c>
      <c r="D56" s="63"/>
      <c r="E56" s="63"/>
      <c r="F56" s="63"/>
      <c r="G56" s="64"/>
      <c r="H56" s="64"/>
      <c r="I56" s="64"/>
      <c r="J56" s="64"/>
      <c r="K56" s="64"/>
      <c r="L56" s="64"/>
      <c r="M56" s="62">
        <v>0.5</v>
      </c>
      <c r="N56" s="62">
        <v>0.5</v>
      </c>
      <c r="O56" s="66"/>
      <c r="P56" s="102">
        <f t="shared" si="0"/>
        <v>1</v>
      </c>
    </row>
    <row r="57" spans="1:16" s="59" customFormat="1" ht="15" customHeight="1">
      <c r="A57" s="412"/>
      <c r="B57" s="414"/>
      <c r="C57" s="414"/>
      <c r="D57" s="68"/>
      <c r="E57" s="68"/>
      <c r="F57" s="63"/>
      <c r="G57" s="63"/>
      <c r="H57" s="64"/>
      <c r="I57" s="64"/>
      <c r="J57" s="64"/>
      <c r="K57" s="64"/>
      <c r="L57" s="64"/>
      <c r="M57" s="68">
        <f>$C$56*M56</f>
        <v>0</v>
      </c>
      <c r="N57" s="68">
        <f>$C$56*N56</f>
        <v>0</v>
      </c>
      <c r="O57" s="66"/>
      <c r="P57" s="101">
        <f t="shared" si="0"/>
        <v>0</v>
      </c>
    </row>
    <row r="58" spans="1:16" s="59" customFormat="1" ht="15" customHeight="1">
      <c r="A58" s="411" t="s">
        <v>1426</v>
      </c>
      <c r="B58" s="413" t="str">
        <f>VLOOKUP(A58,planilha!$1:$1048576,3,FALSE)</f>
        <v>DISTRIBUIÇÃO DE FORÇA E COMANDO DE ENERGIA ELÉTRICA E TELEFONIA</v>
      </c>
      <c r="C58" s="413">
        <f>VLOOKUP(A58,planilha!$1:$1048576,7,FALSE)</f>
        <v>0</v>
      </c>
      <c r="D58" s="63"/>
      <c r="E58" s="63"/>
      <c r="F58" s="63"/>
      <c r="G58" s="64"/>
      <c r="H58" s="64"/>
      <c r="I58" s="64"/>
      <c r="J58" s="64"/>
      <c r="K58" s="64"/>
      <c r="L58" s="64"/>
      <c r="M58" s="61">
        <v>0.5</v>
      </c>
      <c r="N58" s="61">
        <v>0.5</v>
      </c>
      <c r="O58" s="66"/>
      <c r="P58" s="102">
        <f t="shared" si="0"/>
        <v>1</v>
      </c>
    </row>
    <row r="59" spans="1:16" s="59" customFormat="1" ht="15" customHeight="1">
      <c r="A59" s="412"/>
      <c r="B59" s="414"/>
      <c r="C59" s="414"/>
      <c r="D59" s="68"/>
      <c r="E59" s="68"/>
      <c r="F59" s="63"/>
      <c r="G59" s="63"/>
      <c r="H59" s="64"/>
      <c r="I59" s="64"/>
      <c r="J59" s="64"/>
      <c r="K59" s="64"/>
      <c r="L59" s="64"/>
      <c r="M59" s="68">
        <f>$C$58*M58</f>
        <v>0</v>
      </c>
      <c r="N59" s="68">
        <f>$C$58*N58</f>
        <v>0</v>
      </c>
      <c r="O59" s="66"/>
      <c r="P59" s="101">
        <f t="shared" si="0"/>
        <v>0</v>
      </c>
    </row>
    <row r="60" spans="1:16" s="59" customFormat="1" ht="15" customHeight="1">
      <c r="A60" s="411" t="s">
        <v>1435</v>
      </c>
      <c r="B60" s="413" t="str">
        <f>VLOOKUP(A60,planilha!$1:$1048576,3,FALSE)</f>
        <v>ILUMINAÇÃO</v>
      </c>
      <c r="C60" s="413">
        <f>VLOOKUP(A60,planilha!$1:$1048576,7,FALSE)</f>
        <v>0</v>
      </c>
      <c r="D60" s="63"/>
      <c r="E60" s="63"/>
      <c r="F60" s="63"/>
      <c r="G60" s="64"/>
      <c r="H60" s="64"/>
      <c r="I60" s="64"/>
      <c r="J60" s="64"/>
      <c r="K60" s="64"/>
      <c r="L60" s="64"/>
      <c r="M60" s="62">
        <v>0.5</v>
      </c>
      <c r="N60" s="62">
        <v>0.5</v>
      </c>
      <c r="O60" s="66"/>
      <c r="P60" s="102">
        <f t="shared" si="0"/>
        <v>1</v>
      </c>
    </row>
    <row r="61" spans="1:16" s="59" customFormat="1" ht="15" customHeight="1">
      <c r="A61" s="412"/>
      <c r="B61" s="414"/>
      <c r="C61" s="414"/>
      <c r="D61" s="68"/>
      <c r="E61" s="68"/>
      <c r="F61" s="63"/>
      <c r="G61" s="63"/>
      <c r="H61" s="64"/>
      <c r="I61" s="64"/>
      <c r="J61" s="64"/>
      <c r="K61" s="64"/>
      <c r="L61" s="64"/>
      <c r="M61" s="68">
        <f>$C$60*M60</f>
        <v>0</v>
      </c>
      <c r="N61" s="68">
        <f>$C$60*N60</f>
        <v>0</v>
      </c>
      <c r="O61" s="66"/>
      <c r="P61" s="101">
        <f t="shared" si="0"/>
        <v>0</v>
      </c>
    </row>
    <row r="62" spans="1:16" s="59" customFormat="1" ht="15" customHeight="1">
      <c r="A62" s="411" t="s">
        <v>1441</v>
      </c>
      <c r="B62" s="413" t="str">
        <f>VLOOKUP(A62,planilha!$1:$1048576,3,FALSE)</f>
        <v>APARELHOS E METAIS SANITÁRIOS</v>
      </c>
      <c r="C62" s="413">
        <f>VLOOKUP(A62,planilha!$1:$1048576,7,FALSE)</f>
        <v>0</v>
      </c>
      <c r="D62" s="63"/>
      <c r="E62" s="63"/>
      <c r="F62" s="63"/>
      <c r="G62" s="64"/>
      <c r="H62" s="64"/>
      <c r="I62" s="64"/>
      <c r="J62" s="64"/>
      <c r="K62" s="64"/>
      <c r="L62" s="64"/>
      <c r="M62" s="61">
        <v>0.5</v>
      </c>
      <c r="N62" s="61">
        <v>0.5</v>
      </c>
      <c r="O62" s="66"/>
      <c r="P62" s="102">
        <f t="shared" si="0"/>
        <v>1</v>
      </c>
    </row>
    <row r="63" spans="1:16" s="59" customFormat="1" ht="15" customHeight="1">
      <c r="A63" s="412"/>
      <c r="B63" s="414"/>
      <c r="C63" s="414"/>
      <c r="D63" s="68"/>
      <c r="E63" s="68"/>
      <c r="F63" s="63"/>
      <c r="G63" s="63"/>
      <c r="H63" s="64"/>
      <c r="I63" s="64"/>
      <c r="J63" s="64"/>
      <c r="K63" s="64"/>
      <c r="L63" s="64"/>
      <c r="M63" s="68">
        <f>$C$62*M62</f>
        <v>0</v>
      </c>
      <c r="N63" s="68">
        <f>$C$62*N62</f>
        <v>0</v>
      </c>
      <c r="O63" s="66"/>
      <c r="P63" s="101">
        <f t="shared" si="0"/>
        <v>0</v>
      </c>
    </row>
    <row r="64" spans="1:16" s="59" customFormat="1" ht="15" customHeight="1">
      <c r="A64" s="411" t="s">
        <v>1471</v>
      </c>
      <c r="B64" s="413" t="str">
        <f>VLOOKUP(A64,planilha!$1:$1048576,3,FALSE)</f>
        <v>TUBULAÇÃO E CONDUTORES PARA LÍQUIDOS E GASES</v>
      </c>
      <c r="C64" s="413">
        <f>VLOOKUP(A64,planilha!$1:$1048576,7,FALSE)</f>
        <v>0</v>
      </c>
      <c r="D64" s="63"/>
      <c r="E64" s="63"/>
      <c r="F64" s="63"/>
      <c r="G64" s="64"/>
      <c r="H64" s="64"/>
      <c r="I64" s="64"/>
      <c r="J64" s="64"/>
      <c r="K64" s="64"/>
      <c r="L64" s="64"/>
      <c r="M64" s="62">
        <v>0.5</v>
      </c>
      <c r="N64" s="62">
        <v>0.5</v>
      </c>
      <c r="O64" s="66"/>
      <c r="P64" s="102">
        <f t="shared" si="0"/>
        <v>1</v>
      </c>
    </row>
    <row r="65" spans="1:16" s="59" customFormat="1" ht="15" customHeight="1">
      <c r="A65" s="412"/>
      <c r="B65" s="414"/>
      <c r="C65" s="414"/>
      <c r="D65" s="68"/>
      <c r="E65" s="68"/>
      <c r="F65" s="63"/>
      <c r="G65" s="63"/>
      <c r="H65" s="64"/>
      <c r="I65" s="64"/>
      <c r="J65" s="64"/>
      <c r="K65" s="64"/>
      <c r="L65" s="64"/>
      <c r="M65" s="68">
        <f>$C$64*M64</f>
        <v>0</v>
      </c>
      <c r="N65" s="68">
        <f>$C$64*N64</f>
        <v>0</v>
      </c>
      <c r="O65" s="66"/>
      <c r="P65" s="101">
        <f t="shared" si="0"/>
        <v>0</v>
      </c>
    </row>
    <row r="66" spans="1:16" s="59" customFormat="1" ht="15" customHeight="1">
      <c r="A66" s="411" t="s">
        <v>1480</v>
      </c>
      <c r="B66" s="413" t="str">
        <f>VLOOKUP(A66,planilha!$1:$1048576,3,FALSE)</f>
        <v>EQUIPAMENTOS DE ESTERILIZAÇÃO</v>
      </c>
      <c r="C66" s="413">
        <f>VLOOKUP(A66,planilha!$1:$1048576,7,FALSE)</f>
        <v>0</v>
      </c>
      <c r="D66" s="63"/>
      <c r="E66" s="63"/>
      <c r="F66" s="63"/>
      <c r="G66" s="64"/>
      <c r="H66" s="64"/>
      <c r="I66" s="64"/>
      <c r="J66" s="64"/>
      <c r="K66" s="64"/>
      <c r="L66" s="61">
        <v>0.33</v>
      </c>
      <c r="M66" s="61">
        <v>0.33</v>
      </c>
      <c r="N66" s="61">
        <v>0.34</v>
      </c>
      <c r="O66" s="66"/>
      <c r="P66" s="102">
        <f t="shared" si="0"/>
        <v>1</v>
      </c>
    </row>
    <row r="67" spans="1:16" s="59" customFormat="1" ht="15" customHeight="1">
      <c r="A67" s="412"/>
      <c r="B67" s="414"/>
      <c r="C67" s="414"/>
      <c r="D67" s="68"/>
      <c r="E67" s="68"/>
      <c r="F67" s="63"/>
      <c r="G67" s="63"/>
      <c r="H67" s="64"/>
      <c r="I67" s="64"/>
      <c r="J67" s="64"/>
      <c r="K67" s="64"/>
      <c r="L67" s="68">
        <f>$C$66*L66</f>
        <v>0</v>
      </c>
      <c r="M67" s="68">
        <f>$C$66*M66</f>
        <v>0</v>
      </c>
      <c r="N67" s="68">
        <f>$C$66*N66</f>
        <v>0</v>
      </c>
      <c r="O67" s="66"/>
      <c r="P67" s="101">
        <f t="shared" si="0"/>
        <v>0</v>
      </c>
    </row>
    <row r="68" spans="1:16" s="59" customFormat="1" ht="15" customHeight="1">
      <c r="A68" s="411" t="s">
        <v>1482</v>
      </c>
      <c r="B68" s="413" t="str">
        <f>VLOOKUP(A68,planilha!$1:$1048576,3,FALSE)</f>
        <v>SISTEMA DE AR CONDICIONADO</v>
      </c>
      <c r="C68" s="413">
        <f>VLOOKUP(A68,planilha!$1:$1048576,7,FALSE)</f>
        <v>0</v>
      </c>
      <c r="D68" s="63"/>
      <c r="E68" s="63"/>
      <c r="F68" s="63"/>
      <c r="G68" s="64"/>
      <c r="H68" s="64"/>
      <c r="I68" s="64"/>
      <c r="J68" s="64"/>
      <c r="K68" s="64"/>
      <c r="L68" s="62">
        <v>0.33</v>
      </c>
      <c r="M68" s="62">
        <v>0.33</v>
      </c>
      <c r="N68" s="62">
        <v>0.34</v>
      </c>
      <c r="O68" s="66"/>
      <c r="P68" s="102">
        <f t="shared" si="0"/>
        <v>1</v>
      </c>
    </row>
    <row r="69" spans="1:16" s="59" customFormat="1" ht="15" customHeight="1">
      <c r="A69" s="412"/>
      <c r="B69" s="414"/>
      <c r="C69" s="414"/>
      <c r="D69" s="68"/>
      <c r="E69" s="68"/>
      <c r="F69" s="63"/>
      <c r="G69" s="63"/>
      <c r="H69" s="64"/>
      <c r="I69" s="64"/>
      <c r="J69" s="64"/>
      <c r="K69" s="64"/>
      <c r="L69" s="68">
        <f>$C$68*L68</f>
        <v>0</v>
      </c>
      <c r="M69" s="68">
        <f>$C$68*M68</f>
        <v>0</v>
      </c>
      <c r="N69" s="68">
        <f>$C$68*N68</f>
        <v>0</v>
      </c>
      <c r="O69" s="66"/>
      <c r="P69" s="101">
        <f t="shared" si="0"/>
        <v>0</v>
      </c>
    </row>
    <row r="70" spans="1:16" s="59" customFormat="1" ht="15" customHeight="1">
      <c r="A70" s="411" t="s">
        <v>1484</v>
      </c>
      <c r="B70" s="413" t="str">
        <f>VLOOKUP(A70,planilha!$1:$1048576,3,FALSE)</f>
        <v>SINALIZAÇÃO E COMUNICAÇÃO VISUAL</v>
      </c>
      <c r="C70" s="413">
        <f>VLOOKUP(A70,planilha!$1:$1048576,7,FALSE)</f>
        <v>0</v>
      </c>
      <c r="D70" s="65"/>
      <c r="E70" s="64"/>
      <c r="F70" s="64"/>
      <c r="G70" s="65"/>
      <c r="H70" s="65"/>
      <c r="I70" s="65"/>
      <c r="J70" s="65"/>
      <c r="K70" s="65"/>
      <c r="L70" s="65"/>
      <c r="M70" s="61">
        <v>0.5</v>
      </c>
      <c r="N70" s="61">
        <v>0.5</v>
      </c>
      <c r="O70" s="66"/>
      <c r="P70" s="102">
        <f>SUM(D70:O70)</f>
        <v>1</v>
      </c>
    </row>
    <row r="71" spans="1:16" s="59" customFormat="1" ht="15" customHeight="1">
      <c r="A71" s="412"/>
      <c r="B71" s="414"/>
      <c r="C71" s="414"/>
      <c r="D71" s="68"/>
      <c r="E71" s="68"/>
      <c r="F71" s="68"/>
      <c r="G71" s="68"/>
      <c r="H71" s="68"/>
      <c r="I71" s="68"/>
      <c r="J71" s="68"/>
      <c r="K71" s="68"/>
      <c r="L71" s="68"/>
      <c r="M71" s="68">
        <f t="shared" ref="M71" si="17">$C$70*M70</f>
        <v>0</v>
      </c>
      <c r="N71" s="68">
        <f t="shared" ref="N71" si="18">$C$70*N70</f>
        <v>0</v>
      </c>
      <c r="O71" s="66"/>
      <c r="P71" s="101">
        <f t="shared" si="0"/>
        <v>0</v>
      </c>
    </row>
    <row r="72" spans="1:16" s="59" customFormat="1" ht="15" customHeight="1">
      <c r="A72" s="411" t="s">
        <v>1485</v>
      </c>
      <c r="B72" s="413" t="str">
        <f>VLOOKUP(A72,planilha!$1:$1048576,3,FALSE)</f>
        <v>LIMPEZA E ARREMATE</v>
      </c>
      <c r="C72" s="413">
        <f>VLOOKUP(A72,planilha!$1:$1048576,7,FALSE)</f>
        <v>0</v>
      </c>
      <c r="D72" s="63"/>
      <c r="E72" s="63"/>
      <c r="F72" s="63"/>
      <c r="G72" s="64"/>
      <c r="H72" s="64"/>
      <c r="I72" s="64"/>
      <c r="J72" s="64"/>
      <c r="K72" s="64"/>
      <c r="L72" s="64"/>
      <c r="M72" s="64"/>
      <c r="N72" s="62">
        <v>1</v>
      </c>
      <c r="O72" s="66"/>
      <c r="P72" s="102">
        <f t="shared" si="0"/>
        <v>1</v>
      </c>
    </row>
    <row r="73" spans="1:16" s="59" customFormat="1" ht="15" customHeight="1">
      <c r="A73" s="412"/>
      <c r="B73" s="414"/>
      <c r="C73" s="414"/>
      <c r="D73" s="68"/>
      <c r="E73" s="68"/>
      <c r="F73" s="63"/>
      <c r="G73" s="63"/>
      <c r="H73" s="64"/>
      <c r="I73" s="64"/>
      <c r="J73" s="64"/>
      <c r="K73" s="64"/>
      <c r="L73" s="64"/>
      <c r="M73" s="64"/>
      <c r="N73" s="68">
        <f>$C$72*N72</f>
        <v>0</v>
      </c>
      <c r="O73" s="66"/>
      <c r="P73" s="101">
        <f t="shared" si="0"/>
        <v>0</v>
      </c>
    </row>
    <row r="74" spans="1:16">
      <c r="A74" s="436"/>
      <c r="B74" s="437"/>
      <c r="C74" s="437"/>
      <c r="D74" s="437"/>
      <c r="E74" s="437"/>
      <c r="F74" s="437"/>
      <c r="G74" s="437"/>
      <c r="H74" s="437"/>
      <c r="I74" s="437"/>
      <c r="J74" s="437"/>
      <c r="K74" s="437"/>
      <c r="L74" s="437"/>
      <c r="M74" s="437"/>
      <c r="N74" s="437"/>
      <c r="O74" s="437"/>
      <c r="P74" s="438"/>
    </row>
    <row r="75" spans="1:16" ht="15" customHeight="1">
      <c r="A75" s="416" t="str">
        <f>resumo!C45</f>
        <v>2 - CENTRAL DE MATERIAL ESTERELIZADO PROVISÓRIO</v>
      </c>
      <c r="B75" s="417"/>
      <c r="C75" s="417"/>
      <c r="D75" s="426"/>
      <c r="E75" s="427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428"/>
    </row>
    <row r="76" spans="1:16" ht="15" customHeight="1">
      <c r="A76" s="418"/>
      <c r="B76" s="419"/>
      <c r="C76" s="419"/>
      <c r="D76" s="429"/>
      <c r="E76" s="430"/>
      <c r="F76" s="430"/>
      <c r="G76" s="430"/>
      <c r="H76" s="430"/>
      <c r="I76" s="430"/>
      <c r="J76" s="430"/>
      <c r="K76" s="430"/>
      <c r="L76" s="430"/>
      <c r="M76" s="430"/>
      <c r="N76" s="430"/>
      <c r="O76" s="430"/>
      <c r="P76" s="431"/>
    </row>
    <row r="77" spans="1:16" s="59" customFormat="1" ht="15" customHeight="1">
      <c r="A77" s="411" t="s">
        <v>889</v>
      </c>
      <c r="B77" s="413" t="str">
        <f>VLOOKUP(A77,planilha!$1:$1048576,3,FALSE)</f>
        <v>SERVIÇO TÉCNICO ESPECIALIZADO</v>
      </c>
      <c r="C77" s="413">
        <f>VLOOKUP(A77,planilha!$1:$1048576,7,FALSE)</f>
        <v>0</v>
      </c>
      <c r="D77" s="62">
        <v>0.2</v>
      </c>
      <c r="E77" s="62">
        <v>0.2</v>
      </c>
      <c r="F77" s="62">
        <v>0.2</v>
      </c>
      <c r="G77" s="62">
        <v>0.2</v>
      </c>
      <c r="H77" s="62">
        <v>0.2</v>
      </c>
      <c r="I77" s="66"/>
      <c r="J77" s="66"/>
      <c r="K77" s="66"/>
      <c r="L77" s="66"/>
      <c r="M77" s="66"/>
      <c r="N77" s="66"/>
      <c r="O77" s="66"/>
      <c r="P77" s="100">
        <f t="shared" ref="P77:P108" si="19">SUM(D77:O77)</f>
        <v>1</v>
      </c>
    </row>
    <row r="78" spans="1:16" s="59" customFormat="1" ht="15" customHeight="1">
      <c r="A78" s="412"/>
      <c r="B78" s="414"/>
      <c r="C78" s="414"/>
      <c r="D78" s="60">
        <f>$C$77*D77</f>
        <v>0</v>
      </c>
      <c r="E78" s="60">
        <f>$C$77*E77</f>
        <v>0</v>
      </c>
      <c r="F78" s="60">
        <f>$C$77*F77</f>
        <v>0</v>
      </c>
      <c r="G78" s="60">
        <f>$C$77*G77</f>
        <v>0</v>
      </c>
      <c r="H78" s="60">
        <f>$C$77*H77</f>
        <v>0</v>
      </c>
      <c r="I78" s="60"/>
      <c r="J78" s="60"/>
      <c r="K78" s="60"/>
      <c r="L78" s="60"/>
      <c r="M78" s="60"/>
      <c r="N78" s="60"/>
      <c r="O78" s="66"/>
      <c r="P78" s="101">
        <f t="shared" si="19"/>
        <v>0</v>
      </c>
    </row>
    <row r="79" spans="1:16" s="59" customFormat="1" ht="15" customHeight="1">
      <c r="A79" s="411" t="s">
        <v>890</v>
      </c>
      <c r="B79" s="413" t="str">
        <f>VLOOKUP(A79,planilha!$1:$1048576,3,FALSE)</f>
        <v>INÍCIO, APOIO E ADMINISTRAÇÃO DA OBRA</v>
      </c>
      <c r="C79" s="413">
        <f>VLOOKUP(A79,planilha!$1:$1048576,7,FALSE)</f>
        <v>0</v>
      </c>
      <c r="D79" s="61">
        <v>0.2</v>
      </c>
      <c r="E79" s="61">
        <v>0.2</v>
      </c>
      <c r="F79" s="61">
        <v>0.2</v>
      </c>
      <c r="G79" s="61">
        <v>0.2</v>
      </c>
      <c r="H79" s="61">
        <v>0.2</v>
      </c>
      <c r="I79" s="66"/>
      <c r="J79" s="66"/>
      <c r="K79" s="66"/>
      <c r="L79" s="66"/>
      <c r="M79" s="66"/>
      <c r="N79" s="66"/>
      <c r="O79" s="66"/>
      <c r="P79" s="102">
        <f t="shared" si="19"/>
        <v>1</v>
      </c>
    </row>
    <row r="80" spans="1:16" s="59" customFormat="1" ht="15" customHeight="1">
      <c r="A80" s="412"/>
      <c r="B80" s="414"/>
      <c r="C80" s="414"/>
      <c r="D80" s="60">
        <f>D79*$C$79</f>
        <v>0</v>
      </c>
      <c r="E80" s="60">
        <f t="shared" ref="E80:H80" si="20">E79*$C$79</f>
        <v>0</v>
      </c>
      <c r="F80" s="60">
        <f t="shared" si="20"/>
        <v>0</v>
      </c>
      <c r="G80" s="60">
        <f t="shared" si="20"/>
        <v>0</v>
      </c>
      <c r="H80" s="60">
        <f t="shared" si="20"/>
        <v>0</v>
      </c>
      <c r="I80" s="60"/>
      <c r="J80" s="60"/>
      <c r="K80" s="60"/>
      <c r="L80" s="60"/>
      <c r="M80" s="60"/>
      <c r="N80" s="60"/>
      <c r="O80" s="66"/>
      <c r="P80" s="101">
        <f t="shared" si="19"/>
        <v>0</v>
      </c>
    </row>
    <row r="81" spans="1:16" s="59" customFormat="1" ht="15" customHeight="1">
      <c r="A81" s="411" t="s">
        <v>891</v>
      </c>
      <c r="B81" s="413" t="str">
        <f>VLOOKUP(A81,planilha!$1:$1048576,3,FALSE)</f>
        <v>DEMOLIÇÃO SEM REAPROVEITAMENTO</v>
      </c>
      <c r="C81" s="413">
        <f>VLOOKUP(A81,planilha!$1:$1048576,7,FALSE)</f>
        <v>0</v>
      </c>
      <c r="D81" s="62">
        <v>0.5</v>
      </c>
      <c r="E81" s="62">
        <v>0.5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102">
        <f t="shared" si="19"/>
        <v>1</v>
      </c>
    </row>
    <row r="82" spans="1:16" s="59" customFormat="1" ht="15" customHeight="1">
      <c r="A82" s="412"/>
      <c r="B82" s="414"/>
      <c r="C82" s="414"/>
      <c r="D82" s="60">
        <f>$C$81*D81</f>
        <v>0</v>
      </c>
      <c r="E82" s="60">
        <f t="shared" ref="E82" si="21">$C$81*E81</f>
        <v>0</v>
      </c>
      <c r="F82" s="60"/>
      <c r="G82" s="60"/>
      <c r="H82" s="60"/>
      <c r="I82" s="60"/>
      <c r="J82" s="60"/>
      <c r="K82" s="60"/>
      <c r="L82" s="60"/>
      <c r="M82" s="60"/>
      <c r="N82" s="60"/>
      <c r="O82" s="66"/>
      <c r="P82" s="101">
        <f t="shared" si="19"/>
        <v>0</v>
      </c>
    </row>
    <row r="83" spans="1:16" s="59" customFormat="1" ht="15" customHeight="1">
      <c r="A83" s="411" t="s">
        <v>892</v>
      </c>
      <c r="B83" s="413" t="str">
        <f>VLOOKUP(A83,planilha!$1:$1048576,3,FALSE)</f>
        <v>RETIRADA COM PROVÁVEL REAPROVEITAMENTO</v>
      </c>
      <c r="C83" s="413">
        <f>VLOOKUP(A83,planilha!$1:$1048576,7,FALSE)</f>
        <v>0</v>
      </c>
      <c r="D83" s="61">
        <v>0.5</v>
      </c>
      <c r="E83" s="61">
        <v>0.5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102">
        <f t="shared" si="19"/>
        <v>1</v>
      </c>
    </row>
    <row r="84" spans="1:16" s="59" customFormat="1" ht="15" customHeight="1">
      <c r="A84" s="412"/>
      <c r="B84" s="414"/>
      <c r="C84" s="414"/>
      <c r="D84" s="60">
        <f>$C$83*D83</f>
        <v>0</v>
      </c>
      <c r="E84" s="60">
        <f>$C$83*E83</f>
        <v>0</v>
      </c>
      <c r="F84" s="60"/>
      <c r="G84" s="60"/>
      <c r="H84" s="60"/>
      <c r="I84" s="60"/>
      <c r="J84" s="60"/>
      <c r="K84" s="60"/>
      <c r="L84" s="60"/>
      <c r="M84" s="60"/>
      <c r="N84" s="60"/>
      <c r="O84" s="66"/>
      <c r="P84" s="101">
        <f t="shared" si="19"/>
        <v>0</v>
      </c>
    </row>
    <row r="85" spans="1:16" s="59" customFormat="1" ht="15" customHeight="1">
      <c r="A85" s="411" t="s">
        <v>893</v>
      </c>
      <c r="B85" s="413" t="str">
        <f>VLOOKUP(A85,planilha!$1:$1048576,3,FALSE)</f>
        <v>TRANSPORTE E MOVIMENTAÇÃO, DENTRO E FORA DA OBRA</v>
      </c>
      <c r="C85" s="413">
        <f>VLOOKUP(A85,planilha!$1:$1048576,7,FALSE)</f>
        <v>0</v>
      </c>
      <c r="D85" s="63"/>
      <c r="E85" s="62">
        <v>0.5</v>
      </c>
      <c r="F85" s="62">
        <v>0.5</v>
      </c>
      <c r="G85" s="60"/>
      <c r="H85" s="60"/>
      <c r="I85" s="66"/>
      <c r="J85" s="66"/>
      <c r="K85" s="66"/>
      <c r="L85" s="66"/>
      <c r="M85" s="66"/>
      <c r="N85" s="66"/>
      <c r="O85" s="66"/>
      <c r="P85" s="102">
        <f t="shared" si="19"/>
        <v>1</v>
      </c>
    </row>
    <row r="86" spans="1:16" s="59" customFormat="1" ht="15" customHeight="1">
      <c r="A86" s="412"/>
      <c r="B86" s="414"/>
      <c r="C86" s="414"/>
      <c r="D86" s="63"/>
      <c r="E86" s="60">
        <f>$C$85*E85</f>
        <v>0</v>
      </c>
      <c r="F86" s="60">
        <f>$C$85*F85</f>
        <v>0</v>
      </c>
      <c r="G86" s="60"/>
      <c r="H86" s="60"/>
      <c r="I86" s="60"/>
      <c r="J86" s="60"/>
      <c r="K86" s="60"/>
      <c r="L86" s="60"/>
      <c r="M86" s="60"/>
      <c r="N86" s="60"/>
      <c r="O86" s="66"/>
      <c r="P86" s="101">
        <f t="shared" si="19"/>
        <v>0</v>
      </c>
    </row>
    <row r="87" spans="1:16" s="59" customFormat="1" ht="15" customHeight="1">
      <c r="A87" s="411" t="s">
        <v>894</v>
      </c>
      <c r="B87" s="413" t="str">
        <f>VLOOKUP(A87,planilha!$1:$1048576,3,FALSE)</f>
        <v>ALVENARIA E ELEMENTO DIVISOR</v>
      </c>
      <c r="C87" s="413">
        <f>VLOOKUP(A87,planilha!$1:$1048576,7,FALSE)</f>
        <v>0</v>
      </c>
      <c r="D87" s="66"/>
      <c r="E87" s="62">
        <v>0.5</v>
      </c>
      <c r="F87" s="62">
        <v>0.5</v>
      </c>
      <c r="G87" s="66"/>
      <c r="H87" s="66"/>
      <c r="I87" s="66"/>
      <c r="J87" s="66"/>
      <c r="K87" s="66"/>
      <c r="L87" s="66"/>
      <c r="M87" s="66"/>
      <c r="N87" s="66"/>
      <c r="O87" s="66"/>
      <c r="P87" s="102">
        <f t="shared" si="19"/>
        <v>1</v>
      </c>
    </row>
    <row r="88" spans="1:16" s="59" customFormat="1" ht="15" customHeight="1">
      <c r="A88" s="412"/>
      <c r="B88" s="414"/>
      <c r="C88" s="414"/>
      <c r="D88" s="66"/>
      <c r="E88" s="60">
        <f>$C$87*E87</f>
        <v>0</v>
      </c>
      <c r="F88" s="60">
        <f>$C$87*F87</f>
        <v>0</v>
      </c>
      <c r="G88" s="60"/>
      <c r="H88" s="60"/>
      <c r="I88" s="60"/>
      <c r="J88" s="60"/>
      <c r="K88" s="60"/>
      <c r="L88" s="60"/>
      <c r="M88" s="60"/>
      <c r="N88" s="60"/>
      <c r="O88" s="66"/>
      <c r="P88" s="101">
        <f t="shared" si="19"/>
        <v>0</v>
      </c>
    </row>
    <row r="89" spans="1:16" s="59" customFormat="1" ht="15" customHeight="1">
      <c r="A89" s="411" t="s">
        <v>895</v>
      </c>
      <c r="B89" s="413" t="str">
        <f>VLOOKUP(A89,planilha!$1:$1048576,3,FALSE)</f>
        <v>REVESTIMENTO EM MASSA</v>
      </c>
      <c r="C89" s="413">
        <f>VLOOKUP(A89,planilha!$1:$1048576,7,FALSE)</f>
        <v>0</v>
      </c>
      <c r="D89" s="66"/>
      <c r="E89" s="61">
        <v>0.5</v>
      </c>
      <c r="F89" s="61">
        <v>0.5</v>
      </c>
      <c r="G89" s="60"/>
      <c r="H89" s="60"/>
      <c r="I89" s="66"/>
      <c r="J89" s="66"/>
      <c r="K89" s="66"/>
      <c r="L89" s="66"/>
      <c r="M89" s="66"/>
      <c r="N89" s="66"/>
      <c r="O89" s="66"/>
      <c r="P89" s="102">
        <f t="shared" si="19"/>
        <v>1</v>
      </c>
    </row>
    <row r="90" spans="1:16" s="59" customFormat="1" ht="15" customHeight="1">
      <c r="A90" s="412"/>
      <c r="B90" s="414"/>
      <c r="C90" s="414"/>
      <c r="D90" s="66"/>
      <c r="E90" s="60">
        <f>E89*$C$89</f>
        <v>0</v>
      </c>
      <c r="F90" s="60">
        <f>F89*$C$89</f>
        <v>0</v>
      </c>
      <c r="G90" s="60"/>
      <c r="H90" s="60"/>
      <c r="I90" s="60"/>
      <c r="J90" s="60"/>
      <c r="K90" s="60"/>
      <c r="L90" s="60"/>
      <c r="M90" s="60"/>
      <c r="N90" s="60"/>
      <c r="O90" s="66"/>
      <c r="P90" s="101">
        <f t="shared" si="19"/>
        <v>0</v>
      </c>
    </row>
    <row r="91" spans="1:16" s="59" customFormat="1" ht="15" customHeight="1">
      <c r="A91" s="411" t="s">
        <v>1285</v>
      </c>
      <c r="B91" s="413" t="str">
        <f>VLOOKUP(A91,planilha!$1:$1048576,3,FALSE)</f>
        <v>REVESTIMENTO CERÂMICO E GRANILITE EM PLACAS</v>
      </c>
      <c r="C91" s="413">
        <f>VLOOKUP(A91,planilha!$1:$1048576,7,FALSE)</f>
        <v>0</v>
      </c>
      <c r="D91" s="66"/>
      <c r="E91" s="60"/>
      <c r="F91" s="62">
        <v>0.5</v>
      </c>
      <c r="G91" s="62">
        <v>0.5</v>
      </c>
      <c r="H91" s="60"/>
      <c r="I91" s="66"/>
      <c r="J91" s="66"/>
      <c r="K91" s="66"/>
      <c r="L91" s="66"/>
      <c r="M91" s="66"/>
      <c r="N91" s="66"/>
      <c r="O91" s="66"/>
      <c r="P91" s="102">
        <f t="shared" si="19"/>
        <v>1</v>
      </c>
    </row>
    <row r="92" spans="1:16" s="59" customFormat="1" ht="15" customHeight="1">
      <c r="A92" s="412"/>
      <c r="B92" s="414"/>
      <c r="C92" s="414"/>
      <c r="D92" s="66"/>
      <c r="E92" s="60"/>
      <c r="F92" s="60">
        <f>$C$91*F91</f>
        <v>0</v>
      </c>
      <c r="G92" s="60">
        <f>$C$91*G91</f>
        <v>0</v>
      </c>
      <c r="H92" s="60"/>
      <c r="I92" s="60"/>
      <c r="J92" s="60"/>
      <c r="K92" s="60"/>
      <c r="L92" s="60"/>
      <c r="M92" s="60"/>
      <c r="N92" s="60"/>
      <c r="O92" s="66"/>
      <c r="P92" s="101">
        <f t="shared" si="19"/>
        <v>0</v>
      </c>
    </row>
    <row r="93" spans="1:16" s="59" customFormat="1" ht="15" customHeight="1">
      <c r="A93" s="411" t="s">
        <v>1286</v>
      </c>
      <c r="B93" s="413" t="str">
        <f>VLOOKUP(A93,planilha!$1:$1048576,3,FALSE)</f>
        <v>REVESTIMENTOS SINTÉTICOS E METÁLICOS</v>
      </c>
      <c r="C93" s="413">
        <f>VLOOKUP(A93,planilha!$1:$1048576,7,FALSE)</f>
        <v>0</v>
      </c>
      <c r="D93" s="66"/>
      <c r="E93" s="60"/>
      <c r="F93" s="61">
        <v>0.5</v>
      </c>
      <c r="G93" s="61">
        <v>0.5</v>
      </c>
      <c r="H93" s="60"/>
      <c r="I93" s="66"/>
      <c r="J93" s="66"/>
      <c r="K93" s="66"/>
      <c r="L93" s="66"/>
      <c r="M93" s="66"/>
      <c r="N93" s="66"/>
      <c r="O93" s="66"/>
      <c r="P93" s="102">
        <f t="shared" si="19"/>
        <v>1</v>
      </c>
    </row>
    <row r="94" spans="1:16" s="59" customFormat="1" ht="15" customHeight="1">
      <c r="A94" s="412"/>
      <c r="B94" s="414"/>
      <c r="C94" s="414"/>
      <c r="D94" s="66"/>
      <c r="E94" s="60"/>
      <c r="F94" s="60">
        <f t="shared" ref="F94:G94" si="22">F93*$C$93</f>
        <v>0</v>
      </c>
      <c r="G94" s="60">
        <f t="shared" si="22"/>
        <v>0</v>
      </c>
      <c r="H94" s="60"/>
      <c r="I94" s="60"/>
      <c r="J94" s="60"/>
      <c r="K94" s="60"/>
      <c r="L94" s="60"/>
      <c r="M94" s="60"/>
      <c r="N94" s="60"/>
      <c r="O94" s="66"/>
      <c r="P94" s="101">
        <f t="shared" si="19"/>
        <v>0</v>
      </c>
    </row>
    <row r="95" spans="1:16" s="59" customFormat="1" ht="15" customHeight="1">
      <c r="A95" s="411" t="s">
        <v>1287</v>
      </c>
      <c r="B95" s="413" t="str">
        <f>VLOOKUP(A95,planilha!$1:$1048576,3,FALSE)</f>
        <v>FORRO</v>
      </c>
      <c r="C95" s="413">
        <f>VLOOKUP(A95,planilha!$1:$1048576,7,FALSE)</f>
        <v>0</v>
      </c>
      <c r="D95" s="66"/>
      <c r="E95" s="60"/>
      <c r="F95" s="62">
        <v>0.5</v>
      </c>
      <c r="G95" s="62">
        <v>0.5</v>
      </c>
      <c r="H95" s="60"/>
      <c r="I95" s="66"/>
      <c r="J95" s="66"/>
      <c r="K95" s="66"/>
      <c r="L95" s="66"/>
      <c r="M95" s="66"/>
      <c r="N95" s="66"/>
      <c r="O95" s="66"/>
      <c r="P95" s="102">
        <f t="shared" si="19"/>
        <v>1</v>
      </c>
    </row>
    <row r="96" spans="1:16" s="59" customFormat="1" ht="15" customHeight="1">
      <c r="A96" s="412"/>
      <c r="B96" s="414"/>
      <c r="C96" s="414"/>
      <c r="D96" s="66"/>
      <c r="E96" s="60"/>
      <c r="F96" s="60">
        <f>$C$95*F95</f>
        <v>0</v>
      </c>
      <c r="G96" s="60">
        <f>$C$95*G95</f>
        <v>0</v>
      </c>
      <c r="H96" s="60"/>
      <c r="I96" s="60"/>
      <c r="J96" s="60"/>
      <c r="K96" s="60"/>
      <c r="L96" s="60"/>
      <c r="M96" s="60"/>
      <c r="N96" s="60"/>
      <c r="O96" s="66"/>
      <c r="P96" s="101">
        <f t="shared" si="19"/>
        <v>0</v>
      </c>
    </row>
    <row r="97" spans="1:16" s="59" customFormat="1" ht="15" customHeight="1">
      <c r="A97" s="411" t="s">
        <v>1288</v>
      </c>
      <c r="B97" s="413" t="str">
        <f>VLOOKUP(A97,planilha!$1:$1048576,3,FALSE)</f>
        <v>ESQUADRIA, MARCENARIA E ELEMENTO EM MADEIRA</v>
      </c>
      <c r="C97" s="413">
        <f>VLOOKUP(A97,planilha!$1:$1048576,7,FALSE)</f>
        <v>0</v>
      </c>
      <c r="D97" s="66"/>
      <c r="E97" s="60"/>
      <c r="F97" s="61">
        <v>0.5</v>
      </c>
      <c r="G97" s="61">
        <v>0.5</v>
      </c>
      <c r="H97" s="60"/>
      <c r="I97" s="66"/>
      <c r="J97" s="66"/>
      <c r="K97" s="66"/>
      <c r="L97" s="66"/>
      <c r="M97" s="66"/>
      <c r="N97" s="66"/>
      <c r="O97" s="66"/>
      <c r="P97" s="102">
        <f t="shared" si="19"/>
        <v>1</v>
      </c>
    </row>
    <row r="98" spans="1:16" s="59" customFormat="1" ht="15" customHeight="1">
      <c r="A98" s="412"/>
      <c r="B98" s="414"/>
      <c r="C98" s="414"/>
      <c r="D98" s="66"/>
      <c r="E98" s="60"/>
      <c r="F98" s="60">
        <f>F97*$C$97</f>
        <v>0</v>
      </c>
      <c r="G98" s="60">
        <f>G97*$C$97</f>
        <v>0</v>
      </c>
      <c r="H98" s="60"/>
      <c r="I98" s="60"/>
      <c r="J98" s="60"/>
      <c r="K98" s="60"/>
      <c r="L98" s="60"/>
      <c r="M98" s="60"/>
      <c r="N98" s="60"/>
      <c r="O98" s="66"/>
      <c r="P98" s="101">
        <f t="shared" si="19"/>
        <v>0</v>
      </c>
    </row>
    <row r="99" spans="1:16" s="59" customFormat="1" ht="15" customHeight="1">
      <c r="A99" s="411" t="s">
        <v>1289</v>
      </c>
      <c r="B99" s="413" t="str">
        <f>VLOOKUP(A99,planilha!$1:$1048576,3,FALSE)</f>
        <v>ESQUADRIA, SERRALHERIA E ELEMENTO EM ALUMÍNIO</v>
      </c>
      <c r="C99" s="413">
        <f>VLOOKUP(A99,planilha!$1:$1048576,7,FALSE)</f>
        <v>0</v>
      </c>
      <c r="D99" s="66"/>
      <c r="E99" s="60"/>
      <c r="F99" s="62">
        <v>0.5</v>
      </c>
      <c r="G99" s="62">
        <v>0.5</v>
      </c>
      <c r="H99" s="60"/>
      <c r="I99" s="66"/>
      <c r="J99" s="66"/>
      <c r="K99" s="66"/>
      <c r="L99" s="66"/>
      <c r="M99" s="66"/>
      <c r="N99" s="66"/>
      <c r="O99" s="66"/>
      <c r="P99" s="102">
        <f t="shared" si="19"/>
        <v>1</v>
      </c>
    </row>
    <row r="100" spans="1:16" s="59" customFormat="1" ht="15" customHeight="1">
      <c r="A100" s="412"/>
      <c r="B100" s="414"/>
      <c r="C100" s="414"/>
      <c r="D100" s="66"/>
      <c r="E100" s="60"/>
      <c r="F100" s="60">
        <f>$C$99*F99</f>
        <v>0</v>
      </c>
      <c r="G100" s="60">
        <f>$C$99*G99</f>
        <v>0</v>
      </c>
      <c r="H100" s="60"/>
      <c r="I100" s="60"/>
      <c r="J100" s="60"/>
      <c r="K100" s="60"/>
      <c r="L100" s="60"/>
      <c r="M100" s="60"/>
      <c r="N100" s="60"/>
      <c r="O100" s="66"/>
      <c r="P100" s="101">
        <f t="shared" si="19"/>
        <v>0</v>
      </c>
    </row>
    <row r="101" spans="1:16" s="59" customFormat="1" ht="15" customHeight="1">
      <c r="A101" s="411" t="s">
        <v>1317</v>
      </c>
      <c r="B101" s="413" t="str">
        <f>VLOOKUP(A101,planilha!$1:$1048576,3,FALSE)</f>
        <v>ESQUADRIA E ELEMENTO EM VIDRO</v>
      </c>
      <c r="C101" s="413">
        <f>VLOOKUP(A101,planilha!$1:$1048576,7,FALSE)</f>
        <v>0</v>
      </c>
      <c r="D101" s="66"/>
      <c r="E101" s="60"/>
      <c r="F101" s="61">
        <v>0.5</v>
      </c>
      <c r="G101" s="61">
        <v>0.5</v>
      </c>
      <c r="H101" s="60"/>
      <c r="I101" s="66"/>
      <c r="J101" s="66"/>
      <c r="K101" s="66"/>
      <c r="L101" s="66"/>
      <c r="M101" s="66"/>
      <c r="N101" s="66"/>
      <c r="O101" s="66"/>
      <c r="P101" s="102">
        <f t="shared" si="19"/>
        <v>1</v>
      </c>
    </row>
    <row r="102" spans="1:16" s="59" customFormat="1" ht="15" customHeight="1">
      <c r="A102" s="412"/>
      <c r="B102" s="414"/>
      <c r="C102" s="414"/>
      <c r="D102" s="66"/>
      <c r="E102" s="60"/>
      <c r="F102" s="60">
        <f>F101*$C$101</f>
        <v>0</v>
      </c>
      <c r="G102" s="60">
        <f>G101*$C$101</f>
        <v>0</v>
      </c>
      <c r="H102" s="60"/>
      <c r="I102" s="60"/>
      <c r="J102" s="60"/>
      <c r="K102" s="60"/>
      <c r="L102" s="60"/>
      <c r="M102" s="60"/>
      <c r="N102" s="60"/>
      <c r="O102" s="66"/>
      <c r="P102" s="101">
        <f t="shared" si="19"/>
        <v>0</v>
      </c>
    </row>
    <row r="103" spans="1:16" s="59" customFormat="1" ht="15" customHeight="1">
      <c r="A103" s="411" t="s">
        <v>1678</v>
      </c>
      <c r="B103" s="413" t="str">
        <f>VLOOKUP(A103,planilha!$1:$1048576,3,FALSE)</f>
        <v>ESQUADRIA E ELEMENTO EM MATERIAL ESPECIAL</v>
      </c>
      <c r="C103" s="413">
        <f>VLOOKUP(A103,planilha!$1:$1048576,7,FALSE)</f>
        <v>0</v>
      </c>
      <c r="D103" s="66"/>
      <c r="E103" s="60"/>
      <c r="F103" s="62">
        <v>0.5</v>
      </c>
      <c r="G103" s="62">
        <v>0.5</v>
      </c>
      <c r="H103" s="60"/>
      <c r="I103" s="66"/>
      <c r="J103" s="66"/>
      <c r="K103" s="66"/>
      <c r="L103" s="66"/>
      <c r="M103" s="66"/>
      <c r="N103" s="66"/>
      <c r="O103" s="66"/>
      <c r="P103" s="102">
        <f t="shared" si="19"/>
        <v>1</v>
      </c>
    </row>
    <row r="104" spans="1:16" s="59" customFormat="1" ht="15" customHeight="1">
      <c r="A104" s="412"/>
      <c r="B104" s="414"/>
      <c r="C104" s="414"/>
      <c r="D104" s="66"/>
      <c r="E104" s="60"/>
      <c r="F104" s="60">
        <f>$C$103*F103</f>
        <v>0</v>
      </c>
      <c r="G104" s="60">
        <f>$C$103*G103</f>
        <v>0</v>
      </c>
      <c r="H104" s="60"/>
      <c r="I104" s="60"/>
      <c r="J104" s="60"/>
      <c r="K104" s="60"/>
      <c r="L104" s="60"/>
      <c r="M104" s="60"/>
      <c r="N104" s="60"/>
      <c r="O104" s="66"/>
      <c r="P104" s="101">
        <f t="shared" si="19"/>
        <v>0</v>
      </c>
    </row>
    <row r="105" spans="1:16" s="59" customFormat="1" ht="15" customHeight="1">
      <c r="A105" s="411" t="s">
        <v>1680</v>
      </c>
      <c r="B105" s="413" t="str">
        <f>VLOOKUP(A105,planilha!$1:$1048576,3,FALSE)</f>
        <v>FERRAGEM COMPLEMENTAR PARA ESQUADRIAS</v>
      </c>
      <c r="C105" s="413">
        <f>VLOOKUP(A105,planilha!$1:$1048576,7,FALSE)</f>
        <v>0</v>
      </c>
      <c r="D105" s="66"/>
      <c r="E105" s="60"/>
      <c r="F105" s="61">
        <v>0.5</v>
      </c>
      <c r="G105" s="61">
        <v>0.5</v>
      </c>
      <c r="H105" s="60"/>
      <c r="I105" s="66"/>
      <c r="J105" s="66"/>
      <c r="K105" s="66"/>
      <c r="L105" s="66"/>
      <c r="M105" s="66"/>
      <c r="N105" s="66"/>
      <c r="O105" s="66"/>
      <c r="P105" s="102">
        <f t="shared" si="19"/>
        <v>1</v>
      </c>
    </row>
    <row r="106" spans="1:16" s="59" customFormat="1" ht="15" customHeight="1">
      <c r="A106" s="412"/>
      <c r="B106" s="414"/>
      <c r="C106" s="414"/>
      <c r="D106" s="66"/>
      <c r="E106" s="60"/>
      <c r="F106" s="60">
        <f>F105*$C$105</f>
        <v>0</v>
      </c>
      <c r="G106" s="60">
        <f>G105*$C$105</f>
        <v>0</v>
      </c>
      <c r="H106" s="60"/>
      <c r="I106" s="60"/>
      <c r="J106" s="60"/>
      <c r="K106" s="60"/>
      <c r="L106" s="60"/>
      <c r="M106" s="60"/>
      <c r="N106" s="60"/>
      <c r="O106" s="66"/>
      <c r="P106" s="101">
        <f t="shared" si="19"/>
        <v>0</v>
      </c>
    </row>
    <row r="107" spans="1:16" s="59" customFormat="1" ht="15" customHeight="1">
      <c r="A107" s="411" t="s">
        <v>1685</v>
      </c>
      <c r="B107" s="413" t="str">
        <f>VLOOKUP(A107,planilha!$1:$1048576,3,FALSE)</f>
        <v>INSERTE METÁLICO</v>
      </c>
      <c r="C107" s="413">
        <f>VLOOKUP(A107,planilha!$1:$1048576,7,FALSE)</f>
        <v>0</v>
      </c>
      <c r="D107" s="66"/>
      <c r="E107" s="62">
        <v>0.5</v>
      </c>
      <c r="F107" s="62">
        <v>0.5</v>
      </c>
      <c r="G107" s="60"/>
      <c r="H107" s="60"/>
      <c r="I107" s="66"/>
      <c r="J107" s="66"/>
      <c r="K107" s="66"/>
      <c r="L107" s="66"/>
      <c r="M107" s="66"/>
      <c r="N107" s="66"/>
      <c r="O107" s="66"/>
      <c r="P107" s="102">
        <f t="shared" si="19"/>
        <v>1</v>
      </c>
    </row>
    <row r="108" spans="1:16" s="59" customFormat="1" ht="15" customHeight="1">
      <c r="A108" s="412"/>
      <c r="B108" s="414"/>
      <c r="C108" s="414"/>
      <c r="D108" s="66"/>
      <c r="E108" s="60">
        <f>$C$107*E107</f>
        <v>0</v>
      </c>
      <c r="F108" s="60">
        <f>$C$107*F107</f>
        <v>0</v>
      </c>
      <c r="G108" s="60"/>
      <c r="H108" s="60"/>
      <c r="I108" s="60"/>
      <c r="J108" s="60"/>
      <c r="K108" s="60"/>
      <c r="L108" s="60"/>
      <c r="M108" s="60"/>
      <c r="N108" s="60"/>
      <c r="O108" s="66"/>
      <c r="P108" s="101">
        <f t="shared" si="19"/>
        <v>0</v>
      </c>
    </row>
    <row r="109" spans="1:16" s="59" customFormat="1" ht="15" customHeight="1">
      <c r="A109" s="411" t="s">
        <v>1688</v>
      </c>
      <c r="B109" s="413" t="str">
        <f>VLOOKUP(A109,planilha!$1:$1048576,3,FALSE)</f>
        <v>IMPERMEABILIZAÇÃO, PROTEÇÃO E JUNTA</v>
      </c>
      <c r="C109" s="413">
        <f>VLOOKUP(A109,planilha!$1:$1048576,7,FALSE)</f>
        <v>0</v>
      </c>
      <c r="D109" s="66"/>
      <c r="E109" s="61">
        <v>0.5</v>
      </c>
      <c r="F109" s="61">
        <v>0.5</v>
      </c>
      <c r="G109" s="60"/>
      <c r="H109" s="60"/>
      <c r="I109" s="66"/>
      <c r="J109" s="66"/>
      <c r="K109" s="66"/>
      <c r="L109" s="66"/>
      <c r="M109" s="66"/>
      <c r="N109" s="66"/>
      <c r="O109" s="66"/>
      <c r="P109" s="102">
        <f t="shared" ref="P109:P132" si="23">SUM(D109:O109)</f>
        <v>1</v>
      </c>
    </row>
    <row r="110" spans="1:16" s="59" customFormat="1" ht="15" customHeight="1">
      <c r="A110" s="412"/>
      <c r="B110" s="414"/>
      <c r="C110" s="414"/>
      <c r="D110" s="66"/>
      <c r="E110" s="60">
        <f>E109*$C$109</f>
        <v>0</v>
      </c>
      <c r="F110" s="60">
        <f t="shared" ref="F110" si="24">F109*$C$109</f>
        <v>0</v>
      </c>
      <c r="G110" s="60"/>
      <c r="H110" s="60"/>
      <c r="I110" s="60"/>
      <c r="J110" s="60"/>
      <c r="K110" s="60"/>
      <c r="L110" s="60"/>
      <c r="M110" s="60"/>
      <c r="N110" s="60"/>
      <c r="O110" s="66"/>
      <c r="P110" s="101">
        <f t="shared" si="23"/>
        <v>0</v>
      </c>
    </row>
    <row r="111" spans="1:16" s="59" customFormat="1" ht="15" customHeight="1">
      <c r="A111" s="411" t="s">
        <v>1692</v>
      </c>
      <c r="B111" s="413" t="str">
        <f>VLOOKUP(A111,planilha!$1:$1048576,3,FALSE)</f>
        <v>PINTURA</v>
      </c>
      <c r="C111" s="413">
        <f>VLOOKUP(A111,planilha!$1:$1048576,7,FALSE)</f>
        <v>0</v>
      </c>
      <c r="D111" s="66"/>
      <c r="E111" s="60"/>
      <c r="F111" s="62">
        <v>0.5</v>
      </c>
      <c r="G111" s="62">
        <v>0.5</v>
      </c>
      <c r="H111" s="60"/>
      <c r="I111" s="66"/>
      <c r="J111" s="66"/>
      <c r="K111" s="66"/>
      <c r="L111" s="66"/>
      <c r="M111" s="66"/>
      <c r="N111" s="66"/>
      <c r="O111" s="66"/>
      <c r="P111" s="102">
        <f t="shared" si="23"/>
        <v>1</v>
      </c>
    </row>
    <row r="112" spans="1:16" s="59" customFormat="1" ht="15" customHeight="1">
      <c r="A112" s="412"/>
      <c r="B112" s="414"/>
      <c r="C112" s="414"/>
      <c r="D112" s="66"/>
      <c r="E112" s="60"/>
      <c r="F112" s="60">
        <f>$C$111*F111</f>
        <v>0</v>
      </c>
      <c r="G112" s="60">
        <f>$C$111*G111</f>
        <v>0</v>
      </c>
      <c r="H112" s="60"/>
      <c r="I112" s="60"/>
      <c r="J112" s="60"/>
      <c r="K112" s="60"/>
      <c r="L112" s="60"/>
      <c r="M112" s="60"/>
      <c r="N112" s="60"/>
      <c r="O112" s="66"/>
      <c r="P112" s="101">
        <f t="shared" si="23"/>
        <v>0</v>
      </c>
    </row>
    <row r="113" spans="1:16" s="59" customFormat="1" ht="15" customHeight="1">
      <c r="A113" s="411" t="s">
        <v>1699</v>
      </c>
      <c r="B113" s="413" t="str">
        <f>VLOOKUP(A113,planilha!$1:$1048576,3,FALSE)</f>
        <v>QUADRO E PAINEL PARA ENERGIA ELÉTRICA E TELEFONIA</v>
      </c>
      <c r="C113" s="413">
        <f>VLOOKUP(A113,planilha!$1:$1048576,7,FALSE)</f>
        <v>0</v>
      </c>
      <c r="D113" s="66"/>
      <c r="E113" s="60"/>
      <c r="F113" s="61">
        <v>0.5</v>
      </c>
      <c r="G113" s="61">
        <v>0.5</v>
      </c>
      <c r="H113" s="60"/>
      <c r="I113" s="66"/>
      <c r="J113" s="66"/>
      <c r="K113" s="66"/>
      <c r="L113" s="66"/>
      <c r="M113" s="66"/>
      <c r="N113" s="66"/>
      <c r="O113" s="66"/>
      <c r="P113" s="102">
        <f t="shared" si="23"/>
        <v>1</v>
      </c>
    </row>
    <row r="114" spans="1:16" s="59" customFormat="1" ht="15" customHeight="1">
      <c r="A114" s="412"/>
      <c r="B114" s="414"/>
      <c r="C114" s="414"/>
      <c r="D114" s="66"/>
      <c r="E114" s="60"/>
      <c r="F114" s="60">
        <f>F113*$C$113</f>
        <v>0</v>
      </c>
      <c r="G114" s="60">
        <f>G113*$C$113</f>
        <v>0</v>
      </c>
      <c r="H114" s="60"/>
      <c r="I114" s="60"/>
      <c r="J114" s="60"/>
      <c r="K114" s="60"/>
      <c r="L114" s="60"/>
      <c r="M114" s="60"/>
      <c r="N114" s="60"/>
      <c r="O114" s="66"/>
      <c r="P114" s="101">
        <f t="shared" si="23"/>
        <v>0</v>
      </c>
    </row>
    <row r="115" spans="1:16" s="59" customFormat="1" ht="15" customHeight="1">
      <c r="A115" s="411" t="s">
        <v>1710</v>
      </c>
      <c r="B115" s="413" t="str">
        <f>VLOOKUP(A115,planilha!$1:$1048576,3,FALSE)</f>
        <v>TUBULAÇÃO E CONDUTO PARA ENERGIA ELÉTRICA E TELEFONIA BÁSICA</v>
      </c>
      <c r="C115" s="413">
        <f>VLOOKUP(A115,planilha!$1:$1048576,7,FALSE)</f>
        <v>0</v>
      </c>
      <c r="D115" s="66"/>
      <c r="E115" s="60"/>
      <c r="F115" s="62">
        <v>0.5</v>
      </c>
      <c r="G115" s="62">
        <v>0.5</v>
      </c>
      <c r="H115" s="60"/>
      <c r="I115" s="66"/>
      <c r="J115" s="66"/>
      <c r="K115" s="66"/>
      <c r="L115" s="66"/>
      <c r="M115" s="66"/>
      <c r="N115" s="66"/>
      <c r="O115" s="66"/>
      <c r="P115" s="102">
        <f t="shared" si="23"/>
        <v>1</v>
      </c>
    </row>
    <row r="116" spans="1:16" s="59" customFormat="1" ht="15" customHeight="1">
      <c r="A116" s="412"/>
      <c r="B116" s="414"/>
      <c r="C116" s="414"/>
      <c r="D116" s="66"/>
      <c r="E116" s="60"/>
      <c r="F116" s="60">
        <f>$C$115*F115</f>
        <v>0</v>
      </c>
      <c r="G116" s="60">
        <f>$C$115*G115</f>
        <v>0</v>
      </c>
      <c r="H116" s="60"/>
      <c r="I116" s="60"/>
      <c r="J116" s="60"/>
      <c r="K116" s="60"/>
      <c r="L116" s="60"/>
      <c r="M116" s="60"/>
      <c r="N116" s="60"/>
      <c r="O116" s="66"/>
      <c r="P116" s="101">
        <f t="shared" si="23"/>
        <v>0</v>
      </c>
    </row>
    <row r="117" spans="1:16" s="59" customFormat="1" ht="15" customHeight="1">
      <c r="A117" s="411" t="s">
        <v>1723</v>
      </c>
      <c r="B117" s="413" t="str">
        <f>VLOOKUP(A117,planilha!$1:$1048576,3,FALSE)</f>
        <v>CONDUTOR E ENFIAÇÃO DE ENERGIA ELÉTRICA E TELEFONIA</v>
      </c>
      <c r="C117" s="413">
        <f>VLOOKUP(A117,planilha!$1:$1048576,7,FALSE)</f>
        <v>0</v>
      </c>
      <c r="D117" s="66"/>
      <c r="E117" s="60"/>
      <c r="F117" s="61">
        <v>0.5</v>
      </c>
      <c r="G117" s="61">
        <v>0.5</v>
      </c>
      <c r="H117" s="60"/>
      <c r="I117" s="66"/>
      <c r="J117" s="66"/>
      <c r="K117" s="66"/>
      <c r="L117" s="66"/>
      <c r="M117" s="66"/>
      <c r="N117" s="66"/>
      <c r="O117" s="66"/>
      <c r="P117" s="102">
        <f t="shared" si="23"/>
        <v>1</v>
      </c>
    </row>
    <row r="118" spans="1:16" s="59" customFormat="1" ht="15" customHeight="1">
      <c r="A118" s="412"/>
      <c r="B118" s="414"/>
      <c r="C118" s="414"/>
      <c r="D118" s="66"/>
      <c r="E118" s="60"/>
      <c r="F118" s="60">
        <f>F117*$C$117</f>
        <v>0</v>
      </c>
      <c r="G118" s="60">
        <f>G117*$C$117</f>
        <v>0</v>
      </c>
      <c r="H118" s="60"/>
      <c r="I118" s="60"/>
      <c r="J118" s="60"/>
      <c r="K118" s="60"/>
      <c r="L118" s="60"/>
      <c r="M118" s="60"/>
      <c r="N118" s="60"/>
      <c r="O118" s="66"/>
      <c r="P118" s="101">
        <f t="shared" si="23"/>
        <v>0</v>
      </c>
    </row>
    <row r="119" spans="1:16" s="59" customFormat="1" ht="15" customHeight="1">
      <c r="A119" s="411" t="s">
        <v>1737</v>
      </c>
      <c r="B119" s="413" t="str">
        <f>VLOOKUP(A119,planilha!$1:$1048576,3,FALSE)</f>
        <v>DISTRIBUIÇÃO DE FORÇA E COMANDO DE ENERGIA ELÉTRICA E TELEFONIA</v>
      </c>
      <c r="C119" s="413">
        <f>VLOOKUP(A119,planilha!$1:$1048576,7,FALSE)</f>
        <v>0</v>
      </c>
      <c r="D119" s="66"/>
      <c r="E119" s="60"/>
      <c r="F119" s="62">
        <v>0.5</v>
      </c>
      <c r="G119" s="62">
        <v>0.5</v>
      </c>
      <c r="H119" s="60"/>
      <c r="I119" s="66"/>
      <c r="J119" s="66"/>
      <c r="K119" s="66"/>
      <c r="L119" s="66"/>
      <c r="M119" s="66"/>
      <c r="N119" s="66"/>
      <c r="O119" s="66"/>
      <c r="P119" s="102">
        <f t="shared" si="23"/>
        <v>1</v>
      </c>
    </row>
    <row r="120" spans="1:16" s="59" customFormat="1" ht="15" customHeight="1">
      <c r="A120" s="412"/>
      <c r="B120" s="414"/>
      <c r="C120" s="414"/>
      <c r="D120" s="66"/>
      <c r="E120" s="60"/>
      <c r="F120" s="60">
        <f>$C$119*F119</f>
        <v>0</v>
      </c>
      <c r="G120" s="60">
        <f>$C$119*G119</f>
        <v>0</v>
      </c>
      <c r="H120" s="60"/>
      <c r="I120" s="60"/>
      <c r="J120" s="60"/>
      <c r="K120" s="60"/>
      <c r="L120" s="60"/>
      <c r="M120" s="60"/>
      <c r="N120" s="60"/>
      <c r="O120" s="66"/>
      <c r="P120" s="101">
        <f t="shared" si="23"/>
        <v>0</v>
      </c>
    </row>
    <row r="121" spans="1:16" s="59" customFormat="1" ht="15" customHeight="1">
      <c r="A121" s="411" t="s">
        <v>1753</v>
      </c>
      <c r="B121" s="413" t="str">
        <f>VLOOKUP(A121,planilha!$1:$1048576,3,FALSE)</f>
        <v>ILUMINAÇÃO</v>
      </c>
      <c r="C121" s="413">
        <f>VLOOKUP(A121,planilha!$1:$1048576,7,FALSE)</f>
        <v>0</v>
      </c>
      <c r="D121" s="66"/>
      <c r="E121" s="60"/>
      <c r="F121" s="61">
        <v>0.5</v>
      </c>
      <c r="G121" s="61">
        <v>0.5</v>
      </c>
      <c r="H121" s="60"/>
      <c r="I121" s="66"/>
      <c r="J121" s="66"/>
      <c r="K121" s="66"/>
      <c r="L121" s="66"/>
      <c r="M121" s="66"/>
      <c r="N121" s="66"/>
      <c r="O121" s="66"/>
      <c r="P121" s="102">
        <f t="shared" si="23"/>
        <v>1</v>
      </c>
    </row>
    <row r="122" spans="1:16" s="59" customFormat="1" ht="15" customHeight="1">
      <c r="A122" s="412"/>
      <c r="B122" s="414"/>
      <c r="C122" s="414"/>
      <c r="D122" s="66"/>
      <c r="E122" s="60"/>
      <c r="F122" s="60">
        <f>F121*$C$121</f>
        <v>0</v>
      </c>
      <c r="G122" s="60">
        <f>G121*$C$121</f>
        <v>0</v>
      </c>
      <c r="H122" s="60"/>
      <c r="I122" s="60"/>
      <c r="J122" s="60"/>
      <c r="K122" s="60"/>
      <c r="L122" s="60"/>
      <c r="M122" s="60"/>
      <c r="N122" s="60"/>
      <c r="O122" s="66"/>
      <c r="P122" s="101">
        <f t="shared" si="23"/>
        <v>0</v>
      </c>
    </row>
    <row r="123" spans="1:16" s="59" customFormat="1" ht="15" customHeight="1">
      <c r="A123" s="411" t="s">
        <v>1758</v>
      </c>
      <c r="B123" s="413" t="str">
        <f>VLOOKUP(A123,planilha!$1:$1048576,3,FALSE)</f>
        <v>APARELHOS ELÉTRICOS</v>
      </c>
      <c r="C123" s="413">
        <f>VLOOKUP(A123,planilha!$1:$1048576,7,FALSE)</f>
        <v>0</v>
      </c>
      <c r="D123" s="66"/>
      <c r="E123" s="60"/>
      <c r="F123" s="62">
        <v>0.5</v>
      </c>
      <c r="G123" s="62">
        <v>0.5</v>
      </c>
      <c r="H123" s="60"/>
      <c r="I123" s="66"/>
      <c r="J123" s="66"/>
      <c r="K123" s="66"/>
      <c r="L123" s="66"/>
      <c r="M123" s="66"/>
      <c r="N123" s="66"/>
      <c r="O123" s="66"/>
      <c r="P123" s="102">
        <f t="shared" si="23"/>
        <v>1</v>
      </c>
    </row>
    <row r="124" spans="1:16" s="59" customFormat="1" ht="15" customHeight="1">
      <c r="A124" s="412"/>
      <c r="B124" s="414"/>
      <c r="C124" s="414"/>
      <c r="D124" s="66"/>
      <c r="E124" s="60"/>
      <c r="F124" s="60">
        <f>$C$123*F123</f>
        <v>0</v>
      </c>
      <c r="G124" s="60">
        <f>$C$123*G123</f>
        <v>0</v>
      </c>
      <c r="H124" s="60"/>
      <c r="I124" s="60"/>
      <c r="J124" s="60"/>
      <c r="K124" s="60"/>
      <c r="L124" s="60"/>
      <c r="M124" s="60"/>
      <c r="N124" s="60"/>
      <c r="O124" s="66"/>
      <c r="P124" s="101">
        <f t="shared" si="23"/>
        <v>0</v>
      </c>
    </row>
    <row r="125" spans="1:16" s="59" customFormat="1" ht="15" customHeight="1">
      <c r="A125" s="411" t="s">
        <v>1761</v>
      </c>
      <c r="B125" s="413" t="str">
        <f>VLOOKUP(A125,planilha!$1:$1048576,3,FALSE)</f>
        <v>APARELHOS E METAIS SANITÁRIOS</v>
      </c>
      <c r="C125" s="413">
        <f>VLOOKUP(A125,planilha!$1:$1048576,7,FALSE)</f>
        <v>0</v>
      </c>
      <c r="D125" s="66"/>
      <c r="E125" s="60"/>
      <c r="F125" s="60"/>
      <c r="G125" s="61">
        <v>1</v>
      </c>
      <c r="H125" s="60"/>
      <c r="I125" s="66"/>
      <c r="J125" s="66"/>
      <c r="K125" s="66"/>
      <c r="L125" s="66"/>
      <c r="M125" s="66"/>
      <c r="N125" s="66"/>
      <c r="O125" s="66"/>
      <c r="P125" s="102">
        <f t="shared" si="23"/>
        <v>1</v>
      </c>
    </row>
    <row r="126" spans="1:16" s="59" customFormat="1" ht="15" customHeight="1">
      <c r="A126" s="412"/>
      <c r="B126" s="414"/>
      <c r="C126" s="414"/>
      <c r="D126" s="66"/>
      <c r="E126" s="60"/>
      <c r="F126" s="60"/>
      <c r="G126" s="60">
        <f>G125*$C$125</f>
        <v>0</v>
      </c>
      <c r="H126" s="60"/>
      <c r="I126" s="60"/>
      <c r="J126" s="60"/>
      <c r="K126" s="60"/>
      <c r="L126" s="60"/>
      <c r="M126" s="60"/>
      <c r="N126" s="60"/>
      <c r="O126" s="66"/>
      <c r="P126" s="101">
        <f t="shared" si="23"/>
        <v>0</v>
      </c>
    </row>
    <row r="127" spans="1:16" s="59" customFormat="1" ht="15" customHeight="1">
      <c r="A127" s="411" t="s">
        <v>1788</v>
      </c>
      <c r="B127" s="413" t="str">
        <f>VLOOKUP(A127,planilha!$1:$1048576,3,FALSE)</f>
        <v>TUBULAÇÃO E CONDUTORES PARA LÍQUIDOS E GASES</v>
      </c>
      <c r="C127" s="413">
        <f>VLOOKUP(A127,planilha!$1:$1048576,7,FALSE)</f>
        <v>0</v>
      </c>
      <c r="D127" s="66"/>
      <c r="E127" s="60"/>
      <c r="F127" s="60"/>
      <c r="G127" s="62">
        <v>1</v>
      </c>
      <c r="H127" s="60"/>
      <c r="I127" s="66"/>
      <c r="J127" s="66"/>
      <c r="K127" s="66"/>
      <c r="L127" s="66"/>
      <c r="M127" s="66"/>
      <c r="N127" s="66"/>
      <c r="O127" s="66"/>
      <c r="P127" s="102">
        <f t="shared" si="23"/>
        <v>1</v>
      </c>
    </row>
    <row r="128" spans="1:16" s="59" customFormat="1" ht="15" customHeight="1">
      <c r="A128" s="412"/>
      <c r="B128" s="414"/>
      <c r="C128" s="414"/>
      <c r="D128" s="66"/>
      <c r="E128" s="60"/>
      <c r="F128" s="60"/>
      <c r="G128" s="60">
        <f>$C$127*G127</f>
        <v>0</v>
      </c>
      <c r="H128" s="60"/>
      <c r="I128" s="60"/>
      <c r="J128" s="60"/>
      <c r="K128" s="60"/>
      <c r="L128" s="60"/>
      <c r="M128" s="60"/>
      <c r="N128" s="60"/>
      <c r="O128" s="66"/>
      <c r="P128" s="101">
        <f t="shared" si="23"/>
        <v>0</v>
      </c>
    </row>
    <row r="129" spans="1:16" s="59" customFormat="1" ht="15" customHeight="1">
      <c r="A129" s="411" t="s">
        <v>1808</v>
      </c>
      <c r="B129" s="413" t="str">
        <f>VLOOKUP(A129,planilha!$1:$1048576,3,FALSE)</f>
        <v>SINALIZAÇÃO E COMUNICAÇÃO VISUAL</v>
      </c>
      <c r="C129" s="413">
        <f>VLOOKUP(A129,planilha!$1:$1048576,7,FALSE)</f>
        <v>0</v>
      </c>
      <c r="D129" s="66"/>
      <c r="E129" s="60"/>
      <c r="F129" s="60"/>
      <c r="G129" s="61">
        <v>1</v>
      </c>
      <c r="H129" s="60"/>
      <c r="I129" s="66"/>
      <c r="J129" s="66"/>
      <c r="K129" s="66"/>
      <c r="L129" s="66"/>
      <c r="M129" s="66"/>
      <c r="N129" s="66"/>
      <c r="O129" s="66"/>
      <c r="P129" s="102">
        <f t="shared" si="23"/>
        <v>1</v>
      </c>
    </row>
    <row r="130" spans="1:16" s="59" customFormat="1" ht="15" customHeight="1">
      <c r="A130" s="412"/>
      <c r="B130" s="414"/>
      <c r="C130" s="414"/>
      <c r="D130" s="66"/>
      <c r="E130" s="60"/>
      <c r="F130" s="60"/>
      <c r="G130" s="60">
        <f>G129*$C$129</f>
        <v>0</v>
      </c>
      <c r="H130" s="60"/>
      <c r="I130" s="60"/>
      <c r="J130" s="60"/>
      <c r="K130" s="60"/>
      <c r="L130" s="60"/>
      <c r="M130" s="60"/>
      <c r="N130" s="60"/>
      <c r="O130" s="66"/>
      <c r="P130" s="101">
        <f t="shared" si="23"/>
        <v>0</v>
      </c>
    </row>
    <row r="131" spans="1:16" s="59" customFormat="1" ht="15" customHeight="1">
      <c r="A131" s="411" t="s">
        <v>1810</v>
      </c>
      <c r="B131" s="413" t="str">
        <f>VLOOKUP(A131,planilha!$1:$1048576,3,FALSE)</f>
        <v>LIMPEZA E ARREMATE</v>
      </c>
      <c r="C131" s="413">
        <f>VLOOKUP(A131,planilha!$1:$1048576,7,FALSE)</f>
        <v>0</v>
      </c>
      <c r="D131" s="66"/>
      <c r="E131" s="60"/>
      <c r="F131" s="60"/>
      <c r="G131" s="62">
        <v>1</v>
      </c>
      <c r="H131" s="60"/>
      <c r="I131" s="66"/>
      <c r="J131" s="66"/>
      <c r="K131" s="66"/>
      <c r="L131" s="66"/>
      <c r="M131" s="66"/>
      <c r="N131" s="66"/>
      <c r="O131" s="66"/>
      <c r="P131" s="102">
        <f t="shared" si="23"/>
        <v>1</v>
      </c>
    </row>
    <row r="132" spans="1:16" s="59" customFormat="1" ht="15" customHeight="1">
      <c r="A132" s="412"/>
      <c r="B132" s="414"/>
      <c r="C132" s="414"/>
      <c r="D132" s="66"/>
      <c r="E132" s="60"/>
      <c r="F132" s="60"/>
      <c r="G132" s="60">
        <f>$C$131*G131</f>
        <v>0</v>
      </c>
      <c r="H132" s="60"/>
      <c r="I132" s="60"/>
      <c r="J132" s="60"/>
      <c r="K132" s="60"/>
      <c r="L132" s="60"/>
      <c r="M132" s="60"/>
      <c r="N132" s="60"/>
      <c r="O132" s="66"/>
      <c r="P132" s="101">
        <f t="shared" si="23"/>
        <v>0</v>
      </c>
    </row>
    <row r="133" spans="1:16" s="59" customFormat="1" ht="15" customHeight="1">
      <c r="A133" s="416" t="str">
        <f>planilha!C591</f>
        <v>3 - ANFITEATRO E SALA MULTIPLO USO Nº 1 (READEQUAÇÃO)</v>
      </c>
      <c r="B133" s="417"/>
      <c r="C133" s="417"/>
      <c r="D133" s="426"/>
      <c r="E133" s="427"/>
      <c r="F133" s="427"/>
      <c r="G133" s="427"/>
      <c r="H133" s="427"/>
      <c r="I133" s="427"/>
      <c r="J133" s="427"/>
      <c r="K133" s="427"/>
      <c r="L133" s="427"/>
      <c r="M133" s="427"/>
      <c r="N133" s="427"/>
      <c r="O133" s="427"/>
      <c r="P133" s="428"/>
    </row>
    <row r="134" spans="1:16" s="59" customFormat="1" ht="15" customHeight="1">
      <c r="A134" s="418"/>
      <c r="B134" s="419"/>
      <c r="C134" s="419"/>
      <c r="D134" s="429"/>
      <c r="E134" s="430"/>
      <c r="F134" s="430"/>
      <c r="G134" s="430"/>
      <c r="H134" s="430"/>
      <c r="I134" s="430"/>
      <c r="J134" s="430"/>
      <c r="K134" s="430"/>
      <c r="L134" s="430"/>
      <c r="M134" s="430"/>
      <c r="N134" s="430"/>
      <c r="O134" s="430"/>
      <c r="P134" s="431"/>
    </row>
    <row r="135" spans="1:16" ht="15" customHeight="1">
      <c r="A135" s="411" t="s">
        <v>1180</v>
      </c>
      <c r="B135" s="413" t="str">
        <f>VLOOKUP(A135,planilha!$1:$1048576,3,FALSE)</f>
        <v>SERVIÇO TÉCNICO ESPECIALIZADO</v>
      </c>
      <c r="C135" s="413">
        <f>VLOOKUP(A135,planilha!$1:$1048576,7,FALSE)</f>
        <v>0</v>
      </c>
      <c r="D135" s="66"/>
      <c r="E135" s="60"/>
      <c r="F135" s="60"/>
      <c r="G135" s="60"/>
      <c r="H135" s="60"/>
      <c r="I135" s="66"/>
      <c r="J135" s="66"/>
      <c r="K135" s="66"/>
      <c r="L135" s="66"/>
      <c r="M135" s="66"/>
      <c r="N135" s="66"/>
      <c r="O135" s="62">
        <v>1</v>
      </c>
      <c r="P135" s="102">
        <f t="shared" ref="P135:P174" si="25">SUM(D135:O135)</f>
        <v>1</v>
      </c>
    </row>
    <row r="136" spans="1:16" ht="15" customHeight="1">
      <c r="A136" s="412"/>
      <c r="B136" s="414"/>
      <c r="C136" s="414"/>
      <c r="D136" s="66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>
        <f>$C$135*O135</f>
        <v>0</v>
      </c>
      <c r="P136" s="101">
        <f t="shared" si="25"/>
        <v>0</v>
      </c>
    </row>
    <row r="137" spans="1:16" s="59" customFormat="1" ht="15" customHeight="1">
      <c r="A137" s="411" t="s">
        <v>1181</v>
      </c>
      <c r="B137" s="413" t="str">
        <f>VLOOKUP(A137,planilha!$1:$1048576,3,FALSE)</f>
        <v>INÍCIO, APOIO E ADMINISTRAÇÃO DA OBRA</v>
      </c>
      <c r="C137" s="413">
        <f>VLOOKUP(A137,planilha!$1:$1048576,7,FALSE)</f>
        <v>0</v>
      </c>
      <c r="D137" s="66"/>
      <c r="E137" s="60"/>
      <c r="F137" s="60"/>
      <c r="G137" s="60"/>
      <c r="H137" s="60"/>
      <c r="I137" s="66"/>
      <c r="J137" s="66"/>
      <c r="K137" s="66"/>
      <c r="L137" s="66"/>
      <c r="M137" s="66"/>
      <c r="N137" s="66"/>
      <c r="O137" s="61">
        <v>1</v>
      </c>
      <c r="P137" s="102">
        <f t="shared" si="25"/>
        <v>1</v>
      </c>
    </row>
    <row r="138" spans="1:16" s="59" customFormat="1" ht="15" customHeight="1">
      <c r="A138" s="412"/>
      <c r="B138" s="414"/>
      <c r="C138" s="414"/>
      <c r="D138" s="66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>
        <f>O137*$C$137</f>
        <v>0</v>
      </c>
      <c r="P138" s="101">
        <f t="shared" si="25"/>
        <v>0</v>
      </c>
    </row>
    <row r="139" spans="1:16" s="59" customFormat="1" ht="15" customHeight="1">
      <c r="A139" s="411" t="s">
        <v>1182</v>
      </c>
      <c r="B139" s="413" t="str">
        <f>VLOOKUP(A139,planilha!$1:$1048576,3,FALSE)</f>
        <v>DEMOLIÇÃO SEM REAPROVEITAMENTO</v>
      </c>
      <c r="C139" s="413">
        <f>VLOOKUP(A139,planilha!$1:$1048576,7,FALSE)</f>
        <v>0</v>
      </c>
      <c r="D139" s="66"/>
      <c r="E139" s="60"/>
      <c r="F139" s="60"/>
      <c r="G139" s="60"/>
      <c r="H139" s="60"/>
      <c r="I139" s="66"/>
      <c r="J139" s="66"/>
      <c r="K139" s="66"/>
      <c r="L139" s="66"/>
      <c r="M139" s="66"/>
      <c r="N139" s="66"/>
      <c r="O139" s="62">
        <v>1</v>
      </c>
      <c r="P139" s="102">
        <f t="shared" si="25"/>
        <v>1</v>
      </c>
    </row>
    <row r="140" spans="1:16" s="59" customFormat="1" ht="15" customHeight="1">
      <c r="A140" s="412"/>
      <c r="B140" s="414"/>
      <c r="C140" s="414"/>
      <c r="D140" s="66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>
        <f>O139*$C$139</f>
        <v>0</v>
      </c>
      <c r="P140" s="101">
        <f t="shared" si="25"/>
        <v>0</v>
      </c>
    </row>
    <row r="141" spans="1:16" s="59" customFormat="1" ht="15" customHeight="1">
      <c r="A141" s="411" t="s">
        <v>1183</v>
      </c>
      <c r="B141" s="413" t="str">
        <f>VLOOKUP(A141,planilha!$1:$1048576,3,FALSE)</f>
        <v>RETIRADA COM PROVÁVEL REAPROVEITAMENTO</v>
      </c>
      <c r="C141" s="413">
        <f>VLOOKUP(A141,planilha!$1:$1048576,7,FALSE)</f>
        <v>0</v>
      </c>
      <c r="D141" s="66"/>
      <c r="E141" s="60"/>
      <c r="F141" s="60"/>
      <c r="G141" s="60"/>
      <c r="H141" s="60"/>
      <c r="I141" s="66"/>
      <c r="J141" s="66"/>
      <c r="K141" s="66"/>
      <c r="L141" s="66"/>
      <c r="M141" s="66"/>
      <c r="N141" s="66"/>
      <c r="O141" s="61">
        <v>1</v>
      </c>
      <c r="P141" s="102">
        <f t="shared" si="25"/>
        <v>1</v>
      </c>
    </row>
    <row r="142" spans="1:16" s="59" customFormat="1" ht="15" customHeight="1">
      <c r="A142" s="412"/>
      <c r="B142" s="414"/>
      <c r="C142" s="414"/>
      <c r="D142" s="66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>
        <f>O141*$C$141</f>
        <v>0</v>
      </c>
      <c r="P142" s="101">
        <f t="shared" si="25"/>
        <v>0</v>
      </c>
    </row>
    <row r="143" spans="1:16" s="59" customFormat="1" ht="15" customHeight="1">
      <c r="A143" s="411" t="s">
        <v>1243</v>
      </c>
      <c r="B143" s="413" t="str">
        <f>VLOOKUP(A143,planilha!$1:$1048576,3,FALSE)</f>
        <v>TRANSPORTE E MOVIMENTAÇÃO, DENTRO E FORA DA OBRA</v>
      </c>
      <c r="C143" s="413">
        <f>VLOOKUP(A143,planilha!$1:$1048576,7,FALSE)</f>
        <v>0</v>
      </c>
      <c r="D143" s="66"/>
      <c r="E143" s="60"/>
      <c r="F143" s="60"/>
      <c r="G143" s="60"/>
      <c r="H143" s="60"/>
      <c r="I143" s="66"/>
      <c r="J143" s="66"/>
      <c r="K143" s="66"/>
      <c r="L143" s="66"/>
      <c r="M143" s="66"/>
      <c r="N143" s="66"/>
      <c r="O143" s="62">
        <v>1</v>
      </c>
      <c r="P143" s="102">
        <f t="shared" si="25"/>
        <v>1</v>
      </c>
    </row>
    <row r="144" spans="1:16" s="59" customFormat="1" ht="15" customHeight="1">
      <c r="A144" s="412"/>
      <c r="B144" s="414"/>
      <c r="C144" s="414"/>
      <c r="D144" s="66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>
        <f>O143*$C$143</f>
        <v>0</v>
      </c>
      <c r="P144" s="101">
        <f t="shared" si="25"/>
        <v>0</v>
      </c>
    </row>
    <row r="145" spans="1:16" s="59" customFormat="1" ht="15" customHeight="1">
      <c r="A145" s="411" t="s">
        <v>1244</v>
      </c>
      <c r="B145" s="413" t="str">
        <f>VLOOKUP(A145,planilha!$1:$1048576,3,FALSE)</f>
        <v>ALVENARIA E ELEMENTO DIVISOR</v>
      </c>
      <c r="C145" s="413">
        <f>VLOOKUP(A145,planilha!$1:$1048576,7,FALSE)</f>
        <v>0</v>
      </c>
      <c r="D145" s="66"/>
      <c r="E145" s="60"/>
      <c r="F145" s="60"/>
      <c r="G145" s="60"/>
      <c r="H145" s="60"/>
      <c r="I145" s="66"/>
      <c r="J145" s="66"/>
      <c r="K145" s="66"/>
      <c r="L145" s="66"/>
      <c r="M145" s="66"/>
      <c r="N145" s="66"/>
      <c r="O145" s="61">
        <v>1</v>
      </c>
      <c r="P145" s="102">
        <f t="shared" si="25"/>
        <v>1</v>
      </c>
    </row>
    <row r="146" spans="1:16" s="59" customFormat="1" ht="15" customHeight="1">
      <c r="A146" s="412"/>
      <c r="B146" s="414"/>
      <c r="C146" s="414"/>
      <c r="D146" s="66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>
        <f>O145*$C$145</f>
        <v>0</v>
      </c>
      <c r="P146" s="101">
        <f t="shared" si="25"/>
        <v>0</v>
      </c>
    </row>
    <row r="147" spans="1:16" s="59" customFormat="1" ht="15" customHeight="1">
      <c r="A147" s="411" t="s">
        <v>1184</v>
      </c>
      <c r="B147" s="413" t="str">
        <f>VLOOKUP(A147,planilha!$1:$1048576,3,FALSE)</f>
        <v>REVESTIMENTO EM MASSA</v>
      </c>
      <c r="C147" s="413">
        <f>VLOOKUP(A147,planilha!$1:$1048576,7,FALSE)</f>
        <v>0</v>
      </c>
      <c r="D147" s="66"/>
      <c r="E147" s="60"/>
      <c r="F147" s="60"/>
      <c r="G147" s="60"/>
      <c r="H147" s="60"/>
      <c r="I147" s="66"/>
      <c r="J147" s="66"/>
      <c r="K147" s="66"/>
      <c r="L147" s="66"/>
      <c r="M147" s="66"/>
      <c r="N147" s="66"/>
      <c r="O147" s="62">
        <v>1</v>
      </c>
      <c r="P147" s="102">
        <f t="shared" si="25"/>
        <v>1</v>
      </c>
    </row>
    <row r="148" spans="1:16" s="59" customFormat="1" ht="15" customHeight="1">
      <c r="A148" s="412"/>
      <c r="B148" s="414"/>
      <c r="C148" s="414"/>
      <c r="D148" s="66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>
        <f>O147*$C$147</f>
        <v>0</v>
      </c>
      <c r="P148" s="101">
        <f t="shared" si="25"/>
        <v>0</v>
      </c>
    </row>
    <row r="149" spans="1:16" s="59" customFormat="1" ht="15" customHeight="1">
      <c r="A149" s="411" t="s">
        <v>1185</v>
      </c>
      <c r="B149" s="413" t="str">
        <f>VLOOKUP(A149,planilha!$1:$1048576,3,FALSE)</f>
        <v>REVESTIMENTO SINTÉTICO</v>
      </c>
      <c r="C149" s="413">
        <f>VLOOKUP(A149,planilha!$1:$1048576,7,FALSE)</f>
        <v>0</v>
      </c>
      <c r="D149" s="66"/>
      <c r="E149" s="60"/>
      <c r="F149" s="60"/>
      <c r="G149" s="60"/>
      <c r="H149" s="60"/>
      <c r="I149" s="66"/>
      <c r="J149" s="66"/>
      <c r="K149" s="66"/>
      <c r="L149" s="66"/>
      <c r="M149" s="66"/>
      <c r="N149" s="66"/>
      <c r="O149" s="61">
        <v>1</v>
      </c>
      <c r="P149" s="102">
        <f t="shared" si="25"/>
        <v>1</v>
      </c>
    </row>
    <row r="150" spans="1:16" s="59" customFormat="1" ht="15" customHeight="1">
      <c r="A150" s="412"/>
      <c r="B150" s="414"/>
      <c r="C150" s="414"/>
      <c r="D150" s="66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>
        <f>O149*$C$149</f>
        <v>0</v>
      </c>
      <c r="P150" s="101">
        <f t="shared" si="25"/>
        <v>0</v>
      </c>
    </row>
    <row r="151" spans="1:16" s="59" customFormat="1" ht="15" customHeight="1">
      <c r="A151" s="411" t="s">
        <v>1844</v>
      </c>
      <c r="B151" s="413" t="str">
        <f>VLOOKUP(A151,planilha!$1:$1048576,3,FALSE)</f>
        <v>REVESTIMENTOS CERÂMICO</v>
      </c>
      <c r="C151" s="413">
        <f>VLOOKUP(A151,planilha!$1:$1048576,7,FALSE)</f>
        <v>0</v>
      </c>
      <c r="D151" s="66"/>
      <c r="E151" s="60"/>
      <c r="F151" s="60"/>
      <c r="G151" s="60"/>
      <c r="H151" s="60"/>
      <c r="I151" s="66"/>
      <c r="J151" s="66"/>
      <c r="K151" s="66"/>
      <c r="L151" s="66"/>
      <c r="M151" s="66"/>
      <c r="N151" s="66"/>
      <c r="O151" s="62">
        <v>1</v>
      </c>
      <c r="P151" s="102">
        <f t="shared" si="25"/>
        <v>1</v>
      </c>
    </row>
    <row r="152" spans="1:16" s="59" customFormat="1" ht="15" customHeight="1">
      <c r="A152" s="412"/>
      <c r="B152" s="414"/>
      <c r="C152" s="414"/>
      <c r="D152" s="66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>
        <f>O151*$C$151</f>
        <v>0</v>
      </c>
      <c r="P152" s="101">
        <f t="shared" si="25"/>
        <v>0</v>
      </c>
    </row>
    <row r="153" spans="1:16" s="59" customFormat="1" ht="15" customHeight="1">
      <c r="A153" s="411" t="s">
        <v>1848</v>
      </c>
      <c r="B153" s="413" t="str">
        <f>VLOOKUP(A153,planilha!$1:$1048576,3,FALSE)</f>
        <v>FORRO</v>
      </c>
      <c r="C153" s="413">
        <f>VLOOKUP(A153,planilha!$1:$1048576,7,FALSE)</f>
        <v>0</v>
      </c>
      <c r="D153" s="66"/>
      <c r="E153" s="60"/>
      <c r="F153" s="60"/>
      <c r="G153" s="60"/>
      <c r="H153" s="60"/>
      <c r="I153" s="66"/>
      <c r="J153" s="66"/>
      <c r="K153" s="66"/>
      <c r="L153" s="66"/>
      <c r="M153" s="66"/>
      <c r="N153" s="66"/>
      <c r="O153" s="61">
        <v>1</v>
      </c>
      <c r="P153" s="102">
        <f t="shared" si="25"/>
        <v>1</v>
      </c>
    </row>
    <row r="154" spans="1:16" s="59" customFormat="1" ht="15" customHeight="1">
      <c r="A154" s="412"/>
      <c r="B154" s="414"/>
      <c r="C154" s="414"/>
      <c r="D154" s="66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>
        <f>O153*$C$153</f>
        <v>0</v>
      </c>
      <c r="P154" s="101">
        <f t="shared" si="25"/>
        <v>0</v>
      </c>
    </row>
    <row r="155" spans="1:16" s="59" customFormat="1" ht="15" customHeight="1">
      <c r="A155" s="411" t="s">
        <v>1852</v>
      </c>
      <c r="B155" s="413" t="str">
        <f>VLOOKUP(A155,planilha!$1:$1048576,3,FALSE)</f>
        <v>ESQUADRIA, MARCENARIA E ELEMENTO EM MADEIRA</v>
      </c>
      <c r="C155" s="413">
        <f>VLOOKUP(A155,planilha!$1:$1048576,7,FALSE)</f>
        <v>0</v>
      </c>
      <c r="D155" s="66"/>
      <c r="E155" s="60"/>
      <c r="F155" s="60"/>
      <c r="G155" s="60"/>
      <c r="H155" s="60"/>
      <c r="I155" s="66"/>
      <c r="J155" s="66"/>
      <c r="K155" s="66"/>
      <c r="L155" s="66"/>
      <c r="M155" s="66"/>
      <c r="N155" s="66"/>
      <c r="O155" s="62">
        <v>1</v>
      </c>
      <c r="P155" s="102">
        <f t="shared" si="25"/>
        <v>1</v>
      </c>
    </row>
    <row r="156" spans="1:16" s="59" customFormat="1" ht="15" customHeight="1">
      <c r="A156" s="412"/>
      <c r="B156" s="414"/>
      <c r="C156" s="414"/>
      <c r="D156" s="66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>
        <f>O155*$C$155</f>
        <v>0</v>
      </c>
      <c r="P156" s="101">
        <f t="shared" si="25"/>
        <v>0</v>
      </c>
    </row>
    <row r="157" spans="1:16" s="59" customFormat="1" ht="15" customHeight="1">
      <c r="A157" s="411" t="s">
        <v>1854</v>
      </c>
      <c r="B157" s="413" t="str">
        <f>VLOOKUP(A157,planilha!$1:$1048576,3,FALSE)</f>
        <v>PINTURA</v>
      </c>
      <c r="C157" s="413">
        <f>VLOOKUP(A157,planilha!$1:$1048576,7,FALSE)</f>
        <v>0</v>
      </c>
      <c r="D157" s="66"/>
      <c r="E157" s="60"/>
      <c r="F157" s="60"/>
      <c r="G157" s="60"/>
      <c r="H157" s="60"/>
      <c r="I157" s="66"/>
      <c r="J157" s="66"/>
      <c r="K157" s="66"/>
      <c r="L157" s="66"/>
      <c r="M157" s="66"/>
      <c r="N157" s="66"/>
      <c r="O157" s="61">
        <v>1</v>
      </c>
      <c r="P157" s="102">
        <f t="shared" si="25"/>
        <v>1</v>
      </c>
    </row>
    <row r="158" spans="1:16" s="59" customFormat="1" ht="15" customHeight="1">
      <c r="A158" s="412"/>
      <c r="B158" s="414"/>
      <c r="C158" s="414"/>
      <c r="D158" s="66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>
        <f>O157*$C$157</f>
        <v>0</v>
      </c>
      <c r="P158" s="101">
        <f t="shared" si="25"/>
        <v>0</v>
      </c>
    </row>
    <row r="159" spans="1:16" s="59" customFormat="1" ht="15" customHeight="1">
      <c r="A159" s="411" t="s">
        <v>1860</v>
      </c>
      <c r="B159" s="413" t="str">
        <f>VLOOKUP(A159,planilha!$1:$1048576,3,FALSE)</f>
        <v>QUADRO E PAINEL PARA ENERGIA ELÉTRICA E TELEFONIA</v>
      </c>
      <c r="C159" s="413">
        <f>VLOOKUP(A159,planilha!$1:$1048576,7,FALSE)</f>
        <v>0</v>
      </c>
      <c r="D159" s="66"/>
      <c r="E159" s="60"/>
      <c r="F159" s="60"/>
      <c r="G159" s="60"/>
      <c r="H159" s="60"/>
      <c r="I159" s="66"/>
      <c r="J159" s="66"/>
      <c r="K159" s="66"/>
      <c r="L159" s="66"/>
      <c r="M159" s="66"/>
      <c r="N159" s="66"/>
      <c r="O159" s="62">
        <v>1</v>
      </c>
      <c r="P159" s="102">
        <f t="shared" si="25"/>
        <v>1</v>
      </c>
    </row>
    <row r="160" spans="1:16" s="59" customFormat="1" ht="15" customHeight="1">
      <c r="A160" s="412"/>
      <c r="B160" s="414"/>
      <c r="C160" s="414"/>
      <c r="D160" s="66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>
        <f>O159*$C$159</f>
        <v>0</v>
      </c>
      <c r="P160" s="101">
        <f t="shared" si="25"/>
        <v>0</v>
      </c>
    </row>
    <row r="161" spans="1:16" s="59" customFormat="1" ht="15" customHeight="1">
      <c r="A161" s="411" t="s">
        <v>1864</v>
      </c>
      <c r="B161" s="413" t="str">
        <f>VLOOKUP(A161,planilha!$1:$1048576,3,FALSE)</f>
        <v>TUBULAÇÃO E CONDUTO PARA ENERGIA ELÉTRICA E TELEFONIA BÁSICA</v>
      </c>
      <c r="C161" s="413">
        <f>VLOOKUP(A161,planilha!$1:$1048576,7,FALSE)</f>
        <v>0</v>
      </c>
      <c r="D161" s="66"/>
      <c r="E161" s="60"/>
      <c r="F161" s="60"/>
      <c r="G161" s="60"/>
      <c r="H161" s="60"/>
      <c r="I161" s="66"/>
      <c r="J161" s="66"/>
      <c r="K161" s="66"/>
      <c r="L161" s="66"/>
      <c r="M161" s="66"/>
      <c r="N161" s="66"/>
      <c r="O161" s="61">
        <v>1</v>
      </c>
      <c r="P161" s="102">
        <f t="shared" si="25"/>
        <v>1</v>
      </c>
    </row>
    <row r="162" spans="1:16" s="59" customFormat="1" ht="15" customHeight="1">
      <c r="A162" s="412"/>
      <c r="B162" s="414"/>
      <c r="C162" s="414"/>
      <c r="D162" s="66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>
        <f>O161*$C$161</f>
        <v>0</v>
      </c>
      <c r="P162" s="101">
        <f t="shared" si="25"/>
        <v>0</v>
      </c>
    </row>
    <row r="163" spans="1:16" s="59" customFormat="1" ht="15" customHeight="1">
      <c r="A163" s="411" t="s">
        <v>1868</v>
      </c>
      <c r="B163" s="413" t="str">
        <f>VLOOKUP(A163,planilha!$1:$1048576,3,FALSE)</f>
        <v>CONDUTOR E ENFIAÇÃO DE ENERGIA ELÉTRICA E TELEFONIA</v>
      </c>
      <c r="C163" s="413">
        <f>VLOOKUP(A163,planilha!$1:$1048576,7,FALSE)</f>
        <v>0</v>
      </c>
      <c r="D163" s="66"/>
      <c r="E163" s="60"/>
      <c r="F163" s="60"/>
      <c r="G163" s="60"/>
      <c r="H163" s="60"/>
      <c r="I163" s="66"/>
      <c r="J163" s="66"/>
      <c r="K163" s="66"/>
      <c r="L163" s="66"/>
      <c r="M163" s="66"/>
      <c r="N163" s="66"/>
      <c r="O163" s="62">
        <v>1</v>
      </c>
      <c r="P163" s="102">
        <f t="shared" si="25"/>
        <v>1</v>
      </c>
    </row>
    <row r="164" spans="1:16" s="59" customFormat="1" ht="15" customHeight="1">
      <c r="A164" s="412"/>
      <c r="B164" s="414"/>
      <c r="C164" s="414"/>
      <c r="D164" s="66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>
        <f>O163*$C$163</f>
        <v>0</v>
      </c>
      <c r="P164" s="101">
        <f t="shared" si="25"/>
        <v>0</v>
      </c>
    </row>
    <row r="165" spans="1:16" s="59" customFormat="1" ht="15" customHeight="1">
      <c r="A165" s="411" t="s">
        <v>1876</v>
      </c>
      <c r="B165" s="413" t="str">
        <f>VLOOKUP(A165,planilha!$1:$1048576,3,FALSE)</f>
        <v>DISTRIBUIÇÃO DE FORÇA E COMANDO DE ENERGIA ELÉTRICA E TELEFONIA</v>
      </c>
      <c r="C165" s="413">
        <f>VLOOKUP(A165,planilha!$1:$1048576,7,FALSE)</f>
        <v>0</v>
      </c>
      <c r="D165" s="66"/>
      <c r="E165" s="60"/>
      <c r="F165" s="60"/>
      <c r="G165" s="60"/>
      <c r="H165" s="60"/>
      <c r="I165" s="66"/>
      <c r="J165" s="66"/>
      <c r="K165" s="66"/>
      <c r="L165" s="66"/>
      <c r="M165" s="66"/>
      <c r="N165" s="66"/>
      <c r="O165" s="61">
        <v>1</v>
      </c>
      <c r="P165" s="102">
        <f t="shared" si="25"/>
        <v>1</v>
      </c>
    </row>
    <row r="166" spans="1:16" s="59" customFormat="1" ht="15" customHeight="1">
      <c r="A166" s="412"/>
      <c r="B166" s="414"/>
      <c r="C166" s="414"/>
      <c r="D166" s="66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>
        <f>O165*$C$165</f>
        <v>0</v>
      </c>
      <c r="P166" s="101">
        <f t="shared" si="25"/>
        <v>0</v>
      </c>
    </row>
    <row r="167" spans="1:16" s="59" customFormat="1" ht="15" customHeight="1">
      <c r="A167" s="411" t="s">
        <v>1887</v>
      </c>
      <c r="B167" s="413" t="str">
        <f>VLOOKUP(A167,planilha!$1:$1048576,3,FALSE)</f>
        <v>ILUMINAÇÃO</v>
      </c>
      <c r="C167" s="413">
        <f>VLOOKUP(A167,planilha!$1:$1048576,7,FALSE)</f>
        <v>0</v>
      </c>
      <c r="D167" s="66"/>
      <c r="E167" s="60"/>
      <c r="F167" s="60"/>
      <c r="G167" s="60"/>
      <c r="H167" s="60"/>
      <c r="I167" s="66"/>
      <c r="J167" s="66"/>
      <c r="K167" s="66"/>
      <c r="L167" s="66"/>
      <c r="M167" s="66"/>
      <c r="N167" s="66"/>
      <c r="O167" s="62">
        <v>1</v>
      </c>
      <c r="P167" s="102">
        <f t="shared" si="25"/>
        <v>1</v>
      </c>
    </row>
    <row r="168" spans="1:16" s="59" customFormat="1" ht="15" customHeight="1">
      <c r="A168" s="412"/>
      <c r="B168" s="414"/>
      <c r="C168" s="414"/>
      <c r="D168" s="66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>
        <f>O167*$C$167</f>
        <v>0</v>
      </c>
      <c r="P168" s="101">
        <f t="shared" si="25"/>
        <v>0</v>
      </c>
    </row>
    <row r="169" spans="1:16" s="59" customFormat="1" ht="15" customHeight="1">
      <c r="A169" s="411" t="s">
        <v>1889</v>
      </c>
      <c r="B169" s="413" t="str">
        <f>VLOOKUP(A169,planilha!$1:$1048576,3,FALSE)</f>
        <v>AR CONDICIONADO</v>
      </c>
      <c r="C169" s="413">
        <f>VLOOKUP(A169,planilha!$1:$1048576,7,FALSE)</f>
        <v>0</v>
      </c>
      <c r="D169" s="66"/>
      <c r="E169" s="60"/>
      <c r="F169" s="60"/>
      <c r="G169" s="60"/>
      <c r="H169" s="60"/>
      <c r="I169" s="66"/>
      <c r="J169" s="66"/>
      <c r="K169" s="66"/>
      <c r="L169" s="66"/>
      <c r="M169" s="66"/>
      <c r="N169" s="66"/>
      <c r="O169" s="61">
        <v>1</v>
      </c>
      <c r="P169" s="102">
        <f t="shared" si="25"/>
        <v>1</v>
      </c>
    </row>
    <row r="170" spans="1:16" s="59" customFormat="1" ht="15" customHeight="1">
      <c r="A170" s="412"/>
      <c r="B170" s="414"/>
      <c r="C170" s="414"/>
      <c r="D170" s="66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>
        <f>O169*$C$169</f>
        <v>0</v>
      </c>
      <c r="P170" s="101">
        <f t="shared" si="25"/>
        <v>0</v>
      </c>
    </row>
    <row r="171" spans="1:16" s="59" customFormat="1" ht="15" customHeight="1">
      <c r="A171" s="411" t="s">
        <v>1894</v>
      </c>
      <c r="B171" s="413" t="str">
        <f>VLOOKUP(A171,planilha!$1:$1048576,3,FALSE)</f>
        <v>SINALIZAÇÃO E COMUNICAÇÃO VISUAL</v>
      </c>
      <c r="C171" s="413">
        <f>VLOOKUP(A171,planilha!$1:$1048576,7,FALSE)</f>
        <v>0</v>
      </c>
      <c r="D171" s="66"/>
      <c r="E171" s="60"/>
      <c r="F171" s="60"/>
      <c r="G171" s="60"/>
      <c r="H171" s="60"/>
      <c r="I171" s="66"/>
      <c r="J171" s="66"/>
      <c r="K171" s="66"/>
      <c r="L171" s="66"/>
      <c r="M171" s="66"/>
      <c r="N171" s="66"/>
      <c r="O171" s="62">
        <v>1</v>
      </c>
      <c r="P171" s="102">
        <f t="shared" si="25"/>
        <v>1</v>
      </c>
    </row>
    <row r="172" spans="1:16" s="59" customFormat="1" ht="15" customHeight="1">
      <c r="A172" s="412"/>
      <c r="B172" s="414"/>
      <c r="C172" s="414"/>
      <c r="D172" s="66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>
        <f>O171*$C$171</f>
        <v>0</v>
      </c>
      <c r="P172" s="101">
        <f t="shared" si="25"/>
        <v>0</v>
      </c>
    </row>
    <row r="173" spans="1:16" s="59" customFormat="1" ht="15" customHeight="1">
      <c r="A173" s="411" t="s">
        <v>1893</v>
      </c>
      <c r="B173" s="413" t="str">
        <f>VLOOKUP(A173,planilha!$1:$1048576,3,FALSE)</f>
        <v>LIMPEZA E ARREMATE</v>
      </c>
      <c r="C173" s="413">
        <f>VLOOKUP(A173,planilha!$1:$1048576,7,FALSE)</f>
        <v>0</v>
      </c>
      <c r="D173" s="66"/>
      <c r="E173" s="60"/>
      <c r="F173" s="60"/>
      <c r="G173" s="60"/>
      <c r="H173" s="60"/>
      <c r="I173" s="66"/>
      <c r="J173" s="66"/>
      <c r="K173" s="66"/>
      <c r="L173" s="66"/>
      <c r="M173" s="66"/>
      <c r="N173" s="66"/>
      <c r="O173" s="61">
        <v>1</v>
      </c>
      <c r="P173" s="102">
        <f t="shared" si="25"/>
        <v>1</v>
      </c>
    </row>
    <row r="174" spans="1:16" s="59" customFormat="1" ht="15" customHeight="1">
      <c r="A174" s="412"/>
      <c r="B174" s="414"/>
      <c r="C174" s="414"/>
      <c r="D174" s="66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>
        <f>O173*$C$173</f>
        <v>0</v>
      </c>
      <c r="P174" s="101">
        <f t="shared" si="25"/>
        <v>0</v>
      </c>
    </row>
    <row r="175" spans="1:16" s="59" customFormat="1" ht="15" customHeight="1">
      <c r="A175" s="416" t="str">
        <f>planilha!C702</f>
        <v>4-ABRIGO PARA GUARDA DE RESÍDUOS (LIXEIRA)</v>
      </c>
      <c r="B175" s="417"/>
      <c r="C175" s="417"/>
      <c r="D175" s="426"/>
      <c r="E175" s="427"/>
      <c r="F175" s="427"/>
      <c r="G175" s="427"/>
      <c r="H175" s="427"/>
      <c r="I175" s="427"/>
      <c r="J175" s="427"/>
      <c r="K175" s="427"/>
      <c r="L175" s="427"/>
      <c r="M175" s="427"/>
      <c r="N175" s="427"/>
      <c r="O175" s="427"/>
      <c r="P175" s="428"/>
    </row>
    <row r="176" spans="1:16" s="59" customFormat="1" ht="15" customHeight="1">
      <c r="A176" s="418"/>
      <c r="B176" s="419"/>
      <c r="C176" s="419"/>
      <c r="D176" s="429"/>
      <c r="E176" s="430"/>
      <c r="F176" s="430"/>
      <c r="G176" s="430"/>
      <c r="H176" s="430"/>
      <c r="I176" s="430"/>
      <c r="J176" s="430"/>
      <c r="K176" s="430"/>
      <c r="L176" s="430"/>
      <c r="M176" s="430"/>
      <c r="N176" s="430"/>
      <c r="O176" s="430"/>
      <c r="P176" s="431"/>
    </row>
    <row r="177" spans="1:16" s="59" customFormat="1" ht="15" customHeight="1">
      <c r="A177" s="411" t="s">
        <v>1186</v>
      </c>
      <c r="B177" s="413" t="str">
        <f>VLOOKUP(A177,planilha!$1:$1048576,3,FALSE)</f>
        <v>SERVIÇO TÉCNICO ESPECIALIZADO</v>
      </c>
      <c r="C177" s="413">
        <f>VLOOKUP(A177,planilha!$1:$1048576,7,FALSE)</f>
        <v>0</v>
      </c>
      <c r="D177" s="62">
        <v>0.2</v>
      </c>
      <c r="E177" s="62">
        <v>0.2</v>
      </c>
      <c r="F177" s="62">
        <v>0.15</v>
      </c>
      <c r="G177" s="62">
        <v>0.15</v>
      </c>
      <c r="H177" s="62">
        <v>0.15</v>
      </c>
      <c r="I177" s="62">
        <v>0.15</v>
      </c>
      <c r="J177" s="60"/>
      <c r="K177" s="60"/>
      <c r="L177" s="60"/>
      <c r="M177" s="60"/>
      <c r="N177" s="60"/>
      <c r="O177" s="60"/>
      <c r="P177" s="102">
        <f t="shared" ref="P177:P214" si="26">SUM(D177:O177)</f>
        <v>1</v>
      </c>
    </row>
    <row r="178" spans="1:16" s="59" customFormat="1" ht="15" customHeight="1">
      <c r="A178" s="412"/>
      <c r="B178" s="414"/>
      <c r="C178" s="414"/>
      <c r="D178" s="60">
        <f>$C$177*D177</f>
        <v>0</v>
      </c>
      <c r="E178" s="60">
        <f t="shared" ref="E178:I178" si="27">$C$177*E177</f>
        <v>0</v>
      </c>
      <c r="F178" s="60">
        <f t="shared" si="27"/>
        <v>0</v>
      </c>
      <c r="G178" s="60">
        <f t="shared" si="27"/>
        <v>0</v>
      </c>
      <c r="H178" s="60">
        <f t="shared" si="27"/>
        <v>0</v>
      </c>
      <c r="I178" s="60">
        <f t="shared" si="27"/>
        <v>0</v>
      </c>
      <c r="J178" s="60"/>
      <c r="K178" s="60"/>
      <c r="L178" s="60"/>
      <c r="M178" s="60"/>
      <c r="N178" s="60"/>
      <c r="O178" s="60"/>
      <c r="P178" s="101">
        <f t="shared" si="26"/>
        <v>0</v>
      </c>
    </row>
    <row r="179" spans="1:16" ht="15" customHeight="1">
      <c r="A179" s="411" t="s">
        <v>1187</v>
      </c>
      <c r="B179" s="413" t="str">
        <f>VLOOKUP(A179,planilha!$1:$1048576,3,FALSE)</f>
        <v>INÍCIO, APOIO E ADMINISTRAÇÃO DA OBRA</v>
      </c>
      <c r="C179" s="413">
        <f>VLOOKUP(A179,planilha!$1:$1048576,7,FALSE)</f>
        <v>0</v>
      </c>
      <c r="D179" s="61">
        <v>0.2</v>
      </c>
      <c r="E179" s="61">
        <v>0.2</v>
      </c>
      <c r="F179" s="61">
        <v>0.15</v>
      </c>
      <c r="G179" s="61">
        <v>0.15</v>
      </c>
      <c r="H179" s="61">
        <v>0.15</v>
      </c>
      <c r="I179" s="61">
        <v>0.15</v>
      </c>
      <c r="J179" s="60"/>
      <c r="K179" s="60"/>
      <c r="L179" s="60"/>
      <c r="M179" s="60"/>
      <c r="N179" s="60"/>
      <c r="O179" s="60"/>
      <c r="P179" s="102">
        <f t="shared" si="26"/>
        <v>1</v>
      </c>
    </row>
    <row r="180" spans="1:16" ht="15" customHeight="1">
      <c r="A180" s="412"/>
      <c r="B180" s="415"/>
      <c r="C180" s="414"/>
      <c r="D180" s="60">
        <f>D179*$C$179</f>
        <v>0</v>
      </c>
      <c r="E180" s="60">
        <f t="shared" ref="E180:I180" si="28">E179*$C$179</f>
        <v>0</v>
      </c>
      <c r="F180" s="60">
        <f t="shared" si="28"/>
        <v>0</v>
      </c>
      <c r="G180" s="60">
        <f t="shared" si="28"/>
        <v>0</v>
      </c>
      <c r="H180" s="60">
        <f t="shared" si="28"/>
        <v>0</v>
      </c>
      <c r="I180" s="60">
        <f t="shared" si="28"/>
        <v>0</v>
      </c>
      <c r="J180" s="60"/>
      <c r="K180" s="60"/>
      <c r="L180" s="60"/>
      <c r="M180" s="60"/>
      <c r="N180" s="60"/>
      <c r="O180" s="60"/>
      <c r="P180" s="101">
        <f t="shared" si="26"/>
        <v>0</v>
      </c>
    </row>
    <row r="181" spans="1:16" s="59" customFormat="1" ht="15" customHeight="1">
      <c r="A181" s="411" t="s">
        <v>1188</v>
      </c>
      <c r="B181" s="413" t="str">
        <f>VLOOKUP(A181,planilha!$1:$1048576,3,FALSE)</f>
        <v>DEMOLIÇÃO SEM REAPROVEITAMENTO</v>
      </c>
      <c r="C181" s="413">
        <f>VLOOKUP(A181,planilha!$1:$1048576,7,FALSE)</f>
        <v>0</v>
      </c>
      <c r="D181" s="62"/>
      <c r="E181" s="62"/>
      <c r="F181" s="62"/>
      <c r="G181" s="62"/>
      <c r="H181" s="62"/>
      <c r="I181" s="62">
        <v>1</v>
      </c>
      <c r="J181" s="60"/>
      <c r="K181" s="60"/>
      <c r="L181" s="60"/>
      <c r="M181" s="60"/>
      <c r="N181" s="60"/>
      <c r="O181" s="60"/>
      <c r="P181" s="102">
        <f t="shared" si="26"/>
        <v>1</v>
      </c>
    </row>
    <row r="182" spans="1:16" s="59" customFormat="1" ht="15" customHeight="1">
      <c r="A182" s="412"/>
      <c r="B182" s="415"/>
      <c r="C182" s="414"/>
      <c r="D182" s="60"/>
      <c r="E182" s="60"/>
      <c r="F182" s="60"/>
      <c r="G182" s="60"/>
      <c r="H182" s="60"/>
      <c r="I182" s="60">
        <f>I181*$C$181</f>
        <v>0</v>
      </c>
      <c r="J182" s="60"/>
      <c r="K182" s="60"/>
      <c r="L182" s="60"/>
      <c r="M182" s="60"/>
      <c r="N182" s="60"/>
      <c r="O182" s="60"/>
      <c r="P182" s="101">
        <f t="shared" si="26"/>
        <v>0</v>
      </c>
    </row>
    <row r="183" spans="1:16" s="59" customFormat="1" ht="15" customHeight="1">
      <c r="A183" s="411" t="s">
        <v>1189</v>
      </c>
      <c r="B183" s="413" t="str">
        <f>VLOOKUP(A183,planilha!$1:$1048576,3,FALSE)</f>
        <v>TRANSPORTE E MOVIMENTAÇÃO, DENTRO E FORA DA OBRA</v>
      </c>
      <c r="C183" s="413">
        <f>VLOOKUP(A183,planilha!$1:$1048576,7,FALSE)</f>
        <v>0</v>
      </c>
      <c r="D183" s="60"/>
      <c r="E183" s="61">
        <v>1</v>
      </c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102">
        <f t="shared" si="26"/>
        <v>1</v>
      </c>
    </row>
    <row r="184" spans="1:16" s="59" customFormat="1" ht="15" customHeight="1">
      <c r="A184" s="412"/>
      <c r="B184" s="415"/>
      <c r="C184" s="414"/>
      <c r="D184" s="60"/>
      <c r="E184" s="60">
        <f>E183*$C$183</f>
        <v>0</v>
      </c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101">
        <f t="shared" si="26"/>
        <v>0</v>
      </c>
    </row>
    <row r="185" spans="1:16" s="59" customFormat="1" ht="15" customHeight="1">
      <c r="A185" s="411" t="s">
        <v>1190</v>
      </c>
      <c r="B185" s="413" t="str">
        <f>VLOOKUP(A185,planilha!$1:$1048576,3,FALSE)</f>
        <v>SERVIÇO EM SOLO E ROCHA, MECANIZADO</v>
      </c>
      <c r="C185" s="413">
        <f>VLOOKUP(A185,planilha!$1:$1048576,7,FALSE)</f>
        <v>0</v>
      </c>
      <c r="F185" s="62">
        <v>1</v>
      </c>
      <c r="G185" s="60"/>
      <c r="H185" s="60"/>
      <c r="I185" s="60"/>
      <c r="J185" s="60"/>
      <c r="K185" s="60"/>
      <c r="L185" s="60"/>
      <c r="M185" s="60"/>
      <c r="N185" s="60"/>
      <c r="O185" s="60"/>
      <c r="P185" s="102">
        <f t="shared" si="26"/>
        <v>1</v>
      </c>
    </row>
    <row r="186" spans="1:16" s="59" customFormat="1" ht="15" customHeight="1">
      <c r="A186" s="412"/>
      <c r="B186" s="415"/>
      <c r="C186" s="414"/>
      <c r="D186" s="60"/>
      <c r="E186" s="60"/>
      <c r="F186" s="60">
        <f>F185*$C$185</f>
        <v>0</v>
      </c>
      <c r="G186" s="60"/>
      <c r="H186" s="60"/>
      <c r="I186" s="60"/>
      <c r="J186" s="60"/>
      <c r="K186" s="60"/>
      <c r="L186" s="60"/>
      <c r="M186" s="60"/>
      <c r="N186" s="60"/>
      <c r="O186" s="60"/>
      <c r="P186" s="101">
        <f t="shared" si="26"/>
        <v>0</v>
      </c>
    </row>
    <row r="187" spans="1:16" s="59" customFormat="1" ht="15" customHeight="1">
      <c r="A187" s="411" t="s">
        <v>1191</v>
      </c>
      <c r="B187" s="413" t="str">
        <f>VLOOKUP(A187,planilha!$1:$1048576,3,FALSE)</f>
        <v>FUNDAÇÃO</v>
      </c>
      <c r="C187" s="413">
        <f>VLOOKUP(A187,planilha!$1:$1048576,7,FALSE)</f>
        <v>0</v>
      </c>
      <c r="D187" s="60"/>
      <c r="E187" s="60"/>
      <c r="F187" s="61">
        <v>1</v>
      </c>
      <c r="G187" s="60"/>
      <c r="H187" s="60"/>
      <c r="I187" s="60"/>
      <c r="J187" s="60"/>
      <c r="K187" s="60"/>
      <c r="L187" s="60"/>
      <c r="M187" s="60"/>
      <c r="N187" s="60"/>
      <c r="O187" s="60"/>
      <c r="P187" s="102">
        <f t="shared" si="26"/>
        <v>1</v>
      </c>
    </row>
    <row r="188" spans="1:16" s="59" customFormat="1" ht="15" customHeight="1">
      <c r="A188" s="412"/>
      <c r="B188" s="415"/>
      <c r="C188" s="414"/>
      <c r="D188" s="60"/>
      <c r="E188" s="60"/>
      <c r="F188" s="60">
        <f>F187*$C$187</f>
        <v>0</v>
      </c>
      <c r="G188" s="60"/>
      <c r="H188" s="60"/>
      <c r="I188" s="60"/>
      <c r="J188" s="60"/>
      <c r="K188" s="60"/>
      <c r="L188" s="60"/>
      <c r="M188" s="60"/>
      <c r="N188" s="60"/>
      <c r="O188" s="60"/>
      <c r="P188" s="101">
        <f t="shared" si="26"/>
        <v>0</v>
      </c>
    </row>
    <row r="189" spans="1:16" s="59" customFormat="1" ht="15" customHeight="1">
      <c r="A189" s="411" t="s">
        <v>1192</v>
      </c>
      <c r="B189" s="413" t="str">
        <f>VLOOKUP(A189,planilha!$1:$1048576,3,FALSE)</f>
        <v>SUPER ESTRUTURA</v>
      </c>
      <c r="C189" s="413">
        <f>VLOOKUP(A189,planilha!$1:$1048576,7,FALSE)</f>
        <v>0</v>
      </c>
      <c r="D189" s="60"/>
      <c r="E189" s="60"/>
      <c r="F189" s="62">
        <v>1</v>
      </c>
      <c r="G189" s="60"/>
      <c r="H189" s="60"/>
      <c r="I189" s="60"/>
      <c r="J189" s="60"/>
      <c r="K189" s="60"/>
      <c r="L189" s="60"/>
      <c r="M189" s="60"/>
      <c r="N189" s="60"/>
      <c r="O189" s="60"/>
      <c r="P189" s="102">
        <f t="shared" si="26"/>
        <v>1</v>
      </c>
    </row>
    <row r="190" spans="1:16" s="59" customFormat="1" ht="15" customHeight="1">
      <c r="A190" s="412"/>
      <c r="B190" s="415"/>
      <c r="C190" s="414"/>
      <c r="D190" s="60"/>
      <c r="E190" s="60"/>
      <c r="F190" s="60">
        <f>F189*$C$189</f>
        <v>0</v>
      </c>
      <c r="G190" s="60"/>
      <c r="H190" s="60"/>
      <c r="I190" s="60"/>
      <c r="J190" s="60"/>
      <c r="K190" s="60"/>
      <c r="L190" s="60"/>
      <c r="M190" s="60"/>
      <c r="N190" s="60"/>
      <c r="O190" s="60"/>
      <c r="P190" s="101">
        <f t="shared" si="26"/>
        <v>0</v>
      </c>
    </row>
    <row r="191" spans="1:16" s="59" customFormat="1" ht="15" customHeight="1">
      <c r="A191" s="411" t="s">
        <v>1246</v>
      </c>
      <c r="B191" s="413" t="str">
        <f>VLOOKUP(A191,planilha!$1:$1048576,3,FALSE)</f>
        <v>ALVENARIA</v>
      </c>
      <c r="C191" s="413">
        <f>VLOOKUP(A191,planilha!$1:$1048576,7,FALSE)</f>
        <v>0</v>
      </c>
      <c r="D191" s="60"/>
      <c r="E191" s="60"/>
      <c r="F191" s="60"/>
      <c r="G191" s="61">
        <v>1</v>
      </c>
      <c r="H191" s="60"/>
      <c r="I191" s="60"/>
      <c r="J191" s="60"/>
      <c r="K191" s="60"/>
      <c r="L191" s="60"/>
      <c r="M191" s="60"/>
      <c r="N191" s="60"/>
      <c r="O191" s="60"/>
      <c r="P191" s="102">
        <f t="shared" si="26"/>
        <v>1</v>
      </c>
    </row>
    <row r="192" spans="1:16" s="59" customFormat="1" ht="15" customHeight="1">
      <c r="A192" s="412"/>
      <c r="B192" s="415"/>
      <c r="C192" s="414"/>
      <c r="D192" s="60"/>
      <c r="E192" s="60"/>
      <c r="F192" s="60"/>
      <c r="G192" s="60">
        <f>G191*$C$191</f>
        <v>0</v>
      </c>
      <c r="H192" s="60"/>
      <c r="I192" s="60"/>
      <c r="J192" s="60"/>
      <c r="K192" s="60"/>
      <c r="L192" s="60"/>
      <c r="M192" s="60"/>
      <c r="N192" s="60"/>
      <c r="O192" s="60"/>
      <c r="P192" s="101">
        <f t="shared" si="26"/>
        <v>0</v>
      </c>
    </row>
    <row r="193" spans="1:16" s="59" customFormat="1" ht="15" customHeight="1">
      <c r="A193" s="411" t="s">
        <v>1950</v>
      </c>
      <c r="B193" s="413" t="str">
        <f>VLOOKUP(A193,planilha!$1:$1048576,3,FALSE)</f>
        <v>REVESTIMENTOS</v>
      </c>
      <c r="C193" s="413">
        <f>VLOOKUP(A193,planilha!$1:$1048576,7,FALSE)</f>
        <v>0</v>
      </c>
      <c r="D193" s="60"/>
      <c r="E193" s="60"/>
      <c r="F193" s="60"/>
      <c r="G193" s="62">
        <v>0.5</v>
      </c>
      <c r="H193" s="62">
        <v>0.5</v>
      </c>
      <c r="I193" s="60"/>
      <c r="J193" s="60"/>
      <c r="K193" s="60"/>
      <c r="L193" s="60"/>
      <c r="M193" s="60"/>
      <c r="N193" s="60"/>
      <c r="O193" s="60"/>
      <c r="P193" s="102">
        <f t="shared" si="26"/>
        <v>1</v>
      </c>
    </row>
    <row r="194" spans="1:16" s="59" customFormat="1" ht="15" customHeight="1">
      <c r="A194" s="412"/>
      <c r="B194" s="415"/>
      <c r="C194" s="414"/>
      <c r="D194" s="60"/>
      <c r="E194" s="60"/>
      <c r="F194" s="60"/>
      <c r="G194" s="60">
        <f>G193*$C$193</f>
        <v>0</v>
      </c>
      <c r="H194" s="60">
        <f>H193*$C$193</f>
        <v>0</v>
      </c>
      <c r="I194" s="60"/>
      <c r="J194" s="60"/>
      <c r="K194" s="60"/>
      <c r="L194" s="60"/>
      <c r="M194" s="60"/>
      <c r="N194" s="60"/>
      <c r="O194" s="60"/>
      <c r="P194" s="101">
        <f t="shared" si="26"/>
        <v>0</v>
      </c>
    </row>
    <row r="195" spans="1:16" s="59" customFormat="1" ht="15" customHeight="1">
      <c r="A195" s="411" t="s">
        <v>1962</v>
      </c>
      <c r="B195" s="413" t="str">
        <f>VLOOKUP(A195,planilha!$1:$1048576,3,FALSE)</f>
        <v>PINTURA</v>
      </c>
      <c r="C195" s="413">
        <f>VLOOKUP(A195,planilha!$1:$1048576,7,FALSE)</f>
        <v>0</v>
      </c>
      <c r="D195" s="60"/>
      <c r="E195" s="60"/>
      <c r="F195" s="60"/>
      <c r="G195" s="61">
        <v>0.5</v>
      </c>
      <c r="H195" s="61">
        <v>0.5</v>
      </c>
      <c r="I195" s="60"/>
      <c r="J195" s="60"/>
      <c r="K195" s="60"/>
      <c r="L195" s="60"/>
      <c r="M195" s="60"/>
      <c r="N195" s="60"/>
      <c r="O195" s="60"/>
      <c r="P195" s="102">
        <f t="shared" si="26"/>
        <v>1</v>
      </c>
    </row>
    <row r="196" spans="1:16" s="59" customFormat="1" ht="15" customHeight="1">
      <c r="A196" s="412"/>
      <c r="B196" s="415"/>
      <c r="C196" s="414"/>
      <c r="D196" s="60"/>
      <c r="E196" s="60"/>
      <c r="F196" s="60"/>
      <c r="G196" s="60">
        <f>G195*$C$195</f>
        <v>0</v>
      </c>
      <c r="H196" s="60">
        <f>H195*$C$195</f>
        <v>0</v>
      </c>
      <c r="I196" s="60"/>
      <c r="J196" s="60"/>
      <c r="K196" s="60"/>
      <c r="L196" s="60"/>
      <c r="M196" s="60"/>
      <c r="N196" s="60"/>
      <c r="O196" s="60"/>
      <c r="P196" s="101">
        <f t="shared" si="26"/>
        <v>0</v>
      </c>
    </row>
    <row r="197" spans="1:16" s="59" customFormat="1" ht="15" customHeight="1">
      <c r="A197" s="411" t="s">
        <v>1966</v>
      </c>
      <c r="B197" s="413" t="str">
        <f>VLOOKUP(A197,planilha!$1:$1048576,3,FALSE)</f>
        <v>IMPERMEABILIZAÇÃO</v>
      </c>
      <c r="C197" s="413">
        <f>VLOOKUP(A197,planilha!$1:$1048576,7,FALSE)</f>
        <v>0</v>
      </c>
      <c r="D197" s="60"/>
      <c r="E197" s="60"/>
      <c r="F197" s="60"/>
      <c r="G197" s="62">
        <v>0.5</v>
      </c>
      <c r="H197" s="62">
        <v>0.5</v>
      </c>
      <c r="I197" s="60"/>
      <c r="J197" s="60"/>
      <c r="K197" s="60"/>
      <c r="L197" s="60"/>
      <c r="M197" s="60"/>
      <c r="N197" s="60"/>
      <c r="O197" s="60"/>
      <c r="P197" s="102">
        <f t="shared" si="26"/>
        <v>1</v>
      </c>
    </row>
    <row r="198" spans="1:16" s="59" customFormat="1" ht="15" customHeight="1">
      <c r="A198" s="412"/>
      <c r="B198" s="415"/>
      <c r="C198" s="414"/>
      <c r="D198" s="60"/>
      <c r="E198" s="60"/>
      <c r="F198" s="60"/>
      <c r="G198" s="60">
        <f>G197*$C$197</f>
        <v>0</v>
      </c>
      <c r="H198" s="60">
        <f>H197*$C$197</f>
        <v>0</v>
      </c>
      <c r="I198" s="60"/>
      <c r="J198" s="60"/>
      <c r="K198" s="60"/>
      <c r="L198" s="60"/>
      <c r="M198" s="60"/>
      <c r="N198" s="60"/>
      <c r="O198" s="60"/>
      <c r="P198" s="101">
        <f t="shared" si="26"/>
        <v>0</v>
      </c>
    </row>
    <row r="199" spans="1:16" s="59" customFormat="1" ht="15" customHeight="1">
      <c r="A199" s="411" t="s">
        <v>1970</v>
      </c>
      <c r="B199" s="413" t="str">
        <f>VLOOKUP(A199,planilha!$1:$1048576,3,FALSE)</f>
        <v>ESQUADRIAS</v>
      </c>
      <c r="C199" s="413">
        <f>VLOOKUP(A199,planilha!$1:$1048576,7,FALSE)</f>
        <v>0</v>
      </c>
      <c r="D199" s="60"/>
      <c r="E199" s="60"/>
      <c r="F199" s="60"/>
      <c r="G199" s="61">
        <v>0.5</v>
      </c>
      <c r="H199" s="61">
        <v>0.5</v>
      </c>
      <c r="I199" s="60"/>
      <c r="J199" s="60"/>
      <c r="K199" s="60"/>
      <c r="L199" s="60"/>
      <c r="M199" s="60"/>
      <c r="N199" s="60"/>
      <c r="O199" s="60"/>
      <c r="P199" s="102">
        <f t="shared" si="26"/>
        <v>1</v>
      </c>
    </row>
    <row r="200" spans="1:16" s="59" customFormat="1" ht="15" customHeight="1">
      <c r="A200" s="412"/>
      <c r="B200" s="415"/>
      <c r="C200" s="414"/>
      <c r="D200" s="60"/>
      <c r="E200" s="60"/>
      <c r="F200" s="60"/>
      <c r="G200" s="60">
        <f>G199*$C$199</f>
        <v>0</v>
      </c>
      <c r="H200" s="60">
        <f>H199*$C$199</f>
        <v>0</v>
      </c>
      <c r="I200" s="60"/>
      <c r="J200" s="60"/>
      <c r="K200" s="60"/>
      <c r="L200" s="60"/>
      <c r="M200" s="60"/>
      <c r="N200" s="60"/>
      <c r="O200" s="60"/>
      <c r="P200" s="101">
        <f t="shared" si="26"/>
        <v>0</v>
      </c>
    </row>
    <row r="201" spans="1:16" s="59" customFormat="1" ht="15" customHeight="1">
      <c r="A201" s="411" t="s">
        <v>1984</v>
      </c>
      <c r="B201" s="413" t="str">
        <f>VLOOKUP(A201,planilha!$1:$1048576,3,FALSE)</f>
        <v>ELÉTRICA</v>
      </c>
      <c r="C201" s="413">
        <f>VLOOKUP(A201,planilha!$1:$1048576,7,FALSE)</f>
        <v>0</v>
      </c>
      <c r="D201" s="60"/>
      <c r="E201" s="60"/>
      <c r="F201" s="60"/>
      <c r="G201" s="62">
        <v>0.5</v>
      </c>
      <c r="H201" s="62">
        <v>0.5</v>
      </c>
      <c r="I201" s="60"/>
      <c r="J201" s="60"/>
      <c r="K201" s="60"/>
      <c r="L201" s="60"/>
      <c r="M201" s="60"/>
      <c r="N201" s="60"/>
      <c r="O201" s="60"/>
      <c r="P201" s="102">
        <f t="shared" si="26"/>
        <v>1</v>
      </c>
    </row>
    <row r="202" spans="1:16" s="59" customFormat="1" ht="15" customHeight="1">
      <c r="A202" s="412"/>
      <c r="B202" s="415"/>
      <c r="C202" s="414"/>
      <c r="D202" s="60"/>
      <c r="E202" s="60"/>
      <c r="F202" s="60"/>
      <c r="G202" s="60">
        <f>G201*$C$201</f>
        <v>0</v>
      </c>
      <c r="H202" s="60">
        <f>H201*$C$201</f>
        <v>0</v>
      </c>
      <c r="I202" s="60"/>
      <c r="J202" s="60"/>
      <c r="K202" s="60"/>
      <c r="L202" s="60"/>
      <c r="M202" s="60"/>
      <c r="N202" s="60"/>
      <c r="O202" s="60"/>
      <c r="P202" s="101">
        <f t="shared" si="26"/>
        <v>0</v>
      </c>
    </row>
    <row r="203" spans="1:16" s="59" customFormat="1" ht="15" customHeight="1">
      <c r="A203" s="411" t="s">
        <v>2021</v>
      </c>
      <c r="B203" s="413" t="str">
        <f>VLOOKUP(A203,planilha!$1:$1048576,3,FALSE)</f>
        <v>HIDRÁULICA</v>
      </c>
      <c r="C203" s="413">
        <f>VLOOKUP(A203,planilha!$1:$1048576,7,FALSE)</f>
        <v>0</v>
      </c>
      <c r="D203" s="60"/>
      <c r="E203" s="60"/>
      <c r="F203" s="60"/>
      <c r="G203" s="61">
        <v>0.5</v>
      </c>
      <c r="H203" s="61">
        <v>0.5</v>
      </c>
      <c r="I203" s="60"/>
      <c r="J203" s="60"/>
      <c r="K203" s="60"/>
      <c r="L203" s="60"/>
      <c r="M203" s="60"/>
      <c r="N203" s="60"/>
      <c r="O203" s="60"/>
      <c r="P203" s="102">
        <f t="shared" si="26"/>
        <v>1</v>
      </c>
    </row>
    <row r="204" spans="1:16" s="59" customFormat="1" ht="15" customHeight="1">
      <c r="A204" s="412"/>
      <c r="B204" s="415"/>
      <c r="C204" s="414"/>
      <c r="D204" s="60"/>
      <c r="E204" s="60"/>
      <c r="F204" s="60"/>
      <c r="G204" s="60">
        <f>G203*$C$203</f>
        <v>0</v>
      </c>
      <c r="H204" s="60">
        <f>H203*$C$203</f>
        <v>0</v>
      </c>
      <c r="I204" s="60"/>
      <c r="J204" s="60"/>
      <c r="K204" s="60"/>
      <c r="L204" s="60"/>
      <c r="M204" s="60"/>
      <c r="N204" s="60"/>
      <c r="O204" s="60"/>
      <c r="P204" s="101">
        <f t="shared" si="26"/>
        <v>0</v>
      </c>
    </row>
    <row r="205" spans="1:16" s="59" customFormat="1" ht="15" customHeight="1">
      <c r="A205" s="411" t="s">
        <v>2063</v>
      </c>
      <c r="B205" s="413" t="str">
        <f>VLOOKUP(A205,planilha!$1:$1048576,3,FALSE)</f>
        <v>PAVIMENTAÇÃO, PASSEIO E MURO</v>
      </c>
      <c r="C205" s="413">
        <f>VLOOKUP(A205,planilha!$1:$1048576,7,FALSE)</f>
        <v>0</v>
      </c>
      <c r="D205" s="60"/>
      <c r="E205" s="60"/>
      <c r="F205" s="60"/>
      <c r="G205" s="60"/>
      <c r="H205" s="60"/>
      <c r="I205" s="62">
        <v>1</v>
      </c>
      <c r="J205" s="60"/>
      <c r="K205" s="60"/>
      <c r="L205" s="60"/>
      <c r="M205" s="60"/>
      <c r="N205" s="60"/>
      <c r="O205" s="60"/>
      <c r="P205" s="102">
        <f t="shared" si="26"/>
        <v>1</v>
      </c>
    </row>
    <row r="206" spans="1:16" s="59" customFormat="1" ht="15" customHeight="1">
      <c r="A206" s="412"/>
      <c r="B206" s="415"/>
      <c r="C206" s="414"/>
      <c r="D206" s="60"/>
      <c r="E206" s="60"/>
      <c r="F206" s="60"/>
      <c r="G206" s="60"/>
      <c r="H206" s="60"/>
      <c r="I206" s="60">
        <f>I205*$C$205</f>
        <v>0</v>
      </c>
      <c r="J206" s="60"/>
      <c r="K206" s="60"/>
      <c r="L206" s="60"/>
      <c r="M206" s="60"/>
      <c r="N206" s="60"/>
      <c r="O206" s="60"/>
      <c r="P206" s="101">
        <f t="shared" si="26"/>
        <v>0</v>
      </c>
    </row>
    <row r="207" spans="1:16" s="59" customFormat="1" ht="15" customHeight="1">
      <c r="A207" s="411" t="s">
        <v>2087</v>
      </c>
      <c r="B207" s="413" t="str">
        <f>VLOOKUP(A207,planilha!$1:$1048576,3,FALSE)</f>
        <v>RESFRIAMENTO E CONSERVAÇÃO DE MATERIAL PERESÍVEL</v>
      </c>
      <c r="C207" s="413">
        <f>VLOOKUP(A207,planilha!$1:$1048576,7,FALSE)</f>
        <v>0</v>
      </c>
      <c r="D207" s="60"/>
      <c r="E207" s="60"/>
      <c r="F207" s="60"/>
      <c r="G207" s="60"/>
      <c r="H207" s="60"/>
      <c r="I207" s="61">
        <v>1</v>
      </c>
      <c r="J207" s="60"/>
      <c r="K207" s="60"/>
      <c r="L207" s="60"/>
      <c r="M207" s="60"/>
      <c r="N207" s="60"/>
      <c r="O207" s="60"/>
      <c r="P207" s="102">
        <f t="shared" si="26"/>
        <v>1</v>
      </c>
    </row>
    <row r="208" spans="1:16" s="59" customFormat="1" ht="15" customHeight="1">
      <c r="A208" s="412"/>
      <c r="B208" s="415"/>
      <c r="C208" s="414"/>
      <c r="D208" s="60"/>
      <c r="E208" s="60"/>
      <c r="F208" s="60"/>
      <c r="G208" s="60"/>
      <c r="H208" s="60"/>
      <c r="I208" s="60">
        <f>I207*$C$207</f>
        <v>0</v>
      </c>
      <c r="J208" s="60"/>
      <c r="K208" s="60"/>
      <c r="L208" s="60"/>
      <c r="M208" s="60"/>
      <c r="N208" s="60"/>
      <c r="O208" s="60"/>
      <c r="P208" s="101">
        <f t="shared" si="26"/>
        <v>0</v>
      </c>
    </row>
    <row r="209" spans="1:16" s="59" customFormat="1" ht="15" customHeight="1">
      <c r="A209" s="411" t="s">
        <v>2089</v>
      </c>
      <c r="B209" s="413" t="str">
        <f>VLOOKUP(A209,planilha!$1:$1048576,3,FALSE)</f>
        <v>LIMPEZA E ARREMATE</v>
      </c>
      <c r="C209" s="413">
        <f>VLOOKUP(A209,planilha!$1:$1048576,7,FALSE)</f>
        <v>0</v>
      </c>
      <c r="D209" s="60"/>
      <c r="E209" s="60"/>
      <c r="F209" s="60"/>
      <c r="G209" s="60"/>
      <c r="H209" s="60"/>
      <c r="I209" s="62">
        <v>1</v>
      </c>
      <c r="J209" s="60"/>
      <c r="K209" s="60"/>
      <c r="L209" s="60"/>
      <c r="M209" s="60"/>
      <c r="N209" s="60"/>
      <c r="O209" s="60"/>
      <c r="P209" s="102">
        <f t="shared" si="26"/>
        <v>1</v>
      </c>
    </row>
    <row r="210" spans="1:16" s="59" customFormat="1" ht="15" customHeight="1">
      <c r="A210" s="412"/>
      <c r="B210" s="414"/>
      <c r="C210" s="414"/>
      <c r="D210" s="60"/>
      <c r="E210" s="60"/>
      <c r="F210" s="60"/>
      <c r="G210" s="60"/>
      <c r="H210" s="60"/>
      <c r="I210" s="60">
        <f>I209*$C$209</f>
        <v>0</v>
      </c>
      <c r="J210" s="60"/>
      <c r="K210" s="60"/>
      <c r="L210" s="60"/>
      <c r="M210" s="60"/>
      <c r="N210" s="60"/>
      <c r="O210" s="60"/>
      <c r="P210" s="101">
        <f t="shared" si="26"/>
        <v>0</v>
      </c>
    </row>
    <row r="211" spans="1:16" s="59" customFormat="1" ht="15" customHeight="1">
      <c r="A211" s="411" t="s">
        <v>2091</v>
      </c>
      <c r="B211" s="413" t="str">
        <f>VLOOKUP(A211,planilha!$1:$1048576,3,FALSE)</f>
        <v>SINALIZAÇÃO E COMUNICAÇÃO VISUAL</v>
      </c>
      <c r="C211" s="413">
        <f>VLOOKUP(A211,planilha!$1:$1048576,7,FALSE)</f>
        <v>0</v>
      </c>
      <c r="D211" s="60"/>
      <c r="E211" s="60"/>
      <c r="F211" s="60"/>
      <c r="G211" s="60"/>
      <c r="H211" s="60"/>
      <c r="I211" s="61">
        <v>1</v>
      </c>
      <c r="J211" s="60"/>
      <c r="K211" s="60"/>
      <c r="L211" s="60"/>
      <c r="M211" s="60"/>
      <c r="N211" s="60"/>
      <c r="O211" s="60"/>
      <c r="P211" s="102">
        <f t="shared" si="26"/>
        <v>1</v>
      </c>
    </row>
    <row r="212" spans="1:16" s="59" customFormat="1" ht="15" customHeight="1">
      <c r="A212" s="412"/>
      <c r="B212" s="414"/>
      <c r="C212" s="414"/>
      <c r="D212" s="60"/>
      <c r="E212" s="60"/>
      <c r="F212" s="60"/>
      <c r="G212" s="60"/>
      <c r="H212" s="60"/>
      <c r="I212" s="60">
        <f>I211*$C$211</f>
        <v>0</v>
      </c>
      <c r="J212" s="60"/>
      <c r="K212" s="60"/>
      <c r="L212" s="60"/>
      <c r="M212" s="60"/>
      <c r="N212" s="60"/>
      <c r="O212" s="60"/>
      <c r="P212" s="101">
        <f t="shared" si="26"/>
        <v>0</v>
      </c>
    </row>
    <row r="213" spans="1:16" s="59" customFormat="1" ht="15" customHeight="1">
      <c r="A213" s="411" t="s">
        <v>2095</v>
      </c>
      <c r="B213" s="413" t="str">
        <f>VLOOKUP(A213,planilha!$1:$1048576,3,FALSE)</f>
        <v>EQUIPAMENTO</v>
      </c>
      <c r="C213" s="413">
        <f>VLOOKUP(A213,planilha!$1:$1048576,7,FALSE)</f>
        <v>0</v>
      </c>
      <c r="D213" s="60"/>
      <c r="E213" s="60"/>
      <c r="F213" s="60"/>
      <c r="G213" s="60"/>
      <c r="H213" s="60"/>
      <c r="I213" s="62">
        <v>1</v>
      </c>
      <c r="J213" s="60"/>
      <c r="K213" s="60"/>
      <c r="L213" s="60"/>
      <c r="M213" s="60"/>
      <c r="N213" s="60"/>
      <c r="O213" s="60"/>
      <c r="P213" s="102">
        <f t="shared" si="26"/>
        <v>1</v>
      </c>
    </row>
    <row r="214" spans="1:16" s="59" customFormat="1" ht="15" customHeight="1">
      <c r="A214" s="412"/>
      <c r="B214" s="414"/>
      <c r="C214" s="414"/>
      <c r="D214" s="60"/>
      <c r="E214" s="60"/>
      <c r="F214" s="60"/>
      <c r="G214" s="60"/>
      <c r="H214" s="60"/>
      <c r="I214" s="60">
        <f>I213*$C$213</f>
        <v>0</v>
      </c>
      <c r="J214" s="60"/>
      <c r="K214" s="60"/>
      <c r="L214" s="60"/>
      <c r="M214" s="60"/>
      <c r="N214" s="60"/>
      <c r="O214" s="60"/>
      <c r="P214" s="101">
        <f t="shared" si="26"/>
        <v>0</v>
      </c>
    </row>
    <row r="215" spans="1:16" s="59" customFormat="1" ht="15" customHeight="1">
      <c r="A215" s="416" t="str">
        <f>planilha!C932</f>
        <v>5 -SAME</v>
      </c>
      <c r="B215" s="417"/>
      <c r="C215" s="417"/>
      <c r="D215" s="426"/>
      <c r="E215" s="427"/>
      <c r="F215" s="427"/>
      <c r="G215" s="427"/>
      <c r="H215" s="427"/>
      <c r="I215" s="427"/>
      <c r="J215" s="427"/>
      <c r="K215" s="427"/>
      <c r="L215" s="427"/>
      <c r="M215" s="427"/>
      <c r="N215" s="427"/>
      <c r="O215" s="427"/>
      <c r="P215" s="428"/>
    </row>
    <row r="216" spans="1:16" s="59" customFormat="1" ht="15" customHeight="1">
      <c r="A216" s="418"/>
      <c r="B216" s="419"/>
      <c r="C216" s="419"/>
      <c r="D216" s="429"/>
      <c r="E216" s="430"/>
      <c r="F216" s="430"/>
      <c r="G216" s="430"/>
      <c r="H216" s="430"/>
      <c r="I216" s="430"/>
      <c r="J216" s="430"/>
      <c r="K216" s="430"/>
      <c r="L216" s="430"/>
      <c r="M216" s="430"/>
      <c r="N216" s="430"/>
      <c r="O216" s="430"/>
      <c r="P216" s="431"/>
    </row>
    <row r="217" spans="1:16" s="59" customFormat="1" ht="15" customHeight="1">
      <c r="A217" s="411" t="s">
        <v>1193</v>
      </c>
      <c r="B217" s="413" t="str">
        <f>VLOOKUP(A217,planilha!$1:$1048576,3,FALSE)</f>
        <v>SERVÇO TÉCNICO ESPECIALIZADO</v>
      </c>
      <c r="C217" s="413">
        <f>VLOOKUP(A217,planilha!$1:$1048576,7,FALSE)</f>
        <v>0</v>
      </c>
      <c r="D217" s="60"/>
      <c r="E217" s="61">
        <v>0.2</v>
      </c>
      <c r="F217" s="61">
        <v>0.2</v>
      </c>
      <c r="G217" s="61">
        <v>0.2</v>
      </c>
      <c r="H217" s="61">
        <v>0.2</v>
      </c>
      <c r="I217" s="61">
        <v>0.2</v>
      </c>
      <c r="J217" s="60"/>
      <c r="K217" s="60"/>
      <c r="L217" s="60"/>
      <c r="M217" s="60"/>
      <c r="N217" s="60"/>
      <c r="O217" s="60"/>
      <c r="P217" s="102">
        <f t="shared" ref="P217:P262" si="29">SUM(D217:O217)</f>
        <v>1</v>
      </c>
    </row>
    <row r="218" spans="1:16" s="59" customFormat="1" ht="15" customHeight="1">
      <c r="A218" s="412"/>
      <c r="B218" s="414"/>
      <c r="C218" s="414"/>
      <c r="D218" s="60"/>
      <c r="E218" s="60">
        <f t="shared" ref="E218:I218" si="30">$C$217*E217</f>
        <v>0</v>
      </c>
      <c r="F218" s="60">
        <f t="shared" si="30"/>
        <v>0</v>
      </c>
      <c r="G218" s="60">
        <f t="shared" si="30"/>
        <v>0</v>
      </c>
      <c r="H218" s="60">
        <f t="shared" si="30"/>
        <v>0</v>
      </c>
      <c r="I218" s="60">
        <f t="shared" si="30"/>
        <v>0</v>
      </c>
      <c r="J218" s="60"/>
      <c r="K218" s="60"/>
      <c r="L218" s="60"/>
      <c r="M218" s="60"/>
      <c r="N218" s="60"/>
      <c r="O218" s="60"/>
      <c r="P218" s="101">
        <f t="shared" si="29"/>
        <v>0</v>
      </c>
    </row>
    <row r="219" spans="1:16" ht="15" customHeight="1">
      <c r="A219" s="411" t="s">
        <v>1194</v>
      </c>
      <c r="B219" s="413" t="str">
        <f>VLOOKUP(A219,planilha!$1:$1048576,3,FALSE)</f>
        <v>INÍCIO E APOIO DE OBRA</v>
      </c>
      <c r="C219" s="413">
        <f>VLOOKUP(A219,planilha!$1:$1048576,7,FALSE)</f>
        <v>0</v>
      </c>
      <c r="D219" s="60"/>
      <c r="E219" s="62">
        <v>0.2</v>
      </c>
      <c r="F219" s="62">
        <v>0.2</v>
      </c>
      <c r="G219" s="62">
        <v>0.2</v>
      </c>
      <c r="H219" s="62">
        <v>0.2</v>
      </c>
      <c r="I219" s="62">
        <v>0.2</v>
      </c>
      <c r="J219" s="60"/>
      <c r="K219" s="60"/>
      <c r="L219" s="60"/>
      <c r="M219" s="60"/>
      <c r="N219" s="60"/>
      <c r="O219" s="60"/>
      <c r="P219" s="102">
        <f t="shared" si="29"/>
        <v>1</v>
      </c>
    </row>
    <row r="220" spans="1:16" ht="15" customHeight="1">
      <c r="A220" s="412"/>
      <c r="B220" s="414"/>
      <c r="C220" s="414"/>
      <c r="D220" s="60"/>
      <c r="E220" s="60">
        <f t="shared" ref="E220:I220" si="31">$C$219*E219</f>
        <v>0</v>
      </c>
      <c r="F220" s="60">
        <f t="shared" si="31"/>
        <v>0</v>
      </c>
      <c r="G220" s="60">
        <f t="shared" si="31"/>
        <v>0</v>
      </c>
      <c r="H220" s="60">
        <f t="shared" si="31"/>
        <v>0</v>
      </c>
      <c r="I220" s="60">
        <f t="shared" si="31"/>
        <v>0</v>
      </c>
      <c r="J220" s="60"/>
      <c r="K220" s="60"/>
      <c r="L220" s="60"/>
      <c r="M220" s="60"/>
      <c r="N220" s="60"/>
      <c r="O220" s="60"/>
      <c r="P220" s="101">
        <f t="shared" si="29"/>
        <v>0</v>
      </c>
    </row>
    <row r="221" spans="1:16" s="59" customFormat="1" ht="15" customHeight="1">
      <c r="A221" s="411" t="s">
        <v>1195</v>
      </c>
      <c r="B221" s="413" t="str">
        <f>VLOOKUP(A221,planilha!$1:$1048576,3,FALSE)</f>
        <v>DEMOLIÇÃO DE CONCRETO, LASTRO, MISTURA E AFINS</v>
      </c>
      <c r="C221" s="413">
        <f>VLOOKUP(A221,planilha!$1:$1048576,7,FALSE)</f>
        <v>0</v>
      </c>
      <c r="D221" s="60"/>
      <c r="E221" s="61">
        <v>0.5</v>
      </c>
      <c r="F221" s="61">
        <v>0.5</v>
      </c>
      <c r="G221" s="60"/>
      <c r="H221" s="60"/>
      <c r="I221" s="60"/>
      <c r="J221" s="60"/>
      <c r="K221" s="60"/>
      <c r="L221" s="60"/>
      <c r="M221" s="60"/>
      <c r="N221" s="60"/>
      <c r="O221" s="60"/>
      <c r="P221" s="102">
        <f t="shared" si="29"/>
        <v>1</v>
      </c>
    </row>
    <row r="222" spans="1:16" s="59" customFormat="1" ht="15" customHeight="1">
      <c r="A222" s="412"/>
      <c r="B222" s="414"/>
      <c r="C222" s="414"/>
      <c r="D222" s="60"/>
      <c r="E222" s="60">
        <f t="shared" ref="E222:F222" si="32">$C$221*E221</f>
        <v>0</v>
      </c>
      <c r="F222" s="60">
        <f t="shared" si="32"/>
        <v>0</v>
      </c>
      <c r="G222" s="60"/>
      <c r="H222" s="60"/>
      <c r="I222" s="60"/>
      <c r="J222" s="60"/>
      <c r="K222" s="60"/>
      <c r="L222" s="60"/>
      <c r="M222" s="60"/>
      <c r="N222" s="60"/>
      <c r="O222" s="60"/>
      <c r="P222" s="101">
        <f t="shared" si="29"/>
        <v>0</v>
      </c>
    </row>
    <row r="223" spans="1:16" s="59" customFormat="1" ht="15" customHeight="1">
      <c r="A223" s="411" t="s">
        <v>1256</v>
      </c>
      <c r="B223" s="413" t="str">
        <f>VLOOKUP(A223,planilha!$1:$1048576,3,FALSE)</f>
        <v>TRANSPORTE E MOVIMENTAÇÇÃO, DENTRO E FORA DA OBRA</v>
      </c>
      <c r="C223" s="413">
        <f>VLOOKUP(A223,planilha!$1:$1048576,7,FALSE)</f>
        <v>0</v>
      </c>
      <c r="D223" s="60"/>
      <c r="E223" s="62">
        <v>0.5</v>
      </c>
      <c r="F223" s="62">
        <v>0.5</v>
      </c>
      <c r="G223" s="60"/>
      <c r="H223" s="60"/>
      <c r="I223" s="60"/>
      <c r="J223" s="60"/>
      <c r="K223" s="60"/>
      <c r="L223" s="60"/>
      <c r="M223" s="60"/>
      <c r="N223" s="60"/>
      <c r="O223" s="60"/>
      <c r="P223" s="102">
        <f t="shared" si="29"/>
        <v>1</v>
      </c>
    </row>
    <row r="224" spans="1:16" s="59" customFormat="1" ht="15" customHeight="1">
      <c r="A224" s="412"/>
      <c r="B224" s="414"/>
      <c r="C224" s="414"/>
      <c r="D224" s="60"/>
      <c r="E224" s="60">
        <f t="shared" ref="E224:F224" si="33">$C$223*E223</f>
        <v>0</v>
      </c>
      <c r="F224" s="60">
        <f t="shared" si="33"/>
        <v>0</v>
      </c>
      <c r="G224" s="60"/>
      <c r="H224" s="60"/>
      <c r="I224" s="60"/>
      <c r="J224" s="60"/>
      <c r="K224" s="60"/>
      <c r="L224" s="60"/>
      <c r="M224" s="60"/>
      <c r="N224" s="60"/>
      <c r="O224" s="60"/>
      <c r="P224" s="101">
        <f t="shared" si="29"/>
        <v>0</v>
      </c>
    </row>
    <row r="225" spans="1:16" s="59" customFormat="1" ht="15" customHeight="1">
      <c r="A225" s="411" t="s">
        <v>1257</v>
      </c>
      <c r="B225" s="413" t="str">
        <f>VLOOKUP(A225,planilha!$1:$1048576,3,FALSE)</f>
        <v>SERVIÇO EM SOLO E ROCHA</v>
      </c>
      <c r="C225" s="413">
        <f>VLOOKUP(A225,planilha!$1:$1048576,7,FALSE)</f>
        <v>0</v>
      </c>
      <c r="D225" s="60"/>
      <c r="E225" s="61">
        <v>1</v>
      </c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102">
        <f t="shared" si="29"/>
        <v>1</v>
      </c>
    </row>
    <row r="226" spans="1:16" s="59" customFormat="1" ht="15" customHeight="1">
      <c r="A226" s="412"/>
      <c r="B226" s="414"/>
      <c r="C226" s="414"/>
      <c r="D226" s="60"/>
      <c r="E226" s="60">
        <f t="shared" ref="E226" si="34">$C$225*E225</f>
        <v>0</v>
      </c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101">
        <f t="shared" si="29"/>
        <v>0</v>
      </c>
    </row>
    <row r="227" spans="1:16" s="59" customFormat="1" ht="15" customHeight="1">
      <c r="A227" s="411" t="s">
        <v>2141</v>
      </c>
      <c r="B227" s="413" t="str">
        <f>VLOOKUP(A227,planilha!$1:$1048576,3,FALSE)</f>
        <v>FUNDAÇÃO PROFUNDA</v>
      </c>
      <c r="C227" s="413">
        <f>VLOOKUP(A227,planilha!$1:$1048576,7,FALSE)</f>
        <v>0</v>
      </c>
      <c r="D227" s="60"/>
      <c r="E227" s="60"/>
      <c r="F227" s="62">
        <v>1</v>
      </c>
      <c r="G227" s="60"/>
      <c r="H227" s="60"/>
      <c r="I227" s="60"/>
      <c r="J227" s="60"/>
      <c r="K227" s="60"/>
      <c r="L227" s="60"/>
      <c r="M227" s="60"/>
      <c r="N227" s="60"/>
      <c r="O227" s="60"/>
      <c r="P227" s="102">
        <f t="shared" si="29"/>
        <v>1</v>
      </c>
    </row>
    <row r="228" spans="1:16" s="59" customFormat="1" ht="15" customHeight="1">
      <c r="A228" s="412"/>
      <c r="B228" s="414"/>
      <c r="C228" s="414"/>
      <c r="D228" s="60"/>
      <c r="E228" s="60"/>
      <c r="F228" s="60">
        <f t="shared" ref="F228" si="35">$C$227*F227</f>
        <v>0</v>
      </c>
      <c r="G228" s="60"/>
      <c r="H228" s="60"/>
      <c r="I228" s="60"/>
      <c r="J228" s="60"/>
      <c r="K228" s="60"/>
      <c r="L228" s="60"/>
      <c r="M228" s="60"/>
      <c r="N228" s="60"/>
      <c r="O228" s="60"/>
      <c r="P228" s="101">
        <f t="shared" si="29"/>
        <v>0</v>
      </c>
    </row>
    <row r="229" spans="1:16" s="59" customFormat="1" ht="15" customHeight="1">
      <c r="A229" s="411" t="s">
        <v>2156</v>
      </c>
      <c r="B229" s="413" t="str">
        <f>VLOOKUP(A229,planilha!$1:$1048576,3,FALSE)</f>
        <v>SUPER ESTRUTURA</v>
      </c>
      <c r="C229" s="413">
        <f>VLOOKUP(A229,planilha!$1:$1048576,7,FALSE)</f>
        <v>0</v>
      </c>
      <c r="D229" s="60"/>
      <c r="E229" s="60"/>
      <c r="F229" s="61">
        <v>1</v>
      </c>
      <c r="G229" s="60"/>
      <c r="H229" s="60"/>
      <c r="I229" s="60"/>
      <c r="J229" s="60"/>
      <c r="K229" s="60"/>
      <c r="L229" s="60"/>
      <c r="M229" s="60"/>
      <c r="N229" s="60"/>
      <c r="O229" s="60"/>
      <c r="P229" s="102">
        <f t="shared" si="29"/>
        <v>1</v>
      </c>
    </row>
    <row r="230" spans="1:16" s="59" customFormat="1" ht="15" customHeight="1">
      <c r="A230" s="412"/>
      <c r="B230" s="414"/>
      <c r="C230" s="414"/>
      <c r="D230" s="60"/>
      <c r="E230" s="60"/>
      <c r="F230" s="60">
        <f t="shared" ref="F230" si="36">$C$229*F229</f>
        <v>0</v>
      </c>
      <c r="G230" s="60"/>
      <c r="H230" s="60"/>
      <c r="I230" s="60"/>
      <c r="J230" s="60"/>
      <c r="K230" s="60"/>
      <c r="L230" s="60"/>
      <c r="M230" s="60"/>
      <c r="N230" s="60"/>
      <c r="O230" s="60"/>
      <c r="P230" s="101">
        <f t="shared" si="29"/>
        <v>0</v>
      </c>
    </row>
    <row r="231" spans="1:16" s="59" customFormat="1" ht="15" customHeight="1">
      <c r="A231" s="411" t="s">
        <v>2165</v>
      </c>
      <c r="B231" s="413" t="str">
        <f>VLOOKUP(A231,planilha!$1:$1048576,3,FALSE)</f>
        <v>ESTRUTURA EM AÇO, TELHAMENTO E PASSARELA TÉCNICA</v>
      </c>
      <c r="C231" s="413">
        <f>VLOOKUP(A231,planilha!$1:$1048576,7,FALSE)</f>
        <v>0</v>
      </c>
      <c r="D231" s="60"/>
      <c r="E231" s="60"/>
      <c r="F231" s="60"/>
      <c r="G231" s="62">
        <v>0.5</v>
      </c>
      <c r="H231" s="62">
        <v>0.5</v>
      </c>
      <c r="I231" s="60"/>
      <c r="J231" s="60"/>
      <c r="K231" s="60"/>
      <c r="L231" s="60"/>
      <c r="M231" s="60"/>
      <c r="N231" s="60"/>
      <c r="O231" s="60"/>
      <c r="P231" s="102">
        <f t="shared" si="29"/>
        <v>1</v>
      </c>
    </row>
    <row r="232" spans="1:16" s="59" customFormat="1" ht="15" customHeight="1">
      <c r="A232" s="412"/>
      <c r="B232" s="414"/>
      <c r="C232" s="414"/>
      <c r="D232" s="60"/>
      <c r="E232" s="60"/>
      <c r="F232" s="60"/>
      <c r="G232" s="60">
        <f t="shared" ref="G232:H232" si="37">$C$231*G231</f>
        <v>0</v>
      </c>
      <c r="H232" s="60">
        <f t="shared" si="37"/>
        <v>0</v>
      </c>
      <c r="I232" s="60"/>
      <c r="J232" s="60"/>
      <c r="K232" s="60"/>
      <c r="L232" s="60"/>
      <c r="M232" s="60"/>
      <c r="N232" s="60"/>
      <c r="O232" s="60"/>
      <c r="P232" s="101">
        <f t="shared" si="29"/>
        <v>0</v>
      </c>
    </row>
    <row r="233" spans="1:16" s="59" customFormat="1" ht="15" customHeight="1">
      <c r="A233" s="411" t="s">
        <v>2173</v>
      </c>
      <c r="B233" s="413" t="str">
        <f>VLOOKUP(A233,planilha!$1:$1048576,3,FALSE)</f>
        <v>ALVENARIA E ELEMENTO DIVISOR</v>
      </c>
      <c r="C233" s="413">
        <f>VLOOKUP(A233,planilha!$1:$1048576,7,FALSE)</f>
        <v>0</v>
      </c>
      <c r="D233" s="60"/>
      <c r="E233" s="60"/>
      <c r="F233" s="60"/>
      <c r="G233" s="61">
        <v>0.5</v>
      </c>
      <c r="H233" s="61">
        <v>0.5</v>
      </c>
      <c r="I233" s="60"/>
      <c r="J233" s="60"/>
      <c r="K233" s="60"/>
      <c r="L233" s="60"/>
      <c r="M233" s="60"/>
      <c r="N233" s="60"/>
      <c r="O233" s="60"/>
      <c r="P233" s="102">
        <f t="shared" si="29"/>
        <v>1</v>
      </c>
    </row>
    <row r="234" spans="1:16" s="59" customFormat="1" ht="15" customHeight="1">
      <c r="A234" s="412"/>
      <c r="B234" s="414"/>
      <c r="C234" s="414"/>
      <c r="D234" s="60"/>
      <c r="E234" s="60"/>
      <c r="F234" s="60"/>
      <c r="G234" s="60">
        <f t="shared" ref="G234:H234" si="38">$C$233*G233</f>
        <v>0</v>
      </c>
      <c r="H234" s="60">
        <f t="shared" si="38"/>
        <v>0</v>
      </c>
      <c r="I234" s="60"/>
      <c r="J234" s="60"/>
      <c r="K234" s="60"/>
      <c r="L234" s="60"/>
      <c r="M234" s="60"/>
      <c r="N234" s="60"/>
      <c r="O234" s="60"/>
      <c r="P234" s="101">
        <f t="shared" si="29"/>
        <v>0</v>
      </c>
    </row>
    <row r="235" spans="1:16" s="59" customFormat="1" ht="15" customHeight="1">
      <c r="A235" s="411" t="s">
        <v>2179</v>
      </c>
      <c r="B235" s="413" t="str">
        <f>VLOOKUP(A235,planilha!$1:$1048576,3,FALSE)</f>
        <v>REVESTIMENTOS</v>
      </c>
      <c r="C235" s="413">
        <f>VLOOKUP(A235,planilha!$1:$1048576,7,FALSE)</f>
        <v>0</v>
      </c>
      <c r="D235" s="60"/>
      <c r="E235" s="60"/>
      <c r="F235" s="60"/>
      <c r="G235" s="62">
        <v>0.5</v>
      </c>
      <c r="H235" s="62">
        <v>0.5</v>
      </c>
      <c r="I235" s="60"/>
      <c r="J235" s="60"/>
      <c r="K235" s="60"/>
      <c r="L235" s="60"/>
      <c r="M235" s="60"/>
      <c r="N235" s="60"/>
      <c r="O235" s="60"/>
      <c r="P235" s="102">
        <f t="shared" si="29"/>
        <v>1</v>
      </c>
    </row>
    <row r="236" spans="1:16" s="59" customFormat="1" ht="15" customHeight="1">
      <c r="A236" s="412"/>
      <c r="B236" s="414"/>
      <c r="C236" s="414"/>
      <c r="D236" s="60"/>
      <c r="E236" s="60"/>
      <c r="F236" s="60"/>
      <c r="G236" s="60">
        <f t="shared" ref="G236:H236" si="39">$C$235*G235</f>
        <v>0</v>
      </c>
      <c r="H236" s="60">
        <f t="shared" si="39"/>
        <v>0</v>
      </c>
      <c r="I236" s="60"/>
      <c r="J236" s="60"/>
      <c r="K236" s="60"/>
      <c r="L236" s="60"/>
      <c r="M236" s="60"/>
      <c r="N236" s="60"/>
      <c r="O236" s="60"/>
      <c r="P236" s="101">
        <f t="shared" si="29"/>
        <v>0</v>
      </c>
    </row>
    <row r="237" spans="1:16" s="59" customFormat="1" ht="15" customHeight="1">
      <c r="A237" s="411" t="s">
        <v>2191</v>
      </c>
      <c r="B237" s="413" t="str">
        <f>VLOOKUP(A237,planilha!$1:$1048576,3,FALSE)</f>
        <v>FORRO</v>
      </c>
      <c r="C237" s="413">
        <f>VLOOKUP(A237,planilha!$1:$1048576,7,FALSE)</f>
        <v>0</v>
      </c>
      <c r="D237" s="60"/>
      <c r="E237" s="60"/>
      <c r="F237" s="60"/>
      <c r="G237" s="61">
        <v>0.5</v>
      </c>
      <c r="H237" s="61">
        <v>0.5</v>
      </c>
      <c r="I237" s="60"/>
      <c r="J237" s="60"/>
      <c r="K237" s="60"/>
      <c r="L237" s="60"/>
      <c r="M237" s="60"/>
      <c r="N237" s="60"/>
      <c r="O237" s="60"/>
      <c r="P237" s="102">
        <f t="shared" si="29"/>
        <v>1</v>
      </c>
    </row>
    <row r="238" spans="1:16" s="59" customFormat="1" ht="15" customHeight="1">
      <c r="A238" s="412"/>
      <c r="B238" s="414"/>
      <c r="C238" s="414"/>
      <c r="D238" s="60"/>
      <c r="E238" s="60"/>
      <c r="F238" s="60"/>
      <c r="G238" s="60">
        <f t="shared" ref="G238:H238" si="40">$C$237*G237</f>
        <v>0</v>
      </c>
      <c r="H238" s="60">
        <f t="shared" si="40"/>
        <v>0</v>
      </c>
      <c r="I238" s="60"/>
      <c r="J238" s="60"/>
      <c r="K238" s="60"/>
      <c r="L238" s="60"/>
      <c r="M238" s="60"/>
      <c r="N238" s="60"/>
      <c r="O238" s="60"/>
      <c r="P238" s="101">
        <f t="shared" si="29"/>
        <v>0</v>
      </c>
    </row>
    <row r="239" spans="1:16" s="59" customFormat="1" ht="15" customHeight="1">
      <c r="A239" s="411" t="s">
        <v>2194</v>
      </c>
      <c r="B239" s="413" t="str">
        <f>VLOOKUP(A239,planilha!$1:$1048576,3,FALSE)</f>
        <v>ESQUADRIAS DE MADEIRA E MARCENARIA</v>
      </c>
      <c r="C239" s="413">
        <f>VLOOKUP(A239,planilha!$1:$1048576,7,FALSE)</f>
        <v>0</v>
      </c>
      <c r="D239" s="60"/>
      <c r="E239" s="60"/>
      <c r="F239" s="60"/>
      <c r="G239" s="62">
        <v>0.5</v>
      </c>
      <c r="H239" s="62">
        <v>0.5</v>
      </c>
      <c r="I239" s="60"/>
      <c r="J239" s="60"/>
      <c r="K239" s="60"/>
      <c r="L239" s="60"/>
      <c r="M239" s="60"/>
      <c r="N239" s="60"/>
      <c r="O239" s="60"/>
      <c r="P239" s="102">
        <f t="shared" si="29"/>
        <v>1</v>
      </c>
    </row>
    <row r="240" spans="1:16" s="59" customFormat="1" ht="15" customHeight="1">
      <c r="A240" s="412"/>
      <c r="B240" s="414"/>
      <c r="C240" s="414"/>
      <c r="D240" s="60"/>
      <c r="E240" s="60"/>
      <c r="F240" s="60"/>
      <c r="G240" s="60">
        <f t="shared" ref="G240:H240" si="41">$C$239*G239</f>
        <v>0</v>
      </c>
      <c r="H240" s="60">
        <f t="shared" si="41"/>
        <v>0</v>
      </c>
      <c r="I240" s="60"/>
      <c r="J240" s="60"/>
      <c r="K240" s="60"/>
      <c r="L240" s="60"/>
      <c r="M240" s="60"/>
      <c r="N240" s="60"/>
      <c r="O240" s="60"/>
      <c r="P240" s="101">
        <f t="shared" si="29"/>
        <v>0</v>
      </c>
    </row>
    <row r="241" spans="1:16" s="59" customFormat="1" ht="15" customHeight="1">
      <c r="A241" s="411" t="s">
        <v>2202</v>
      </c>
      <c r="B241" s="413" t="str">
        <f>VLOOKUP(A241,planilha!$1:$1048576,3,FALSE)</f>
        <v>ESQUADRIAS METÁLICAS</v>
      </c>
      <c r="C241" s="413">
        <f>VLOOKUP(A241,planilha!$1:$1048576,7,FALSE)</f>
        <v>0</v>
      </c>
      <c r="D241" s="60"/>
      <c r="E241" s="60"/>
      <c r="F241" s="60"/>
      <c r="G241" s="61">
        <v>0.5</v>
      </c>
      <c r="H241" s="61">
        <v>0.5</v>
      </c>
      <c r="I241" s="60"/>
      <c r="J241" s="60"/>
      <c r="K241" s="60"/>
      <c r="L241" s="60"/>
      <c r="M241" s="60"/>
      <c r="N241" s="60"/>
      <c r="O241" s="60"/>
      <c r="P241" s="102">
        <f t="shared" si="29"/>
        <v>1</v>
      </c>
    </row>
    <row r="242" spans="1:16" s="59" customFormat="1" ht="15" customHeight="1">
      <c r="A242" s="412"/>
      <c r="B242" s="414"/>
      <c r="C242" s="414"/>
      <c r="D242" s="60"/>
      <c r="E242" s="60"/>
      <c r="F242" s="60"/>
      <c r="G242" s="60">
        <f t="shared" ref="G242:H242" si="42">$C$241*G241</f>
        <v>0</v>
      </c>
      <c r="H242" s="60">
        <f t="shared" si="42"/>
        <v>0</v>
      </c>
      <c r="I242" s="60"/>
      <c r="J242" s="60"/>
      <c r="K242" s="60"/>
      <c r="L242" s="60"/>
      <c r="M242" s="60"/>
      <c r="N242" s="60"/>
      <c r="O242" s="60"/>
      <c r="P242" s="101">
        <f t="shared" si="29"/>
        <v>0</v>
      </c>
    </row>
    <row r="243" spans="1:16" s="59" customFormat="1" ht="15" customHeight="1">
      <c r="A243" s="411" t="s">
        <v>2207</v>
      </c>
      <c r="B243" s="413" t="str">
        <f>VLOOKUP(A243,planilha!$1:$1048576,3,FALSE)</f>
        <v>ESQUADRIAS DE VIDRO</v>
      </c>
      <c r="C243" s="413">
        <f>VLOOKUP(A243,planilha!$1:$1048576,7,FALSE)</f>
        <v>0</v>
      </c>
      <c r="D243" s="60"/>
      <c r="E243" s="60"/>
      <c r="F243" s="60"/>
      <c r="G243" s="62">
        <v>0.5</v>
      </c>
      <c r="H243" s="62">
        <v>0.5</v>
      </c>
      <c r="I243" s="60"/>
      <c r="J243" s="60"/>
      <c r="K243" s="60"/>
      <c r="L243" s="60"/>
      <c r="M243" s="60"/>
      <c r="N243" s="60"/>
      <c r="O243" s="60"/>
      <c r="P243" s="102">
        <f t="shared" si="29"/>
        <v>1</v>
      </c>
    </row>
    <row r="244" spans="1:16" s="59" customFormat="1" ht="15" customHeight="1">
      <c r="A244" s="412"/>
      <c r="B244" s="414"/>
      <c r="C244" s="414"/>
      <c r="D244" s="60"/>
      <c r="E244" s="60"/>
      <c r="F244" s="60"/>
      <c r="G244" s="60">
        <f t="shared" ref="G244:H244" si="43">$C$243*G243</f>
        <v>0</v>
      </c>
      <c r="H244" s="60">
        <f t="shared" si="43"/>
        <v>0</v>
      </c>
      <c r="I244" s="60"/>
      <c r="J244" s="60"/>
      <c r="K244" s="60"/>
      <c r="L244" s="60"/>
      <c r="M244" s="60"/>
      <c r="N244" s="60"/>
      <c r="O244" s="60"/>
      <c r="P244" s="101">
        <f t="shared" si="29"/>
        <v>0</v>
      </c>
    </row>
    <row r="245" spans="1:16" s="59" customFormat="1" ht="15" customHeight="1">
      <c r="A245" s="411" t="s">
        <v>2210</v>
      </c>
      <c r="B245" s="413" t="str">
        <f>VLOOKUP(A245,planilha!$1:$1048576,3,FALSE)</f>
        <v>FERRAGENS COMPLEMENTAR PARA ESQUADRIAS</v>
      </c>
      <c r="C245" s="413">
        <f>VLOOKUP(A245,planilha!$1:$1048576,7,FALSE)</f>
        <v>0</v>
      </c>
      <c r="D245" s="60"/>
      <c r="E245" s="60"/>
      <c r="F245" s="60"/>
      <c r="G245" s="60"/>
      <c r="H245" s="60"/>
      <c r="I245" s="61">
        <v>1</v>
      </c>
      <c r="J245" s="60"/>
      <c r="K245" s="60"/>
      <c r="L245" s="60"/>
      <c r="M245" s="60"/>
      <c r="N245" s="60"/>
      <c r="O245" s="60"/>
      <c r="P245" s="102">
        <f t="shared" si="29"/>
        <v>1</v>
      </c>
    </row>
    <row r="246" spans="1:16" s="59" customFormat="1" ht="15" customHeight="1">
      <c r="A246" s="412"/>
      <c r="B246" s="414"/>
      <c r="C246" s="414"/>
      <c r="D246" s="60"/>
      <c r="E246" s="60"/>
      <c r="F246" s="60"/>
      <c r="G246" s="60"/>
      <c r="H246" s="60"/>
      <c r="I246" s="60">
        <f t="shared" ref="I246" si="44">$C$245*I245</f>
        <v>0</v>
      </c>
      <c r="J246" s="60"/>
      <c r="K246" s="60"/>
      <c r="L246" s="60"/>
      <c r="M246" s="60"/>
      <c r="N246" s="60"/>
      <c r="O246" s="60"/>
      <c r="P246" s="101">
        <f t="shared" si="29"/>
        <v>0</v>
      </c>
    </row>
    <row r="247" spans="1:16" s="59" customFormat="1" ht="15" customHeight="1">
      <c r="A247" s="411" t="s">
        <v>2215</v>
      </c>
      <c r="B247" s="413" t="str">
        <f>VLOOKUP(A247,planilha!$1:$1048576,3,FALSE)</f>
        <v>ACESSIBILIDADE</v>
      </c>
      <c r="C247" s="413">
        <f>VLOOKUP(A247,planilha!$1:$1048576,7,FALSE)</f>
        <v>0</v>
      </c>
      <c r="D247" s="60"/>
      <c r="E247" s="60"/>
      <c r="F247" s="60"/>
      <c r="G247" s="60"/>
      <c r="H247" s="60"/>
      <c r="I247" s="62">
        <v>1</v>
      </c>
      <c r="J247" s="60"/>
      <c r="K247" s="60"/>
      <c r="L247" s="60"/>
      <c r="M247" s="60"/>
      <c r="N247" s="60"/>
      <c r="O247" s="60"/>
      <c r="P247" s="102">
        <f t="shared" si="29"/>
        <v>1</v>
      </c>
    </row>
    <row r="248" spans="1:16" s="59" customFormat="1" ht="15" customHeight="1">
      <c r="A248" s="412"/>
      <c r="B248" s="414"/>
      <c r="C248" s="414"/>
      <c r="D248" s="60"/>
      <c r="E248" s="60"/>
      <c r="F248" s="60"/>
      <c r="G248" s="60"/>
      <c r="H248" s="60"/>
      <c r="I248" s="60">
        <f t="shared" ref="I248" si="45">$C$247*I247</f>
        <v>0</v>
      </c>
      <c r="J248" s="60"/>
      <c r="K248" s="60"/>
      <c r="L248" s="60"/>
      <c r="M248" s="60"/>
      <c r="N248" s="60"/>
      <c r="O248" s="60"/>
      <c r="P248" s="101">
        <f t="shared" si="29"/>
        <v>0</v>
      </c>
    </row>
    <row r="249" spans="1:16" s="59" customFormat="1" ht="15" customHeight="1">
      <c r="A249" s="411" t="s">
        <v>2220</v>
      </c>
      <c r="B249" s="413" t="str">
        <f>VLOOKUP(A249,planilha!$1:$1048576,3,FALSE)</f>
        <v>IMPERMEABILIZAÇÃO</v>
      </c>
      <c r="C249" s="413">
        <f>VLOOKUP(A249,planilha!$1:$1048576,7,FALSE)</f>
        <v>0</v>
      </c>
      <c r="D249" s="60"/>
      <c r="E249" s="60"/>
      <c r="F249" s="60"/>
      <c r="G249" s="61">
        <v>0.5</v>
      </c>
      <c r="H249" s="61">
        <v>0.5</v>
      </c>
      <c r="I249" s="61"/>
      <c r="J249" s="60"/>
      <c r="K249" s="60"/>
      <c r="L249" s="60"/>
      <c r="M249" s="60"/>
      <c r="N249" s="60"/>
      <c r="O249" s="60"/>
      <c r="P249" s="102">
        <f t="shared" si="29"/>
        <v>1</v>
      </c>
    </row>
    <row r="250" spans="1:16" s="59" customFormat="1" ht="15" customHeight="1">
      <c r="A250" s="412"/>
      <c r="B250" s="414"/>
      <c r="C250" s="414"/>
      <c r="D250" s="60"/>
      <c r="E250" s="60"/>
      <c r="F250" s="60"/>
      <c r="G250" s="60">
        <f t="shared" ref="G250:I250" si="46">$C$249*G249</f>
        <v>0</v>
      </c>
      <c r="H250" s="60">
        <f t="shared" si="46"/>
        <v>0</v>
      </c>
      <c r="I250" s="60">
        <f t="shared" si="46"/>
        <v>0</v>
      </c>
      <c r="J250" s="60"/>
      <c r="K250" s="60"/>
      <c r="L250" s="60"/>
      <c r="M250" s="60"/>
      <c r="N250" s="60"/>
      <c r="O250" s="60"/>
      <c r="P250" s="101">
        <f t="shared" si="29"/>
        <v>0</v>
      </c>
    </row>
    <row r="251" spans="1:16" s="59" customFormat="1" ht="15" customHeight="1">
      <c r="A251" s="411" t="s">
        <v>2226</v>
      </c>
      <c r="B251" s="413" t="str">
        <f>VLOOKUP(A251,planilha!$1:$1048576,3,FALSE)</f>
        <v>PINTURA</v>
      </c>
      <c r="C251" s="413">
        <f>VLOOKUP(A251,planilha!$1:$1048576,7,FALSE)</f>
        <v>0</v>
      </c>
      <c r="D251" s="60"/>
      <c r="E251" s="60"/>
      <c r="F251" s="60"/>
      <c r="G251" s="62">
        <v>0.5</v>
      </c>
      <c r="H251" s="62">
        <v>0.5</v>
      </c>
      <c r="I251" s="60"/>
      <c r="J251" s="60"/>
      <c r="K251" s="60"/>
      <c r="L251" s="60"/>
      <c r="M251" s="60"/>
      <c r="N251" s="60"/>
      <c r="O251" s="60"/>
      <c r="P251" s="102">
        <f t="shared" si="29"/>
        <v>1</v>
      </c>
    </row>
    <row r="252" spans="1:16" s="59" customFormat="1" ht="15" customHeight="1">
      <c r="A252" s="412"/>
      <c r="B252" s="414"/>
      <c r="C252" s="414"/>
      <c r="D252" s="60"/>
      <c r="E252" s="60"/>
      <c r="F252" s="60"/>
      <c r="G252" s="60">
        <f t="shared" ref="G252:H252" si="47">$C$251*G251</f>
        <v>0</v>
      </c>
      <c r="H252" s="60">
        <f t="shared" si="47"/>
        <v>0</v>
      </c>
      <c r="I252" s="60"/>
      <c r="J252" s="60"/>
      <c r="K252" s="60"/>
      <c r="L252" s="60"/>
      <c r="M252" s="60"/>
      <c r="N252" s="60"/>
      <c r="O252" s="60"/>
      <c r="P252" s="101">
        <f t="shared" si="29"/>
        <v>0</v>
      </c>
    </row>
    <row r="253" spans="1:16" s="59" customFormat="1" ht="15" customHeight="1">
      <c r="A253" s="411" t="s">
        <v>2233</v>
      </c>
      <c r="B253" s="413" t="str">
        <f>VLOOKUP(A253,planilha!$1:$1048576,3,FALSE)</f>
        <v>INSTALAÇÕES ELÉTRICAS E ESPECIAIS</v>
      </c>
      <c r="C253" s="413">
        <f>VLOOKUP(A253,planilha!$1:$1048576,7,FALSE)</f>
        <v>0</v>
      </c>
      <c r="D253" s="60"/>
      <c r="E253" s="61">
        <v>0.2</v>
      </c>
      <c r="F253" s="61">
        <v>0.2</v>
      </c>
      <c r="G253" s="61">
        <v>0.2</v>
      </c>
      <c r="H253" s="61">
        <v>0.2</v>
      </c>
      <c r="I253" s="61">
        <v>0.2</v>
      </c>
      <c r="J253" s="60"/>
      <c r="K253" s="60"/>
      <c r="L253" s="60"/>
      <c r="M253" s="60"/>
      <c r="N253" s="60"/>
      <c r="O253" s="60"/>
      <c r="P253" s="102">
        <f t="shared" si="29"/>
        <v>1</v>
      </c>
    </row>
    <row r="254" spans="1:16" s="59" customFormat="1" ht="15" customHeight="1">
      <c r="A254" s="412"/>
      <c r="B254" s="414"/>
      <c r="C254" s="414"/>
      <c r="D254" s="60"/>
      <c r="E254" s="60">
        <f t="shared" ref="E254:I254" si="48">$C$253*E253</f>
        <v>0</v>
      </c>
      <c r="F254" s="60">
        <f t="shared" si="48"/>
        <v>0</v>
      </c>
      <c r="G254" s="60">
        <f t="shared" si="48"/>
        <v>0</v>
      </c>
      <c r="H254" s="60">
        <f t="shared" si="48"/>
        <v>0</v>
      </c>
      <c r="I254" s="60">
        <f t="shared" si="48"/>
        <v>0</v>
      </c>
      <c r="J254" s="60"/>
      <c r="K254" s="60"/>
      <c r="L254" s="60"/>
      <c r="M254" s="60"/>
      <c r="N254" s="60"/>
      <c r="O254" s="60"/>
      <c r="P254" s="101">
        <f t="shared" si="29"/>
        <v>0</v>
      </c>
    </row>
    <row r="255" spans="1:16" s="59" customFormat="1" ht="15" customHeight="1">
      <c r="A255" s="411" t="s">
        <v>2268</v>
      </c>
      <c r="B255" s="413" t="str">
        <f>VLOOKUP(A255,planilha!$1:$1048576,3,FALSE)</f>
        <v>INSTALAÇÕES HIDRÁULICAS</v>
      </c>
      <c r="C255" s="413">
        <f>VLOOKUP(A255,planilha!$1:$1048576,7,FALSE)</f>
        <v>0</v>
      </c>
      <c r="D255" s="60"/>
      <c r="E255" s="62">
        <v>0.2</v>
      </c>
      <c r="F255" s="62">
        <v>0.2</v>
      </c>
      <c r="G255" s="62">
        <v>0.2</v>
      </c>
      <c r="H255" s="62">
        <v>0.2</v>
      </c>
      <c r="I255" s="62">
        <v>0.2</v>
      </c>
      <c r="J255" s="60"/>
      <c r="K255" s="60"/>
      <c r="L255" s="60"/>
      <c r="M255" s="60"/>
      <c r="N255" s="60"/>
      <c r="O255" s="60"/>
      <c r="P255" s="102">
        <f t="shared" si="29"/>
        <v>1</v>
      </c>
    </row>
    <row r="256" spans="1:16" s="59" customFormat="1" ht="15" customHeight="1">
      <c r="A256" s="412"/>
      <c r="B256" s="414"/>
      <c r="C256" s="414"/>
      <c r="D256" s="60"/>
      <c r="E256" s="60">
        <f t="shared" ref="E256:I256" si="49">$C$255*E255</f>
        <v>0</v>
      </c>
      <c r="F256" s="60">
        <f t="shared" si="49"/>
        <v>0</v>
      </c>
      <c r="G256" s="60">
        <f t="shared" si="49"/>
        <v>0</v>
      </c>
      <c r="H256" s="60">
        <f t="shared" si="49"/>
        <v>0</v>
      </c>
      <c r="I256" s="60">
        <f t="shared" si="49"/>
        <v>0</v>
      </c>
      <c r="J256" s="60"/>
      <c r="K256" s="60"/>
      <c r="L256" s="60"/>
      <c r="M256" s="60"/>
      <c r="N256" s="60"/>
      <c r="O256" s="60"/>
      <c r="P256" s="101">
        <f t="shared" si="29"/>
        <v>0</v>
      </c>
    </row>
    <row r="257" spans="1:16" s="59" customFormat="1" ht="15" customHeight="1">
      <c r="A257" s="411" t="s">
        <v>2282</v>
      </c>
      <c r="B257" s="413" t="str">
        <f>VLOOKUP(A257,planilha!$1:$1048576,3,FALSE)</f>
        <v>DETECÇÃO, COMBATE E PREVEÇÃO A INCÊNDIO</v>
      </c>
      <c r="C257" s="413">
        <f>VLOOKUP(A257,planilha!$1:$1048576,7,FALSE)</f>
        <v>0</v>
      </c>
      <c r="D257" s="60"/>
      <c r="E257" s="61">
        <v>0.2</v>
      </c>
      <c r="F257" s="61">
        <v>0.2</v>
      </c>
      <c r="G257" s="61">
        <v>0.2</v>
      </c>
      <c r="H257" s="61">
        <v>0.2</v>
      </c>
      <c r="I257" s="61">
        <v>0.2</v>
      </c>
      <c r="J257" s="60"/>
      <c r="K257" s="60"/>
      <c r="L257" s="60"/>
      <c r="M257" s="60"/>
      <c r="N257" s="60"/>
      <c r="O257" s="60"/>
      <c r="P257" s="102">
        <f t="shared" si="29"/>
        <v>1</v>
      </c>
    </row>
    <row r="258" spans="1:16" s="59" customFormat="1" ht="15" customHeight="1">
      <c r="A258" s="412"/>
      <c r="B258" s="414"/>
      <c r="C258" s="414"/>
      <c r="D258" s="60"/>
      <c r="E258" s="60">
        <f t="shared" ref="E258:I258" si="50">$C$257*E257</f>
        <v>0</v>
      </c>
      <c r="F258" s="60">
        <f t="shared" si="50"/>
        <v>0</v>
      </c>
      <c r="G258" s="60">
        <f t="shared" si="50"/>
        <v>0</v>
      </c>
      <c r="H258" s="60">
        <f t="shared" si="50"/>
        <v>0</v>
      </c>
      <c r="I258" s="60">
        <f t="shared" si="50"/>
        <v>0</v>
      </c>
      <c r="J258" s="60"/>
      <c r="K258" s="60"/>
      <c r="L258" s="60"/>
      <c r="M258" s="60"/>
      <c r="N258" s="60"/>
      <c r="O258" s="60"/>
      <c r="P258" s="101">
        <f t="shared" si="29"/>
        <v>0</v>
      </c>
    </row>
    <row r="259" spans="1:16" s="59" customFormat="1" ht="15" customHeight="1">
      <c r="A259" s="411" t="s">
        <v>2346</v>
      </c>
      <c r="B259" s="413" t="str">
        <f>VLOOKUP(A259,planilha!$1:$1048576,3,FALSE)</f>
        <v>CLIMATIZAÇÃO</v>
      </c>
      <c r="C259" s="413">
        <f>VLOOKUP(A259,planilha!$1:$1048576,7,FALSE)</f>
        <v>0</v>
      </c>
      <c r="D259" s="60"/>
      <c r="E259" s="62"/>
      <c r="F259" s="62"/>
      <c r="G259" s="62"/>
      <c r="H259" s="62"/>
      <c r="I259" s="62">
        <v>1</v>
      </c>
      <c r="J259" s="60"/>
      <c r="K259" s="60"/>
      <c r="L259" s="60"/>
      <c r="M259" s="60"/>
      <c r="N259" s="60"/>
      <c r="O259" s="60"/>
      <c r="P259" s="102">
        <f t="shared" si="29"/>
        <v>1</v>
      </c>
    </row>
    <row r="260" spans="1:16" s="59" customFormat="1" ht="15" customHeight="1">
      <c r="A260" s="412"/>
      <c r="B260" s="414"/>
      <c r="C260" s="414"/>
      <c r="D260" s="60"/>
      <c r="E260" s="60"/>
      <c r="F260" s="60"/>
      <c r="G260" s="60"/>
      <c r="H260" s="60"/>
      <c r="I260" s="60">
        <f t="shared" ref="I260" si="51">$C$259*I259</f>
        <v>0</v>
      </c>
      <c r="J260" s="60"/>
      <c r="K260" s="60"/>
      <c r="L260" s="60"/>
      <c r="M260" s="60"/>
      <c r="N260" s="60"/>
      <c r="O260" s="60"/>
      <c r="P260" s="101">
        <f t="shared" si="29"/>
        <v>0</v>
      </c>
    </row>
    <row r="261" spans="1:16" s="59" customFormat="1" ht="15" customHeight="1">
      <c r="A261" s="411" t="s">
        <v>2356</v>
      </c>
      <c r="B261" s="413" t="str">
        <f>VLOOKUP(A261,planilha!$1:$1048576,3,FALSE)</f>
        <v>LIMPEZA E ARREMATE</v>
      </c>
      <c r="C261" s="413">
        <f>VLOOKUP(A261,planilha!$1:$1048576,7,FALSE)</f>
        <v>0</v>
      </c>
      <c r="D261" s="60"/>
      <c r="E261" s="60"/>
      <c r="F261" s="60"/>
      <c r="G261" s="60"/>
      <c r="H261" s="60"/>
      <c r="I261" s="61">
        <v>1</v>
      </c>
      <c r="J261" s="60"/>
      <c r="K261" s="60"/>
      <c r="L261" s="60"/>
      <c r="M261" s="60"/>
      <c r="N261" s="60"/>
      <c r="O261" s="60"/>
      <c r="P261" s="102">
        <f t="shared" si="29"/>
        <v>1</v>
      </c>
    </row>
    <row r="262" spans="1:16" s="59" customFormat="1" ht="15" customHeight="1">
      <c r="A262" s="412"/>
      <c r="B262" s="414"/>
      <c r="C262" s="414"/>
      <c r="D262" s="60"/>
      <c r="E262" s="60"/>
      <c r="F262" s="60"/>
      <c r="G262" s="60"/>
      <c r="H262" s="60"/>
      <c r="I262" s="60">
        <f t="shared" ref="I262" si="52">$C$261*I261</f>
        <v>0</v>
      </c>
      <c r="J262" s="60"/>
      <c r="K262" s="60"/>
      <c r="L262" s="60"/>
      <c r="M262" s="60"/>
      <c r="N262" s="60"/>
      <c r="O262" s="60"/>
      <c r="P262" s="101">
        <f t="shared" si="29"/>
        <v>0</v>
      </c>
    </row>
    <row r="263" spans="1:16" s="59" customFormat="1" ht="15" customHeight="1">
      <c r="A263" s="416" t="str">
        <f>planilha!C1228</f>
        <v>6 - NECROTÉRIO</v>
      </c>
      <c r="B263" s="417"/>
      <c r="C263" s="417"/>
      <c r="D263" s="426"/>
      <c r="E263" s="427"/>
      <c r="F263" s="427"/>
      <c r="G263" s="427"/>
      <c r="H263" s="427"/>
      <c r="I263" s="427"/>
      <c r="J263" s="427"/>
      <c r="K263" s="427"/>
      <c r="L263" s="427"/>
      <c r="M263" s="427"/>
      <c r="N263" s="427"/>
      <c r="O263" s="427"/>
      <c r="P263" s="428"/>
    </row>
    <row r="264" spans="1:16" s="59" customFormat="1" ht="15" customHeight="1">
      <c r="A264" s="418"/>
      <c r="B264" s="419"/>
      <c r="C264" s="419"/>
      <c r="D264" s="429"/>
      <c r="E264" s="430"/>
      <c r="F264" s="430"/>
      <c r="G264" s="430"/>
      <c r="H264" s="430"/>
      <c r="I264" s="430"/>
      <c r="J264" s="430"/>
      <c r="K264" s="430"/>
      <c r="L264" s="430"/>
      <c r="M264" s="430"/>
      <c r="N264" s="430"/>
      <c r="O264" s="430"/>
      <c r="P264" s="431"/>
    </row>
    <row r="265" spans="1:16" s="59" customFormat="1" ht="15" customHeight="1">
      <c r="A265" s="411" t="s">
        <v>1196</v>
      </c>
      <c r="B265" s="413" t="str">
        <f>VLOOKUP(A265,planilha!$1:$1048576,3,FALSE)</f>
        <v>SERVIÇO TÉCNICO ESPECIALIZADO</v>
      </c>
      <c r="C265" s="413">
        <f>VLOOKUP(A265,planilha!$1:$1048576,7,FALSE)</f>
        <v>0</v>
      </c>
      <c r="D265" s="60"/>
      <c r="E265" s="60"/>
      <c r="F265" s="61">
        <v>0.25</v>
      </c>
      <c r="G265" s="61">
        <v>0.25</v>
      </c>
      <c r="H265" s="61">
        <v>0.25</v>
      </c>
      <c r="I265" s="61">
        <v>0.25</v>
      </c>
      <c r="J265" s="60"/>
      <c r="K265" s="60"/>
      <c r="L265" s="60"/>
      <c r="M265" s="60"/>
      <c r="N265" s="60"/>
      <c r="O265" s="60"/>
      <c r="P265" s="102">
        <f t="shared" ref="P265" si="53">SUM(D265:O265)</f>
        <v>1</v>
      </c>
    </row>
    <row r="266" spans="1:16" s="59" customFormat="1" ht="15" customHeight="1">
      <c r="A266" s="412"/>
      <c r="B266" s="414"/>
      <c r="C266" s="414"/>
      <c r="D266" s="60"/>
      <c r="E266" s="60"/>
      <c r="F266" s="60">
        <f t="shared" ref="F266:I266" si="54">$C$265*F265</f>
        <v>0</v>
      </c>
      <c r="G266" s="60">
        <f t="shared" si="54"/>
        <v>0</v>
      </c>
      <c r="H266" s="60">
        <f t="shared" si="54"/>
        <v>0</v>
      </c>
      <c r="I266" s="60">
        <f t="shared" si="54"/>
        <v>0</v>
      </c>
      <c r="J266" s="60"/>
      <c r="K266" s="60"/>
      <c r="L266" s="60"/>
      <c r="M266" s="60"/>
      <c r="N266" s="60"/>
      <c r="O266" s="60"/>
      <c r="P266" s="101">
        <f t="shared" ref="P266:P304" si="55">SUM(D266:O266)</f>
        <v>0</v>
      </c>
    </row>
    <row r="267" spans="1:16" s="59" customFormat="1" ht="15" customHeight="1">
      <c r="A267" s="411" t="s">
        <v>1197</v>
      </c>
      <c r="B267" s="413" t="str">
        <f>VLOOKUP(A267,planilha!$1:$1048576,3,FALSE)</f>
        <v>INÍCIO E APOIO DE OBRA</v>
      </c>
      <c r="C267" s="413">
        <f>VLOOKUP(A267,planilha!$1:$1048576,7,FALSE)</f>
        <v>0</v>
      </c>
      <c r="D267" s="60"/>
      <c r="E267" s="60"/>
      <c r="F267" s="62">
        <v>0.25</v>
      </c>
      <c r="G267" s="62">
        <v>0.25</v>
      </c>
      <c r="H267" s="62">
        <v>0.25</v>
      </c>
      <c r="I267" s="62">
        <v>0.25</v>
      </c>
      <c r="J267" s="60"/>
      <c r="K267" s="60"/>
      <c r="L267" s="60"/>
      <c r="M267" s="60"/>
      <c r="N267" s="60"/>
      <c r="O267" s="60"/>
      <c r="P267" s="102">
        <f t="shared" si="55"/>
        <v>1</v>
      </c>
    </row>
    <row r="268" spans="1:16" s="59" customFormat="1" ht="15" customHeight="1">
      <c r="A268" s="412"/>
      <c r="B268" s="414"/>
      <c r="C268" s="414"/>
      <c r="D268" s="60"/>
      <c r="E268" s="60"/>
      <c r="F268" s="60">
        <f t="shared" ref="F268:I268" si="56">$C$267*F267</f>
        <v>0</v>
      </c>
      <c r="G268" s="60">
        <f t="shared" si="56"/>
        <v>0</v>
      </c>
      <c r="H268" s="60">
        <f t="shared" si="56"/>
        <v>0</v>
      </c>
      <c r="I268" s="60">
        <f t="shared" si="56"/>
        <v>0</v>
      </c>
      <c r="J268" s="60"/>
      <c r="K268" s="60"/>
      <c r="L268" s="60"/>
      <c r="M268" s="60"/>
      <c r="N268" s="60"/>
      <c r="O268" s="60"/>
      <c r="P268" s="101">
        <f t="shared" si="55"/>
        <v>0</v>
      </c>
    </row>
    <row r="269" spans="1:16" ht="15" customHeight="1">
      <c r="A269" s="411" t="s">
        <v>1198</v>
      </c>
      <c r="B269" s="413" t="str">
        <f>VLOOKUP(A269,planilha!$1:$1048576,3,FALSE)</f>
        <v>DEMOLIÇÃO SEM REAPROVEITAMENTO</v>
      </c>
      <c r="C269" s="413">
        <f>VLOOKUP(A269,planilha!$1:$1048576,7,FALSE)</f>
        <v>0</v>
      </c>
      <c r="D269" s="60"/>
      <c r="E269" s="60"/>
      <c r="F269" s="61">
        <v>1</v>
      </c>
      <c r="G269" s="60"/>
      <c r="H269" s="60"/>
      <c r="I269" s="60"/>
      <c r="J269" s="60"/>
      <c r="K269" s="60"/>
      <c r="L269" s="60"/>
      <c r="M269" s="60"/>
      <c r="N269" s="60"/>
      <c r="O269" s="60"/>
      <c r="P269" s="102">
        <f t="shared" si="55"/>
        <v>1</v>
      </c>
    </row>
    <row r="270" spans="1:16" ht="15" customHeight="1">
      <c r="A270" s="412"/>
      <c r="B270" s="414"/>
      <c r="C270" s="414"/>
      <c r="D270" s="60"/>
      <c r="E270" s="60"/>
      <c r="F270" s="60">
        <f t="shared" ref="F270" si="57">$C$269*F269</f>
        <v>0</v>
      </c>
      <c r="G270" s="60"/>
      <c r="H270" s="60"/>
      <c r="I270" s="60"/>
      <c r="J270" s="60"/>
      <c r="K270" s="60"/>
      <c r="L270" s="60"/>
      <c r="M270" s="60"/>
      <c r="N270" s="60"/>
      <c r="O270" s="60"/>
      <c r="P270" s="101">
        <f t="shared" si="55"/>
        <v>0</v>
      </c>
    </row>
    <row r="271" spans="1:16" s="59" customFormat="1" ht="15" customHeight="1">
      <c r="A271" s="411" t="s">
        <v>1199</v>
      </c>
      <c r="B271" s="413" t="str">
        <f>VLOOKUP(A271,planilha!$1:$1048576,3,FALSE)</f>
        <v>RETIRADA DE APARELHOS ELÉTRICOS E HIDRÁULICOS, DEMAIS PEÇAS DE MADEIRA E METÁLICAS</v>
      </c>
      <c r="C271" s="413">
        <f>VLOOKUP(A271,planilha!$1:$1048576,7,FALSE)</f>
        <v>0</v>
      </c>
      <c r="D271" s="60"/>
      <c r="E271" s="60"/>
      <c r="F271" s="62">
        <v>1</v>
      </c>
      <c r="G271" s="60"/>
      <c r="H271" s="60"/>
      <c r="I271" s="60"/>
      <c r="J271" s="60"/>
      <c r="K271" s="60"/>
      <c r="L271" s="60"/>
      <c r="M271" s="60"/>
      <c r="N271" s="60"/>
      <c r="O271" s="60"/>
      <c r="P271" s="102">
        <f t="shared" si="55"/>
        <v>1</v>
      </c>
    </row>
    <row r="272" spans="1:16" s="59" customFormat="1" ht="15" customHeight="1">
      <c r="A272" s="412"/>
      <c r="B272" s="414"/>
      <c r="C272" s="414"/>
      <c r="D272" s="60"/>
      <c r="E272" s="60"/>
      <c r="F272" s="60">
        <f t="shared" ref="F272" si="58">$C$271*F271</f>
        <v>0</v>
      </c>
      <c r="G272" s="60"/>
      <c r="H272" s="60"/>
      <c r="I272" s="60"/>
      <c r="J272" s="60"/>
      <c r="K272" s="60"/>
      <c r="L272" s="60"/>
      <c r="M272" s="60"/>
      <c r="N272" s="60"/>
      <c r="O272" s="60"/>
      <c r="P272" s="101">
        <f t="shared" si="55"/>
        <v>0</v>
      </c>
    </row>
    <row r="273" spans="1:16" s="59" customFormat="1" ht="15" customHeight="1">
      <c r="A273" s="411" t="s">
        <v>1200</v>
      </c>
      <c r="B273" s="413" t="str">
        <f>VLOOKUP(A273,planilha!$1:$1048576,3,FALSE)</f>
        <v xml:space="preserve">FUNDAÇÃO E ESTRUTURA </v>
      </c>
      <c r="C273" s="413">
        <f>VLOOKUP(A273,planilha!$1:$1048576,7,FALSE)</f>
        <v>0</v>
      </c>
      <c r="D273" s="60"/>
      <c r="E273" s="60"/>
      <c r="F273" s="61">
        <v>1</v>
      </c>
      <c r="G273" s="60"/>
      <c r="H273" s="60"/>
      <c r="I273" s="60"/>
      <c r="J273" s="60"/>
      <c r="K273" s="60"/>
      <c r="L273" s="60"/>
      <c r="M273" s="60"/>
      <c r="N273" s="60"/>
      <c r="O273" s="60"/>
      <c r="P273" s="102">
        <f t="shared" si="55"/>
        <v>1</v>
      </c>
    </row>
    <row r="274" spans="1:16" s="59" customFormat="1" ht="15" customHeight="1">
      <c r="A274" s="412"/>
      <c r="B274" s="414"/>
      <c r="C274" s="414"/>
      <c r="D274" s="60"/>
      <c r="E274" s="60"/>
      <c r="F274" s="60">
        <f t="shared" ref="F274" si="59">$C$273*F273</f>
        <v>0</v>
      </c>
      <c r="G274" s="60"/>
      <c r="H274" s="60"/>
      <c r="I274" s="60"/>
      <c r="J274" s="60"/>
      <c r="K274" s="60"/>
      <c r="L274" s="60"/>
      <c r="M274" s="60"/>
      <c r="N274" s="60"/>
      <c r="O274" s="60"/>
      <c r="P274" s="101">
        <f t="shared" si="55"/>
        <v>0</v>
      </c>
    </row>
    <row r="275" spans="1:16" s="59" customFormat="1" ht="15" customHeight="1">
      <c r="A275" s="411" t="s">
        <v>1259</v>
      </c>
      <c r="B275" s="413" t="str">
        <f>VLOOKUP(A275,planilha!$1:$1048576,3,FALSE)</f>
        <v>ALVENARIA E ELEMENTO DIVISOR</v>
      </c>
      <c r="C275" s="413">
        <f>VLOOKUP(A275,planilha!$1:$1048576,7,FALSE)</f>
        <v>0</v>
      </c>
      <c r="D275" s="60"/>
      <c r="E275" s="60"/>
      <c r="F275" s="60"/>
      <c r="G275" s="62">
        <v>1</v>
      </c>
      <c r="H275" s="60"/>
      <c r="I275" s="60"/>
      <c r="J275" s="60"/>
      <c r="K275" s="60"/>
      <c r="L275" s="60"/>
      <c r="M275" s="60"/>
      <c r="N275" s="60"/>
      <c r="O275" s="60"/>
      <c r="P275" s="102">
        <f t="shared" si="55"/>
        <v>1</v>
      </c>
    </row>
    <row r="276" spans="1:16" s="59" customFormat="1" ht="15" customHeight="1">
      <c r="A276" s="412"/>
      <c r="B276" s="414"/>
      <c r="C276" s="414"/>
      <c r="D276" s="60"/>
      <c r="E276" s="60"/>
      <c r="F276" s="60"/>
      <c r="G276" s="60">
        <f t="shared" ref="G276" si="60">$C$275*G275</f>
        <v>0</v>
      </c>
      <c r="H276" s="60"/>
      <c r="I276" s="60"/>
      <c r="J276" s="60"/>
      <c r="K276" s="60"/>
      <c r="L276" s="60"/>
      <c r="M276" s="60"/>
      <c r="N276" s="60"/>
      <c r="O276" s="60"/>
      <c r="P276" s="101">
        <f t="shared" si="55"/>
        <v>0</v>
      </c>
    </row>
    <row r="277" spans="1:16" s="59" customFormat="1" ht="15" customHeight="1">
      <c r="A277" s="411" t="s">
        <v>1292</v>
      </c>
      <c r="B277" s="413" t="str">
        <f>VLOOKUP(A277,planilha!$1:$1048576,3,FALSE)</f>
        <v>COBERTURA EXTERNA E PASSARELA</v>
      </c>
      <c r="C277" s="413">
        <f>VLOOKUP(A277,planilha!$1:$1048576,7,FALSE)</f>
        <v>0</v>
      </c>
      <c r="D277" s="60"/>
      <c r="E277" s="60"/>
      <c r="F277" s="61">
        <v>0.25</v>
      </c>
      <c r="G277" s="61">
        <v>0.25</v>
      </c>
      <c r="H277" s="61">
        <v>0.25</v>
      </c>
      <c r="I277" s="61">
        <v>0.25</v>
      </c>
      <c r="J277" s="60"/>
      <c r="K277" s="60"/>
      <c r="L277" s="60"/>
      <c r="M277" s="60"/>
      <c r="N277" s="60"/>
      <c r="O277" s="60"/>
      <c r="P277" s="102">
        <f t="shared" si="55"/>
        <v>1</v>
      </c>
    </row>
    <row r="278" spans="1:16" s="59" customFormat="1" ht="15" customHeight="1">
      <c r="A278" s="412"/>
      <c r="B278" s="414"/>
      <c r="C278" s="414"/>
      <c r="D278" s="60"/>
      <c r="E278" s="60"/>
      <c r="F278" s="60">
        <f t="shared" ref="F278" si="61">$C$277*F277</f>
        <v>0</v>
      </c>
      <c r="G278" s="60">
        <f t="shared" ref="G278:I278" si="62">$C$277*G277</f>
        <v>0</v>
      </c>
      <c r="H278" s="60">
        <f t="shared" si="62"/>
        <v>0</v>
      </c>
      <c r="I278" s="60">
        <f t="shared" si="62"/>
        <v>0</v>
      </c>
      <c r="J278" s="60"/>
      <c r="K278" s="60"/>
      <c r="L278" s="60"/>
      <c r="M278" s="60"/>
      <c r="N278" s="60"/>
      <c r="O278" s="60"/>
      <c r="P278" s="101">
        <f t="shared" si="55"/>
        <v>0</v>
      </c>
    </row>
    <row r="279" spans="1:16" s="59" customFormat="1" ht="15" customHeight="1">
      <c r="A279" s="411" t="s">
        <v>1293</v>
      </c>
      <c r="B279" s="413" t="str">
        <f>VLOOKUP(A279,planilha!$1:$1048576,3,FALSE)</f>
        <v>REVESTIMENTO</v>
      </c>
      <c r="C279" s="413">
        <f>VLOOKUP(A279,planilha!$1:$1048576,7,FALSE)</f>
        <v>0</v>
      </c>
      <c r="D279" s="60"/>
      <c r="E279" s="60"/>
      <c r="F279" s="60"/>
      <c r="G279" s="62">
        <v>0.5</v>
      </c>
      <c r="H279" s="62">
        <v>0.5</v>
      </c>
      <c r="I279" s="60"/>
      <c r="J279" s="60"/>
      <c r="K279" s="60"/>
      <c r="L279" s="60"/>
      <c r="M279" s="60"/>
      <c r="N279" s="60"/>
      <c r="O279" s="60"/>
      <c r="P279" s="102">
        <f t="shared" si="55"/>
        <v>1</v>
      </c>
    </row>
    <row r="280" spans="1:16" s="59" customFormat="1" ht="15" customHeight="1">
      <c r="A280" s="412"/>
      <c r="B280" s="414"/>
      <c r="C280" s="414"/>
      <c r="D280" s="60"/>
      <c r="E280" s="60"/>
      <c r="F280" s="60"/>
      <c r="G280" s="60">
        <f t="shared" ref="G280:H280" si="63">$C$279*G279</f>
        <v>0</v>
      </c>
      <c r="H280" s="60">
        <f t="shared" si="63"/>
        <v>0</v>
      </c>
      <c r="I280" s="60"/>
      <c r="J280" s="60"/>
      <c r="K280" s="60"/>
      <c r="L280" s="60"/>
      <c r="M280" s="60"/>
      <c r="N280" s="60"/>
      <c r="O280" s="60"/>
      <c r="P280" s="101">
        <f t="shared" si="55"/>
        <v>0</v>
      </c>
    </row>
    <row r="281" spans="1:16" s="59" customFormat="1" ht="15" customHeight="1">
      <c r="A281" s="411" t="s">
        <v>1294</v>
      </c>
      <c r="B281" s="413" t="str">
        <f>VLOOKUP(A281,planilha!$1:$1048576,3,FALSE)</f>
        <v>REVESTIMENTO EM PEDRA</v>
      </c>
      <c r="C281" s="413">
        <f>VLOOKUP(A281,planilha!$1:$1048576,7,FALSE)</f>
        <v>0</v>
      </c>
      <c r="D281" s="60"/>
      <c r="E281" s="60"/>
      <c r="F281" s="60"/>
      <c r="G281" s="61">
        <v>0.5</v>
      </c>
      <c r="H281" s="61">
        <v>0.5</v>
      </c>
      <c r="I281" s="60"/>
      <c r="J281" s="60"/>
      <c r="K281" s="60"/>
      <c r="L281" s="60"/>
      <c r="M281" s="60"/>
      <c r="N281" s="60"/>
      <c r="O281" s="60"/>
      <c r="P281" s="102">
        <f t="shared" si="55"/>
        <v>1</v>
      </c>
    </row>
    <row r="282" spans="1:16" s="59" customFormat="1" ht="15" customHeight="1">
      <c r="A282" s="412"/>
      <c r="B282" s="414"/>
      <c r="C282" s="414"/>
      <c r="D282" s="60"/>
      <c r="E282" s="60"/>
      <c r="F282" s="60"/>
      <c r="G282" s="60">
        <f t="shared" ref="G282:H282" si="64">$C$281*G281</f>
        <v>0</v>
      </c>
      <c r="H282" s="60">
        <f t="shared" si="64"/>
        <v>0</v>
      </c>
      <c r="I282" s="60"/>
      <c r="J282" s="60"/>
      <c r="K282" s="60"/>
      <c r="L282" s="60"/>
      <c r="M282" s="60"/>
      <c r="N282" s="60"/>
      <c r="O282" s="60"/>
      <c r="P282" s="101">
        <f t="shared" si="55"/>
        <v>0</v>
      </c>
    </row>
    <row r="283" spans="1:16" s="59" customFormat="1" ht="15" customHeight="1">
      <c r="A283" s="411" t="s">
        <v>1295</v>
      </c>
      <c r="B283" s="413" t="str">
        <f>VLOOKUP(A283,planilha!$1:$1048576,3,FALSE)</f>
        <v>FORRO</v>
      </c>
      <c r="C283" s="413">
        <f>VLOOKUP(A283,planilha!$1:$1048576,7,FALSE)</f>
        <v>0</v>
      </c>
      <c r="D283" s="60"/>
      <c r="E283" s="60"/>
      <c r="F283" s="60"/>
      <c r="G283" s="62">
        <v>0.5</v>
      </c>
      <c r="H283" s="62">
        <v>0.5</v>
      </c>
      <c r="I283" s="60"/>
      <c r="J283" s="60"/>
      <c r="K283" s="60"/>
      <c r="L283" s="60"/>
      <c r="M283" s="60"/>
      <c r="N283" s="60"/>
      <c r="O283" s="60"/>
      <c r="P283" s="102">
        <f t="shared" si="55"/>
        <v>1</v>
      </c>
    </row>
    <row r="284" spans="1:16" s="59" customFormat="1" ht="15" customHeight="1">
      <c r="A284" s="412"/>
      <c r="B284" s="414"/>
      <c r="C284" s="414"/>
      <c r="D284" s="60"/>
      <c r="E284" s="60"/>
      <c r="F284" s="60"/>
      <c r="G284" s="60">
        <f t="shared" ref="G284:H284" si="65">$C$283*G283</f>
        <v>0</v>
      </c>
      <c r="H284" s="60">
        <f t="shared" si="65"/>
        <v>0</v>
      </c>
      <c r="I284" s="60"/>
      <c r="J284" s="60"/>
      <c r="K284" s="60"/>
      <c r="L284" s="60"/>
      <c r="M284" s="60"/>
      <c r="N284" s="60"/>
      <c r="O284" s="60"/>
      <c r="P284" s="101">
        <f t="shared" si="55"/>
        <v>0</v>
      </c>
    </row>
    <row r="285" spans="1:16" s="59" customFormat="1" ht="15" customHeight="1">
      <c r="A285" s="411" t="s">
        <v>1296</v>
      </c>
      <c r="B285" s="413" t="str">
        <f>VLOOKUP(A285,planilha!$1:$1048576,3,FALSE)</f>
        <v>ESQUADRIAS METÁLICAS E MADEIRA</v>
      </c>
      <c r="C285" s="413">
        <f>VLOOKUP(A285,planilha!$1:$1048576,7,FALSE)</f>
        <v>0</v>
      </c>
      <c r="D285" s="60"/>
      <c r="E285" s="60"/>
      <c r="F285" s="60"/>
      <c r="G285" s="61">
        <v>1</v>
      </c>
      <c r="H285" s="61"/>
      <c r="I285" s="60"/>
      <c r="J285" s="60"/>
      <c r="K285" s="60"/>
      <c r="L285" s="60"/>
      <c r="M285" s="60"/>
      <c r="N285" s="60"/>
      <c r="O285" s="60"/>
      <c r="P285" s="102">
        <f t="shared" si="55"/>
        <v>1</v>
      </c>
    </row>
    <row r="286" spans="1:16" s="59" customFormat="1" ht="15" customHeight="1">
      <c r="A286" s="412"/>
      <c r="B286" s="414"/>
      <c r="C286" s="414"/>
      <c r="D286" s="60"/>
      <c r="E286" s="60"/>
      <c r="F286" s="60"/>
      <c r="G286" s="60">
        <f t="shared" ref="G286:H286" si="66">$C$285*G285</f>
        <v>0</v>
      </c>
      <c r="H286" s="60">
        <f t="shared" si="66"/>
        <v>0</v>
      </c>
      <c r="I286" s="60"/>
      <c r="J286" s="60"/>
      <c r="K286" s="60"/>
      <c r="L286" s="60"/>
      <c r="M286" s="60"/>
      <c r="N286" s="60"/>
      <c r="O286" s="60"/>
      <c r="P286" s="101">
        <f t="shared" si="55"/>
        <v>0</v>
      </c>
    </row>
    <row r="287" spans="1:16" s="59" customFormat="1" ht="15" customHeight="1">
      <c r="A287" s="411" t="s">
        <v>1297</v>
      </c>
      <c r="B287" s="413" t="str">
        <f>VLOOKUP(A287,planilha!$1:$1048576,3,FALSE)</f>
        <v>IMPERMEABILIZAÇÃO, PROTEÇÃO E JUNTA</v>
      </c>
      <c r="C287" s="413">
        <f>VLOOKUP(A287,planilha!$1:$1048576,7,FALSE)</f>
        <v>0</v>
      </c>
      <c r="D287" s="60"/>
      <c r="E287" s="60"/>
      <c r="F287" s="60"/>
      <c r="G287" s="62">
        <v>0.5</v>
      </c>
      <c r="H287" s="62">
        <v>0.5</v>
      </c>
      <c r="I287" s="60"/>
      <c r="J287" s="60"/>
      <c r="K287" s="60"/>
      <c r="L287" s="60"/>
      <c r="M287" s="60"/>
      <c r="N287" s="60"/>
      <c r="O287" s="60"/>
      <c r="P287" s="102">
        <f t="shared" si="55"/>
        <v>1</v>
      </c>
    </row>
    <row r="288" spans="1:16" s="59" customFormat="1" ht="15" customHeight="1">
      <c r="A288" s="412"/>
      <c r="B288" s="414"/>
      <c r="C288" s="414"/>
      <c r="D288" s="60"/>
      <c r="E288" s="60"/>
      <c r="F288" s="60"/>
      <c r="G288" s="60">
        <f t="shared" ref="G288:H288" si="67">$C$287*G287</f>
        <v>0</v>
      </c>
      <c r="H288" s="60">
        <f t="shared" si="67"/>
        <v>0</v>
      </c>
      <c r="I288" s="60"/>
      <c r="J288" s="60"/>
      <c r="K288" s="60"/>
      <c r="L288" s="60"/>
      <c r="M288" s="60"/>
      <c r="N288" s="60"/>
      <c r="O288" s="60"/>
      <c r="P288" s="101">
        <f t="shared" si="55"/>
        <v>0</v>
      </c>
    </row>
    <row r="289" spans="1:16" s="59" customFormat="1" ht="15" customHeight="1">
      <c r="A289" s="411" t="s">
        <v>1298</v>
      </c>
      <c r="B289" s="413" t="str">
        <f>VLOOKUP(A289,planilha!$1:$1048576,3,FALSE)</f>
        <v>PINTURA</v>
      </c>
      <c r="C289" s="413">
        <f>VLOOKUP(A289,planilha!$1:$1048576,7,FALSE)</f>
        <v>0</v>
      </c>
      <c r="D289" s="60"/>
      <c r="E289" s="60"/>
      <c r="F289" s="60"/>
      <c r="G289" s="61">
        <v>0.5</v>
      </c>
      <c r="H289" s="61">
        <v>0.5</v>
      </c>
      <c r="I289" s="60"/>
      <c r="J289" s="60"/>
      <c r="K289" s="60"/>
      <c r="L289" s="60"/>
      <c r="M289" s="60"/>
      <c r="N289" s="60"/>
      <c r="O289" s="60"/>
      <c r="P289" s="102">
        <f t="shared" si="55"/>
        <v>1</v>
      </c>
    </row>
    <row r="290" spans="1:16" s="59" customFormat="1" ht="15" customHeight="1">
      <c r="A290" s="412"/>
      <c r="B290" s="414"/>
      <c r="C290" s="414"/>
      <c r="D290" s="60"/>
      <c r="E290" s="60"/>
      <c r="F290" s="60"/>
      <c r="G290" s="60">
        <f t="shared" ref="G290:H290" si="68">$C$289*G289</f>
        <v>0</v>
      </c>
      <c r="H290" s="60">
        <f t="shared" si="68"/>
        <v>0</v>
      </c>
      <c r="I290" s="60"/>
      <c r="J290" s="60"/>
      <c r="K290" s="60"/>
      <c r="L290" s="60"/>
      <c r="M290" s="60"/>
      <c r="N290" s="60"/>
      <c r="O290" s="60"/>
      <c r="P290" s="101">
        <f t="shared" si="55"/>
        <v>0</v>
      </c>
    </row>
    <row r="291" spans="1:16" s="59" customFormat="1" ht="15" customHeight="1">
      <c r="A291" s="411" t="s">
        <v>1299</v>
      </c>
      <c r="B291" s="413" t="str">
        <f>VLOOKUP(A291,planilha!$1:$1048576,3,FALSE)</f>
        <v>INSTALAÇÕES ELÉTRICAS E ESPECIAIS</v>
      </c>
      <c r="C291" s="413">
        <f>VLOOKUP(A291,planilha!$1:$1048576,7,FALSE)</f>
        <v>0</v>
      </c>
      <c r="D291" s="60"/>
      <c r="E291" s="60"/>
      <c r="F291" s="60"/>
      <c r="G291" s="62"/>
      <c r="H291" s="62">
        <v>0.5</v>
      </c>
      <c r="I291" s="62">
        <v>0.5</v>
      </c>
      <c r="J291" s="60"/>
      <c r="K291" s="60"/>
      <c r="L291" s="60"/>
      <c r="M291" s="60"/>
      <c r="N291" s="60"/>
      <c r="O291" s="60"/>
      <c r="P291" s="102">
        <f t="shared" si="55"/>
        <v>1</v>
      </c>
    </row>
    <row r="292" spans="1:16" s="59" customFormat="1" ht="15" customHeight="1">
      <c r="A292" s="412"/>
      <c r="B292" s="414"/>
      <c r="C292" s="414"/>
      <c r="D292" s="60"/>
      <c r="E292" s="60"/>
      <c r="F292" s="60"/>
      <c r="G292" s="60"/>
      <c r="H292" s="60">
        <f t="shared" ref="H292:I292" si="69">$C$291*H291</f>
        <v>0</v>
      </c>
      <c r="I292" s="60">
        <f t="shared" si="69"/>
        <v>0</v>
      </c>
      <c r="J292" s="60"/>
      <c r="K292" s="60"/>
      <c r="L292" s="60"/>
      <c r="M292" s="60"/>
      <c r="N292" s="60"/>
      <c r="O292" s="60"/>
      <c r="P292" s="101">
        <f t="shared" si="55"/>
        <v>0</v>
      </c>
    </row>
    <row r="293" spans="1:16" s="59" customFormat="1" ht="15" customHeight="1">
      <c r="A293" s="411" t="s">
        <v>1300</v>
      </c>
      <c r="B293" s="413" t="str">
        <f>VLOOKUP(A293,planilha!$1:$1048576,3,FALSE)</f>
        <v>CLIMATIZAÇÃO</v>
      </c>
      <c r="C293" s="413">
        <f>VLOOKUP(A293,planilha!$1:$1048576,7,FALSE)</f>
        <v>0</v>
      </c>
      <c r="D293" s="60"/>
      <c r="E293" s="60"/>
      <c r="F293" s="60"/>
      <c r="G293" s="60"/>
      <c r="H293" s="61">
        <v>0.5</v>
      </c>
      <c r="I293" s="61">
        <v>0.5</v>
      </c>
      <c r="J293" s="60"/>
      <c r="K293" s="60"/>
      <c r="L293" s="60"/>
      <c r="M293" s="60"/>
      <c r="N293" s="60"/>
      <c r="O293" s="60"/>
      <c r="P293" s="102">
        <f t="shared" si="55"/>
        <v>1</v>
      </c>
    </row>
    <row r="294" spans="1:16" s="59" customFormat="1" ht="15" customHeight="1">
      <c r="A294" s="412"/>
      <c r="B294" s="414"/>
      <c r="C294" s="414"/>
      <c r="D294" s="60"/>
      <c r="E294" s="60"/>
      <c r="F294" s="60"/>
      <c r="G294" s="60"/>
      <c r="H294" s="60">
        <f t="shared" ref="H294:I294" si="70">$C$293*H293</f>
        <v>0</v>
      </c>
      <c r="I294" s="60">
        <f t="shared" si="70"/>
        <v>0</v>
      </c>
      <c r="J294" s="60"/>
      <c r="K294" s="60"/>
      <c r="L294" s="60"/>
      <c r="M294" s="60"/>
      <c r="N294" s="60"/>
      <c r="O294" s="60"/>
      <c r="P294" s="101">
        <f t="shared" si="55"/>
        <v>0</v>
      </c>
    </row>
    <row r="295" spans="1:16" s="59" customFormat="1" ht="15" customHeight="1">
      <c r="A295" s="411" t="s">
        <v>1301</v>
      </c>
      <c r="B295" s="413" t="str">
        <f>VLOOKUP(A295,planilha!$1:$1048576,3,FALSE)</f>
        <v>INSTALAÇÕES HIDRAÚLICAS</v>
      </c>
      <c r="C295" s="413">
        <f>VLOOKUP(A295,planilha!$1:$1048576,7,FALSE)</f>
        <v>0</v>
      </c>
      <c r="D295" s="60"/>
      <c r="E295" s="60"/>
      <c r="F295" s="60"/>
      <c r="G295" s="60"/>
      <c r="H295" s="62">
        <v>0.5</v>
      </c>
      <c r="I295" s="62">
        <v>0.5</v>
      </c>
      <c r="J295" s="60"/>
      <c r="K295" s="60"/>
      <c r="L295" s="60"/>
      <c r="M295" s="60"/>
      <c r="N295" s="60"/>
      <c r="O295" s="60"/>
      <c r="P295" s="102">
        <f t="shared" si="55"/>
        <v>1</v>
      </c>
    </row>
    <row r="296" spans="1:16" s="59" customFormat="1" ht="15" customHeight="1">
      <c r="A296" s="412"/>
      <c r="B296" s="414"/>
      <c r="C296" s="414"/>
      <c r="D296" s="60"/>
      <c r="E296" s="60"/>
      <c r="F296" s="60"/>
      <c r="G296" s="60"/>
      <c r="H296" s="60">
        <f t="shared" ref="H296:I296" si="71">$C$295*H295</f>
        <v>0</v>
      </c>
      <c r="I296" s="60">
        <f t="shared" si="71"/>
        <v>0</v>
      </c>
      <c r="J296" s="60"/>
      <c r="K296" s="60"/>
      <c r="L296" s="60"/>
      <c r="M296" s="60"/>
      <c r="N296" s="60"/>
      <c r="O296" s="60"/>
      <c r="P296" s="101">
        <f t="shared" si="55"/>
        <v>0</v>
      </c>
    </row>
    <row r="297" spans="1:16" s="59" customFormat="1" ht="15" customHeight="1">
      <c r="A297" s="411" t="s">
        <v>1302</v>
      </c>
      <c r="B297" s="413" t="str">
        <f>VLOOKUP(A297,planilha!$1:$1048576,3,FALSE)</f>
        <v>CÂMARA DE RESFRIAMENTO E CONSERVAÇÃO DE CORPOS</v>
      </c>
      <c r="C297" s="413">
        <f>VLOOKUP(A297,planilha!$1:$1048576,7,FALSE)</f>
        <v>0</v>
      </c>
      <c r="D297" s="60"/>
      <c r="E297" s="60"/>
      <c r="F297" s="60"/>
      <c r="G297" s="60"/>
      <c r="H297" s="61">
        <v>0.5</v>
      </c>
      <c r="I297" s="61">
        <v>0.5</v>
      </c>
      <c r="J297" s="60"/>
      <c r="K297" s="60"/>
      <c r="L297" s="60"/>
      <c r="M297" s="60"/>
      <c r="N297" s="60"/>
      <c r="O297" s="60"/>
      <c r="P297" s="102">
        <f t="shared" si="55"/>
        <v>1</v>
      </c>
    </row>
    <row r="298" spans="1:16" s="59" customFormat="1" ht="15" customHeight="1">
      <c r="A298" s="412"/>
      <c r="B298" s="414"/>
      <c r="C298" s="414"/>
      <c r="D298" s="60"/>
      <c r="E298" s="60"/>
      <c r="F298" s="60"/>
      <c r="G298" s="60"/>
      <c r="H298" s="60">
        <f t="shared" ref="H298" si="72">$C$297*H297</f>
        <v>0</v>
      </c>
      <c r="I298" s="60">
        <f t="shared" ref="I298" si="73">$C$297*I297</f>
        <v>0</v>
      </c>
      <c r="J298" s="60"/>
      <c r="K298" s="60"/>
      <c r="L298" s="60"/>
      <c r="M298" s="60"/>
      <c r="N298" s="60"/>
      <c r="O298" s="60"/>
      <c r="P298" s="101">
        <f t="shared" si="55"/>
        <v>0</v>
      </c>
    </row>
    <row r="299" spans="1:16" s="59" customFormat="1" ht="15" customHeight="1">
      <c r="A299" s="411" t="s">
        <v>1318</v>
      </c>
      <c r="B299" s="413" t="str">
        <f>VLOOKUP(A299,planilha!$1:$1048576,3,FALSE)</f>
        <v>SINALIZAÇÃO E COMUNICAÇÃO VISUAL</v>
      </c>
      <c r="C299" s="413">
        <f>VLOOKUP(A299,planilha!$1:$1048576,7,FALSE)</f>
        <v>0</v>
      </c>
      <c r="D299" s="60"/>
      <c r="E299" s="60"/>
      <c r="F299" s="60"/>
      <c r="G299" s="60"/>
      <c r="H299" s="60"/>
      <c r="I299" s="62">
        <v>1</v>
      </c>
      <c r="J299" s="60"/>
      <c r="K299" s="60"/>
      <c r="L299" s="60"/>
      <c r="M299" s="60"/>
      <c r="N299" s="60"/>
      <c r="O299" s="60"/>
      <c r="P299" s="102">
        <f t="shared" si="55"/>
        <v>1</v>
      </c>
    </row>
    <row r="300" spans="1:16" s="59" customFormat="1" ht="15" customHeight="1">
      <c r="A300" s="412"/>
      <c r="B300" s="414"/>
      <c r="C300" s="414"/>
      <c r="D300" s="60"/>
      <c r="E300" s="60"/>
      <c r="F300" s="60"/>
      <c r="G300" s="60"/>
      <c r="H300" s="60"/>
      <c r="I300" s="60">
        <f t="shared" ref="I300" si="74">$C$299*I299</f>
        <v>0</v>
      </c>
      <c r="J300" s="60"/>
      <c r="K300" s="60"/>
      <c r="L300" s="60"/>
      <c r="M300" s="60"/>
      <c r="N300" s="60"/>
      <c r="O300" s="60"/>
      <c r="P300" s="101">
        <f t="shared" si="55"/>
        <v>0</v>
      </c>
    </row>
    <row r="301" spans="1:16" s="59" customFormat="1" ht="15" customHeight="1">
      <c r="A301" s="411" t="s">
        <v>1319</v>
      </c>
      <c r="B301" s="413" t="str">
        <f>VLOOKUP(A301,planilha!$1:$1048576,3,FALSE)</f>
        <v>PAVIMENTAÇÃO E PASSEIO</v>
      </c>
      <c r="C301" s="413">
        <f>VLOOKUP(A301,planilha!$1:$1048576,7,FALSE)</f>
        <v>0</v>
      </c>
      <c r="D301" s="60"/>
      <c r="E301" s="60"/>
      <c r="F301" s="60"/>
      <c r="G301" s="60"/>
      <c r="H301" s="60"/>
      <c r="I301" s="61">
        <v>1</v>
      </c>
      <c r="J301" s="60"/>
      <c r="K301" s="60"/>
      <c r="L301" s="60"/>
      <c r="M301" s="60"/>
      <c r="N301" s="60"/>
      <c r="O301" s="60"/>
      <c r="P301" s="102">
        <f t="shared" si="55"/>
        <v>1</v>
      </c>
    </row>
    <row r="302" spans="1:16" s="59" customFormat="1" ht="15" customHeight="1">
      <c r="A302" s="412"/>
      <c r="B302" s="414"/>
      <c r="C302" s="414"/>
      <c r="D302" s="60"/>
      <c r="E302" s="60"/>
      <c r="F302" s="60"/>
      <c r="G302" s="60"/>
      <c r="H302" s="60"/>
      <c r="I302" s="60">
        <f t="shared" ref="I302" si="75">$C$301*I301</f>
        <v>0</v>
      </c>
      <c r="J302" s="60"/>
      <c r="K302" s="60"/>
      <c r="L302" s="60"/>
      <c r="M302" s="60"/>
      <c r="N302" s="60"/>
      <c r="O302" s="60"/>
      <c r="P302" s="101">
        <f t="shared" si="55"/>
        <v>0</v>
      </c>
    </row>
    <row r="303" spans="1:16" s="59" customFormat="1" ht="15" customHeight="1">
      <c r="A303" s="411" t="s">
        <v>1320</v>
      </c>
      <c r="B303" s="413" t="str">
        <f>VLOOKUP(A303,planilha!$1:$1048576,3,FALSE)</f>
        <v>LIMPEZA E ARREMATE</v>
      </c>
      <c r="C303" s="413">
        <f>VLOOKUP(A303,planilha!$1:$1048576,7,FALSE)</f>
        <v>0</v>
      </c>
      <c r="D303" s="60"/>
      <c r="E303" s="60"/>
      <c r="F303" s="60"/>
      <c r="G303" s="60"/>
      <c r="H303" s="60"/>
      <c r="I303" s="62">
        <v>1</v>
      </c>
      <c r="J303" s="60"/>
      <c r="K303" s="60"/>
      <c r="L303" s="60"/>
      <c r="M303" s="60"/>
      <c r="N303" s="60"/>
      <c r="O303" s="60"/>
      <c r="P303" s="102">
        <f t="shared" si="55"/>
        <v>1</v>
      </c>
    </row>
    <row r="304" spans="1:16" s="59" customFormat="1" ht="15" customHeight="1">
      <c r="A304" s="412"/>
      <c r="B304" s="414"/>
      <c r="C304" s="414"/>
      <c r="D304" s="60"/>
      <c r="E304" s="60"/>
      <c r="F304" s="60"/>
      <c r="G304" s="60"/>
      <c r="H304" s="60"/>
      <c r="I304" s="60">
        <f t="shared" ref="I304" si="76">$C$303*I303</f>
        <v>0</v>
      </c>
      <c r="J304" s="60"/>
      <c r="K304" s="60"/>
      <c r="L304" s="60"/>
      <c r="M304" s="60"/>
      <c r="N304" s="60"/>
      <c r="O304" s="60"/>
      <c r="P304" s="101">
        <f t="shared" si="55"/>
        <v>0</v>
      </c>
    </row>
    <row r="305" spans="1:18" s="59" customFormat="1" ht="15" customHeight="1">
      <c r="A305" s="422" t="str">
        <f>planilha!C1491</f>
        <v>7 - ADMINISTRAÇÃO LOCAL</v>
      </c>
      <c r="B305" s="423"/>
      <c r="C305" s="423"/>
      <c r="D305" s="432"/>
      <c r="E305" s="432"/>
      <c r="F305" s="432"/>
      <c r="G305" s="432"/>
      <c r="H305" s="432"/>
      <c r="I305" s="432"/>
      <c r="J305" s="432"/>
      <c r="K305" s="432"/>
      <c r="L305" s="432"/>
      <c r="M305" s="432"/>
      <c r="N305" s="432"/>
      <c r="O305" s="432"/>
      <c r="P305" s="433"/>
    </row>
    <row r="306" spans="1:18" s="59" customFormat="1" ht="15" customHeight="1">
      <c r="A306" s="424"/>
      <c r="B306" s="425"/>
      <c r="C306" s="425"/>
      <c r="D306" s="434"/>
      <c r="E306" s="434"/>
      <c r="F306" s="434"/>
      <c r="G306" s="434"/>
      <c r="H306" s="434"/>
      <c r="I306" s="434"/>
      <c r="J306" s="434"/>
      <c r="K306" s="434"/>
      <c r="L306" s="434"/>
      <c r="M306" s="434"/>
      <c r="N306" s="434"/>
      <c r="O306" s="434"/>
      <c r="P306" s="435"/>
    </row>
    <row r="307" spans="1:18" s="59" customFormat="1" ht="15" customHeight="1">
      <c r="A307" s="411" t="s">
        <v>1201</v>
      </c>
      <c r="B307" s="413" t="str">
        <f>planilha!C1493</f>
        <v>Administração local</v>
      </c>
      <c r="C307" s="413">
        <f>planilha!G1493</f>
        <v>0</v>
      </c>
      <c r="D307" s="62">
        <v>0.1</v>
      </c>
      <c r="E307" s="62">
        <v>0.1</v>
      </c>
      <c r="F307" s="62">
        <v>0.1</v>
      </c>
      <c r="G307" s="62">
        <v>0.1</v>
      </c>
      <c r="H307" s="62">
        <v>0.1</v>
      </c>
      <c r="I307" s="62">
        <v>0.1</v>
      </c>
      <c r="J307" s="62">
        <v>0.1</v>
      </c>
      <c r="K307" s="62">
        <v>0.1</v>
      </c>
      <c r="L307" s="62">
        <v>0.05</v>
      </c>
      <c r="M307" s="62">
        <v>0.05</v>
      </c>
      <c r="N307" s="62">
        <v>0.05</v>
      </c>
      <c r="O307" s="62">
        <v>0.05</v>
      </c>
      <c r="P307" s="102">
        <f>SUM(D307:O307)</f>
        <v>1</v>
      </c>
    </row>
    <row r="308" spans="1:18" s="59" customFormat="1" ht="15" customHeight="1" thickBot="1">
      <c r="A308" s="412"/>
      <c r="B308" s="414"/>
      <c r="C308" s="414"/>
      <c r="D308" s="60">
        <f t="shared" ref="D308:N308" si="77">D307*$C$307</f>
        <v>0</v>
      </c>
      <c r="E308" s="60">
        <f t="shared" si="77"/>
        <v>0</v>
      </c>
      <c r="F308" s="60">
        <f t="shared" si="77"/>
        <v>0</v>
      </c>
      <c r="G308" s="60">
        <f t="shared" si="77"/>
        <v>0</v>
      </c>
      <c r="H308" s="60">
        <f t="shared" si="77"/>
        <v>0</v>
      </c>
      <c r="I308" s="60">
        <f t="shared" si="77"/>
        <v>0</v>
      </c>
      <c r="J308" s="60">
        <f t="shared" si="77"/>
        <v>0</v>
      </c>
      <c r="K308" s="60">
        <f t="shared" si="77"/>
        <v>0</v>
      </c>
      <c r="L308" s="60">
        <f t="shared" si="77"/>
        <v>0</v>
      </c>
      <c r="M308" s="60">
        <f t="shared" si="77"/>
        <v>0</v>
      </c>
      <c r="N308" s="60">
        <f t="shared" si="77"/>
        <v>0</v>
      </c>
      <c r="O308" s="60">
        <f>O307*$C$307</f>
        <v>0</v>
      </c>
      <c r="P308" s="101">
        <f>SUM(D308:O308)</f>
        <v>0</v>
      </c>
    </row>
    <row r="309" spans="1:18" s="59" customFormat="1" ht="15" customHeight="1" thickBot="1">
      <c r="A309" s="441" t="s">
        <v>1203</v>
      </c>
      <c r="B309" s="442"/>
      <c r="C309" s="69">
        <f>SUM(C16:C308)</f>
        <v>0</v>
      </c>
      <c r="D309" s="70">
        <f>D17+D19+D21+D23+D25+D27+D29+D31+D33+D35+D37+D39+D41+D43+D45+D47+D49+D51+D53+D55+D57+D59+D61+D63+D65+D67+D69+D71+D73+D78+D80+D82+D84+D86+D88+D90+D92+D94+D96+D98+D100+D102+D104+D106+D108+D110+D112+D114+D116+D118+D120+D122+D124+D126+D128+D130+D132+D136+D138+D140+D142+D144+D146+D148+D150+D152+D154+D156+D158+D160+D162+D164+D166+D168+D170+D172+D174+D178+D180+D182+D184+D186+D188+D190+D192+D194+D196+D198+D200+D202+D204+D206+D208+D210+D212+D218+D220+D222+D224+D226+D228+D230+D232+D234+D236+D238+D240+D242+D244+D246+D248+D250+D252+D254+D256+D258+D260+D262+D266+D268+D270+D272+D274+D276+D278+D280+D282+D284+D286+D288+D290+D292+D294+D298+D296+D300+D302+D304+D308+D214</f>
        <v>0</v>
      </c>
      <c r="E309" s="70">
        <f t="shared" ref="E309:O309" si="78">E17+E19+E21+E23+E25+E27+E29+E31+E33+E35+E37+E39+E41+E43+E45+E47+E49+E51+E53+E55+E57+E59+E61+E63+E65+E67+E69+E71+E73+E78+E80+E82+E84+E86+E88+E90+E92+E94+E96+E98+E100+E102+E104+E106+E108+E110+E112+E114+E116+E118+E120+E122+E124+E126+E128+E130+E132+E136+E138+E140+E142+E144+E146+E148+E150+E152+E154+E156+E158+E160+E162+E164+E166+E168+E170+E172+E174+E178+E180+E182+E184+E186+E188+E190+E192+E194+E196+E198+E200+E202+E204+E206+E208+E210+E212+E218+E220+E222+E224+E226+E228+E230+E232+E234+E236+E238+E240+E242+E244+E246+E248+E250+E252+E254+E256+E258+E260+E262+E266+E268+E270+E272+E274+E276+E278+E280+E282+E284+E286+E288+E290+E292+E294+E298+E296+E300+E302+E304+E308+E214</f>
        <v>0</v>
      </c>
      <c r="F309" s="70">
        <f t="shared" si="78"/>
        <v>0</v>
      </c>
      <c r="G309" s="70">
        <f t="shared" si="78"/>
        <v>0</v>
      </c>
      <c r="H309" s="70">
        <f t="shared" si="78"/>
        <v>0</v>
      </c>
      <c r="I309" s="70">
        <f t="shared" si="78"/>
        <v>0</v>
      </c>
      <c r="J309" s="70">
        <f t="shared" si="78"/>
        <v>0</v>
      </c>
      <c r="K309" s="70">
        <f t="shared" si="78"/>
        <v>0</v>
      </c>
      <c r="L309" s="70">
        <f t="shared" si="78"/>
        <v>0</v>
      </c>
      <c r="M309" s="70">
        <f t="shared" si="78"/>
        <v>0</v>
      </c>
      <c r="N309" s="70">
        <f t="shared" si="78"/>
        <v>0</v>
      </c>
      <c r="O309" s="70">
        <f t="shared" si="78"/>
        <v>0</v>
      </c>
      <c r="P309" s="73">
        <f>P17+P19+P21+P23+P25+P27+P29+P31+P33+P35+P37+P39+P41+P43+P45+P47+P49+P51+P53+P55+P57+P59+P61+P63+P65+P67+P69+P71+P73+P78+P80+P82+P84+P86+P88+P90+P92+P94+P96+P98+P100+P102+P104+P106+P108+P110+P112+P114+P116+P118+P120+P122+P124+P126+P128+P130+P132+P136+P138+P140+P142+P144+P146+P148+P150+P152+P154+P156+P158+P160+P162+P164+P166+P168+P170+P172+P174+P178+P180+P182+P184+P186+P188+P190+P192+P194+P196+P198+P200+P202+P204+P206+P208+P210+P212+P218+P220+P222+P224+P226+P228+P230+P232+P234+P236+P238+P240+P242+P244+P246+P248+P250+P252+P254+P256+P258+P260+P262+P266+P268+P270+P272+P274+P276+P278+P280+P282+P284+P286+P288+P290+P292+P294+P296+P300+P302+P304+P298+P214+P308</f>
        <v>0</v>
      </c>
    </row>
    <row r="310" spans="1:18" s="59" customFormat="1" ht="15" customHeight="1" thickBot="1">
      <c r="A310" s="420" t="str">
        <f>resumo!B170</f>
        <v>BDI MÃO DE OBRA E MATERIAL - %</v>
      </c>
      <c r="B310" s="421"/>
      <c r="C310" s="71">
        <f>(C309-C297-C213)*0.2212</f>
        <v>0</v>
      </c>
      <c r="D310" s="72">
        <f>(D309-D214-D298)*0.2212</f>
        <v>0</v>
      </c>
      <c r="E310" s="72">
        <f t="shared" ref="E310:O310" si="79">(E309-E214-E298)*0.2212</f>
        <v>0</v>
      </c>
      <c r="F310" s="72">
        <f t="shared" si="79"/>
        <v>0</v>
      </c>
      <c r="G310" s="72">
        <f t="shared" si="79"/>
        <v>0</v>
      </c>
      <c r="H310" s="72">
        <f t="shared" si="79"/>
        <v>0</v>
      </c>
      <c r="I310" s="72">
        <f t="shared" si="79"/>
        <v>0</v>
      </c>
      <c r="J310" s="72">
        <f t="shared" si="79"/>
        <v>0</v>
      </c>
      <c r="K310" s="72">
        <f t="shared" si="79"/>
        <v>0</v>
      </c>
      <c r="L310" s="72">
        <f t="shared" si="79"/>
        <v>0</v>
      </c>
      <c r="M310" s="72">
        <f t="shared" si="79"/>
        <v>0</v>
      </c>
      <c r="N310" s="72">
        <f t="shared" si="79"/>
        <v>0</v>
      </c>
      <c r="O310" s="72">
        <f t="shared" si="79"/>
        <v>0</v>
      </c>
      <c r="P310" s="73">
        <f>SUM(D310:O310)</f>
        <v>0</v>
      </c>
    </row>
    <row r="311" spans="1:18" s="59" customFormat="1" ht="15" customHeight="1" thickBot="1">
      <c r="A311" s="420" t="s">
        <v>2653</v>
      </c>
      <c r="B311" s="421"/>
      <c r="C311" s="71">
        <f>(C213+C297)*0.14</f>
        <v>0</v>
      </c>
      <c r="D311" s="72">
        <f>(D214+D298)*0.14</f>
        <v>0</v>
      </c>
      <c r="E311" s="72">
        <f t="shared" ref="E311:O311" si="80">(E214+E298)*0.14</f>
        <v>0</v>
      </c>
      <c r="F311" s="72">
        <f t="shared" si="80"/>
        <v>0</v>
      </c>
      <c r="G311" s="72">
        <f t="shared" si="80"/>
        <v>0</v>
      </c>
      <c r="H311" s="72">
        <f t="shared" si="80"/>
        <v>0</v>
      </c>
      <c r="I311" s="72">
        <f t="shared" si="80"/>
        <v>0</v>
      </c>
      <c r="J311" s="72">
        <f t="shared" si="80"/>
        <v>0</v>
      </c>
      <c r="K311" s="72">
        <f t="shared" si="80"/>
        <v>0</v>
      </c>
      <c r="L311" s="72">
        <f t="shared" si="80"/>
        <v>0</v>
      </c>
      <c r="M311" s="72">
        <f t="shared" si="80"/>
        <v>0</v>
      </c>
      <c r="N311" s="72">
        <f t="shared" si="80"/>
        <v>0</v>
      </c>
      <c r="O311" s="72">
        <f t="shared" si="80"/>
        <v>0</v>
      </c>
      <c r="P311" s="73">
        <f>SUM(D311:O311)</f>
        <v>0</v>
      </c>
    </row>
    <row r="312" spans="1:18" s="59" customFormat="1" ht="15" customHeight="1" thickBot="1">
      <c r="A312" s="439" t="s">
        <v>1204</v>
      </c>
      <c r="B312" s="440"/>
      <c r="C312" s="74">
        <f>SUM(C309:C311)</f>
        <v>0</v>
      </c>
      <c r="D312" s="75">
        <f>D309+D310+D311</f>
        <v>0</v>
      </c>
      <c r="E312" s="75">
        <f>(E309+E310+E311)+D312</f>
        <v>0</v>
      </c>
      <c r="F312" s="75">
        <f t="shared" ref="F312:O312" si="81">(F309+F310+F311)+E312</f>
        <v>0</v>
      </c>
      <c r="G312" s="75">
        <f t="shared" si="81"/>
        <v>0</v>
      </c>
      <c r="H312" s="75">
        <f t="shared" si="81"/>
        <v>0</v>
      </c>
      <c r="I312" s="75">
        <f t="shared" si="81"/>
        <v>0</v>
      </c>
      <c r="J312" s="75">
        <f t="shared" si="81"/>
        <v>0</v>
      </c>
      <c r="K312" s="75">
        <f t="shared" si="81"/>
        <v>0</v>
      </c>
      <c r="L312" s="75">
        <f t="shared" si="81"/>
        <v>0</v>
      </c>
      <c r="M312" s="75">
        <f t="shared" si="81"/>
        <v>0</v>
      </c>
      <c r="N312" s="75">
        <f t="shared" si="81"/>
        <v>0</v>
      </c>
      <c r="O312" s="75">
        <f t="shared" si="81"/>
        <v>0</v>
      </c>
      <c r="P312" s="76">
        <f>SUM(P309:P311)</f>
        <v>0</v>
      </c>
    </row>
    <row r="313" spans="1:18" s="59" customFormat="1" ht="15" customHeight="1">
      <c r="A313"/>
      <c r="B313"/>
      <c r="C313"/>
      <c r="D313"/>
      <c r="E313"/>
      <c r="F313"/>
      <c r="G313"/>
      <c r="H313"/>
      <c r="I313"/>
      <c r="J313"/>
      <c r="K313" s="47"/>
      <c r="L313"/>
      <c r="M313"/>
      <c r="N313"/>
      <c r="O313"/>
      <c r="P313"/>
    </row>
    <row r="314" spans="1:18" s="59" customFormat="1" ht="15" customHeight="1">
      <c r="A314"/>
      <c r="B314" s="48"/>
      <c r="C314"/>
      <c r="D314" s="380"/>
      <c r="E314" s="381"/>
      <c r="F314"/>
      <c r="G314"/>
      <c r="H314"/>
      <c r="I314"/>
      <c r="J314"/>
      <c r="K314"/>
      <c r="L314"/>
      <c r="M314"/>
      <c r="N314"/>
      <c r="O314"/>
      <c r="P314"/>
    </row>
    <row r="315" spans="1:18" s="59" customFormat="1" ht="27" customHeight="1">
      <c r="A315"/>
      <c r="B315"/>
      <c r="C315"/>
      <c r="D315"/>
      <c r="E315"/>
      <c r="F315"/>
      <c r="G315"/>
      <c r="H315" s="49"/>
      <c r="I315"/>
      <c r="J315"/>
      <c r="K315"/>
      <c r="L315"/>
      <c r="M315"/>
      <c r="N315"/>
      <c r="O315"/>
      <c r="P315"/>
    </row>
    <row r="316" spans="1:18" s="59" customFormat="1" ht="27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R316" s="259"/>
    </row>
    <row r="317" spans="1:18" s="157" customFormat="1" ht="27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8" s="59" customFormat="1" ht="27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</sheetData>
  <mergeCells count="440">
    <mergeCell ref="D215:P216"/>
    <mergeCell ref="A263:C264"/>
    <mergeCell ref="D263:P264"/>
    <mergeCell ref="A301:A302"/>
    <mergeCell ref="B301:B302"/>
    <mergeCell ref="C301:C302"/>
    <mergeCell ref="A303:A304"/>
    <mergeCell ref="B303:B304"/>
    <mergeCell ref="C303:C304"/>
    <mergeCell ref="A295:A296"/>
    <mergeCell ref="B295:B296"/>
    <mergeCell ref="C295:C296"/>
    <mergeCell ref="A297:A298"/>
    <mergeCell ref="B297:B298"/>
    <mergeCell ref="C297:C298"/>
    <mergeCell ref="A299:A300"/>
    <mergeCell ref="B299:B300"/>
    <mergeCell ref="C299:C300"/>
    <mergeCell ref="A289:A290"/>
    <mergeCell ref="B289:B290"/>
    <mergeCell ref="C289:C290"/>
    <mergeCell ref="A291:A292"/>
    <mergeCell ref="B291:B292"/>
    <mergeCell ref="C291:C292"/>
    <mergeCell ref="A293:A294"/>
    <mergeCell ref="B293:B294"/>
    <mergeCell ref="C293:C294"/>
    <mergeCell ref="A283:A284"/>
    <mergeCell ref="B283:B284"/>
    <mergeCell ref="C283:C284"/>
    <mergeCell ref="A285:A286"/>
    <mergeCell ref="B285:B286"/>
    <mergeCell ref="C285:C286"/>
    <mergeCell ref="A287:A288"/>
    <mergeCell ref="B287:B288"/>
    <mergeCell ref="C287:C288"/>
    <mergeCell ref="A277:A278"/>
    <mergeCell ref="B277:B278"/>
    <mergeCell ref="C277:C278"/>
    <mergeCell ref="A279:A280"/>
    <mergeCell ref="B279:B280"/>
    <mergeCell ref="C279:C280"/>
    <mergeCell ref="A281:A282"/>
    <mergeCell ref="B281:B282"/>
    <mergeCell ref="C281:C282"/>
    <mergeCell ref="A271:A272"/>
    <mergeCell ref="B271:B272"/>
    <mergeCell ref="C271:C272"/>
    <mergeCell ref="A273:A274"/>
    <mergeCell ref="B273:B274"/>
    <mergeCell ref="C273:C274"/>
    <mergeCell ref="A275:A276"/>
    <mergeCell ref="B275:B276"/>
    <mergeCell ref="C275:C276"/>
    <mergeCell ref="A265:A266"/>
    <mergeCell ref="B265:B266"/>
    <mergeCell ref="C265:C266"/>
    <mergeCell ref="A267:A268"/>
    <mergeCell ref="B267:B268"/>
    <mergeCell ref="C267:C268"/>
    <mergeCell ref="A269:A270"/>
    <mergeCell ref="B269:B270"/>
    <mergeCell ref="C269:C270"/>
    <mergeCell ref="A251:A252"/>
    <mergeCell ref="B251:B252"/>
    <mergeCell ref="C251:C252"/>
    <mergeCell ref="A253:A254"/>
    <mergeCell ref="B253:B254"/>
    <mergeCell ref="C253:C254"/>
    <mergeCell ref="A261:A262"/>
    <mergeCell ref="B261:B262"/>
    <mergeCell ref="C261:C262"/>
    <mergeCell ref="A255:A256"/>
    <mergeCell ref="B255:B256"/>
    <mergeCell ref="C255:C256"/>
    <mergeCell ref="A257:A258"/>
    <mergeCell ref="B257:B258"/>
    <mergeCell ref="C257:C258"/>
    <mergeCell ref="A259:A260"/>
    <mergeCell ref="B259:B260"/>
    <mergeCell ref="C259:C260"/>
    <mergeCell ref="A245:A246"/>
    <mergeCell ref="B245:B246"/>
    <mergeCell ref="C245:C246"/>
    <mergeCell ref="A247:A248"/>
    <mergeCell ref="B247:B248"/>
    <mergeCell ref="C247:C248"/>
    <mergeCell ref="A249:A250"/>
    <mergeCell ref="B249:B250"/>
    <mergeCell ref="C249:C250"/>
    <mergeCell ref="A239:A240"/>
    <mergeCell ref="B239:B240"/>
    <mergeCell ref="C239:C240"/>
    <mergeCell ref="A241:A242"/>
    <mergeCell ref="B241:B242"/>
    <mergeCell ref="C241:C242"/>
    <mergeCell ref="A243:A244"/>
    <mergeCell ref="B243:B244"/>
    <mergeCell ref="C243:C244"/>
    <mergeCell ref="A233:A234"/>
    <mergeCell ref="B233:B234"/>
    <mergeCell ref="C233:C234"/>
    <mergeCell ref="A235:A236"/>
    <mergeCell ref="B235:B236"/>
    <mergeCell ref="C235:C236"/>
    <mergeCell ref="A237:A238"/>
    <mergeCell ref="B237:B238"/>
    <mergeCell ref="C237:C238"/>
    <mergeCell ref="A227:A228"/>
    <mergeCell ref="B227:B228"/>
    <mergeCell ref="C227:C228"/>
    <mergeCell ref="A229:A230"/>
    <mergeCell ref="B229:B230"/>
    <mergeCell ref="C229:C230"/>
    <mergeCell ref="A231:A232"/>
    <mergeCell ref="B231:B232"/>
    <mergeCell ref="C231:C232"/>
    <mergeCell ref="F6:O7"/>
    <mergeCell ref="A167:A168"/>
    <mergeCell ref="B167:B168"/>
    <mergeCell ref="C167:C168"/>
    <mergeCell ref="A169:A170"/>
    <mergeCell ref="B169:B170"/>
    <mergeCell ref="C169:C170"/>
    <mergeCell ref="A171:A172"/>
    <mergeCell ref="B171:B172"/>
    <mergeCell ref="C171:C172"/>
    <mergeCell ref="A163:A164"/>
    <mergeCell ref="B163:B164"/>
    <mergeCell ref="C163:C164"/>
    <mergeCell ref="A165:A166"/>
    <mergeCell ref="B165:B166"/>
    <mergeCell ref="C165:C166"/>
    <mergeCell ref="A147:A148"/>
    <mergeCell ref="B147:B148"/>
    <mergeCell ref="C147:C148"/>
    <mergeCell ref="A149:A150"/>
    <mergeCell ref="B149:B150"/>
    <mergeCell ref="C149:C150"/>
    <mergeCell ref="A97:A98"/>
    <mergeCell ref="B97:B98"/>
    <mergeCell ref="A173:A174"/>
    <mergeCell ref="B173:B174"/>
    <mergeCell ref="C173:C174"/>
    <mergeCell ref="A157:A158"/>
    <mergeCell ref="B157:B158"/>
    <mergeCell ref="A161:A162"/>
    <mergeCell ref="B161:B162"/>
    <mergeCell ref="C161:C162"/>
    <mergeCell ref="A151:A152"/>
    <mergeCell ref="B151:B152"/>
    <mergeCell ref="C151:C152"/>
    <mergeCell ref="A153:A154"/>
    <mergeCell ref="B153:B154"/>
    <mergeCell ref="C153:C154"/>
    <mergeCell ref="A155:A156"/>
    <mergeCell ref="B155:B156"/>
    <mergeCell ref="C155:C156"/>
    <mergeCell ref="C157:C158"/>
    <mergeCell ref="A159:A160"/>
    <mergeCell ref="B159:B160"/>
    <mergeCell ref="C159:C160"/>
    <mergeCell ref="C97:C98"/>
    <mergeCell ref="A89:A90"/>
    <mergeCell ref="B89:B90"/>
    <mergeCell ref="C89:C90"/>
    <mergeCell ref="A91:A92"/>
    <mergeCell ref="B91:B92"/>
    <mergeCell ref="A145:A146"/>
    <mergeCell ref="B145:B146"/>
    <mergeCell ref="C145:C146"/>
    <mergeCell ref="A135:A136"/>
    <mergeCell ref="B135:B136"/>
    <mergeCell ref="C135:C136"/>
    <mergeCell ref="C115:C116"/>
    <mergeCell ref="A123:A124"/>
    <mergeCell ref="B123:B124"/>
    <mergeCell ref="C123:C124"/>
    <mergeCell ref="A125:A126"/>
    <mergeCell ref="B125:B126"/>
    <mergeCell ref="A133:C134"/>
    <mergeCell ref="A141:A142"/>
    <mergeCell ref="B131:B132"/>
    <mergeCell ref="C131:C132"/>
    <mergeCell ref="B141:B142"/>
    <mergeCell ref="C141:C142"/>
    <mergeCell ref="B85:B86"/>
    <mergeCell ref="C85:C86"/>
    <mergeCell ref="A87:A88"/>
    <mergeCell ref="B87:B88"/>
    <mergeCell ref="C87:C88"/>
    <mergeCell ref="C95:C96"/>
    <mergeCell ref="C79:C80"/>
    <mergeCell ref="A77:A78"/>
    <mergeCell ref="B77:B78"/>
    <mergeCell ref="A81:A82"/>
    <mergeCell ref="B81:B82"/>
    <mergeCell ref="C81:C82"/>
    <mergeCell ref="A143:A144"/>
    <mergeCell ref="B143:B144"/>
    <mergeCell ref="C143:C144"/>
    <mergeCell ref="D14:P15"/>
    <mergeCell ref="D133:P134"/>
    <mergeCell ref="D75:P76"/>
    <mergeCell ref="A83:A84"/>
    <mergeCell ref="B83:B84"/>
    <mergeCell ref="C83:C84"/>
    <mergeCell ref="A103:A104"/>
    <mergeCell ref="B103:B104"/>
    <mergeCell ref="C103:C104"/>
    <mergeCell ref="B99:B100"/>
    <mergeCell ref="C99:C100"/>
    <mergeCell ref="A101:A102"/>
    <mergeCell ref="B101:B102"/>
    <mergeCell ref="C101:C102"/>
    <mergeCell ref="C77:C78"/>
    <mergeCell ref="A79:A80"/>
    <mergeCell ref="B79:B80"/>
    <mergeCell ref="A131:A132"/>
    <mergeCell ref="A85:A86"/>
    <mergeCell ref="A109:A110"/>
    <mergeCell ref="A111:A112"/>
    <mergeCell ref="B109:B110"/>
    <mergeCell ref="C109:C110"/>
    <mergeCell ref="B111:B112"/>
    <mergeCell ref="C111:C112"/>
    <mergeCell ref="A121:A122"/>
    <mergeCell ref="B121:B122"/>
    <mergeCell ref="A113:A114"/>
    <mergeCell ref="B113:B114"/>
    <mergeCell ref="C113:C114"/>
    <mergeCell ref="A115:A116"/>
    <mergeCell ref="B115:B116"/>
    <mergeCell ref="A312:B312"/>
    <mergeCell ref="A117:A118"/>
    <mergeCell ref="B117:B118"/>
    <mergeCell ref="C117:C118"/>
    <mergeCell ref="A119:A120"/>
    <mergeCell ref="B119:B120"/>
    <mergeCell ref="C119:C120"/>
    <mergeCell ref="A129:A130"/>
    <mergeCell ref="B129:B130"/>
    <mergeCell ref="C129:C130"/>
    <mergeCell ref="A127:A128"/>
    <mergeCell ref="B127:B128"/>
    <mergeCell ref="C127:C128"/>
    <mergeCell ref="C121:C122"/>
    <mergeCell ref="A137:A138"/>
    <mergeCell ref="B137:B138"/>
    <mergeCell ref="C137:C138"/>
    <mergeCell ref="A139:A140"/>
    <mergeCell ref="B139:B140"/>
    <mergeCell ref="C139:C140"/>
    <mergeCell ref="A309:B309"/>
    <mergeCell ref="A175:C176"/>
    <mergeCell ref="A183:A184"/>
    <mergeCell ref="B183:B184"/>
    <mergeCell ref="A24:A25"/>
    <mergeCell ref="B24:B25"/>
    <mergeCell ref="C24:C25"/>
    <mergeCell ref="A26:A27"/>
    <mergeCell ref="B26:B27"/>
    <mergeCell ref="C26:C27"/>
    <mergeCell ref="A75:C76"/>
    <mergeCell ref="A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32:A33"/>
    <mergeCell ref="B32:B33"/>
    <mergeCell ref="C32:C33"/>
    <mergeCell ref="A34:A35"/>
    <mergeCell ref="B34:B35"/>
    <mergeCell ref="C34:C35"/>
    <mergeCell ref="A28:A29"/>
    <mergeCell ref="B28:B29"/>
    <mergeCell ref="C28:C29"/>
    <mergeCell ref="A30:A31"/>
    <mergeCell ref="B30:B31"/>
    <mergeCell ref="C30:C31"/>
    <mergeCell ref="A40:A41"/>
    <mergeCell ref="B40:B41"/>
    <mergeCell ref="C40:C41"/>
    <mergeCell ref="A42:A43"/>
    <mergeCell ref="B42:B43"/>
    <mergeCell ref="C42:C43"/>
    <mergeCell ref="A36:A37"/>
    <mergeCell ref="B36:B37"/>
    <mergeCell ref="C36:C37"/>
    <mergeCell ref="A38:A39"/>
    <mergeCell ref="B38:B39"/>
    <mergeCell ref="C38:C39"/>
    <mergeCell ref="A48:A49"/>
    <mergeCell ref="B48:B49"/>
    <mergeCell ref="C48:C49"/>
    <mergeCell ref="A50:A51"/>
    <mergeCell ref="B50:B51"/>
    <mergeCell ref="C50:C51"/>
    <mergeCell ref="A44:A45"/>
    <mergeCell ref="B44:B45"/>
    <mergeCell ref="C44:C45"/>
    <mergeCell ref="A46:A47"/>
    <mergeCell ref="B46:B47"/>
    <mergeCell ref="C46:C47"/>
    <mergeCell ref="A56:A57"/>
    <mergeCell ref="B56:B57"/>
    <mergeCell ref="C56:C57"/>
    <mergeCell ref="A58:A59"/>
    <mergeCell ref="B58:B59"/>
    <mergeCell ref="C58:C59"/>
    <mergeCell ref="A52:A53"/>
    <mergeCell ref="B52:B53"/>
    <mergeCell ref="C52:C53"/>
    <mergeCell ref="A54:A55"/>
    <mergeCell ref="B54:B55"/>
    <mergeCell ref="C54:C55"/>
    <mergeCell ref="A60:A61"/>
    <mergeCell ref="B60:B61"/>
    <mergeCell ref="C60:C61"/>
    <mergeCell ref="A62:A63"/>
    <mergeCell ref="B62:B63"/>
    <mergeCell ref="C62:C63"/>
    <mergeCell ref="A74:P74"/>
    <mergeCell ref="A72:A73"/>
    <mergeCell ref="B72:B73"/>
    <mergeCell ref="C72:C73"/>
    <mergeCell ref="A68:A69"/>
    <mergeCell ref="B68:B69"/>
    <mergeCell ref="C68:C69"/>
    <mergeCell ref="A70:A71"/>
    <mergeCell ref="B70:B71"/>
    <mergeCell ref="C70:C71"/>
    <mergeCell ref="D305:P306"/>
    <mergeCell ref="A307:A308"/>
    <mergeCell ref="B307:B308"/>
    <mergeCell ref="C307:C308"/>
    <mergeCell ref="A64:A65"/>
    <mergeCell ref="B64:B65"/>
    <mergeCell ref="C64:C65"/>
    <mergeCell ref="A66:A67"/>
    <mergeCell ref="B66:B67"/>
    <mergeCell ref="C66:C67"/>
    <mergeCell ref="C125:C126"/>
    <mergeCell ref="A99:A100"/>
    <mergeCell ref="A105:A106"/>
    <mergeCell ref="B105:B106"/>
    <mergeCell ref="C105:C106"/>
    <mergeCell ref="A107:A108"/>
    <mergeCell ref="B107:B108"/>
    <mergeCell ref="C107:C108"/>
    <mergeCell ref="A93:A94"/>
    <mergeCell ref="B93:B94"/>
    <mergeCell ref="C93:C94"/>
    <mergeCell ref="A95:A96"/>
    <mergeCell ref="B95:B96"/>
    <mergeCell ref="C91:C92"/>
    <mergeCell ref="D175:P176"/>
    <mergeCell ref="A177:A178"/>
    <mergeCell ref="B177:B178"/>
    <mergeCell ref="C177:C178"/>
    <mergeCell ref="A179:A180"/>
    <mergeCell ref="B179:B180"/>
    <mergeCell ref="C179:C180"/>
    <mergeCell ref="A181:A182"/>
    <mergeCell ref="B181:B182"/>
    <mergeCell ref="C181:C182"/>
    <mergeCell ref="C183:C184"/>
    <mergeCell ref="A185:A186"/>
    <mergeCell ref="B185:B186"/>
    <mergeCell ref="C185:C186"/>
    <mergeCell ref="A187:A188"/>
    <mergeCell ref="B187:B188"/>
    <mergeCell ref="C187:C188"/>
    <mergeCell ref="A189:A190"/>
    <mergeCell ref="B189:B190"/>
    <mergeCell ref="C189:C190"/>
    <mergeCell ref="A191:A192"/>
    <mergeCell ref="B191:B192"/>
    <mergeCell ref="C191:C192"/>
    <mergeCell ref="A193:A194"/>
    <mergeCell ref="B193:B194"/>
    <mergeCell ref="C193:C194"/>
    <mergeCell ref="A195:A196"/>
    <mergeCell ref="B195:B196"/>
    <mergeCell ref="C195:C196"/>
    <mergeCell ref="A197:A198"/>
    <mergeCell ref="B197:B198"/>
    <mergeCell ref="C197:C198"/>
    <mergeCell ref="A199:A200"/>
    <mergeCell ref="B199:B200"/>
    <mergeCell ref="C199:C200"/>
    <mergeCell ref="A201:A202"/>
    <mergeCell ref="B201:B202"/>
    <mergeCell ref="C201:C202"/>
    <mergeCell ref="A311:B311"/>
    <mergeCell ref="A207:A208"/>
    <mergeCell ref="B207:B208"/>
    <mergeCell ref="C207:C208"/>
    <mergeCell ref="A209:A210"/>
    <mergeCell ref="B209:B210"/>
    <mergeCell ref="C209:C210"/>
    <mergeCell ref="B211:B212"/>
    <mergeCell ref="B213:B214"/>
    <mergeCell ref="C211:C212"/>
    <mergeCell ref="C213:C214"/>
    <mergeCell ref="A211:A212"/>
    <mergeCell ref="A213:A214"/>
    <mergeCell ref="A310:B310"/>
    <mergeCell ref="A305:C306"/>
    <mergeCell ref="A217:A218"/>
    <mergeCell ref="B217:B218"/>
    <mergeCell ref="C217:C218"/>
    <mergeCell ref="A223:A224"/>
    <mergeCell ref="B223:B224"/>
    <mergeCell ref="C223:C224"/>
    <mergeCell ref="A225:A226"/>
    <mergeCell ref="B225:B226"/>
    <mergeCell ref="C225:C226"/>
    <mergeCell ref="A219:A220"/>
    <mergeCell ref="B219:B220"/>
    <mergeCell ref="C219:C220"/>
    <mergeCell ref="A221:A222"/>
    <mergeCell ref="B221:B222"/>
    <mergeCell ref="C221:C222"/>
    <mergeCell ref="A203:A204"/>
    <mergeCell ref="B203:B204"/>
    <mergeCell ref="C203:C204"/>
    <mergeCell ref="A205:A206"/>
    <mergeCell ref="B205:B206"/>
    <mergeCell ref="C205:C206"/>
    <mergeCell ref="A215:C216"/>
  </mergeCells>
  <pageMargins left="0.51181102362204722" right="0.51181102362204722" top="0.78740157480314965" bottom="0.78740157480314965" header="0.31496062992125984" footer="0.31496062992125984"/>
  <pageSetup paperSize="2058" scale="46" orientation="portrait" horizontalDpi="4294967294" verticalDpi="4294967294" r:id="rId1"/>
  <rowBreaks count="1" manualBreakCount="1">
    <brk id="19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</vt:lpstr>
      <vt:lpstr>resumo</vt:lpstr>
      <vt:lpstr>cronograma</vt:lpstr>
      <vt:lpstr>cronograma!Area_de_impressao</vt:lpstr>
      <vt:lpstr>planilha!Area_de_impressao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Aniceto Vaz Filho</dc:creator>
  <cp:lastModifiedBy>Adriana Lima Conserva</cp:lastModifiedBy>
  <cp:lastPrinted>2019-05-15T18:21:12Z</cp:lastPrinted>
  <dcterms:created xsi:type="dcterms:W3CDTF">2016-01-06T14:59:19Z</dcterms:created>
  <dcterms:modified xsi:type="dcterms:W3CDTF">2019-08-15T14:34:16Z</dcterms:modified>
</cp:coreProperties>
</file>