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640" windowHeight="11760" tabRatio="721"/>
  </bookViews>
  <sheets>
    <sheet name="PLANILHA_REV" sheetId="11" r:id="rId1"/>
    <sheet name="RESUMO" sheetId="13" r:id="rId2"/>
    <sheet name="CRONOGRAMA" sheetId="12" r:id="rId3"/>
  </sheets>
  <definedNames>
    <definedName name="_xlnm.Print_Area" localSheetId="2">CRONOGRAMA!$A$1:$V$68</definedName>
    <definedName name="_xlnm.Print_Area" localSheetId="0">PLANILHA_REV!$B$1:$J$225</definedName>
    <definedName name="_xlnm.Print_Area" localSheetId="1">RESUMO!$B$1:$D$39</definedName>
    <definedName name="_xlnm.Print_Titles" localSheetId="0">PLANILHA_REV!$1:$9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12" l="1"/>
  <c r="G66" i="12"/>
  <c r="H66" i="12"/>
  <c r="I66" i="12"/>
  <c r="J66" i="12"/>
  <c r="K66" i="12"/>
  <c r="L66" i="12"/>
  <c r="M66" i="12"/>
  <c r="N66" i="12"/>
  <c r="O66" i="12"/>
  <c r="P66" i="12"/>
  <c r="Q66" i="12"/>
  <c r="R66" i="12"/>
  <c r="S66" i="12"/>
  <c r="T66" i="12"/>
  <c r="U66" i="12"/>
  <c r="V66" i="12"/>
  <c r="E66" i="12"/>
  <c r="D66" i="12"/>
  <c r="D38" i="13"/>
  <c r="I11" i="11"/>
  <c r="I12" i="11"/>
  <c r="I13" i="11"/>
  <c r="I14" i="11"/>
  <c r="I15" i="11"/>
  <c r="I16" i="11"/>
  <c r="I17" i="11"/>
  <c r="I18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6" i="11"/>
  <c r="I37" i="11"/>
  <c r="I38" i="11"/>
  <c r="I39" i="11"/>
  <c r="I40" i="11"/>
  <c r="I41" i="11"/>
  <c r="I42" i="11"/>
  <c r="I43" i="11"/>
  <c r="I44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1" i="11"/>
  <c r="I60" i="11" s="1"/>
  <c r="I62" i="11"/>
  <c r="I64" i="11"/>
  <c r="I65" i="11"/>
  <c r="I66" i="11"/>
  <c r="I67" i="11"/>
  <c r="I69" i="11"/>
  <c r="I68" i="11" s="1"/>
  <c r="I71" i="11"/>
  <c r="I72" i="11"/>
  <c r="I73" i="11"/>
  <c r="I74" i="11"/>
  <c r="I75" i="11"/>
  <c r="I76" i="11"/>
  <c r="I77" i="11"/>
  <c r="I79" i="11"/>
  <c r="I80" i="11"/>
  <c r="I82" i="11"/>
  <c r="I83" i="11"/>
  <c r="I84" i="11"/>
  <c r="I85" i="11"/>
  <c r="I86" i="11"/>
  <c r="I87" i="11"/>
  <c r="I89" i="11"/>
  <c r="I88" i="11" s="1"/>
  <c r="I91" i="11"/>
  <c r="I90" i="11" s="1"/>
  <c r="I93" i="11"/>
  <c r="I94" i="11"/>
  <c r="I95" i="11"/>
  <c r="I96" i="11"/>
  <c r="I97" i="11"/>
  <c r="I98" i="11"/>
  <c r="I99" i="11"/>
  <c r="I100" i="11"/>
  <c r="I101" i="11"/>
  <c r="I103" i="11"/>
  <c r="I104" i="11"/>
  <c r="I105" i="11"/>
  <c r="I106" i="11"/>
  <c r="I108" i="11"/>
  <c r="I109" i="11"/>
  <c r="I111" i="11"/>
  <c r="I112" i="11"/>
  <c r="I113" i="11"/>
  <c r="I115" i="11"/>
  <c r="I114" i="11" s="1"/>
  <c r="I116" i="11"/>
  <c r="I117" i="11"/>
  <c r="I118" i="11"/>
  <c r="I119" i="11"/>
  <c r="I120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5" i="11"/>
  <c r="I136" i="11"/>
  <c r="I137" i="11"/>
  <c r="I138" i="11"/>
  <c r="I139" i="11"/>
  <c r="I140" i="11"/>
  <c r="I141" i="11"/>
  <c r="I142" i="11"/>
  <c r="I144" i="11"/>
  <c r="I145" i="11"/>
  <c r="I146" i="11"/>
  <c r="I147" i="11"/>
  <c r="I148" i="11"/>
  <c r="I149" i="11"/>
  <c r="I151" i="11"/>
  <c r="I150" i="11" s="1"/>
  <c r="I152" i="11"/>
  <c r="I153" i="11"/>
  <c r="I154" i="11"/>
  <c r="I155" i="11"/>
  <c r="I157" i="11"/>
  <c r="I158" i="11"/>
  <c r="I159" i="11"/>
  <c r="I160" i="11"/>
  <c r="I162" i="11"/>
  <c r="I163" i="11"/>
  <c r="I164" i="11"/>
  <c r="I165" i="11"/>
  <c r="I166" i="11"/>
  <c r="I167" i="11"/>
  <c r="I168" i="11"/>
  <c r="I169" i="11"/>
  <c r="I161" i="11" s="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9" i="11"/>
  <c r="I188" i="11" s="1"/>
  <c r="I190" i="11"/>
  <c r="I192" i="11"/>
  <c r="I193" i="11"/>
  <c r="I194" i="11"/>
  <c r="I195" i="11"/>
  <c r="I196" i="11"/>
  <c r="I197" i="11"/>
  <c r="I198" i="11"/>
  <c r="I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217" i="11"/>
  <c r="I218" i="11"/>
  <c r="I219" i="11"/>
  <c r="I220" i="11"/>
  <c r="I222" i="11"/>
  <c r="I221" i="11" s="1"/>
  <c r="I156" i="11" l="1"/>
  <c r="I92" i="11"/>
  <c r="I81" i="11"/>
  <c r="I78" i="11"/>
  <c r="I107" i="11"/>
  <c r="I191" i="11"/>
  <c r="I143" i="11"/>
  <c r="I134" i="11"/>
  <c r="I70" i="11"/>
  <c r="I110" i="11"/>
  <c r="I102" i="11"/>
  <c r="I63" i="11"/>
  <c r="I19" i="11"/>
  <c r="I10" i="11"/>
  <c r="I223" i="11" s="1"/>
  <c r="I35" i="11"/>
  <c r="I121" i="11"/>
  <c r="I45" i="11"/>
  <c r="B6" i="13"/>
  <c r="B6" i="12" s="1"/>
  <c r="I225" i="11" l="1"/>
  <c r="W63" i="12"/>
  <c r="W61" i="12"/>
  <c r="W59" i="12"/>
  <c r="W57" i="12"/>
  <c r="W55" i="12"/>
  <c r="W53" i="12"/>
  <c r="W51" i="12"/>
  <c r="W49" i="12"/>
  <c r="W47" i="12"/>
  <c r="W45" i="12"/>
  <c r="W43" i="12"/>
  <c r="W41" i="12"/>
  <c r="W39" i="12"/>
  <c r="W37" i="12"/>
  <c r="W35" i="12"/>
  <c r="W33" i="12"/>
  <c r="W31" i="12"/>
  <c r="W29" i="12"/>
  <c r="W27" i="12"/>
  <c r="W25" i="12"/>
  <c r="W23" i="12"/>
  <c r="W21" i="12"/>
  <c r="W19" i="12"/>
  <c r="W17" i="12"/>
  <c r="W15" i="12"/>
  <c r="W13" i="12"/>
  <c r="W11" i="12"/>
  <c r="W9" i="12"/>
  <c r="C33" i="13" l="1"/>
  <c r="C57" i="12" s="1"/>
  <c r="C35" i="13"/>
  <c r="C61" i="12" s="1"/>
  <c r="C25" i="13" l="1"/>
  <c r="C41" i="12" s="1"/>
  <c r="C34" i="13"/>
  <c r="C59" i="12" s="1"/>
  <c r="C30" i="13"/>
  <c r="C51" i="12" s="1"/>
  <c r="C32" i="13"/>
  <c r="C55" i="12" s="1"/>
  <c r="C36" i="13"/>
  <c r="C63" i="12" s="1"/>
  <c r="C31" i="13"/>
  <c r="C53" i="12" s="1"/>
  <c r="C23" i="13"/>
  <c r="C37" i="12" s="1"/>
  <c r="C28" i="13"/>
  <c r="C47" i="12" s="1"/>
  <c r="C27" i="13"/>
  <c r="C45" i="12" s="1"/>
  <c r="C26" i="13"/>
  <c r="C43" i="12" s="1"/>
  <c r="C24" i="13"/>
  <c r="C39" i="12" s="1"/>
  <c r="C20" i="13"/>
  <c r="C19" i="13"/>
  <c r="C22" i="13"/>
  <c r="C35" i="12" s="1"/>
  <c r="C18" i="13"/>
  <c r="C27" i="12" s="1"/>
  <c r="C16" i="13"/>
  <c r="C23" i="12" s="1"/>
  <c r="C12" i="13"/>
  <c r="C15" i="12" s="1"/>
  <c r="C17" i="13"/>
  <c r="C25" i="12" s="1"/>
  <c r="C11" i="13" l="1"/>
  <c r="C13" i="12" s="1"/>
  <c r="C14" i="13"/>
  <c r="C19" i="12" s="1"/>
  <c r="C9" i="13"/>
  <c r="C9" i="12" s="1"/>
  <c r="C10" i="13"/>
  <c r="C11" i="12" s="1"/>
  <c r="C13" i="13"/>
  <c r="C17" i="12" s="1"/>
  <c r="C15" i="13"/>
  <c r="C21" i="12" s="1"/>
  <c r="C21" i="13"/>
  <c r="C31" i="12"/>
  <c r="C29" i="12"/>
  <c r="C33" i="12"/>
  <c r="C29" i="13"/>
  <c r="C49" i="12" s="1"/>
  <c r="D36" i="13" l="1"/>
  <c r="D63" i="12" s="1"/>
  <c r="D25" i="13" l="1"/>
  <c r="D41" i="12" s="1"/>
  <c r="T64" i="12"/>
  <c r="P64" i="12"/>
  <c r="L64" i="12"/>
  <c r="H64" i="12"/>
  <c r="S64" i="12"/>
  <c r="O64" i="12"/>
  <c r="K64" i="12"/>
  <c r="G64" i="12"/>
  <c r="V64" i="12"/>
  <c r="R64" i="12"/>
  <c r="N64" i="12"/>
  <c r="J64" i="12"/>
  <c r="F64" i="12"/>
  <c r="U64" i="12"/>
  <c r="Q64" i="12"/>
  <c r="M64" i="12"/>
  <c r="I64" i="12"/>
  <c r="E64" i="12"/>
  <c r="D30" i="13"/>
  <c r="D51" i="12" s="1"/>
  <c r="D22" i="13"/>
  <c r="D35" i="12" s="1"/>
  <c r="D32" i="13"/>
  <c r="D55" i="12" s="1"/>
  <c r="D15" i="13"/>
  <c r="D21" i="12" s="1"/>
  <c r="D20" i="13"/>
  <c r="D31" i="12" s="1"/>
  <c r="D29" i="13" l="1"/>
  <c r="D49" i="12" s="1"/>
  <c r="G50" i="12" s="1"/>
  <c r="H56" i="12"/>
  <c r="G56" i="12"/>
  <c r="J56" i="12"/>
  <c r="M56" i="12"/>
  <c r="T56" i="12"/>
  <c r="S56" i="12"/>
  <c r="V56" i="12"/>
  <c r="F56" i="12"/>
  <c r="I56" i="12"/>
  <c r="P56" i="12"/>
  <c r="O56" i="12"/>
  <c r="R56" i="12"/>
  <c r="U56" i="12"/>
  <c r="E56" i="12"/>
  <c r="L56" i="12"/>
  <c r="K56" i="12"/>
  <c r="N56" i="12"/>
  <c r="Q56" i="12"/>
  <c r="Q22" i="12"/>
  <c r="S22" i="12"/>
  <c r="V22" i="12"/>
  <c r="F22" i="12"/>
  <c r="P22" i="12"/>
  <c r="M22" i="12"/>
  <c r="O22" i="12"/>
  <c r="R22" i="12"/>
  <c r="L22" i="12"/>
  <c r="I22" i="12"/>
  <c r="K22" i="12"/>
  <c r="N22" i="12"/>
  <c r="H22" i="12"/>
  <c r="U22" i="12"/>
  <c r="E22" i="12"/>
  <c r="G22" i="12"/>
  <c r="J22" i="12"/>
  <c r="T22" i="12"/>
  <c r="D28" i="13"/>
  <c r="D47" i="12" s="1"/>
  <c r="D16" i="13"/>
  <c r="D23" i="12" s="1"/>
  <c r="J42" i="12"/>
  <c r="M42" i="12"/>
  <c r="P42" i="12"/>
  <c r="O42" i="12"/>
  <c r="V42" i="12"/>
  <c r="F42" i="12"/>
  <c r="I42" i="12"/>
  <c r="L42" i="12"/>
  <c r="K42" i="12"/>
  <c r="R42" i="12"/>
  <c r="U42" i="12"/>
  <c r="E42" i="12"/>
  <c r="H42" i="12"/>
  <c r="G42" i="12"/>
  <c r="N42" i="12"/>
  <c r="Q42" i="12"/>
  <c r="T42" i="12"/>
  <c r="S42" i="12"/>
  <c r="D23" i="13"/>
  <c r="D37" i="12" s="1"/>
  <c r="D19" i="13"/>
  <c r="D29" i="12" s="1"/>
  <c r="J32" i="12"/>
  <c r="G32" i="12"/>
  <c r="I32" i="12"/>
  <c r="U32" i="12"/>
  <c r="R32" i="12"/>
  <c r="Q32" i="12"/>
  <c r="T32" i="12"/>
  <c r="M32" i="12"/>
  <c r="K32" i="12"/>
  <c r="N32" i="12"/>
  <c r="L32" i="12"/>
  <c r="O32" i="12"/>
  <c r="H32" i="12"/>
  <c r="V32" i="12"/>
  <c r="F32" i="12"/>
  <c r="P32" i="12"/>
  <c r="S32" i="12"/>
  <c r="E32" i="12"/>
  <c r="D33" i="13"/>
  <c r="D57" i="12" s="1"/>
  <c r="D14" i="13"/>
  <c r="D19" i="12" s="1"/>
  <c r="K20" i="12" s="1"/>
  <c r="T52" i="12"/>
  <c r="S52" i="12"/>
  <c r="V52" i="12"/>
  <c r="F52" i="12"/>
  <c r="I52" i="12"/>
  <c r="P52" i="12"/>
  <c r="E52" i="12"/>
  <c r="N52" i="12"/>
  <c r="R52" i="12"/>
  <c r="L52" i="12"/>
  <c r="Q52" i="12"/>
  <c r="H52" i="12"/>
  <c r="G52" i="12"/>
  <c r="J52" i="12"/>
  <c r="M52" i="12"/>
  <c r="O52" i="12"/>
  <c r="U52" i="12"/>
  <c r="K52" i="12"/>
  <c r="R20" i="12"/>
  <c r="D10" i="13"/>
  <c r="D24" i="13"/>
  <c r="D39" i="12" s="1"/>
  <c r="T36" i="12"/>
  <c r="P36" i="12"/>
  <c r="L36" i="12"/>
  <c r="H36" i="12"/>
  <c r="S36" i="12"/>
  <c r="O36" i="12"/>
  <c r="K36" i="12"/>
  <c r="G36" i="12"/>
  <c r="V36" i="12"/>
  <c r="R36" i="12"/>
  <c r="N36" i="12"/>
  <c r="J36" i="12"/>
  <c r="F36" i="12"/>
  <c r="Q36" i="12"/>
  <c r="M36" i="12"/>
  <c r="I36" i="12"/>
  <c r="U36" i="12"/>
  <c r="E36" i="12"/>
  <c r="D17" i="13"/>
  <c r="D25" i="12" s="1"/>
  <c r="Q26" i="12" s="1"/>
  <c r="D31" i="13"/>
  <c r="D53" i="12" s="1"/>
  <c r="W64" i="12"/>
  <c r="I20" i="12" l="1"/>
  <c r="F20" i="12"/>
  <c r="T20" i="12"/>
  <c r="E20" i="12"/>
  <c r="V20" i="12"/>
  <c r="Q20" i="12"/>
  <c r="O20" i="12"/>
  <c r="J20" i="12"/>
  <c r="N20" i="12"/>
  <c r="H20" i="12"/>
  <c r="S20" i="12"/>
  <c r="U20" i="12"/>
  <c r="L20" i="12"/>
  <c r="G20" i="12"/>
  <c r="M20" i="12"/>
  <c r="P20" i="12"/>
  <c r="K26" i="12"/>
  <c r="H26" i="12"/>
  <c r="O26" i="12"/>
  <c r="T26" i="12"/>
  <c r="F26" i="12"/>
  <c r="S26" i="12"/>
  <c r="J26" i="12"/>
  <c r="E26" i="12"/>
  <c r="I26" i="12"/>
  <c r="R26" i="12"/>
  <c r="U26" i="12"/>
  <c r="V26" i="12"/>
  <c r="N26" i="12"/>
  <c r="L26" i="12"/>
  <c r="P26" i="12"/>
  <c r="G26" i="12"/>
  <c r="M26" i="12"/>
  <c r="L50" i="12"/>
  <c r="W22" i="12"/>
  <c r="E50" i="12"/>
  <c r="R50" i="12"/>
  <c r="O50" i="12"/>
  <c r="N50" i="12"/>
  <c r="J50" i="12"/>
  <c r="Q50" i="12"/>
  <c r="M50" i="12"/>
  <c r="T50" i="12"/>
  <c r="P50" i="12"/>
  <c r="S50" i="12"/>
  <c r="H50" i="12"/>
  <c r="K50" i="12"/>
  <c r="W56" i="12"/>
  <c r="V50" i="12"/>
  <c r="W36" i="12"/>
  <c r="F50" i="12"/>
  <c r="U50" i="12"/>
  <c r="I50" i="12"/>
  <c r="J54" i="12"/>
  <c r="M54" i="12"/>
  <c r="P54" i="12"/>
  <c r="O54" i="12"/>
  <c r="V54" i="12"/>
  <c r="F54" i="12"/>
  <c r="I54" i="12"/>
  <c r="L54" i="12"/>
  <c r="K54" i="12"/>
  <c r="R54" i="12"/>
  <c r="U54" i="12"/>
  <c r="E54" i="12"/>
  <c r="H54" i="12"/>
  <c r="G54" i="12"/>
  <c r="N54" i="12"/>
  <c r="Q54" i="12"/>
  <c r="T54" i="12"/>
  <c r="S54" i="12"/>
  <c r="D21" i="13"/>
  <c r="D33" i="12" s="1"/>
  <c r="D27" i="13"/>
  <c r="D45" i="12" s="1"/>
  <c r="D35" i="13"/>
  <c r="D61" i="12" s="1"/>
  <c r="D13" i="13"/>
  <c r="D17" i="12" s="1"/>
  <c r="P40" i="12"/>
  <c r="O40" i="12"/>
  <c r="R40" i="12"/>
  <c r="M40" i="12"/>
  <c r="Q40" i="12"/>
  <c r="H40" i="12"/>
  <c r="G40" i="12"/>
  <c r="J40" i="12"/>
  <c r="U40" i="12"/>
  <c r="T40" i="12"/>
  <c r="S40" i="12"/>
  <c r="V40" i="12"/>
  <c r="F40" i="12"/>
  <c r="E40" i="12"/>
  <c r="L40" i="12"/>
  <c r="K40" i="12"/>
  <c r="N40" i="12"/>
  <c r="I40" i="12"/>
  <c r="W52" i="12"/>
  <c r="N58" i="12"/>
  <c r="Q58" i="12"/>
  <c r="T58" i="12"/>
  <c r="S58" i="12"/>
  <c r="P58" i="12"/>
  <c r="V58" i="12"/>
  <c r="K58" i="12"/>
  <c r="M58" i="12"/>
  <c r="F58" i="12"/>
  <c r="R58" i="12"/>
  <c r="U58" i="12"/>
  <c r="E58" i="12"/>
  <c r="H58" i="12"/>
  <c r="G58" i="12"/>
  <c r="J58" i="12"/>
  <c r="O58" i="12"/>
  <c r="I58" i="12"/>
  <c r="L58" i="12"/>
  <c r="T30" i="12"/>
  <c r="S30" i="12"/>
  <c r="G30" i="12"/>
  <c r="F30" i="12"/>
  <c r="E30" i="12"/>
  <c r="I30" i="12"/>
  <c r="P30" i="12"/>
  <c r="N30" i="12"/>
  <c r="V30" i="12"/>
  <c r="U30" i="12"/>
  <c r="L30" i="12"/>
  <c r="Q30" i="12"/>
  <c r="H30" i="12"/>
  <c r="R30" i="12"/>
  <c r="K30" i="12"/>
  <c r="J30" i="12"/>
  <c r="M30" i="12"/>
  <c r="O30" i="12"/>
  <c r="W42" i="12"/>
  <c r="J38" i="12"/>
  <c r="M38" i="12"/>
  <c r="P38" i="12"/>
  <c r="G38" i="12"/>
  <c r="V38" i="12"/>
  <c r="F38" i="12"/>
  <c r="I38" i="12"/>
  <c r="L38" i="12"/>
  <c r="S38" i="12"/>
  <c r="R38" i="12"/>
  <c r="U38" i="12"/>
  <c r="E38" i="12"/>
  <c r="H38" i="12"/>
  <c r="K38" i="12"/>
  <c r="N38" i="12"/>
  <c r="Q38" i="12"/>
  <c r="T38" i="12"/>
  <c r="O38" i="12"/>
  <c r="S24" i="12"/>
  <c r="U24" i="12"/>
  <c r="E24" i="12"/>
  <c r="H24" i="12"/>
  <c r="R24" i="12"/>
  <c r="Q24" i="12"/>
  <c r="J24" i="12"/>
  <c r="P24" i="12"/>
  <c r="O24" i="12"/>
  <c r="M24" i="12"/>
  <c r="G24" i="12"/>
  <c r="I24" i="12"/>
  <c r="L24" i="12"/>
  <c r="F24" i="12"/>
  <c r="T24" i="12"/>
  <c r="N24" i="12"/>
  <c r="K24" i="12"/>
  <c r="V24" i="12"/>
  <c r="W32" i="12"/>
  <c r="T48" i="12"/>
  <c r="S48" i="12"/>
  <c r="V48" i="12"/>
  <c r="F48" i="12"/>
  <c r="I48" i="12"/>
  <c r="O48" i="12"/>
  <c r="E48" i="12"/>
  <c r="N48" i="12"/>
  <c r="R48" i="12"/>
  <c r="K48" i="12"/>
  <c r="H48" i="12"/>
  <c r="G48" i="12"/>
  <c r="J48" i="12"/>
  <c r="M48" i="12"/>
  <c r="P48" i="12"/>
  <c r="U48" i="12"/>
  <c r="L48" i="12"/>
  <c r="Q48" i="12"/>
  <c r="D11" i="13"/>
  <c r="D13" i="12" s="1"/>
  <c r="D11" i="12"/>
  <c r="W20" i="12" l="1"/>
  <c r="W26" i="12"/>
  <c r="W50" i="12"/>
  <c r="W48" i="12"/>
  <c r="W30" i="12"/>
  <c r="W40" i="12"/>
  <c r="R46" i="12"/>
  <c r="U46" i="12"/>
  <c r="E46" i="12"/>
  <c r="H46" i="12"/>
  <c r="G46" i="12"/>
  <c r="T46" i="12"/>
  <c r="J46" i="12"/>
  <c r="M46" i="12"/>
  <c r="P46" i="12"/>
  <c r="O46" i="12"/>
  <c r="V46" i="12"/>
  <c r="F46" i="12"/>
  <c r="I46" i="12"/>
  <c r="L46" i="12"/>
  <c r="K46" i="12"/>
  <c r="N46" i="12"/>
  <c r="Q46" i="12"/>
  <c r="S46" i="12"/>
  <c r="W54" i="12"/>
  <c r="W24" i="12"/>
  <c r="R34" i="12"/>
  <c r="Q34" i="12"/>
  <c r="T34" i="12"/>
  <c r="S34" i="12"/>
  <c r="G34" i="12"/>
  <c r="N34" i="12"/>
  <c r="M34" i="12"/>
  <c r="P34" i="12"/>
  <c r="F34" i="12"/>
  <c r="J34" i="12"/>
  <c r="I34" i="12"/>
  <c r="L34" i="12"/>
  <c r="K34" i="12"/>
  <c r="V34" i="12"/>
  <c r="U34" i="12"/>
  <c r="E34" i="12"/>
  <c r="H34" i="12"/>
  <c r="O34" i="12"/>
  <c r="D18" i="13"/>
  <c r="D27" i="12" s="1"/>
  <c r="W38" i="12"/>
  <c r="I18" i="12"/>
  <c r="K18" i="12"/>
  <c r="N18" i="12"/>
  <c r="L18" i="12"/>
  <c r="Q18" i="12"/>
  <c r="S18" i="12"/>
  <c r="V18" i="12"/>
  <c r="F18" i="12"/>
  <c r="T18" i="12"/>
  <c r="M18" i="12"/>
  <c r="O18" i="12"/>
  <c r="R18" i="12"/>
  <c r="P18" i="12"/>
  <c r="U18" i="12"/>
  <c r="E18" i="12"/>
  <c r="G18" i="12"/>
  <c r="J18" i="12"/>
  <c r="H18" i="12"/>
  <c r="W58" i="12"/>
  <c r="N62" i="12"/>
  <c r="Q62" i="12"/>
  <c r="T62" i="12"/>
  <c r="S62" i="12"/>
  <c r="J62" i="12"/>
  <c r="V62" i="12"/>
  <c r="L62" i="12"/>
  <c r="K62" i="12"/>
  <c r="M62" i="12"/>
  <c r="O62" i="12"/>
  <c r="F62" i="12"/>
  <c r="R62" i="12"/>
  <c r="U62" i="12"/>
  <c r="E62" i="12"/>
  <c r="H62" i="12"/>
  <c r="G62" i="12"/>
  <c r="P62" i="12"/>
  <c r="I62" i="12"/>
  <c r="Q14" i="12"/>
  <c r="I14" i="12"/>
  <c r="S14" i="12"/>
  <c r="O14" i="12"/>
  <c r="K14" i="12"/>
  <c r="G14" i="12"/>
  <c r="V14" i="12"/>
  <c r="R14" i="12"/>
  <c r="N14" i="12"/>
  <c r="J14" i="12"/>
  <c r="F14" i="12"/>
  <c r="U14" i="12"/>
  <c r="M14" i="12"/>
  <c r="E14" i="12"/>
  <c r="T14" i="12"/>
  <c r="P14" i="12"/>
  <c r="L14" i="12"/>
  <c r="H14" i="12"/>
  <c r="U12" i="12"/>
  <c r="Q12" i="12"/>
  <c r="M12" i="12"/>
  <c r="I12" i="12"/>
  <c r="E12" i="12"/>
  <c r="K12" i="12"/>
  <c r="F12" i="12"/>
  <c r="T12" i="12"/>
  <c r="P12" i="12"/>
  <c r="L12" i="12"/>
  <c r="H12" i="12"/>
  <c r="O12" i="12"/>
  <c r="V12" i="12"/>
  <c r="S12" i="12"/>
  <c r="G12" i="12"/>
  <c r="R12" i="12"/>
  <c r="N12" i="12"/>
  <c r="J12" i="12"/>
  <c r="W34" i="12" l="1"/>
  <c r="W62" i="12"/>
  <c r="D26" i="13"/>
  <c r="D43" i="12" s="1"/>
  <c r="W46" i="12"/>
  <c r="W18" i="12"/>
  <c r="N28" i="12"/>
  <c r="I28" i="12"/>
  <c r="U28" i="12"/>
  <c r="T28" i="12"/>
  <c r="E28" i="12"/>
  <c r="F28" i="12"/>
  <c r="V28" i="12"/>
  <c r="P28" i="12"/>
  <c r="S28" i="12"/>
  <c r="Q28" i="12"/>
  <c r="O28" i="12"/>
  <c r="R28" i="12"/>
  <c r="K28" i="12"/>
  <c r="M28" i="12"/>
  <c r="L28" i="12"/>
  <c r="J28" i="12"/>
  <c r="G28" i="12"/>
  <c r="H28" i="12"/>
  <c r="W14" i="12"/>
  <c r="W12" i="12"/>
  <c r="H44" i="12" l="1"/>
  <c r="G44" i="12"/>
  <c r="J44" i="12"/>
  <c r="M44" i="12"/>
  <c r="I44" i="12"/>
  <c r="P44" i="12"/>
  <c r="O44" i="12"/>
  <c r="R44" i="12"/>
  <c r="U44" i="12"/>
  <c r="E44" i="12"/>
  <c r="L44" i="12"/>
  <c r="K44" i="12"/>
  <c r="N44" i="12"/>
  <c r="Q44" i="12"/>
  <c r="T44" i="12"/>
  <c r="S44" i="12"/>
  <c r="V44" i="12"/>
  <c r="F44" i="12"/>
  <c r="W28" i="12"/>
  <c r="D34" i="13"/>
  <c r="D59" i="12" s="1"/>
  <c r="W44" i="12" l="1"/>
  <c r="L60" i="12"/>
  <c r="K60" i="12"/>
  <c r="N60" i="12"/>
  <c r="Q60" i="12"/>
  <c r="J60" i="12"/>
  <c r="S60" i="12"/>
  <c r="V60" i="12"/>
  <c r="G60" i="12"/>
  <c r="F60" i="12"/>
  <c r="I60" i="12"/>
  <c r="P60" i="12"/>
  <c r="O60" i="12"/>
  <c r="R60" i="12"/>
  <c r="U60" i="12"/>
  <c r="E60" i="12"/>
  <c r="H60" i="12"/>
  <c r="M60" i="12"/>
  <c r="T60" i="12"/>
  <c r="D12" i="13"/>
  <c r="D15" i="12" s="1"/>
  <c r="D9" i="13" l="1"/>
  <c r="O16" i="12"/>
  <c r="M16" i="12"/>
  <c r="P16" i="12"/>
  <c r="R16" i="12"/>
  <c r="F16" i="12"/>
  <c r="I16" i="12"/>
  <c r="U16" i="12"/>
  <c r="E16" i="12"/>
  <c r="H16" i="12"/>
  <c r="J16" i="12"/>
  <c r="S16" i="12"/>
  <c r="Q16" i="12"/>
  <c r="T16" i="12"/>
  <c r="K16" i="12"/>
  <c r="V16" i="12"/>
  <c r="G16" i="12"/>
  <c r="L16" i="12"/>
  <c r="N16" i="12"/>
  <c r="W60" i="12"/>
  <c r="W16" i="12" l="1"/>
  <c r="D9" i="12"/>
  <c r="V10" i="12" s="1"/>
  <c r="D37" i="13"/>
  <c r="D39" i="13" s="1"/>
  <c r="M10" i="12" l="1"/>
  <c r="M65" i="12" s="1"/>
  <c r="M67" i="12" s="1"/>
  <c r="J10" i="12"/>
  <c r="J65" i="12" s="1"/>
  <c r="J67" i="12" s="1"/>
  <c r="F10" i="12"/>
  <c r="F65" i="12" s="1"/>
  <c r="F67" i="12" s="1"/>
  <c r="L10" i="12"/>
  <c r="L65" i="12" s="1"/>
  <c r="L67" i="12" s="1"/>
  <c r="U10" i="12"/>
  <c r="U65" i="12" s="1"/>
  <c r="U67" i="12" s="1"/>
  <c r="E10" i="12"/>
  <c r="Q10" i="12"/>
  <c r="Q65" i="12" s="1"/>
  <c r="Q67" i="12" s="1"/>
  <c r="T10" i="12"/>
  <c r="T65" i="12" s="1"/>
  <c r="T67" i="12" s="1"/>
  <c r="O10" i="12"/>
  <c r="O65" i="12" s="1"/>
  <c r="O67" i="12" s="1"/>
  <c r="R10" i="12"/>
  <c r="R65" i="12" s="1"/>
  <c r="R67" i="12" s="1"/>
  <c r="S10" i="12"/>
  <c r="S65" i="12" s="1"/>
  <c r="S67" i="12" s="1"/>
  <c r="P10" i="12"/>
  <c r="P65" i="12" s="1"/>
  <c r="P67" i="12" s="1"/>
  <c r="K10" i="12"/>
  <c r="K65" i="12" s="1"/>
  <c r="K67" i="12" s="1"/>
  <c r="N10" i="12"/>
  <c r="N65" i="12" s="1"/>
  <c r="N67" i="12" s="1"/>
  <c r="G10" i="12"/>
  <c r="G65" i="12" s="1"/>
  <c r="G67" i="12" s="1"/>
  <c r="I10" i="12"/>
  <c r="I65" i="12" s="1"/>
  <c r="I67" i="12" s="1"/>
  <c r="V65" i="12"/>
  <c r="V67" i="12" s="1"/>
  <c r="H10" i="12"/>
  <c r="H65" i="12" s="1"/>
  <c r="H67" i="12" s="1"/>
  <c r="D65" i="12"/>
  <c r="D67" i="12" s="1"/>
  <c r="W10" i="12" l="1"/>
  <c r="E65" i="12"/>
  <c r="E67" i="12" s="1"/>
  <c r="E68" i="12" s="1"/>
  <c r="F68" i="12" s="1"/>
  <c r="G68" i="12" s="1"/>
  <c r="H68" i="12" s="1"/>
  <c r="I68" i="12" s="1"/>
  <c r="J68" i="12" s="1"/>
  <c r="K68" i="12" s="1"/>
  <c r="L68" i="12" s="1"/>
  <c r="M68" i="12" s="1"/>
  <c r="N68" i="12" s="1"/>
  <c r="O68" i="12" s="1"/>
  <c r="P68" i="12" s="1"/>
  <c r="Q68" i="12" s="1"/>
  <c r="R68" i="12" s="1"/>
  <c r="S68" i="12" s="1"/>
  <c r="T68" i="12" s="1"/>
  <c r="U68" i="12" s="1"/>
  <c r="V68" i="12" s="1"/>
</calcChain>
</file>

<file path=xl/sharedStrings.xml><?xml version="1.0" encoding="utf-8"?>
<sst xmlns="http://schemas.openxmlformats.org/spreadsheetml/2006/main" count="1072" uniqueCount="694">
  <si>
    <t>01.17.031</t>
  </si>
  <si>
    <t>01.17.041</t>
  </si>
  <si>
    <t>01.17.051</t>
  </si>
  <si>
    <t>01.17.071</t>
  </si>
  <si>
    <t>01.17.111</t>
  </si>
  <si>
    <t>01.21.010</t>
  </si>
  <si>
    <t>01.21.110</t>
  </si>
  <si>
    <t>02.01.021</t>
  </si>
  <si>
    <t>02.01.200</t>
  </si>
  <si>
    <t>02.02.120</t>
  </si>
  <si>
    <t>02.02.130</t>
  </si>
  <si>
    <t>02.02.150</t>
  </si>
  <si>
    <t>02.03.080</t>
  </si>
  <si>
    <t>02.03.120</t>
  </si>
  <si>
    <t>02.05.202</t>
  </si>
  <si>
    <t>02.08.020</t>
  </si>
  <si>
    <t>03.01.020</t>
  </si>
  <si>
    <t>03.01.200</t>
  </si>
  <si>
    <t>03.02.040</t>
  </si>
  <si>
    <t>03.08.040</t>
  </si>
  <si>
    <t>03.10.100</t>
  </si>
  <si>
    <t>04.02.050</t>
  </si>
  <si>
    <t>04.03.020</t>
  </si>
  <si>
    <t>04.03.080</t>
  </si>
  <si>
    <t>04.03.090</t>
  </si>
  <si>
    <t>04.09.020</t>
  </si>
  <si>
    <t>04.09.100</t>
  </si>
  <si>
    <t>04.18.410</t>
  </si>
  <si>
    <t>04.21.160</t>
  </si>
  <si>
    <t>04.22.110</t>
  </si>
  <si>
    <t>04.30.020</t>
  </si>
  <si>
    <t>04.30.060</t>
  </si>
  <si>
    <t>05.07.040</t>
  </si>
  <si>
    <t>06.02.020</t>
  </si>
  <si>
    <t>06.02.040</t>
  </si>
  <si>
    <t>06.11.040</t>
  </si>
  <si>
    <t>08.05.100</t>
  </si>
  <si>
    <t>09.01.020</t>
  </si>
  <si>
    <t>09.01.030</t>
  </si>
  <si>
    <t>09.01.150</t>
  </si>
  <si>
    <t>09.01.160</t>
  </si>
  <si>
    <t>09.02.040</t>
  </si>
  <si>
    <t>10.01.040</t>
  </si>
  <si>
    <t>10.02.020</t>
  </si>
  <si>
    <t>11.01.130</t>
  </si>
  <si>
    <t>11.03.090</t>
  </si>
  <si>
    <t>11.16.060</t>
  </si>
  <si>
    <t>11.18.020</t>
  </si>
  <si>
    <t>11.18.040</t>
  </si>
  <si>
    <t>Lastro de pedra britada</t>
  </si>
  <si>
    <t>15.01.040</t>
  </si>
  <si>
    <t>16.02.020</t>
  </si>
  <si>
    <t>16.02.120</t>
  </si>
  <si>
    <t>16.02.230</t>
  </si>
  <si>
    <t>16.02.270</t>
  </si>
  <si>
    <t>16.13.070</t>
  </si>
  <si>
    <t>17.01.020</t>
  </si>
  <si>
    <t>17.02.020</t>
  </si>
  <si>
    <t>17.02.120</t>
  </si>
  <si>
    <t>17.02.220</t>
  </si>
  <si>
    <t>22.02.100</t>
  </si>
  <si>
    <t>24.03.100</t>
  </si>
  <si>
    <t>24.03.320</t>
  </si>
  <si>
    <t>32.08.110</t>
  </si>
  <si>
    <t>32.15.100</t>
  </si>
  <si>
    <t>32.16.060</t>
  </si>
  <si>
    <t>32.16.070</t>
  </si>
  <si>
    <t>32.17.012</t>
  </si>
  <si>
    <t>33.01.040</t>
  </si>
  <si>
    <t>33.01.060</t>
  </si>
  <si>
    <t>33.01.280</t>
  </si>
  <si>
    <t>33.02.060</t>
  </si>
  <si>
    <t>33.02.080</t>
  </si>
  <si>
    <t>33.03.740</t>
  </si>
  <si>
    <t>33.09.021</t>
  </si>
  <si>
    <t>33.10.010</t>
  </si>
  <si>
    <t>33.10.030</t>
  </si>
  <si>
    <t>33.10.050</t>
  </si>
  <si>
    <t>33.11.050</t>
  </si>
  <si>
    <t>37.02.060</t>
  </si>
  <si>
    <t>37.10.010</t>
  </si>
  <si>
    <t>37.13.600</t>
  </si>
  <si>
    <t>37.13.630</t>
  </si>
  <si>
    <t>38.01.040</t>
  </si>
  <si>
    <t>38.01.060</t>
  </si>
  <si>
    <t>38.01.120</t>
  </si>
  <si>
    <t>38.19.030</t>
  </si>
  <si>
    <t>39.03.160</t>
  </si>
  <si>
    <t>39.03.170</t>
  </si>
  <si>
    <t>39.03.174</t>
  </si>
  <si>
    <t>39.04.070</t>
  </si>
  <si>
    <t>39.04.080</t>
  </si>
  <si>
    <t>39.26.080</t>
  </si>
  <si>
    <t>40.02.060</t>
  </si>
  <si>
    <t>40.07.010</t>
  </si>
  <si>
    <t>40.07.020</t>
  </si>
  <si>
    <t>40.07.040</t>
  </si>
  <si>
    <t>40.20.300</t>
  </si>
  <si>
    <t>41.07.070</t>
  </si>
  <si>
    <t>41.09.750</t>
  </si>
  <si>
    <t>42.01.020</t>
  </si>
  <si>
    <t>42.01.040</t>
  </si>
  <si>
    <t>42.01.060</t>
  </si>
  <si>
    <t>42.01.080</t>
  </si>
  <si>
    <t>42.01.090</t>
  </si>
  <si>
    <t>42.02.010</t>
  </si>
  <si>
    <t>42.02.020</t>
  </si>
  <si>
    <t>42.02.080</t>
  </si>
  <si>
    <t>42.03.040</t>
  </si>
  <si>
    <t>42.04.040</t>
  </si>
  <si>
    <t>42.04.060</t>
  </si>
  <si>
    <t>42.04.080</t>
  </si>
  <si>
    <t>42.04.120</t>
  </si>
  <si>
    <t>42.05.020</t>
  </si>
  <si>
    <t>42.05.050</t>
  </si>
  <si>
    <t>42.05.070</t>
  </si>
  <si>
    <t>42.05.100</t>
  </si>
  <si>
    <t>42.05.160</t>
  </si>
  <si>
    <t>42.05.210</t>
  </si>
  <si>
    <t>42.05.250</t>
  </si>
  <si>
    <t>42.05.300</t>
  </si>
  <si>
    <t>42.05.320</t>
  </si>
  <si>
    <t>42.20.090</t>
  </si>
  <si>
    <t>42.20.160</t>
  </si>
  <si>
    <t>42.20.190</t>
  </si>
  <si>
    <t>42.20.300</t>
  </si>
  <si>
    <t>43.10.452</t>
  </si>
  <si>
    <t>43.10.490</t>
  </si>
  <si>
    <t>46.01.030</t>
  </si>
  <si>
    <t>46.01.040</t>
  </si>
  <si>
    <t>46.01.050</t>
  </si>
  <si>
    <t>46.01.070</t>
  </si>
  <si>
    <t>46.01.080</t>
  </si>
  <si>
    <t>46.01.090</t>
  </si>
  <si>
    <t>46.02.070</t>
  </si>
  <si>
    <t>46.03.040</t>
  </si>
  <si>
    <t>46.03.050</t>
  </si>
  <si>
    <t>46.10.030</t>
  </si>
  <si>
    <t>46.10.050</t>
  </si>
  <si>
    <t>46.10.070</t>
  </si>
  <si>
    <t>46.10.080</t>
  </si>
  <si>
    <t>46.13.020</t>
  </si>
  <si>
    <t>47.01.030</t>
  </si>
  <si>
    <t>47.01.050</t>
  </si>
  <si>
    <t>47.01.070</t>
  </si>
  <si>
    <t>47.01.080</t>
  </si>
  <si>
    <t>47.01.090</t>
  </si>
  <si>
    <t>47.05.070</t>
  </si>
  <si>
    <t>47.05.100</t>
  </si>
  <si>
    <t>47.05.120</t>
  </si>
  <si>
    <t>48.05.052</t>
  </si>
  <si>
    <t>55.01.020</t>
  </si>
  <si>
    <t>Objeto:</t>
  </si>
  <si>
    <t>Local:</t>
  </si>
  <si>
    <t>ITEM</t>
  </si>
  <si>
    <t>DESCRIÇÃO DOS SERVIÇOS</t>
  </si>
  <si>
    <t>UNID</t>
  </si>
  <si>
    <t>QTDE</t>
  </si>
  <si>
    <t>Vlr. Unit.</t>
  </si>
  <si>
    <t>Vlr. Total</t>
  </si>
  <si>
    <t>% do Item</t>
  </si>
  <si>
    <t>1.0</t>
  </si>
  <si>
    <t>CÓDIGO</t>
  </si>
  <si>
    <t>TABELA</t>
  </si>
  <si>
    <t>M2</t>
  </si>
  <si>
    <t>M</t>
  </si>
  <si>
    <t>UN</t>
  </si>
  <si>
    <t>M3</t>
  </si>
  <si>
    <t>KG</t>
  </si>
  <si>
    <t>TOTAL OBRA</t>
  </si>
  <si>
    <t>TOTAL GERAL</t>
  </si>
  <si>
    <t>BDI OBRA</t>
  </si>
  <si>
    <t>1.2</t>
  </si>
  <si>
    <t>1.3</t>
  </si>
  <si>
    <t>1.1</t>
  </si>
  <si>
    <t>2.0</t>
  </si>
  <si>
    <t>4.4</t>
  </si>
  <si>
    <t>2.2</t>
  </si>
  <si>
    <t>2.4</t>
  </si>
  <si>
    <t>2.5</t>
  </si>
  <si>
    <t>2.9</t>
  </si>
  <si>
    <t>2.10</t>
  </si>
  <si>
    <t>2.11</t>
  </si>
  <si>
    <t>5.0</t>
  </si>
  <si>
    <t>5.1</t>
  </si>
  <si>
    <t>3.0</t>
  </si>
  <si>
    <t>4.0</t>
  </si>
  <si>
    <t>4.1</t>
  </si>
  <si>
    <t>4.2</t>
  </si>
  <si>
    <t>4.5</t>
  </si>
  <si>
    <t>4.6</t>
  </si>
  <si>
    <t>4.7</t>
  </si>
  <si>
    <t>4.8</t>
  </si>
  <si>
    <t>4.9</t>
  </si>
  <si>
    <t>15.0</t>
  </si>
  <si>
    <t>16.0</t>
  </si>
  <si>
    <t>3.1</t>
  </si>
  <si>
    <t>15.1</t>
  </si>
  <si>
    <t>16.1</t>
  </si>
  <si>
    <t>16.2</t>
  </si>
  <si>
    <t>6.0</t>
  </si>
  <si>
    <t>6.1</t>
  </si>
  <si>
    <t>9.0</t>
  </si>
  <si>
    <t>9.1</t>
  </si>
  <si>
    <t>10.0</t>
  </si>
  <si>
    <t>10.1</t>
  </si>
  <si>
    <t>11.0</t>
  </si>
  <si>
    <t>11.1</t>
  </si>
  <si>
    <t>12.0</t>
  </si>
  <si>
    <t>12.1</t>
  </si>
  <si>
    <t>22.0</t>
  </si>
  <si>
    <t>22.1</t>
  </si>
  <si>
    <t>3.2</t>
  </si>
  <si>
    <t>3.3</t>
  </si>
  <si>
    <t>3.4</t>
  </si>
  <si>
    <t>41.14.020</t>
  </si>
  <si>
    <t>41.14.090</t>
  </si>
  <si>
    <t>8.0</t>
  </si>
  <si>
    <t>8.1</t>
  </si>
  <si>
    <t>1.4</t>
  </si>
  <si>
    <t>Projetos "As Built"</t>
  </si>
  <si>
    <t>um</t>
  </si>
  <si>
    <t>3.5</t>
  </si>
  <si>
    <t>FORMA</t>
  </si>
  <si>
    <t>ARMADURA E CORDOALHA ESTRUTURAL</t>
  </si>
  <si>
    <t>CONCRETO, MASSA E LASTRO</t>
  </si>
  <si>
    <t>Concreto não estrutural executado no local, mínimo 150 kg cimento / m³</t>
  </si>
  <si>
    <t>ALVENARIA E ELEMENTO DIVISOR</t>
  </si>
  <si>
    <t>REVESTIMENTO EM MASSA OU FUNDIDO NO LOCAL</t>
  </si>
  <si>
    <t>FORRO, BRISE E FACHADA</t>
  </si>
  <si>
    <t>ESQUADRIA, SERRALHERIA E ELEMENTO EM FERRO</t>
  </si>
  <si>
    <t>24.20</t>
  </si>
  <si>
    <t>26.20</t>
  </si>
  <si>
    <t>PINTURA</t>
  </si>
  <si>
    <t>PAISAGISMO E FECHAMENTOS</t>
  </si>
  <si>
    <t>LIMPEZA E ARREMATE</t>
  </si>
  <si>
    <t>CDHU</t>
  </si>
  <si>
    <t>12.01.021</t>
  </si>
  <si>
    <t>2.1</t>
  </si>
  <si>
    <t>2.7</t>
  </si>
  <si>
    <t>2.8</t>
  </si>
  <si>
    <t>2.12</t>
  </si>
  <si>
    <t>Administração Local</t>
  </si>
  <si>
    <t>vb</t>
  </si>
  <si>
    <t>1.5</t>
  </si>
  <si>
    <t>1.6</t>
  </si>
  <si>
    <t>1.7</t>
  </si>
  <si>
    <t>1.8</t>
  </si>
  <si>
    <t>3.6</t>
  </si>
  <si>
    <t>4.10</t>
  </si>
  <si>
    <t>4.11</t>
  </si>
  <si>
    <t>4.12</t>
  </si>
  <si>
    <t>4.13</t>
  </si>
  <si>
    <t>4.14</t>
  </si>
  <si>
    <t>04.12.040</t>
  </si>
  <si>
    <t>6.2</t>
  </si>
  <si>
    <t>6.3</t>
  </si>
  <si>
    <t>9.2</t>
  </si>
  <si>
    <t>10.2</t>
  </si>
  <si>
    <t>17.0</t>
  </si>
  <si>
    <t>17.1</t>
  </si>
  <si>
    <t>17.2</t>
  </si>
  <si>
    <t>17.3</t>
  </si>
  <si>
    <t>24.0</t>
  </si>
  <si>
    <t>24.1</t>
  </si>
  <si>
    <t>24.2</t>
  </si>
  <si>
    <t>48.05.020</t>
  </si>
  <si>
    <t>RESUMO DA PLANILHA</t>
  </si>
  <si>
    <t xml:space="preserve">Item </t>
  </si>
  <si>
    <t>Descrição dos Serviços</t>
  </si>
  <si>
    <t>Valor Total</t>
  </si>
  <si>
    <t>TOTAL</t>
  </si>
  <si>
    <t>7.0</t>
  </si>
  <si>
    <t>7.1</t>
  </si>
  <si>
    <t>8.2</t>
  </si>
  <si>
    <t>8.3</t>
  </si>
  <si>
    <t>8.4</t>
  </si>
  <si>
    <t>8.5</t>
  </si>
  <si>
    <t>10.3</t>
  </si>
  <si>
    <t>10.4</t>
  </si>
  <si>
    <t>10.5</t>
  </si>
  <si>
    <t>13.0</t>
  </si>
  <si>
    <t>13.1</t>
  </si>
  <si>
    <t>13.2</t>
  </si>
  <si>
    <t>13.3</t>
  </si>
  <si>
    <t>13.4</t>
  </si>
  <si>
    <t>13.5</t>
  </si>
  <si>
    <t>14.0</t>
  </si>
  <si>
    <t>14.1</t>
  </si>
  <si>
    <t>18.0</t>
  </si>
  <si>
    <t>18.1</t>
  </si>
  <si>
    <t>18.2</t>
  </si>
  <si>
    <t>18.3</t>
  </si>
  <si>
    <t>18.4</t>
  </si>
  <si>
    <t>18.5</t>
  </si>
  <si>
    <t>18.6</t>
  </si>
  <si>
    <t>19.0</t>
  </si>
  <si>
    <t>19.1</t>
  </si>
  <si>
    <t>19.2</t>
  </si>
  <si>
    <t>19.3</t>
  </si>
  <si>
    <t>19.4</t>
  </si>
  <si>
    <t>19.5</t>
  </si>
  <si>
    <t>19.6</t>
  </si>
  <si>
    <t>19.7</t>
  </si>
  <si>
    <t>19.8</t>
  </si>
  <si>
    <t>20.0</t>
  </si>
  <si>
    <t>20.1</t>
  </si>
  <si>
    <t>20.2</t>
  </si>
  <si>
    <t>20.3</t>
  </si>
  <si>
    <t>20.4</t>
  </si>
  <si>
    <t>20.5</t>
  </si>
  <si>
    <t>20.6</t>
  </si>
  <si>
    <t>21.0</t>
  </si>
  <si>
    <t>21.1</t>
  </si>
  <si>
    <t>21.2</t>
  </si>
  <si>
    <t>21.3</t>
  </si>
  <si>
    <t>21.4</t>
  </si>
  <si>
    <t>21.5</t>
  </si>
  <si>
    <t>22.2</t>
  </si>
  <si>
    <t>22.3</t>
  </si>
  <si>
    <t>22.4</t>
  </si>
  <si>
    <t>23.0</t>
  </si>
  <si>
    <t>23.1</t>
  </si>
  <si>
    <t>23.2</t>
  </si>
  <si>
    <t>23.3</t>
  </si>
  <si>
    <t>23.4</t>
  </si>
  <si>
    <t>25.0</t>
  </si>
  <si>
    <t>25.1</t>
  </si>
  <si>
    <t>25.2</t>
  </si>
  <si>
    <t>26.0</t>
  </si>
  <si>
    <t>26.1</t>
  </si>
  <si>
    <t>MÊS 1</t>
  </si>
  <si>
    <t>MÊ 2</t>
  </si>
  <si>
    <t>MÊS 3</t>
  </si>
  <si>
    <t>MÊS 4</t>
  </si>
  <si>
    <t>MÊS 5</t>
  </si>
  <si>
    <t>MÊS 6</t>
  </si>
  <si>
    <t>MÊS 7</t>
  </si>
  <si>
    <t>MÊS 9</t>
  </si>
  <si>
    <t>MÊS 10</t>
  </si>
  <si>
    <t>MÊS 11</t>
  </si>
  <si>
    <t>MÊS 12</t>
  </si>
  <si>
    <t>8.6</t>
  </si>
  <si>
    <t>8.7</t>
  </si>
  <si>
    <t>08.02.050</t>
  </si>
  <si>
    <t>08.02.060</t>
  </si>
  <si>
    <t>Lâmina refletiva revestida com dupla face em alumínio, dupla malha de reforço e laminação entre camadas, para isolação térmica</t>
  </si>
  <si>
    <t>13.6</t>
  </si>
  <si>
    <t>32.06.151</t>
  </si>
  <si>
    <t>15.03.150</t>
  </si>
  <si>
    <t>15.2</t>
  </si>
  <si>
    <t>33.07.140</t>
  </si>
  <si>
    <t>13.7</t>
  </si>
  <si>
    <t>16.33.052</t>
  </si>
  <si>
    <t>49.06.010</t>
  </si>
  <si>
    <t>2.3</t>
  </si>
  <si>
    <t>2.6</t>
  </si>
  <si>
    <t>02.05.060</t>
  </si>
  <si>
    <t>2.13</t>
  </si>
  <si>
    <t>02.05.212</t>
  </si>
  <si>
    <t>02.05.090</t>
  </si>
  <si>
    <t>5.2</t>
  </si>
  <si>
    <t>05.09.007</t>
  </si>
  <si>
    <t>Unidade:</t>
  </si>
  <si>
    <t>CAISM ÁGUA FUNDA</t>
  </si>
  <si>
    <t xml:space="preserve">Reforma de cobertura e troca de forros, reforma do reservatório de concreto inferior externo, execução de muro(tela) de divisa da unidade e alambrado no entorno do campo de futebol </t>
  </si>
  <si>
    <t>Av. Miguel Stefano Alt. Nº 3000 (Rua dos Etruscos s/nº)</t>
  </si>
  <si>
    <t>2.14</t>
  </si>
  <si>
    <t>2.15</t>
  </si>
  <si>
    <t>02.09.030</t>
  </si>
  <si>
    <t>02.10.050</t>
  </si>
  <si>
    <t>3.7</t>
  </si>
  <si>
    <t>03.02.020</t>
  </si>
  <si>
    <t>3.8</t>
  </si>
  <si>
    <t>3.9</t>
  </si>
  <si>
    <t>04.01.100</t>
  </si>
  <si>
    <t>04.09.140</t>
  </si>
  <si>
    <t>4.15</t>
  </si>
  <si>
    <t>04.09.160</t>
  </si>
  <si>
    <t>6.4</t>
  </si>
  <si>
    <t>07.10.020</t>
  </si>
  <si>
    <t>10.6</t>
  </si>
  <si>
    <t>11.04.020</t>
  </si>
  <si>
    <t>14.11.271</t>
  </si>
  <si>
    <t>15.3</t>
  </si>
  <si>
    <t>15.4</t>
  </si>
  <si>
    <t>24.02.010</t>
  </si>
  <si>
    <t>32.16.010</t>
  </si>
  <si>
    <t>19.9</t>
  </si>
  <si>
    <t>19.10</t>
  </si>
  <si>
    <t>19.11</t>
  </si>
  <si>
    <t>19.12</t>
  </si>
  <si>
    <t>20.7</t>
  </si>
  <si>
    <t>20.8</t>
  </si>
  <si>
    <t>21.6</t>
  </si>
  <si>
    <t>22.5</t>
  </si>
  <si>
    <t>24.3</t>
  </si>
  <si>
    <t>24.4</t>
  </si>
  <si>
    <t>24.5</t>
  </si>
  <si>
    <t>24.6</t>
  </si>
  <si>
    <t>24.7</t>
  </si>
  <si>
    <t>24.8</t>
  </si>
  <si>
    <t>24.9</t>
  </si>
  <si>
    <t>24.10</t>
  </si>
  <si>
    <t>24.11</t>
  </si>
  <si>
    <t>24.12</t>
  </si>
  <si>
    <t>24.13</t>
  </si>
  <si>
    <t>24.14</t>
  </si>
  <si>
    <t>24.15</t>
  </si>
  <si>
    <t>24.16</t>
  </si>
  <si>
    <t>24.17</t>
  </si>
  <si>
    <t>24.18</t>
  </si>
  <si>
    <t>24.19</t>
  </si>
  <si>
    <t>24.21</t>
  </si>
  <si>
    <t>24.22</t>
  </si>
  <si>
    <t>24.23</t>
  </si>
  <si>
    <t>24.24</t>
  </si>
  <si>
    <t>24.25</t>
  </si>
  <si>
    <t>24.26</t>
  </si>
  <si>
    <t>26.2</t>
  </si>
  <si>
    <t>26.3</t>
  </si>
  <si>
    <t>26.4</t>
  </si>
  <si>
    <t>26.5</t>
  </si>
  <si>
    <t>26.6</t>
  </si>
  <si>
    <t>26.7</t>
  </si>
  <si>
    <t>26.8</t>
  </si>
  <si>
    <t>26.9</t>
  </si>
  <si>
    <t>26.10</t>
  </si>
  <si>
    <t>26.11</t>
  </si>
  <si>
    <t>26.12</t>
  </si>
  <si>
    <t>26.13</t>
  </si>
  <si>
    <t>26.14</t>
  </si>
  <si>
    <t>26.15</t>
  </si>
  <si>
    <t>26.16</t>
  </si>
  <si>
    <t>26.17</t>
  </si>
  <si>
    <t>26.18</t>
  </si>
  <si>
    <t>26.19</t>
  </si>
  <si>
    <t>26.21</t>
  </si>
  <si>
    <t>26.22</t>
  </si>
  <si>
    <t>26.23</t>
  </si>
  <si>
    <t>26.24</t>
  </si>
  <si>
    <t>26.25</t>
  </si>
  <si>
    <t>26.26</t>
  </si>
  <si>
    <t>27.0</t>
  </si>
  <si>
    <t>27.1</t>
  </si>
  <si>
    <t>34.05.050</t>
  </si>
  <si>
    <t>34.05.110</t>
  </si>
  <si>
    <t>27.2</t>
  </si>
  <si>
    <t>28.0</t>
  </si>
  <si>
    <t>28.1</t>
  </si>
  <si>
    <t>MÊS 8</t>
  </si>
  <si>
    <t>MÊS 13</t>
  </si>
  <si>
    <t>MÊS 14</t>
  </si>
  <si>
    <t>MÊS 15</t>
  </si>
  <si>
    <t>MÊS 16</t>
  </si>
  <si>
    <t>MÊS 17</t>
  </si>
  <si>
    <t>MÊS 18</t>
  </si>
  <si>
    <t>ACUMULADO</t>
  </si>
  <si>
    <t>01</t>
  </si>
  <si>
    <t>SERVICO TECNICO ESPECIALIZADO</t>
  </si>
  <si>
    <t>Projeto executivo de arquitetura em formato A1</t>
  </si>
  <si>
    <t>Projeto executivo de arquitetura em formato A0</t>
  </si>
  <si>
    <t>Projeto executivo de estrutura em formato A1</t>
  </si>
  <si>
    <t>Projeto executivo de instalações hidráulicas em formato A1</t>
  </si>
  <si>
    <t>Projeto executivo de instalações elétricas em formato A1</t>
  </si>
  <si>
    <t>TX</t>
  </si>
  <si>
    <t>Taxa de mobilização e desmobilização de equipamentos para execução de sondagem</t>
  </si>
  <si>
    <t>Sondagem do terreno à percussão (mínimo de 30 m)</t>
  </si>
  <si>
    <t>02</t>
  </si>
  <si>
    <t>INICIO, APOIO E ADMINISTRACAO DA OBRA</t>
  </si>
  <si>
    <t>Construção provisória em madeira - fornecimento e montagem</t>
  </si>
  <si>
    <t>UNMES</t>
  </si>
  <si>
    <t>Desmobilização de construção provisória</t>
  </si>
  <si>
    <t>Locação de container tipo alojamento - área mínima de 13,80 m²</t>
  </si>
  <si>
    <t>Locação de container tipo escritório com 1 vaso sanitário, 1 lavatório e 1 ponto para chuveiro - área mínima de 13,80 m²</t>
  </si>
  <si>
    <t>Locação de container tipo depósito - área mínima de 13,80 m²</t>
  </si>
  <si>
    <t>Fechamento provisório de vãos em chapa de madeira compensada</t>
  </si>
  <si>
    <t>Tapume fixo para fechamento de áreas, com portão</t>
  </si>
  <si>
    <t>M2MES</t>
  </si>
  <si>
    <t>Montagem e desmontagem de andaime torre metálica com altura até 10 m</t>
  </si>
  <si>
    <t>Montagem e desmontagem de andaime tubular fachadeiro com altura até 10 m</t>
  </si>
  <si>
    <t>Andaime torre metálico (1,5 x 1,5 m) com piso metálico</t>
  </si>
  <si>
    <t>MXMES</t>
  </si>
  <si>
    <t>Andaime tubular fachadeiro com piso metálico e sapatas ajustáveis</t>
  </si>
  <si>
    <t>Placa de identificação para obra</t>
  </si>
  <si>
    <t>Limpeza manual do terreno, inclusive troncos até 5 cm de diâmetro, com caminhão à disposição dentro da obra, até o raio de 1 km</t>
  </si>
  <si>
    <t>Locação para muros, cercas e alambrados</t>
  </si>
  <si>
    <t>03</t>
  </si>
  <si>
    <t>DEMOLICAO SEM REAPROVEITAMENTO</t>
  </si>
  <si>
    <t>Demolição manual de concreto simples</t>
  </si>
  <si>
    <t>Demolição mecanizada de concreto armado, inclusive fragmentação, carregamento, transporte até 1 quilômetro e descarregamento</t>
  </si>
  <si>
    <t>Demolição manual de alvenaria de fundação/embasamento</t>
  </si>
  <si>
    <t>Demolição manual de alvenaria de elevação ou elemento vazado, incluindo revestimento</t>
  </si>
  <si>
    <t>Demolição manual de forro qualquer, inclusive sistema de fixação/tarugamento</t>
  </si>
  <si>
    <t>Remoção de pintura em superfícies de madeira e/ou metálicas com lixamento</t>
  </si>
  <si>
    <t>04</t>
  </si>
  <si>
    <t>RETIRADA COM PROVAVEL REAPROVEITAMENTO</t>
  </si>
  <si>
    <t>Retirada de cerca</t>
  </si>
  <si>
    <t>Retirada de estrutura em madeira tesoura - telhas de barro</t>
  </si>
  <si>
    <t>Retirada de telhamento em barro</t>
  </si>
  <si>
    <t>Retirada de cumeeira, espigão ou rufo perfil qualquer</t>
  </si>
  <si>
    <t>Retirada de domo de acrílico, inclusive perfis metálicos de fixação</t>
  </si>
  <si>
    <t>Retirada de esquadria metálica em geral</t>
  </si>
  <si>
    <t>Retirada de guarda-corpo ou gradil em geral</t>
  </si>
  <si>
    <t>Retirada de poste ou sistema de sustentação para alambrado ou fechamento</t>
  </si>
  <si>
    <t>Retirada de entelamento metálico em geral</t>
  </si>
  <si>
    <t>Retirada de motor de bomba de recalque</t>
  </si>
  <si>
    <t>04.18.360</t>
  </si>
  <si>
    <t>Remoção de condutor aparente diâmetro externo acima de 6,5 mm</t>
  </si>
  <si>
    <t>Remoção de cordoalha ou cabo de cobre nu</t>
  </si>
  <si>
    <t>Remoção de quadro de distribuição, chamada ou caixa de passagem</t>
  </si>
  <si>
    <t>Remoção de tubulação elétrica aparente com diâmetro externo até 50 mm</t>
  </si>
  <si>
    <t>Remoção de calha ou rufo</t>
  </si>
  <si>
    <t>Remoção de tubulação hidráulica em geral, incluindo conexões, caixas e ralos</t>
  </si>
  <si>
    <t>05</t>
  </si>
  <si>
    <t>TRANSPORTE E MOVIMENTACAO, DENTRO E FORA DA OBRA</t>
  </si>
  <si>
    <t>Remoção de entulho separado de obra com caçamba metálica - terra, alvenaria, concreto, argamassa, madeira, papel, plástico ou metal</t>
  </si>
  <si>
    <t>Taxa de destinação de resíduo sólido em aterro, tipo solo/terra</t>
  </si>
  <si>
    <t>06</t>
  </si>
  <si>
    <t>SERVICO EM SOLO E ROCHA, MANUAL</t>
  </si>
  <si>
    <t>Escavação manual em solo de 1ª e 2ª categoria em vala ou cava até 1,5 m</t>
  </si>
  <si>
    <t>Escavação manual em solo de 1ª e 2ª categoria em vala ou cava além de 1,5 m</t>
  </si>
  <si>
    <t>Reaterro manual apiloado sem controle de compactação</t>
  </si>
  <si>
    <t>Espalhamento de solo em bota-fora com compactação sem controle</t>
  </si>
  <si>
    <t>08</t>
  </si>
  <si>
    <t>ESCORAMENTO, CONTENCAO E DRENAGEM</t>
  </si>
  <si>
    <t>Cimbramento tubular metálico</t>
  </si>
  <si>
    <t>M3MES</t>
  </si>
  <si>
    <t>Montagem e desmontagem de cimbramento tubular metálico</t>
  </si>
  <si>
    <t>Dreno com pedra britada</t>
  </si>
  <si>
    <t>09</t>
  </si>
  <si>
    <t>Forma em madeira comum para fundação</t>
  </si>
  <si>
    <t>Forma em madeira comum para estrutura</t>
  </si>
  <si>
    <t>Desmontagem de forma em madeira para estrutura de laje, com tábuas</t>
  </si>
  <si>
    <t>Desmontagem de forma em madeira para estrutura de vigas, com tábuas</t>
  </si>
  <si>
    <t>Forma plana em compensado para estrutura aparente</t>
  </si>
  <si>
    <t>10</t>
  </si>
  <si>
    <t>Armadura em barra de aço CA-50 (A ou B) fyk = 500 MPa</t>
  </si>
  <si>
    <t>Armadura em tela soldada de aço</t>
  </si>
  <si>
    <t>11</t>
  </si>
  <si>
    <t>Concreto usinado, fck = 25 MPa</t>
  </si>
  <si>
    <t>Concreto preparado no local, fck = 20 MPa</t>
  </si>
  <si>
    <t>Lançamento e adensamento de concreto ou massa em estrutura</t>
  </si>
  <si>
    <t>Lastro de areia</t>
  </si>
  <si>
    <t>12</t>
  </si>
  <si>
    <t>FUNDACAO PROFUNDA</t>
  </si>
  <si>
    <t>Broca em concreto armado diâmetro de 20 cm - completa</t>
  </si>
  <si>
    <t>13</t>
  </si>
  <si>
    <t>LAJE E PAINEL DE FECHAMENTO PRE-FABRICADOS</t>
  </si>
  <si>
    <t>14</t>
  </si>
  <si>
    <t>Alvenaria de bloco de concreto estrutural 19 x 19 x 39 cm - classe A</t>
  </si>
  <si>
    <t>15</t>
  </si>
  <si>
    <t>ESTRUTURA EM MADEIRA, FERRO, ALUMINIO E CONCRETO</t>
  </si>
  <si>
    <t>Estrutura de madeira tesourada para telha de barro - vãos de 13,01 a 18,00 m</t>
  </si>
  <si>
    <t>Fornecimento e montagem de estrutura metálica em perfil metalon, sem pintura</t>
  </si>
  <si>
    <t>Telha de barro tipo francesa</t>
  </si>
  <si>
    <t>Emboçamento de beiral em telhas de barro</t>
  </si>
  <si>
    <t>Cumeeira de barro emboçado tipos: plan, romana, italiana, francesa e paulistinha</t>
  </si>
  <si>
    <t>Espigão de barro emboçado</t>
  </si>
  <si>
    <t>Telhamento em chapa de aço pré-pintada com epóxi e poliéster, tipo sanduíche, espessura de 0,50 mm, com poliuretano</t>
  </si>
  <si>
    <t>Calha, rufo, afins em chapa galvanizada nº 24 - corte 0,50 m</t>
  </si>
  <si>
    <t>17</t>
  </si>
  <si>
    <t>Argamassa de regularização e/ou proteção</t>
  </si>
  <si>
    <t>Chapisco</t>
  </si>
  <si>
    <t>Emboço comum</t>
  </si>
  <si>
    <t>Reboco</t>
  </si>
  <si>
    <t>22</t>
  </si>
  <si>
    <t>Forro em painéis de gesso acartonado, acabamento liso com película em PVC - 625mm x 1250mm, espessura de 9,5mm, removível</t>
  </si>
  <si>
    <t>24</t>
  </si>
  <si>
    <t>Porta em ferro de abrir, para receber vidro, sob medida</t>
  </si>
  <si>
    <t>Alçapão/tampa em chapa de ferro com porta cadeado</t>
  </si>
  <si>
    <t>Corrimão tubular em aço galvanizado, diâmetro 2´</t>
  </si>
  <si>
    <t>32</t>
  </si>
  <si>
    <t>IMPERMEABILIZACAO, PROTECAO E JUNTA</t>
  </si>
  <si>
    <t>Junta estrutural com perfil elastomérico e lábios poliméricos para obras de arte, movimentação máxima 40 mm</t>
  </si>
  <si>
    <t>Impermeabilização em manta asfáltica plastomérica com armadura, tipo III, espessura de 4 mm, face exposta em geotêxtil com membrana acrílica</t>
  </si>
  <si>
    <t>Impermeabilização em pintura de asfalto oxidado com solventes orgânicos, sobre massa</t>
  </si>
  <si>
    <t>Impermeabilização em membrana à base de polímeros acrílicos, na cor branca e reforço em tela poliéster</t>
  </si>
  <si>
    <t>Impermeabilização em membrana à base de resina termoplástica e cimentos aditivados com reforço em tela poliéster</t>
  </si>
  <si>
    <t>Impermeabilização em argamassa de concreto não estrutural com aditivo hidrófugo</t>
  </si>
  <si>
    <t>33</t>
  </si>
  <si>
    <t>Estucamento e lixamento de concreto deteriorado</t>
  </si>
  <si>
    <t>Imunizante para madeira</t>
  </si>
  <si>
    <t>Reparo de trincas rasas até 5 mm de largura, na massa</t>
  </si>
  <si>
    <t>Massa corrida a base de PVA</t>
  </si>
  <si>
    <t>Massa corrida à base de resina acrílica</t>
  </si>
  <si>
    <t>Resina acrílica plastificante</t>
  </si>
  <si>
    <t>Pintura com esmalte alquídico em estrutura metálica</t>
  </si>
  <si>
    <t>Tinta acrílica para faixas demarcatórias</t>
  </si>
  <si>
    <t>Tinta látex antimofo em massa, inclusive preparo</t>
  </si>
  <si>
    <t>Tinta acrílica antimofo em massa, inclusive preparo</t>
  </si>
  <si>
    <t>Tinta acrílica em massa, inclusive preparo</t>
  </si>
  <si>
    <t>Esmalte à base água em superfície metálica, inclusive preparo</t>
  </si>
  <si>
    <t>34</t>
  </si>
  <si>
    <t>Cerca em tela de aço galvanizado de 2´, montantes em mourões de concreto com ponta inclinada e arame farpado</t>
  </si>
  <si>
    <t>Alambrado em tela de aço galvanizado de 2´, montantes metálicos e arame farpado, acima de 4,00 m de altura</t>
  </si>
  <si>
    <t>37</t>
  </si>
  <si>
    <t>QUADRO E PAINEL PARA ENERGIA ELETRICA E TELEFONIA</t>
  </si>
  <si>
    <t>Quadro Telebrás de sobrepor de 400 x 400 x 120 mm</t>
  </si>
  <si>
    <t>Barramento de cobre nu</t>
  </si>
  <si>
    <t>Disjuntor termomagnético, unipolar 127/220 V, corrente de 10 A até 30 A</t>
  </si>
  <si>
    <t>Disjuntor termomagnético, bipolar 220/380 V, corrente de 10 A até 50 A</t>
  </si>
  <si>
    <t>Eletroduto de PVC rígido roscável de 3/4´ - com acessórios</t>
  </si>
  <si>
    <t>Eletroduto de PVC rígido roscável de 1´ - com acessórios</t>
  </si>
  <si>
    <t>Eletroduto de PVC rígido roscável de 2´ - com acessórios</t>
  </si>
  <si>
    <t>Eletroduto de PVC corrugado flexível leve, diâmetro externo de 25 mm</t>
  </si>
  <si>
    <t>39</t>
  </si>
  <si>
    <t>CONDUTOR E ENFIACAO DE ENERGIA ELETRICA E TELEFONIA</t>
  </si>
  <si>
    <t>Cabo de cobre de 1,5 mm², isolamento 0,6/1 kV - isolação em PVC 70°C</t>
  </si>
  <si>
    <t>Cabo de cobre de 2,5 mm², isolamento 0,6/1 kV - isolação em PVC 70°C</t>
  </si>
  <si>
    <t>Cabo de cobre de 4 mm², isolamento 0,6/1 kV - isolação em PVC 70°C.</t>
  </si>
  <si>
    <t>Cabo de cobre nu, têmpera mole, classe 2, de 35 mm²</t>
  </si>
  <si>
    <t>Cabo de cobre nu, têmpera mole, classe 2, de 50 mm²</t>
  </si>
  <si>
    <t>Cabo de cobre flexível de 35 mm², isolamento 0,6/1 kV - isolação HEPR 90°C - baixa emissão de fumaça e gases</t>
  </si>
  <si>
    <t>40</t>
  </si>
  <si>
    <t>DISTRIBUICAO DE FORCA E COMANDO DE ENERGIA ELETRICA E TELEFONIA</t>
  </si>
  <si>
    <t>Caixa de passagem em chapa, com tampa parafusada, 200 x 200 x 100 mm</t>
  </si>
  <si>
    <t>Caixa em PVC de 4´ x 2´</t>
  </si>
  <si>
    <t>Caixa em PVC de 4´ x 4´</t>
  </si>
  <si>
    <t>Caixa em PVC octogonal de 4´ x 4´</t>
  </si>
  <si>
    <t>Chave de nível tipo boia pendular (pera), com contato micro switch</t>
  </si>
  <si>
    <t>41</t>
  </si>
  <si>
    <t>ILUMINACAO</t>
  </si>
  <si>
    <t>Lâmpada fluorescente tubular, base bipino bilateral de 32 W</t>
  </si>
  <si>
    <t>Reator eletrônico de alto fator de potência com partida instantânea, para duas lâmpadas fluorescentes tubulares, base bipino bilateral, 32 W - 127 V / 220 V</t>
  </si>
  <si>
    <t>Luminária retangular de embutir tipo calha fechada, com difusor plano, para 2 lâmpadas fluorescentes tubulares de 28 W/32 W/36 W/54 W</t>
  </si>
  <si>
    <t>Luminária retangular de sobrepor tipo calha fechada, com difusor translúcido, para 2 lâmpadas fluorescentes de 28 W/32 W/36 W/54 W</t>
  </si>
  <si>
    <t>42</t>
  </si>
  <si>
    <t>PARA-RAIOS PARA EDIFICACAO</t>
  </si>
  <si>
    <t>Captor tipo Franklin, h= 300 mm, 4 pontos, 1 descida, acabamento cromado</t>
  </si>
  <si>
    <t>Captor tipo Franklin, h= 300 mm, 4 pontos, 2 descidas, acabamento cromado</t>
  </si>
  <si>
    <t>Luva de redução galvanizada de 2´ x 3/4´</t>
  </si>
  <si>
    <t>Niple duplo galvanizado de 2´</t>
  </si>
  <si>
    <t>Captor tipo terminal aéreo, h= 300 mm, diâmetro de 1/4´ em cobre</t>
  </si>
  <si>
    <t>Isolador galvanizado uso geral, simples com rosca mecânica</t>
  </si>
  <si>
    <t>Isolador galvanizado uso geral, reforçado para fixação a 90°</t>
  </si>
  <si>
    <t>Isolador galvanizado uso geral, simples com calha para telha ondulada</t>
  </si>
  <si>
    <t>Isolador galvanizado para mastro de diâmetro 2´, simples com 2 descidas</t>
  </si>
  <si>
    <t>Apoio para mastro de diâmetro 2´</t>
  </si>
  <si>
    <t>Base para mastro de diâmetro 2´</t>
  </si>
  <si>
    <t>Contraventagem com cabo para mastro de diâmetro 2´</t>
  </si>
  <si>
    <t>Mastro simples galvanizado de diâmetro 2´</t>
  </si>
  <si>
    <t>Braçadeira para fixação do aparelho sinalizador para mastro de diâmetro 2´</t>
  </si>
  <si>
    <t>Sinalizador de obstáculo simples, com célula fotoelétrica</t>
  </si>
  <si>
    <t>Sinalizador de obstáculo duplo, com célula fotoelétrica</t>
  </si>
  <si>
    <t>Caixa de inspeção suspensa</t>
  </si>
  <si>
    <t>Conector olhal cabo/haste de 5/8´</t>
  </si>
  <si>
    <t>Haste de aterramento de 5/8'' x 3 m</t>
  </si>
  <si>
    <t>Barra condutora chata em alumínio de 3/4´ x 1/4´, inclusive acessórios de fixação</t>
  </si>
  <si>
    <t>Tampa para caixa de inspeção cilíndrica, aço galvanizado</t>
  </si>
  <si>
    <t>Caixa de inspeção do terra cilíndrica em PVC rígido, diâmetro de 300 mm - h= 400 mm</t>
  </si>
  <si>
    <t>Solda exotérmica conexão cabo-cabo horizontal em X, bitola do cabo de 50-25mm² a 95-50mm²</t>
  </si>
  <si>
    <t>Solda exotérmica conexão cabo-cabo horizontal em T, bitola do cabo de 50-50mm² a 95-50mm²</t>
  </si>
  <si>
    <t>Solda exotérmica conexão cabo-haste em X sobreposto, bitola do cabo de 35mm² a 50mm² para haste de 5/8" e 3/4"</t>
  </si>
  <si>
    <t>Solda exotérmica conexão cabo-terminal com duas fixações, bitola do cabo de 25mm² a 50mm² para terminal 3x25</t>
  </si>
  <si>
    <t>43</t>
  </si>
  <si>
    <t>APARELHOS ELETRICOS, HIDRAULICOS E A GAS.</t>
  </si>
  <si>
    <t>Conjunto motor-bomba (centrífuga) 1,5 cv, multiestágio, Hman= 20 a 35 mca, Q= 7,1 a 4,5 m³/h</t>
  </si>
  <si>
    <t>Conjunto motor-bomba (centrífuga) 5 cv, multiestágio, Hman= 25 a 50 mca, Q= 21,0 a 13,3 m³/h</t>
  </si>
  <si>
    <t>46</t>
  </si>
  <si>
    <t>TUBULACAO E CONDUTORES PARA LIQUIDOS E GASES.</t>
  </si>
  <si>
    <t>Tubo de PVC rígido soldável marrom, DN= 32 mm, (1´), inclusive conexões</t>
  </si>
  <si>
    <t>Tubo de PVC rígido soldável marrom, DN= 40 mm, (1 1/4´), inclusive conexões</t>
  </si>
  <si>
    <t>Tubo de PVC rígido soldável marrom, DN= 50 mm, (1 1/2´), inclusive conexões</t>
  </si>
  <si>
    <t>Tubo de PVC rígido soldável marrom, DN= 75 mm, (2 1/2´), inclusive conexões</t>
  </si>
  <si>
    <t>Tubo de PVC rígido soldável marrom, DN= 85 mm, (3´), inclusive conexões</t>
  </si>
  <si>
    <t>Tubo de PVC rígido soldável marrom, DN= 110 mm, (4´), inclusive conexões</t>
  </si>
  <si>
    <t>Tubo de PVC rígido branco PxB com virola e anel de borracha, linha esgoto série normal, DN= 100 mm, inclusive conexões</t>
  </si>
  <si>
    <t>Tubo de PVC rígido PxB com virola e anel de borracha, linha esgoto série reforçada ´R´, DN= 75 mm, inclusive conexões</t>
  </si>
  <si>
    <t>Tubo de PVC rígido PxB com virola e anel de borracha, linha esgoto série reforçada ´R´, DN= 100 mm, inclusive conexões</t>
  </si>
  <si>
    <t>Tubo de cobre classe A, DN= 28mm (1´), inclusive conexões</t>
  </si>
  <si>
    <t>Tubo de cobre classe A, DN= 42mm (1 1/2´), inclusive conexões</t>
  </si>
  <si>
    <t>Tubo de cobre classe A, DN= 66mm (2 1/2´), inclusive conexões</t>
  </si>
  <si>
    <t>Tubo de cobre classe A, DN= 79mm (3´), inclusive conexões</t>
  </si>
  <si>
    <t>Tubo em polietileno de alta densidade corrugado perfurado, DN= 4´, inclusive conexões</t>
  </si>
  <si>
    <t>Registro de gaveta em latão fundido sem acabamento, DN= 1´</t>
  </si>
  <si>
    <t>Registro de gaveta em latão fundido sem acabamento, DN= 1 1/2´</t>
  </si>
  <si>
    <t>Registro de gaveta em latão fundido sem acabamento, DN= 2 1/2´</t>
  </si>
  <si>
    <t>Registro de gaveta em latão fundido sem acabamento, DN= 3´</t>
  </si>
  <si>
    <t>Registro de gaveta em latão fundido sem acabamento, DN= 4´</t>
  </si>
  <si>
    <t>Válvula de retenção horizontal em bronze, DN= 3´</t>
  </si>
  <si>
    <t>Válvula de retenção vertical em bronze, DN= 1´</t>
  </si>
  <si>
    <t>Válvula de retenção vertical em bronze, DN= 1 1/2´</t>
  </si>
  <si>
    <t>Torneira de boia, DN= 1´</t>
  </si>
  <si>
    <t>Torneira de boia, DN= 2 1/2´</t>
  </si>
  <si>
    <t>Grelha hemisférica em ferro fundido de 4"</t>
  </si>
  <si>
    <t>55</t>
  </si>
  <si>
    <t>Limpeza final da obra</t>
  </si>
  <si>
    <t>Modelo - Planilha Analítica</t>
  </si>
  <si>
    <t>(      ) %</t>
  </si>
  <si>
    <t>Modelo - Planilha resumida</t>
  </si>
  <si>
    <t>BDI - (       )%</t>
  </si>
  <si>
    <t>Modelo - Cronograma Físico-Financeiro</t>
  </si>
  <si>
    <t>BDI - (        )%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</si>
</sst>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center"/>
      <protection hidden="1"/>
    </xf>
    <xf numFmtId="164" fontId="8" fillId="3" borderId="6" xfId="0" applyNumberFormat="1" applyFont="1" applyFill="1" applyBorder="1" applyProtection="1">
      <protection hidden="1"/>
    </xf>
    <xf numFmtId="164" fontId="8" fillId="3" borderId="9" xfId="0" applyNumberFormat="1" applyFont="1" applyFill="1" applyBorder="1" applyProtection="1">
      <protection hidden="1"/>
    </xf>
    <xf numFmtId="0" fontId="11" fillId="0" borderId="1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43" fontId="4" fillId="0" borderId="0" xfId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5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43" fontId="4" fillId="0" borderId="1" xfId="1" applyFont="1" applyBorder="1" applyAlignment="1">
      <alignment vertical="center"/>
    </xf>
    <xf numFmtId="43" fontId="4" fillId="0" borderId="1" xfId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/>
    </xf>
    <xf numFmtId="43" fontId="5" fillId="2" borderId="1" xfId="1" applyFont="1" applyFill="1" applyBorder="1" applyAlignment="1">
      <alignment vertical="center"/>
    </xf>
    <xf numFmtId="43" fontId="5" fillId="2" borderId="1" xfId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43" fontId="4" fillId="4" borderId="1" xfId="1" applyFont="1" applyFill="1" applyBorder="1" applyAlignment="1">
      <alignment vertical="center"/>
    </xf>
    <xf numFmtId="43" fontId="4" fillId="4" borderId="1" xfId="1" applyFont="1" applyFill="1" applyBorder="1" applyAlignment="1">
      <alignment horizontal="right" vertical="center"/>
    </xf>
    <xf numFmtId="0" fontId="4" fillId="0" borderId="0" xfId="0" applyFont="1" applyAlignment="1">
      <alignment horizontal="justify" vertical="center"/>
    </xf>
    <xf numFmtId="164" fontId="13" fillId="3" borderId="6" xfId="0" applyNumberFormat="1" applyFont="1" applyFill="1" applyBorder="1" applyProtection="1">
      <protection hidden="1"/>
    </xf>
    <xf numFmtId="0" fontId="13" fillId="0" borderId="5" xfId="0" applyFont="1" applyBorder="1" applyAlignment="1" applyProtection="1">
      <alignment horizontal="center"/>
      <protection hidden="1"/>
    </xf>
    <xf numFmtId="164" fontId="13" fillId="0" borderId="1" xfId="0" applyNumberFormat="1" applyFont="1" applyBorder="1" applyAlignment="1" applyProtection="1">
      <alignment horizontal="left"/>
      <protection hidden="1"/>
    </xf>
    <xf numFmtId="164" fontId="13" fillId="0" borderId="6" xfId="0" applyNumberFormat="1" applyFont="1" applyBorder="1" applyProtection="1">
      <protection hidden="1"/>
    </xf>
    <xf numFmtId="164" fontId="13" fillId="0" borderId="1" xfId="0" applyNumberFormat="1" applyFont="1" applyBorder="1" applyProtection="1">
      <protection hidden="1"/>
    </xf>
    <xf numFmtId="43" fontId="14" fillId="4" borderId="1" xfId="1" applyFont="1" applyFill="1" applyBorder="1" applyAlignment="1">
      <alignment vertical="center"/>
    </xf>
    <xf numFmtId="43" fontId="14" fillId="0" borderId="1" xfId="1" applyFont="1" applyBorder="1" applyAlignment="1">
      <alignment vertical="center"/>
    </xf>
    <xf numFmtId="10" fontId="4" fillId="0" borderId="0" xfId="2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10" fontId="9" fillId="0" borderId="0" xfId="2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2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43" fontId="0" fillId="0" borderId="1" xfId="1" applyFont="1" applyBorder="1" applyAlignment="1">
      <alignment vertical="center"/>
    </xf>
    <xf numFmtId="43" fontId="0" fillId="0" borderId="6" xfId="1" applyFont="1" applyBorder="1" applyAlignment="1">
      <alignment vertical="center"/>
    </xf>
    <xf numFmtId="44" fontId="8" fillId="3" borderId="18" xfId="12" applyFont="1" applyFill="1" applyBorder="1" applyAlignment="1" applyProtection="1">
      <alignment vertical="center"/>
      <protection hidden="1"/>
    </xf>
    <xf numFmtId="44" fontId="0" fillId="0" borderId="1" xfId="12" applyFont="1" applyBorder="1" applyAlignment="1">
      <alignment vertical="center"/>
    </xf>
    <xf numFmtId="44" fontId="0" fillId="0" borderId="6" xfId="12" applyFont="1" applyBorder="1" applyAlignment="1">
      <alignment vertical="center"/>
    </xf>
    <xf numFmtId="44" fontId="13" fillId="3" borderId="18" xfId="12" applyFont="1" applyFill="1" applyBorder="1" applyAlignment="1" applyProtection="1">
      <alignment vertical="center"/>
      <protection hidden="1"/>
    </xf>
    <xf numFmtId="44" fontId="1" fillId="0" borderId="1" xfId="12" applyFont="1" applyBorder="1" applyAlignment="1">
      <alignment vertical="center"/>
    </xf>
    <xf numFmtId="0" fontId="0" fillId="0" borderId="0" xfId="0" applyFont="1" applyAlignment="1">
      <alignment vertical="center"/>
    </xf>
    <xf numFmtId="44" fontId="0" fillId="0" borderId="8" xfId="12" applyFont="1" applyBorder="1" applyAlignment="1">
      <alignment vertical="center"/>
    </xf>
    <xf numFmtId="44" fontId="0" fillId="0" borderId="9" xfId="12" applyFont="1" applyBorder="1" applyAlignment="1">
      <alignment vertical="center"/>
    </xf>
    <xf numFmtId="10" fontId="0" fillId="0" borderId="0" xfId="2" applyNumberFormat="1" applyFont="1" applyAlignment="1">
      <alignment horizontal="center" vertical="center"/>
    </xf>
    <xf numFmtId="10" fontId="12" fillId="0" borderId="1" xfId="2" applyNumberFormat="1" applyFont="1" applyFill="1" applyBorder="1" applyAlignment="1" applyProtection="1">
      <alignment horizontal="center" vertical="center"/>
      <protection hidden="1"/>
    </xf>
    <xf numFmtId="10" fontId="12" fillId="0" borderId="6" xfId="2" applyNumberFormat="1" applyFont="1" applyFill="1" applyBorder="1" applyAlignment="1" applyProtection="1">
      <alignment horizontal="center" vertical="center"/>
      <protection hidden="1"/>
    </xf>
    <xf numFmtId="10" fontId="12" fillId="3" borderId="3" xfId="0" applyNumberFormat="1" applyFont="1" applyFill="1" applyBorder="1" applyAlignment="1" applyProtection="1">
      <alignment horizontal="center" vertical="center"/>
      <protection hidden="1"/>
    </xf>
    <xf numFmtId="10" fontId="12" fillId="3" borderId="4" xfId="0" applyNumberFormat="1" applyFont="1" applyFill="1" applyBorder="1" applyAlignment="1" applyProtection="1">
      <alignment horizontal="center" vertical="center"/>
      <protection hidden="1"/>
    </xf>
    <xf numFmtId="10" fontId="0" fillId="2" borderId="0" xfId="2" applyNumberFormat="1" applyFont="1" applyFill="1" applyAlignment="1">
      <alignment horizontal="center" vertical="center"/>
    </xf>
    <xf numFmtId="10" fontId="12" fillId="2" borderId="1" xfId="2" applyNumberFormat="1" applyFont="1" applyFill="1" applyBorder="1" applyAlignment="1" applyProtection="1">
      <alignment horizontal="center" vertical="center"/>
      <protection hidden="1"/>
    </xf>
    <xf numFmtId="10" fontId="12" fillId="2" borderId="6" xfId="2" applyNumberFormat="1" applyFont="1" applyFill="1" applyBorder="1" applyAlignment="1" applyProtection="1">
      <alignment horizontal="center" vertical="center"/>
      <protection hidden="1"/>
    </xf>
    <xf numFmtId="44" fontId="8" fillId="3" borderId="22" xfId="12" applyFont="1" applyFill="1" applyBorder="1" applyAlignment="1" applyProtection="1">
      <alignment vertical="center"/>
      <protection hidden="1"/>
    </xf>
    <xf numFmtId="10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justify" vertical="center"/>
    </xf>
    <xf numFmtId="43" fontId="9" fillId="4" borderId="1" xfId="1" applyFont="1" applyFill="1" applyBorder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1" xfId="1" applyFont="1" applyBorder="1" applyAlignment="1">
      <alignment vertical="center"/>
    </xf>
    <xf numFmtId="43" fontId="9" fillId="4" borderId="1" xfId="1" applyFont="1" applyFill="1" applyBorder="1" applyAlignment="1">
      <alignment horizontal="right" vertical="center"/>
    </xf>
    <xf numFmtId="43" fontId="9" fillId="0" borderId="1" xfId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justify" vertical="center"/>
    </xf>
    <xf numFmtId="43" fontId="16" fillId="2" borderId="1" xfId="1" applyFont="1" applyFill="1" applyBorder="1" applyAlignment="1">
      <alignment vertical="center"/>
    </xf>
    <xf numFmtId="43" fontId="16" fillId="2" borderId="1" xfId="1" applyFont="1" applyFill="1" applyBorder="1" applyAlignment="1">
      <alignment horizontal="right" vertical="center"/>
    </xf>
    <xf numFmtId="43" fontId="16" fillId="2" borderId="1" xfId="1" applyNumberFormat="1" applyFont="1" applyFill="1" applyBorder="1" applyAlignment="1">
      <alignment vertical="center"/>
    </xf>
    <xf numFmtId="10" fontId="9" fillId="0" borderId="1" xfId="2" applyNumberFormat="1" applyFont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10" fontId="12" fillId="4" borderId="3" xfId="0" applyNumberFormat="1" applyFont="1" applyFill="1" applyBorder="1" applyAlignment="1" applyProtection="1">
      <alignment horizontal="center" vertical="center"/>
      <protection hidden="1"/>
    </xf>
    <xf numFmtId="10" fontId="9" fillId="0" borderId="1" xfId="1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8" fillId="3" borderId="5" xfId="0" applyFont="1" applyFill="1" applyBorder="1" applyProtection="1">
      <protection hidden="1"/>
    </xf>
    <xf numFmtId="0" fontId="8" fillId="3" borderId="1" xfId="0" applyFont="1" applyFill="1" applyBorder="1" applyProtection="1">
      <protection hidden="1"/>
    </xf>
    <xf numFmtId="0" fontId="13" fillId="3" borderId="5" xfId="0" applyFont="1" applyFill="1" applyBorder="1" applyProtection="1">
      <protection hidden="1"/>
    </xf>
    <xf numFmtId="0" fontId="13" fillId="3" borderId="1" xfId="0" applyFont="1" applyFill="1" applyBorder="1" applyProtection="1">
      <protection hidden="1"/>
    </xf>
    <xf numFmtId="0" fontId="8" fillId="3" borderId="7" xfId="0" applyFont="1" applyFill="1" applyBorder="1" applyProtection="1">
      <protection hidden="1"/>
    </xf>
    <xf numFmtId="0" fontId="8" fillId="3" borderId="8" xfId="0" applyFont="1" applyFill="1" applyBorder="1" applyProtection="1">
      <protection hidden="1"/>
    </xf>
    <xf numFmtId="0" fontId="17" fillId="0" borderId="0" xfId="0" applyFont="1" applyAlignment="1">
      <alignment horizontal="center" vertical="center"/>
    </xf>
    <xf numFmtId="0" fontId="8" fillId="3" borderId="20" xfId="0" applyFont="1" applyFill="1" applyBorder="1" applyAlignment="1" applyProtection="1">
      <alignment vertical="center"/>
      <protection hidden="1"/>
    </xf>
    <xf numFmtId="0" fontId="8" fillId="3" borderId="21" xfId="0" applyFont="1" applyFill="1" applyBorder="1" applyAlignment="1" applyProtection="1">
      <alignment vertical="center"/>
      <protection hidden="1"/>
    </xf>
    <xf numFmtId="0" fontId="13" fillId="0" borderId="10" xfId="0" applyFont="1" applyBorder="1" applyAlignment="1" applyProtection="1">
      <alignment horizontal="center" vertical="center"/>
      <protection hidden="1"/>
    </xf>
    <xf numFmtId="0" fontId="13" fillId="0" borderId="11" xfId="0" applyFont="1" applyBorder="1" applyAlignment="1" applyProtection="1">
      <alignment horizontal="center" vertical="center"/>
      <protection hidden="1"/>
    </xf>
    <xf numFmtId="164" fontId="13" fillId="0" borderId="12" xfId="0" applyNumberFormat="1" applyFont="1" applyBorder="1" applyAlignment="1" applyProtection="1">
      <alignment horizontal="left" vertical="center"/>
      <protection hidden="1"/>
    </xf>
    <xf numFmtId="164" fontId="13" fillId="0" borderId="13" xfId="0" applyNumberFormat="1" applyFont="1" applyBorder="1" applyAlignment="1" applyProtection="1">
      <alignment horizontal="left" vertical="center"/>
      <protection hidden="1"/>
    </xf>
    <xf numFmtId="164" fontId="13" fillId="0" borderId="16" xfId="0" applyNumberFormat="1" applyFont="1" applyBorder="1" applyAlignment="1" applyProtection="1">
      <alignment horizontal="center" vertical="center"/>
      <protection hidden="1"/>
    </xf>
    <xf numFmtId="164" fontId="13" fillId="0" borderId="17" xfId="0" applyNumberFormat="1" applyFont="1" applyBorder="1" applyAlignment="1" applyProtection="1">
      <alignment horizontal="center" vertical="center"/>
      <protection hidden="1"/>
    </xf>
    <xf numFmtId="0" fontId="8" fillId="3" borderId="5" xfId="0" applyFont="1" applyFill="1" applyBorder="1" applyAlignment="1" applyProtection="1">
      <alignment vertical="center"/>
      <protection hidden="1"/>
    </xf>
    <xf numFmtId="0" fontId="8" fillId="3" borderId="1" xfId="0" applyFont="1" applyFill="1" applyBorder="1" applyAlignment="1" applyProtection="1">
      <alignment vertical="center"/>
      <protection hidden="1"/>
    </xf>
    <xf numFmtId="0" fontId="13" fillId="3" borderId="5" xfId="0" applyFont="1" applyFill="1" applyBorder="1" applyAlignment="1" applyProtection="1">
      <alignment vertical="center"/>
      <protection hidden="1"/>
    </xf>
    <xf numFmtId="0" fontId="13" fillId="3" borderId="1" xfId="0" applyFont="1" applyFill="1" applyBorder="1" applyAlignment="1" applyProtection="1">
      <alignment vertical="center"/>
      <protection hidden="1"/>
    </xf>
    <xf numFmtId="164" fontId="13" fillId="0" borderId="16" xfId="0" applyNumberFormat="1" applyFont="1" applyBorder="1" applyAlignment="1" applyProtection="1">
      <alignment horizontal="left" vertical="center"/>
      <protection hidden="1"/>
    </xf>
    <xf numFmtId="164" fontId="13" fillId="0" borderId="17" xfId="0" applyNumberFormat="1" applyFont="1" applyBorder="1" applyAlignment="1" applyProtection="1">
      <alignment horizontal="left" vertical="center"/>
      <protection hidden="1"/>
    </xf>
  </cellXfs>
  <cellStyles count="13">
    <cellStyle name="Moeda" xfId="12" builtinId="4"/>
    <cellStyle name="Moeda 2" xfId="11"/>
    <cellStyle name="Normal" xfId="0" builtinId="0"/>
    <cellStyle name="Normal 2" xfId="3"/>
    <cellStyle name="Normal 2 2" xfId="6"/>
    <cellStyle name="Normal 3" xfId="5"/>
    <cellStyle name="Porcentagem" xfId="2" builtinId="5"/>
    <cellStyle name="Vírgula" xfId="1" builtinId="3"/>
    <cellStyle name="Vírgula 2" xfId="4"/>
    <cellStyle name="Vírgula 2 2" xfId="7"/>
    <cellStyle name="Vírgula 2 2 2" xfId="10"/>
    <cellStyle name="Vírgula 2 3" xfId="9"/>
    <cellStyle name="Vírgula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8"/>
  <sheetViews>
    <sheetView tabSelected="1" view="pageBreakPreview" zoomScale="110" zoomScaleNormal="100" zoomScaleSheetLayoutView="110" workbookViewId="0">
      <selection activeCell="T17" sqref="T17"/>
    </sheetView>
  </sheetViews>
  <sheetFormatPr defaultRowHeight="11.25" x14ac:dyDescent="0.25"/>
  <cols>
    <col min="1" max="1" width="3.85546875" style="12" customWidth="1"/>
    <col min="2" max="2" width="6.7109375" style="11" customWidth="1"/>
    <col min="3" max="3" width="10.5703125" style="11" customWidth="1"/>
    <col min="4" max="4" width="8.28515625" style="11" customWidth="1"/>
    <col min="5" max="5" width="54" style="12" customWidth="1"/>
    <col min="6" max="6" width="6.42578125" style="11" bestFit="1" customWidth="1"/>
    <col min="7" max="7" width="9.7109375" style="13" customWidth="1"/>
    <col min="8" max="8" width="9.85546875" style="14" bestFit="1" customWidth="1"/>
    <col min="9" max="9" width="12" style="13" bestFit="1" customWidth="1"/>
    <col min="10" max="10" width="9.140625" style="13" customWidth="1"/>
    <col min="11" max="11" width="11.140625" style="41" bestFit="1" customWidth="1"/>
    <col min="12" max="16384" width="9.140625" style="12"/>
  </cols>
  <sheetData>
    <row r="1" spans="2:11" ht="15" customHeight="1" x14ac:dyDescent="0.25">
      <c r="B1" s="94" t="s">
        <v>688</v>
      </c>
      <c r="C1" s="94"/>
      <c r="D1" s="94"/>
      <c r="E1" s="94"/>
      <c r="F1" s="94"/>
      <c r="G1" s="94"/>
      <c r="H1" s="94"/>
      <c r="I1" s="94"/>
      <c r="J1" s="94"/>
    </row>
    <row r="2" spans="2:11" ht="11.25" customHeight="1" x14ac:dyDescent="0.25">
      <c r="B2" s="44" t="s">
        <v>363</v>
      </c>
      <c r="C2" s="92" t="s">
        <v>364</v>
      </c>
      <c r="D2" s="92"/>
      <c r="E2" s="92"/>
      <c r="F2" s="92"/>
      <c r="G2" s="92"/>
      <c r="H2" s="12"/>
      <c r="I2" s="12"/>
      <c r="J2" s="12"/>
    </row>
    <row r="3" spans="2:11" s="15" customFormat="1" ht="22.5" customHeight="1" x14ac:dyDescent="0.25">
      <c r="B3" s="44" t="s">
        <v>152</v>
      </c>
      <c r="C3" s="93" t="s">
        <v>365</v>
      </c>
      <c r="D3" s="93"/>
      <c r="E3" s="93"/>
      <c r="F3" s="93"/>
      <c r="G3" s="93"/>
      <c r="H3" s="12"/>
      <c r="I3" s="12"/>
      <c r="J3" s="12"/>
      <c r="K3" s="41"/>
    </row>
    <row r="4" spans="2:11" s="15" customFormat="1" x14ac:dyDescent="0.25">
      <c r="B4" s="44" t="s">
        <v>153</v>
      </c>
      <c r="C4" s="92" t="s">
        <v>366</v>
      </c>
      <c r="D4" s="92"/>
      <c r="E4" s="92"/>
      <c r="F4" s="92"/>
      <c r="G4" s="92"/>
      <c r="H4" s="14"/>
      <c r="I4" s="13"/>
      <c r="J4" s="13"/>
      <c r="K4" s="41"/>
    </row>
    <row r="6" spans="2:11" x14ac:dyDescent="0.25">
      <c r="B6" s="91"/>
      <c r="C6" s="91"/>
      <c r="D6" s="91"/>
      <c r="E6" s="91"/>
      <c r="F6" s="91"/>
      <c r="G6" s="91"/>
      <c r="H6" s="91"/>
      <c r="I6" s="91"/>
      <c r="J6" s="91"/>
    </row>
    <row r="8" spans="2:11" x14ac:dyDescent="0.25">
      <c r="B8" s="16" t="s">
        <v>154</v>
      </c>
      <c r="C8" s="16" t="s">
        <v>162</v>
      </c>
      <c r="D8" s="16" t="s">
        <v>163</v>
      </c>
      <c r="E8" s="16" t="s">
        <v>155</v>
      </c>
      <c r="F8" s="16" t="s">
        <v>156</v>
      </c>
      <c r="G8" s="17" t="s">
        <v>157</v>
      </c>
      <c r="H8" s="18" t="s">
        <v>158</v>
      </c>
      <c r="I8" s="17" t="s">
        <v>159</v>
      </c>
      <c r="J8" s="17" t="s">
        <v>160</v>
      </c>
    </row>
    <row r="9" spans="2:11" x14ac:dyDescent="0.25">
      <c r="B9" s="19"/>
      <c r="C9" s="19"/>
      <c r="D9" s="19"/>
      <c r="E9" s="20"/>
      <c r="F9" s="19"/>
      <c r="G9" s="21"/>
      <c r="H9" s="22"/>
      <c r="I9" s="21"/>
      <c r="J9" s="21"/>
    </row>
    <row r="10" spans="2:11" s="15" customFormat="1" x14ac:dyDescent="0.25">
      <c r="B10" s="23" t="s">
        <v>161</v>
      </c>
      <c r="C10" s="88" t="s">
        <v>458</v>
      </c>
      <c r="D10" s="23"/>
      <c r="E10" s="24" t="s">
        <v>459</v>
      </c>
      <c r="F10" s="23"/>
      <c r="G10" s="25"/>
      <c r="H10" s="26"/>
      <c r="I10" s="25">
        <f>SUM(I11:I18)</f>
        <v>0</v>
      </c>
      <c r="J10" s="25"/>
      <c r="K10" s="41"/>
    </row>
    <row r="11" spans="2:11" s="15" customFormat="1" x14ac:dyDescent="0.25">
      <c r="B11" s="19" t="s">
        <v>174</v>
      </c>
      <c r="C11" s="19" t="s">
        <v>1</v>
      </c>
      <c r="D11" s="19" t="s">
        <v>236</v>
      </c>
      <c r="E11" s="20" t="s">
        <v>461</v>
      </c>
      <c r="F11" s="19" t="s">
        <v>166</v>
      </c>
      <c r="G11" s="21">
        <v>4</v>
      </c>
      <c r="H11" s="22"/>
      <c r="I11" s="21">
        <f t="shared" ref="I11:I18" si="0">ROUND((H11*G11),2)</f>
        <v>0</v>
      </c>
      <c r="J11" s="21"/>
      <c r="K11" s="41"/>
    </row>
    <row r="12" spans="2:11" s="15" customFormat="1" x14ac:dyDescent="0.25">
      <c r="B12" s="19" t="s">
        <v>172</v>
      </c>
      <c r="C12" s="19" t="s">
        <v>0</v>
      </c>
      <c r="D12" s="19" t="s">
        <v>236</v>
      </c>
      <c r="E12" s="20" t="s">
        <v>460</v>
      </c>
      <c r="F12" s="19" t="s">
        <v>166</v>
      </c>
      <c r="G12" s="21">
        <v>3</v>
      </c>
      <c r="H12" s="22"/>
      <c r="I12" s="21">
        <f t="shared" si="0"/>
        <v>0</v>
      </c>
      <c r="J12" s="21"/>
      <c r="K12" s="41"/>
    </row>
    <row r="13" spans="2:11" s="15" customFormat="1" x14ac:dyDescent="0.25">
      <c r="B13" s="19" t="s">
        <v>173</v>
      </c>
      <c r="C13" s="19" t="s">
        <v>3</v>
      </c>
      <c r="D13" s="19" t="s">
        <v>236</v>
      </c>
      <c r="E13" s="20" t="s">
        <v>463</v>
      </c>
      <c r="F13" s="19" t="s">
        <v>166</v>
      </c>
      <c r="G13" s="21">
        <v>7</v>
      </c>
      <c r="H13" s="22"/>
      <c r="I13" s="21">
        <f t="shared" si="0"/>
        <v>0</v>
      </c>
      <c r="J13" s="21"/>
      <c r="K13" s="41"/>
    </row>
    <row r="14" spans="2:11" s="15" customFormat="1" x14ac:dyDescent="0.25">
      <c r="B14" s="19" t="s">
        <v>219</v>
      </c>
      <c r="C14" s="19" t="s">
        <v>2</v>
      </c>
      <c r="D14" s="19" t="s">
        <v>236</v>
      </c>
      <c r="E14" s="20" t="s">
        <v>462</v>
      </c>
      <c r="F14" s="19" t="s">
        <v>166</v>
      </c>
      <c r="G14" s="21">
        <v>6</v>
      </c>
      <c r="H14" s="22"/>
      <c r="I14" s="21">
        <f t="shared" si="0"/>
        <v>0</v>
      </c>
      <c r="J14" s="21"/>
      <c r="K14" s="41"/>
    </row>
    <row r="15" spans="2:11" s="15" customFormat="1" x14ac:dyDescent="0.25">
      <c r="B15" s="19" t="s">
        <v>244</v>
      </c>
      <c r="C15" s="19" t="s">
        <v>4</v>
      </c>
      <c r="D15" s="19" t="s">
        <v>236</v>
      </c>
      <c r="E15" s="20" t="s">
        <v>464</v>
      </c>
      <c r="F15" s="19" t="s">
        <v>166</v>
      </c>
      <c r="G15" s="21">
        <v>3</v>
      </c>
      <c r="H15" s="22"/>
      <c r="I15" s="21">
        <f t="shared" si="0"/>
        <v>0</v>
      </c>
      <c r="J15" s="21"/>
      <c r="K15" s="41"/>
    </row>
    <row r="16" spans="2:11" s="15" customFormat="1" ht="22.5" x14ac:dyDescent="0.25">
      <c r="B16" s="19" t="s">
        <v>245</v>
      </c>
      <c r="C16" s="19" t="s">
        <v>5</v>
      </c>
      <c r="D16" s="19" t="s">
        <v>236</v>
      </c>
      <c r="E16" s="20" t="s">
        <v>466</v>
      </c>
      <c r="F16" s="19" t="s">
        <v>465</v>
      </c>
      <c r="G16" s="21">
        <v>1</v>
      </c>
      <c r="H16" s="22"/>
      <c r="I16" s="21">
        <f t="shared" si="0"/>
        <v>0</v>
      </c>
      <c r="J16" s="21"/>
      <c r="K16" s="41"/>
    </row>
    <row r="17" spans="2:11" s="15" customFormat="1" x14ac:dyDescent="0.25">
      <c r="B17" s="19" t="s">
        <v>246</v>
      </c>
      <c r="C17" s="19" t="s">
        <v>6</v>
      </c>
      <c r="D17" s="19" t="s">
        <v>236</v>
      </c>
      <c r="E17" s="20" t="s">
        <v>467</v>
      </c>
      <c r="F17" s="19" t="s">
        <v>165</v>
      </c>
      <c r="G17" s="21">
        <v>30</v>
      </c>
      <c r="H17" s="22"/>
      <c r="I17" s="21">
        <f t="shared" si="0"/>
        <v>0</v>
      </c>
      <c r="J17" s="21"/>
      <c r="K17" s="41"/>
    </row>
    <row r="18" spans="2:11" s="15" customFormat="1" x14ac:dyDescent="0.25">
      <c r="B18" s="19" t="s">
        <v>247</v>
      </c>
      <c r="C18" s="19"/>
      <c r="D18" s="19"/>
      <c r="E18" s="20" t="s">
        <v>220</v>
      </c>
      <c r="F18" s="19" t="s">
        <v>221</v>
      </c>
      <c r="G18" s="21">
        <v>1</v>
      </c>
      <c r="H18" s="22"/>
      <c r="I18" s="21">
        <f t="shared" si="0"/>
        <v>0</v>
      </c>
      <c r="J18" s="21"/>
      <c r="K18" s="41"/>
    </row>
    <row r="19" spans="2:11" s="15" customFormat="1" x14ac:dyDescent="0.25">
      <c r="B19" s="23" t="s">
        <v>175</v>
      </c>
      <c r="C19" s="88" t="s">
        <v>468</v>
      </c>
      <c r="D19" s="23"/>
      <c r="E19" s="24" t="s">
        <v>469</v>
      </c>
      <c r="F19" s="23"/>
      <c r="G19" s="25"/>
      <c r="H19" s="26"/>
      <c r="I19" s="25">
        <f>SUM(I20:I34)</f>
        <v>0</v>
      </c>
      <c r="J19" s="25"/>
      <c r="K19" s="41"/>
    </row>
    <row r="20" spans="2:11" s="15" customFormat="1" x14ac:dyDescent="0.25">
      <c r="B20" s="27" t="s">
        <v>238</v>
      </c>
      <c r="C20" s="47" t="s">
        <v>9</v>
      </c>
      <c r="D20" s="19" t="s">
        <v>236</v>
      </c>
      <c r="E20" s="20" t="s">
        <v>473</v>
      </c>
      <c r="F20" s="19" t="s">
        <v>471</v>
      </c>
      <c r="G20" s="76">
        <v>18</v>
      </c>
      <c r="H20" s="29"/>
      <c r="I20" s="28">
        <f t="shared" ref="I20:I34" si="1">ROUND((H20*G20),2)</f>
        <v>0</v>
      </c>
      <c r="J20" s="28"/>
      <c r="K20" s="41"/>
    </row>
    <row r="21" spans="2:11" x14ac:dyDescent="0.25">
      <c r="B21" s="27" t="s">
        <v>177</v>
      </c>
      <c r="C21" s="42" t="s">
        <v>14</v>
      </c>
      <c r="D21" s="19" t="s">
        <v>236</v>
      </c>
      <c r="E21" s="20" t="s">
        <v>481</v>
      </c>
      <c r="F21" s="19" t="s">
        <v>482</v>
      </c>
      <c r="G21" s="28">
        <v>360</v>
      </c>
      <c r="H21" s="29"/>
      <c r="I21" s="28">
        <f t="shared" si="1"/>
        <v>0</v>
      </c>
      <c r="J21" s="28"/>
    </row>
    <row r="22" spans="2:11" s="40" customFormat="1" x14ac:dyDescent="0.25">
      <c r="B22" s="42" t="s">
        <v>355</v>
      </c>
      <c r="C22" s="47" t="s">
        <v>357</v>
      </c>
      <c r="D22" s="47" t="s">
        <v>236</v>
      </c>
      <c r="E22" s="75" t="s">
        <v>479</v>
      </c>
      <c r="F22" s="47" t="s">
        <v>165</v>
      </c>
      <c r="G22" s="76">
        <v>3600</v>
      </c>
      <c r="H22" s="77"/>
      <c r="I22" s="78">
        <f t="shared" si="1"/>
        <v>0</v>
      </c>
      <c r="J22" s="37"/>
      <c r="K22" s="41"/>
    </row>
    <row r="23" spans="2:11" s="40" customFormat="1" x14ac:dyDescent="0.25">
      <c r="B23" s="42" t="s">
        <v>178</v>
      </c>
      <c r="C23" s="47" t="s">
        <v>359</v>
      </c>
      <c r="D23" s="47" t="s">
        <v>236</v>
      </c>
      <c r="E23" s="75" t="s">
        <v>483</v>
      </c>
      <c r="F23" s="47" t="s">
        <v>478</v>
      </c>
      <c r="G23" s="76">
        <v>6000</v>
      </c>
      <c r="H23" s="77"/>
      <c r="I23" s="78">
        <f t="shared" si="1"/>
        <v>0</v>
      </c>
      <c r="J23" s="37"/>
      <c r="K23" s="41"/>
    </row>
    <row r="24" spans="2:11" s="40" customFormat="1" ht="11.25" customHeight="1" x14ac:dyDescent="0.25">
      <c r="B24" s="42" t="s">
        <v>179</v>
      </c>
      <c r="C24" s="47" t="s">
        <v>360</v>
      </c>
      <c r="D24" s="47" t="s">
        <v>236</v>
      </c>
      <c r="E24" s="75" t="s">
        <v>480</v>
      </c>
      <c r="F24" s="47" t="s">
        <v>164</v>
      </c>
      <c r="G24" s="76">
        <v>6000</v>
      </c>
      <c r="H24" s="77"/>
      <c r="I24" s="78">
        <f t="shared" si="1"/>
        <v>0</v>
      </c>
      <c r="J24" s="37"/>
      <c r="K24" s="41"/>
    </row>
    <row r="25" spans="2:11" s="15" customFormat="1" x14ac:dyDescent="0.25">
      <c r="B25" s="42" t="s">
        <v>356</v>
      </c>
      <c r="C25" s="42" t="s">
        <v>7</v>
      </c>
      <c r="D25" s="47" t="s">
        <v>236</v>
      </c>
      <c r="E25" s="75" t="s">
        <v>470</v>
      </c>
      <c r="F25" s="47" t="s">
        <v>164</v>
      </c>
      <c r="G25" s="76">
        <v>40</v>
      </c>
      <c r="H25" s="79"/>
      <c r="I25" s="76">
        <f t="shared" si="1"/>
        <v>0</v>
      </c>
      <c r="J25" s="28"/>
      <c r="K25" s="41"/>
    </row>
    <row r="26" spans="2:11" s="15" customFormat="1" x14ac:dyDescent="0.25">
      <c r="B26" s="42" t="s">
        <v>239</v>
      </c>
      <c r="C26" s="42" t="s">
        <v>8</v>
      </c>
      <c r="D26" s="47" t="s">
        <v>236</v>
      </c>
      <c r="E26" s="75" t="s">
        <v>472</v>
      </c>
      <c r="F26" s="47" t="s">
        <v>164</v>
      </c>
      <c r="G26" s="76">
        <v>40</v>
      </c>
      <c r="H26" s="79"/>
      <c r="I26" s="76">
        <f t="shared" si="1"/>
        <v>0</v>
      </c>
      <c r="J26" s="28"/>
      <c r="K26" s="41"/>
    </row>
    <row r="27" spans="2:11" s="15" customFormat="1" ht="22.5" x14ac:dyDescent="0.25">
      <c r="B27" s="42" t="s">
        <v>240</v>
      </c>
      <c r="C27" s="47" t="s">
        <v>10</v>
      </c>
      <c r="D27" s="47" t="s">
        <v>236</v>
      </c>
      <c r="E27" s="75" t="s">
        <v>474</v>
      </c>
      <c r="F27" s="47" t="s">
        <v>471</v>
      </c>
      <c r="G27" s="78">
        <v>18</v>
      </c>
      <c r="H27" s="79"/>
      <c r="I27" s="76">
        <f t="shared" si="1"/>
        <v>0</v>
      </c>
      <c r="J27" s="28"/>
      <c r="K27" s="41"/>
    </row>
    <row r="28" spans="2:11" s="15" customFormat="1" x14ac:dyDescent="0.25">
      <c r="B28" s="42" t="s">
        <v>180</v>
      </c>
      <c r="C28" s="47" t="s">
        <v>11</v>
      </c>
      <c r="D28" s="47" t="s">
        <v>236</v>
      </c>
      <c r="E28" s="75" t="s">
        <v>475</v>
      </c>
      <c r="F28" s="47" t="s">
        <v>471</v>
      </c>
      <c r="G28" s="78">
        <v>18</v>
      </c>
      <c r="H28" s="79"/>
      <c r="I28" s="76">
        <f t="shared" si="1"/>
        <v>0</v>
      </c>
      <c r="J28" s="28"/>
      <c r="K28" s="41"/>
    </row>
    <row r="29" spans="2:11" s="15" customFormat="1" x14ac:dyDescent="0.25">
      <c r="B29" s="42" t="s">
        <v>181</v>
      </c>
      <c r="C29" s="42" t="s">
        <v>12</v>
      </c>
      <c r="D29" s="47" t="s">
        <v>236</v>
      </c>
      <c r="E29" s="75" t="s">
        <v>476</v>
      </c>
      <c r="F29" s="47" t="s">
        <v>164</v>
      </c>
      <c r="G29" s="76">
        <v>40</v>
      </c>
      <c r="H29" s="79"/>
      <c r="I29" s="76">
        <f t="shared" si="1"/>
        <v>0</v>
      </c>
      <c r="J29" s="28"/>
      <c r="K29" s="41"/>
    </row>
    <row r="30" spans="2:11" s="15" customFormat="1" x14ac:dyDescent="0.25">
      <c r="B30" s="42" t="s">
        <v>182</v>
      </c>
      <c r="C30" s="42" t="s">
        <v>13</v>
      </c>
      <c r="D30" s="47" t="s">
        <v>236</v>
      </c>
      <c r="E30" s="75" t="s">
        <v>477</v>
      </c>
      <c r="F30" s="47" t="s">
        <v>164</v>
      </c>
      <c r="G30" s="76">
        <v>370</v>
      </c>
      <c r="H30" s="79"/>
      <c r="I30" s="76">
        <f t="shared" si="1"/>
        <v>0</v>
      </c>
      <c r="J30" s="28"/>
      <c r="K30" s="41"/>
    </row>
    <row r="31" spans="2:11" s="15" customFormat="1" x14ac:dyDescent="0.25">
      <c r="B31" s="42" t="s">
        <v>241</v>
      </c>
      <c r="C31" s="42" t="s">
        <v>15</v>
      </c>
      <c r="D31" s="47" t="s">
        <v>236</v>
      </c>
      <c r="E31" s="75" t="s">
        <v>484</v>
      </c>
      <c r="F31" s="47" t="s">
        <v>164</v>
      </c>
      <c r="G31" s="76">
        <v>24</v>
      </c>
      <c r="H31" s="79"/>
      <c r="I31" s="76">
        <f t="shared" si="1"/>
        <v>0</v>
      </c>
      <c r="J31" s="28"/>
      <c r="K31" s="41"/>
    </row>
    <row r="32" spans="2:11" s="15" customFormat="1" ht="22.5" x14ac:dyDescent="0.25">
      <c r="B32" s="42" t="s">
        <v>358</v>
      </c>
      <c r="C32" s="42" t="s">
        <v>369</v>
      </c>
      <c r="D32" s="47" t="s">
        <v>236</v>
      </c>
      <c r="E32" s="75" t="s">
        <v>485</v>
      </c>
      <c r="F32" s="47" t="s">
        <v>164</v>
      </c>
      <c r="G32" s="76">
        <v>1500</v>
      </c>
      <c r="H32" s="79"/>
      <c r="I32" s="76">
        <f t="shared" si="1"/>
        <v>0</v>
      </c>
      <c r="J32" s="36"/>
      <c r="K32" s="41"/>
    </row>
    <row r="33" spans="2:11" s="15" customFormat="1" x14ac:dyDescent="0.25">
      <c r="B33" s="42" t="s">
        <v>367</v>
      </c>
      <c r="C33" s="42" t="s">
        <v>370</v>
      </c>
      <c r="D33" s="47" t="s">
        <v>236</v>
      </c>
      <c r="E33" s="75" t="s">
        <v>486</v>
      </c>
      <c r="F33" s="47" t="s">
        <v>165</v>
      </c>
      <c r="G33" s="76">
        <v>1250</v>
      </c>
      <c r="H33" s="79"/>
      <c r="I33" s="76">
        <f t="shared" si="1"/>
        <v>0</v>
      </c>
      <c r="J33" s="36"/>
      <c r="K33" s="41"/>
    </row>
    <row r="34" spans="2:11" s="15" customFormat="1" x14ac:dyDescent="0.25">
      <c r="B34" s="42" t="s">
        <v>368</v>
      </c>
      <c r="C34" s="42"/>
      <c r="D34" s="47"/>
      <c r="E34" s="75" t="s">
        <v>242</v>
      </c>
      <c r="F34" s="47" t="s">
        <v>243</v>
      </c>
      <c r="G34" s="76">
        <v>1</v>
      </c>
      <c r="H34" s="80"/>
      <c r="I34" s="76">
        <f t="shared" si="1"/>
        <v>0</v>
      </c>
      <c r="J34" s="28"/>
      <c r="K34" s="41"/>
    </row>
    <row r="35" spans="2:11" s="15" customFormat="1" x14ac:dyDescent="0.25">
      <c r="B35" s="81" t="s">
        <v>185</v>
      </c>
      <c r="C35" s="88" t="s">
        <v>487</v>
      </c>
      <c r="D35" s="23"/>
      <c r="E35" s="24" t="s">
        <v>488</v>
      </c>
      <c r="F35" s="81"/>
      <c r="G35" s="83"/>
      <c r="H35" s="84"/>
      <c r="I35" s="83">
        <f>SUM(I36:I44)</f>
        <v>0</v>
      </c>
      <c r="J35" s="25"/>
      <c r="K35" s="41"/>
    </row>
    <row r="36" spans="2:11" ht="11.25" customHeight="1" x14ac:dyDescent="0.25">
      <c r="B36" s="42" t="s">
        <v>196</v>
      </c>
      <c r="C36" s="42" t="s">
        <v>19</v>
      </c>
      <c r="D36" s="47" t="s">
        <v>236</v>
      </c>
      <c r="E36" s="75" t="s">
        <v>493</v>
      </c>
      <c r="F36" s="47" t="s">
        <v>164</v>
      </c>
      <c r="G36" s="76">
        <v>4492.3999999999996</v>
      </c>
      <c r="H36" s="79"/>
      <c r="I36" s="76">
        <f t="shared" ref="I36:I44" si="2">ROUND((H36*G36),2)</f>
        <v>0</v>
      </c>
      <c r="J36" s="28"/>
    </row>
    <row r="37" spans="2:11" ht="22.5" x14ac:dyDescent="0.25">
      <c r="B37" s="42" t="s">
        <v>212</v>
      </c>
      <c r="C37" s="42" t="s">
        <v>17</v>
      </c>
      <c r="D37" s="47" t="s">
        <v>236</v>
      </c>
      <c r="E37" s="75" t="s">
        <v>490</v>
      </c>
      <c r="F37" s="47" t="s">
        <v>167</v>
      </c>
      <c r="G37" s="76">
        <v>46</v>
      </c>
      <c r="H37" s="79"/>
      <c r="I37" s="76">
        <f t="shared" si="2"/>
        <v>0</v>
      </c>
      <c r="J37" s="28"/>
    </row>
    <row r="38" spans="2:11" x14ac:dyDescent="0.25">
      <c r="B38" s="42" t="s">
        <v>213</v>
      </c>
      <c r="C38" s="42" t="s">
        <v>16</v>
      </c>
      <c r="D38" s="47" t="s">
        <v>236</v>
      </c>
      <c r="E38" s="75" t="s">
        <v>489</v>
      </c>
      <c r="F38" s="47" t="s">
        <v>167</v>
      </c>
      <c r="G38" s="76">
        <v>13.8</v>
      </c>
      <c r="H38" s="79"/>
      <c r="I38" s="76">
        <f t="shared" si="2"/>
        <v>0</v>
      </c>
      <c r="J38" s="28"/>
    </row>
    <row r="39" spans="2:11" x14ac:dyDescent="0.25">
      <c r="B39" s="42" t="s">
        <v>214</v>
      </c>
      <c r="C39" s="42" t="s">
        <v>372</v>
      </c>
      <c r="D39" s="47" t="s">
        <v>236</v>
      </c>
      <c r="E39" s="75" t="s">
        <v>491</v>
      </c>
      <c r="F39" s="47" t="s">
        <v>167</v>
      </c>
      <c r="G39" s="76">
        <v>72.45</v>
      </c>
      <c r="H39" s="79"/>
      <c r="I39" s="76">
        <f t="shared" si="2"/>
        <v>0</v>
      </c>
      <c r="J39" s="28"/>
    </row>
    <row r="40" spans="2:11" ht="22.5" x14ac:dyDescent="0.25">
      <c r="B40" s="42" t="s">
        <v>222</v>
      </c>
      <c r="C40" s="42" t="s">
        <v>18</v>
      </c>
      <c r="D40" s="47" t="s">
        <v>236</v>
      </c>
      <c r="E40" s="75" t="s">
        <v>492</v>
      </c>
      <c r="F40" s="47" t="s">
        <v>167</v>
      </c>
      <c r="G40" s="76">
        <v>33.18</v>
      </c>
      <c r="H40" s="79"/>
      <c r="I40" s="76">
        <f t="shared" si="2"/>
        <v>0</v>
      </c>
      <c r="J40" s="28"/>
    </row>
    <row r="41" spans="2:11" x14ac:dyDescent="0.25">
      <c r="B41" s="42" t="s">
        <v>248</v>
      </c>
      <c r="C41" s="42" t="s">
        <v>375</v>
      </c>
      <c r="D41" s="47" t="s">
        <v>236</v>
      </c>
      <c r="E41" s="75" t="s">
        <v>497</v>
      </c>
      <c r="F41" s="47" t="s">
        <v>165</v>
      </c>
      <c r="G41" s="76">
        <v>866</v>
      </c>
      <c r="H41" s="79"/>
      <c r="I41" s="76">
        <f t="shared" si="2"/>
        <v>0</v>
      </c>
      <c r="J41" s="28"/>
    </row>
    <row r="42" spans="2:11" ht="11.25" customHeight="1" x14ac:dyDescent="0.25">
      <c r="B42" s="42" t="s">
        <v>371</v>
      </c>
      <c r="C42" s="42" t="s">
        <v>376</v>
      </c>
      <c r="D42" s="47" t="s">
        <v>236</v>
      </c>
      <c r="E42" s="75" t="s">
        <v>504</v>
      </c>
      <c r="F42" s="47" t="s">
        <v>166</v>
      </c>
      <c r="G42" s="76">
        <v>214</v>
      </c>
      <c r="H42" s="79"/>
      <c r="I42" s="76">
        <f t="shared" si="2"/>
        <v>0</v>
      </c>
      <c r="J42" s="28"/>
    </row>
    <row r="43" spans="2:11" ht="11.25" customHeight="1" x14ac:dyDescent="0.25">
      <c r="B43" s="42" t="s">
        <v>373</v>
      </c>
      <c r="C43" s="42" t="s">
        <v>20</v>
      </c>
      <c r="D43" s="47" t="s">
        <v>236</v>
      </c>
      <c r="E43" s="75" t="s">
        <v>494</v>
      </c>
      <c r="F43" s="47" t="s">
        <v>164</v>
      </c>
      <c r="G43" s="76">
        <v>206</v>
      </c>
      <c r="H43" s="79"/>
      <c r="I43" s="76">
        <f t="shared" si="2"/>
        <v>0</v>
      </c>
      <c r="J43" s="28"/>
    </row>
    <row r="44" spans="2:11" x14ac:dyDescent="0.25">
      <c r="B44" s="42" t="s">
        <v>374</v>
      </c>
      <c r="C44" s="42" t="s">
        <v>507</v>
      </c>
      <c r="D44" s="47" t="s">
        <v>236</v>
      </c>
      <c r="E44" s="75" t="s">
        <v>508</v>
      </c>
      <c r="F44" s="47" t="s">
        <v>165</v>
      </c>
      <c r="G44" s="76">
        <v>1115.1199999999999</v>
      </c>
      <c r="H44" s="79"/>
      <c r="I44" s="76">
        <f t="shared" si="2"/>
        <v>0</v>
      </c>
      <c r="J44" s="28"/>
    </row>
    <row r="45" spans="2:11" s="15" customFormat="1" x14ac:dyDescent="0.25">
      <c r="B45" s="81" t="s">
        <v>186</v>
      </c>
      <c r="C45" s="88" t="s">
        <v>495</v>
      </c>
      <c r="D45" s="23"/>
      <c r="E45" s="24" t="s">
        <v>496</v>
      </c>
      <c r="F45" s="81"/>
      <c r="G45" s="83"/>
      <c r="H45" s="84"/>
      <c r="I45" s="83">
        <f>SUM(I46:I59)</f>
        <v>0</v>
      </c>
      <c r="J45" s="25"/>
      <c r="K45" s="41"/>
    </row>
    <row r="46" spans="2:11" x14ac:dyDescent="0.25">
      <c r="B46" s="42" t="s">
        <v>187</v>
      </c>
      <c r="C46" s="42" t="s">
        <v>21</v>
      </c>
      <c r="D46" s="47" t="s">
        <v>236</v>
      </c>
      <c r="E46" s="75" t="s">
        <v>498</v>
      </c>
      <c r="F46" s="47" t="s">
        <v>164</v>
      </c>
      <c r="G46" s="76">
        <v>4492.3999999999996</v>
      </c>
      <c r="H46" s="79"/>
      <c r="I46" s="76">
        <f t="shared" ref="I46:I59" si="3">ROUND((H46*G46),2)</f>
        <v>0</v>
      </c>
      <c r="J46" s="28"/>
    </row>
    <row r="47" spans="2:11" x14ac:dyDescent="0.25">
      <c r="B47" s="42" t="s">
        <v>188</v>
      </c>
      <c r="C47" s="42" t="s">
        <v>22</v>
      </c>
      <c r="D47" s="47" t="s">
        <v>236</v>
      </c>
      <c r="E47" s="75" t="s">
        <v>499</v>
      </c>
      <c r="F47" s="47" t="s">
        <v>164</v>
      </c>
      <c r="G47" s="76">
        <v>4492.3999999999996</v>
      </c>
      <c r="H47" s="79"/>
      <c r="I47" s="76">
        <f t="shared" si="3"/>
        <v>0</v>
      </c>
      <c r="J47" s="28"/>
    </row>
    <row r="48" spans="2:11" x14ac:dyDescent="0.25">
      <c r="B48" s="42" t="s">
        <v>176</v>
      </c>
      <c r="C48" s="42" t="s">
        <v>23</v>
      </c>
      <c r="D48" s="47" t="s">
        <v>236</v>
      </c>
      <c r="E48" s="75" t="s">
        <v>500</v>
      </c>
      <c r="F48" s="47" t="s">
        <v>165</v>
      </c>
      <c r="G48" s="76">
        <v>2000</v>
      </c>
      <c r="H48" s="79"/>
      <c r="I48" s="76">
        <f t="shared" si="3"/>
        <v>0</v>
      </c>
      <c r="J48" s="28"/>
    </row>
    <row r="49" spans="2:11" x14ac:dyDescent="0.25">
      <c r="B49" s="42" t="s">
        <v>189</v>
      </c>
      <c r="C49" s="42" t="s">
        <v>24</v>
      </c>
      <c r="D49" s="47" t="s">
        <v>236</v>
      </c>
      <c r="E49" s="75" t="s">
        <v>501</v>
      </c>
      <c r="F49" s="47" t="s">
        <v>164</v>
      </c>
      <c r="G49" s="76">
        <v>400</v>
      </c>
      <c r="H49" s="79"/>
      <c r="I49" s="76">
        <f t="shared" si="3"/>
        <v>0</v>
      </c>
      <c r="J49" s="28"/>
    </row>
    <row r="50" spans="2:11" x14ac:dyDescent="0.25">
      <c r="B50" s="42" t="s">
        <v>190</v>
      </c>
      <c r="C50" s="42" t="s">
        <v>25</v>
      </c>
      <c r="D50" s="47" t="s">
        <v>236</v>
      </c>
      <c r="E50" s="75" t="s">
        <v>502</v>
      </c>
      <c r="F50" s="47" t="s">
        <v>164</v>
      </c>
      <c r="G50" s="76">
        <v>4</v>
      </c>
      <c r="H50" s="79"/>
      <c r="I50" s="76">
        <f t="shared" si="3"/>
        <v>0</v>
      </c>
      <c r="J50" s="28"/>
    </row>
    <row r="51" spans="2:11" x14ac:dyDescent="0.25">
      <c r="B51" s="42" t="s">
        <v>191</v>
      </c>
      <c r="C51" s="42" t="s">
        <v>26</v>
      </c>
      <c r="D51" s="47" t="s">
        <v>236</v>
      </c>
      <c r="E51" s="75" t="s">
        <v>503</v>
      </c>
      <c r="F51" s="47" t="s">
        <v>164</v>
      </c>
      <c r="G51" s="76">
        <v>83</v>
      </c>
      <c r="H51" s="79"/>
      <c r="I51" s="76">
        <f t="shared" si="3"/>
        <v>0</v>
      </c>
      <c r="J51" s="28"/>
    </row>
    <row r="52" spans="2:11" ht="10.5" customHeight="1" x14ac:dyDescent="0.25">
      <c r="B52" s="42" t="s">
        <v>192</v>
      </c>
      <c r="C52" s="42" t="s">
        <v>19</v>
      </c>
      <c r="D52" s="47" t="s">
        <v>236</v>
      </c>
      <c r="E52" s="75" t="s">
        <v>493</v>
      </c>
      <c r="F52" s="47" t="s">
        <v>164</v>
      </c>
      <c r="G52" s="76">
        <v>4492.3999999999996</v>
      </c>
      <c r="H52" s="79"/>
      <c r="I52" s="76">
        <f t="shared" si="3"/>
        <v>0</v>
      </c>
      <c r="J52" s="28"/>
    </row>
    <row r="53" spans="2:11" x14ac:dyDescent="0.25">
      <c r="B53" s="42" t="s">
        <v>193</v>
      </c>
      <c r="C53" s="42" t="s">
        <v>30</v>
      </c>
      <c r="D53" s="47" t="s">
        <v>236</v>
      </c>
      <c r="E53" s="75" t="s">
        <v>512</v>
      </c>
      <c r="F53" s="47" t="s">
        <v>165</v>
      </c>
      <c r="G53" s="76">
        <v>500</v>
      </c>
      <c r="H53" s="79"/>
      <c r="I53" s="76">
        <f t="shared" si="3"/>
        <v>0</v>
      </c>
      <c r="J53" s="28"/>
    </row>
    <row r="54" spans="2:11" x14ac:dyDescent="0.25">
      <c r="B54" s="42" t="s">
        <v>249</v>
      </c>
      <c r="C54" s="42" t="s">
        <v>254</v>
      </c>
      <c r="D54" s="47" t="s">
        <v>236</v>
      </c>
      <c r="E54" s="75" t="s">
        <v>506</v>
      </c>
      <c r="F54" s="47" t="s">
        <v>166</v>
      </c>
      <c r="G54" s="76">
        <v>5</v>
      </c>
      <c r="H54" s="79"/>
      <c r="I54" s="76">
        <f t="shared" si="3"/>
        <v>0</v>
      </c>
      <c r="J54" s="28"/>
    </row>
    <row r="55" spans="2:11" x14ac:dyDescent="0.25">
      <c r="B55" s="42" t="s">
        <v>250</v>
      </c>
      <c r="C55" s="42" t="s">
        <v>28</v>
      </c>
      <c r="D55" s="47" t="s">
        <v>236</v>
      </c>
      <c r="E55" s="75" t="s">
        <v>510</v>
      </c>
      <c r="F55" s="47" t="s">
        <v>164</v>
      </c>
      <c r="G55" s="76">
        <v>2</v>
      </c>
      <c r="H55" s="79"/>
      <c r="I55" s="76">
        <f t="shared" si="3"/>
        <v>0</v>
      </c>
      <c r="J55" s="28"/>
    </row>
    <row r="56" spans="2:11" x14ac:dyDescent="0.25">
      <c r="B56" s="42" t="s">
        <v>251</v>
      </c>
      <c r="C56" s="42" t="s">
        <v>29</v>
      </c>
      <c r="D56" s="47" t="s">
        <v>236</v>
      </c>
      <c r="E56" s="75" t="s">
        <v>511</v>
      </c>
      <c r="F56" s="47" t="s">
        <v>165</v>
      </c>
      <c r="G56" s="76">
        <v>15</v>
      </c>
      <c r="H56" s="79"/>
      <c r="I56" s="76">
        <f t="shared" si="3"/>
        <v>0</v>
      </c>
      <c r="J56" s="28"/>
    </row>
    <row r="57" spans="2:11" ht="11.25" customHeight="1" x14ac:dyDescent="0.25">
      <c r="B57" s="42" t="s">
        <v>252</v>
      </c>
      <c r="C57" s="42" t="s">
        <v>31</v>
      </c>
      <c r="D57" s="47" t="s">
        <v>236</v>
      </c>
      <c r="E57" s="75" t="s">
        <v>513</v>
      </c>
      <c r="F57" s="47" t="s">
        <v>165</v>
      </c>
      <c r="G57" s="76">
        <v>30</v>
      </c>
      <c r="H57" s="79"/>
      <c r="I57" s="76">
        <f t="shared" si="3"/>
        <v>0</v>
      </c>
      <c r="J57" s="28"/>
    </row>
    <row r="58" spans="2:11" x14ac:dyDescent="0.25">
      <c r="B58" s="42" t="s">
        <v>253</v>
      </c>
      <c r="C58" s="47" t="s">
        <v>27</v>
      </c>
      <c r="D58" s="47" t="s">
        <v>236</v>
      </c>
      <c r="E58" s="75" t="s">
        <v>509</v>
      </c>
      <c r="F58" s="47" t="s">
        <v>165</v>
      </c>
      <c r="G58" s="78">
        <v>600</v>
      </c>
      <c r="H58" s="77"/>
      <c r="I58" s="78">
        <f t="shared" si="3"/>
        <v>0</v>
      </c>
      <c r="J58" s="21"/>
    </row>
    <row r="59" spans="2:11" x14ac:dyDescent="0.25">
      <c r="B59" s="42" t="s">
        <v>377</v>
      </c>
      <c r="C59" s="47" t="s">
        <v>378</v>
      </c>
      <c r="D59" s="47" t="s">
        <v>236</v>
      </c>
      <c r="E59" s="75" t="s">
        <v>505</v>
      </c>
      <c r="F59" s="47" t="s">
        <v>164</v>
      </c>
      <c r="G59" s="78">
        <v>3240</v>
      </c>
      <c r="H59" s="77"/>
      <c r="I59" s="78">
        <f t="shared" si="3"/>
        <v>0</v>
      </c>
      <c r="J59" s="21"/>
    </row>
    <row r="60" spans="2:11" s="15" customFormat="1" x14ac:dyDescent="0.25">
      <c r="B60" s="81" t="s">
        <v>183</v>
      </c>
      <c r="C60" s="88" t="s">
        <v>514</v>
      </c>
      <c r="D60" s="23"/>
      <c r="E60" s="24" t="s">
        <v>515</v>
      </c>
      <c r="F60" s="81"/>
      <c r="G60" s="83"/>
      <c r="H60" s="84"/>
      <c r="I60" s="83">
        <f>SUM(I61:I62)</f>
        <v>0</v>
      </c>
      <c r="J60" s="25"/>
      <c r="K60" s="41"/>
    </row>
    <row r="61" spans="2:11" s="15" customFormat="1" ht="22.5" x14ac:dyDescent="0.25">
      <c r="B61" s="47" t="s">
        <v>184</v>
      </c>
      <c r="C61" s="47" t="s">
        <v>32</v>
      </c>
      <c r="D61" s="47" t="s">
        <v>236</v>
      </c>
      <c r="E61" s="75" t="s">
        <v>516</v>
      </c>
      <c r="F61" s="47" t="s">
        <v>167</v>
      </c>
      <c r="G61" s="78">
        <v>3931.14</v>
      </c>
      <c r="H61" s="77"/>
      <c r="I61" s="78">
        <f>ROUND((H61*G61),2)</f>
        <v>0</v>
      </c>
      <c r="J61" s="21"/>
      <c r="K61" s="41"/>
    </row>
    <row r="62" spans="2:11" s="15" customFormat="1" x14ac:dyDescent="0.25">
      <c r="B62" s="47" t="s">
        <v>361</v>
      </c>
      <c r="C62" s="47" t="s">
        <v>362</v>
      </c>
      <c r="D62" s="47" t="s">
        <v>236</v>
      </c>
      <c r="E62" s="75" t="s">
        <v>517</v>
      </c>
      <c r="F62" s="47" t="s">
        <v>167</v>
      </c>
      <c r="G62" s="78">
        <v>3931.14</v>
      </c>
      <c r="H62" s="77"/>
      <c r="I62" s="78">
        <f>ROUND((H62*G62),2)</f>
        <v>0</v>
      </c>
      <c r="J62" s="37"/>
      <c r="K62" s="41"/>
    </row>
    <row r="63" spans="2:11" s="15" customFormat="1" x14ac:dyDescent="0.25">
      <c r="B63" s="81" t="s">
        <v>200</v>
      </c>
      <c r="C63" s="88" t="s">
        <v>518</v>
      </c>
      <c r="D63" s="23"/>
      <c r="E63" s="24" t="s">
        <v>519</v>
      </c>
      <c r="F63" s="81"/>
      <c r="G63" s="83"/>
      <c r="H63" s="84"/>
      <c r="I63" s="83">
        <f>SUM(I64:I67)</f>
        <v>0</v>
      </c>
      <c r="J63" s="25"/>
      <c r="K63" s="41"/>
    </row>
    <row r="64" spans="2:11" s="15" customFormat="1" ht="12" customHeight="1" x14ac:dyDescent="0.25">
      <c r="B64" s="47" t="s">
        <v>201</v>
      </c>
      <c r="C64" s="47" t="s">
        <v>34</v>
      </c>
      <c r="D64" s="47" t="s">
        <v>236</v>
      </c>
      <c r="E64" s="75" t="s">
        <v>521</v>
      </c>
      <c r="F64" s="47" t="s">
        <v>167</v>
      </c>
      <c r="G64" s="78">
        <v>125</v>
      </c>
      <c r="H64" s="77"/>
      <c r="I64" s="78">
        <f>ROUND((H64*G64),2)</f>
        <v>0</v>
      </c>
      <c r="J64" s="21"/>
      <c r="K64" s="41"/>
    </row>
    <row r="65" spans="2:11" s="15" customFormat="1" x14ac:dyDescent="0.25">
      <c r="B65" s="47" t="s">
        <v>255</v>
      </c>
      <c r="C65" s="47" t="s">
        <v>33</v>
      </c>
      <c r="D65" s="47" t="s">
        <v>236</v>
      </c>
      <c r="E65" s="75" t="s">
        <v>520</v>
      </c>
      <c r="F65" s="47" t="s">
        <v>167</v>
      </c>
      <c r="G65" s="78">
        <v>262</v>
      </c>
      <c r="H65" s="77"/>
      <c r="I65" s="78">
        <f>ROUND((H65*G65),2)</f>
        <v>0</v>
      </c>
      <c r="J65" s="21"/>
      <c r="K65" s="41"/>
    </row>
    <row r="66" spans="2:11" s="15" customFormat="1" x14ac:dyDescent="0.25">
      <c r="B66" s="47" t="s">
        <v>256</v>
      </c>
      <c r="C66" s="47" t="s">
        <v>35</v>
      </c>
      <c r="D66" s="47" t="s">
        <v>236</v>
      </c>
      <c r="E66" s="75" t="s">
        <v>522</v>
      </c>
      <c r="F66" s="47" t="s">
        <v>167</v>
      </c>
      <c r="G66" s="78">
        <v>158.5</v>
      </c>
      <c r="H66" s="77"/>
      <c r="I66" s="78">
        <f>ROUND((H66*G66),2)</f>
        <v>0</v>
      </c>
      <c r="J66" s="21"/>
      <c r="K66" s="41"/>
    </row>
    <row r="67" spans="2:11" s="15" customFormat="1" x14ac:dyDescent="0.25">
      <c r="B67" s="47" t="s">
        <v>379</v>
      </c>
      <c r="C67" s="47" t="s">
        <v>380</v>
      </c>
      <c r="D67" s="47" t="s">
        <v>236</v>
      </c>
      <c r="E67" s="75" t="s">
        <v>523</v>
      </c>
      <c r="F67" s="47" t="s">
        <v>167</v>
      </c>
      <c r="G67" s="78">
        <v>100.5</v>
      </c>
      <c r="H67" s="77"/>
      <c r="I67" s="78">
        <f>ROUND((H67*G67),2)</f>
        <v>0</v>
      </c>
      <c r="J67" s="21"/>
      <c r="K67" s="41"/>
    </row>
    <row r="68" spans="2:11" s="15" customFormat="1" x14ac:dyDescent="0.25">
      <c r="B68" s="81" t="s">
        <v>272</v>
      </c>
      <c r="C68" s="88" t="s">
        <v>524</v>
      </c>
      <c r="D68" s="23"/>
      <c r="E68" s="24" t="s">
        <v>525</v>
      </c>
      <c r="F68" s="81"/>
      <c r="G68" s="83"/>
      <c r="H68" s="84"/>
      <c r="I68" s="83">
        <f>SUM(I69:I69)</f>
        <v>0</v>
      </c>
      <c r="J68" s="25"/>
      <c r="K68" s="41"/>
    </row>
    <row r="69" spans="2:11" s="15" customFormat="1" x14ac:dyDescent="0.25">
      <c r="B69" s="47" t="s">
        <v>273</v>
      </c>
      <c r="C69" s="47" t="s">
        <v>36</v>
      </c>
      <c r="D69" s="47" t="s">
        <v>236</v>
      </c>
      <c r="E69" s="75" t="s">
        <v>529</v>
      </c>
      <c r="F69" s="47" t="s">
        <v>167</v>
      </c>
      <c r="G69" s="78">
        <v>80</v>
      </c>
      <c r="H69" s="77"/>
      <c r="I69" s="78">
        <f>ROUND((H69*G69),2)</f>
        <v>0</v>
      </c>
      <c r="J69" s="21"/>
      <c r="K69" s="41"/>
    </row>
    <row r="70" spans="2:11" s="15" customFormat="1" x14ac:dyDescent="0.25">
      <c r="B70" s="81" t="s">
        <v>217</v>
      </c>
      <c r="C70" s="88" t="s">
        <v>530</v>
      </c>
      <c r="D70" s="23"/>
      <c r="E70" s="24" t="s">
        <v>223</v>
      </c>
      <c r="F70" s="81"/>
      <c r="G70" s="83"/>
      <c r="H70" s="84"/>
      <c r="I70" s="83">
        <f>SUM(I71:I77)</f>
        <v>0</v>
      </c>
      <c r="J70" s="25"/>
      <c r="K70" s="41"/>
    </row>
    <row r="71" spans="2:11" s="15" customFormat="1" x14ac:dyDescent="0.25">
      <c r="B71" s="47" t="s">
        <v>218</v>
      </c>
      <c r="C71" s="47" t="s">
        <v>38</v>
      </c>
      <c r="D71" s="47" t="s">
        <v>236</v>
      </c>
      <c r="E71" s="75" t="s">
        <v>532</v>
      </c>
      <c r="F71" s="47" t="s">
        <v>164</v>
      </c>
      <c r="G71" s="78">
        <v>200</v>
      </c>
      <c r="H71" s="77"/>
      <c r="I71" s="78">
        <f t="shared" ref="I71:I77" si="4">ROUND((H71*G71),2)</f>
        <v>0</v>
      </c>
      <c r="J71" s="21"/>
      <c r="K71" s="41"/>
    </row>
    <row r="72" spans="2:11" s="15" customFormat="1" x14ac:dyDescent="0.25">
      <c r="B72" s="47" t="s">
        <v>274</v>
      </c>
      <c r="C72" s="47" t="s">
        <v>37</v>
      </c>
      <c r="D72" s="47" t="s">
        <v>236</v>
      </c>
      <c r="E72" s="75" t="s">
        <v>531</v>
      </c>
      <c r="F72" s="47" t="s">
        <v>164</v>
      </c>
      <c r="G72" s="78">
        <v>901.2</v>
      </c>
      <c r="H72" s="77"/>
      <c r="I72" s="78">
        <f t="shared" si="4"/>
        <v>0</v>
      </c>
      <c r="J72" s="21"/>
      <c r="K72" s="41"/>
    </row>
    <row r="73" spans="2:11" s="15" customFormat="1" x14ac:dyDescent="0.25">
      <c r="B73" s="47" t="s">
        <v>275</v>
      </c>
      <c r="C73" s="47" t="s">
        <v>41</v>
      </c>
      <c r="D73" s="47" t="s">
        <v>236</v>
      </c>
      <c r="E73" s="75" t="s">
        <v>535</v>
      </c>
      <c r="F73" s="47" t="s">
        <v>164</v>
      </c>
      <c r="G73" s="78">
        <v>95</v>
      </c>
      <c r="H73" s="77"/>
      <c r="I73" s="78">
        <f t="shared" si="4"/>
        <v>0</v>
      </c>
      <c r="J73" s="21"/>
      <c r="K73" s="41"/>
    </row>
    <row r="74" spans="2:11" s="15" customFormat="1" x14ac:dyDescent="0.25">
      <c r="B74" s="47" t="s">
        <v>276</v>
      </c>
      <c r="C74" s="47" t="s">
        <v>39</v>
      </c>
      <c r="D74" s="47" t="s">
        <v>236</v>
      </c>
      <c r="E74" s="75" t="s">
        <v>533</v>
      </c>
      <c r="F74" s="47" t="s">
        <v>164</v>
      </c>
      <c r="G74" s="78">
        <v>63</v>
      </c>
      <c r="H74" s="77"/>
      <c r="I74" s="78">
        <f t="shared" si="4"/>
        <v>0</v>
      </c>
      <c r="J74" s="21"/>
      <c r="K74" s="41"/>
    </row>
    <row r="75" spans="2:11" s="15" customFormat="1" x14ac:dyDescent="0.25">
      <c r="B75" s="47" t="s">
        <v>277</v>
      </c>
      <c r="C75" s="47" t="s">
        <v>40</v>
      </c>
      <c r="D75" s="47" t="s">
        <v>236</v>
      </c>
      <c r="E75" s="75" t="s">
        <v>534</v>
      </c>
      <c r="F75" s="47" t="s">
        <v>164</v>
      </c>
      <c r="G75" s="78">
        <v>10.8</v>
      </c>
      <c r="H75" s="77"/>
      <c r="I75" s="78">
        <f t="shared" si="4"/>
        <v>0</v>
      </c>
      <c r="J75" s="21"/>
      <c r="K75" s="41"/>
    </row>
    <row r="76" spans="2:11" s="15" customFormat="1" x14ac:dyDescent="0.25">
      <c r="B76" s="47" t="s">
        <v>342</v>
      </c>
      <c r="C76" s="47" t="s">
        <v>344</v>
      </c>
      <c r="D76" s="47" t="s">
        <v>236</v>
      </c>
      <c r="E76" s="75" t="s">
        <v>526</v>
      </c>
      <c r="F76" s="47" t="s">
        <v>527</v>
      </c>
      <c r="G76" s="78">
        <v>114</v>
      </c>
      <c r="H76" s="77"/>
      <c r="I76" s="78">
        <f t="shared" si="4"/>
        <v>0</v>
      </c>
      <c r="J76" s="37"/>
      <c r="K76" s="41"/>
    </row>
    <row r="77" spans="2:11" s="39" customFormat="1" x14ac:dyDescent="0.25">
      <c r="B77" s="47" t="s">
        <v>343</v>
      </c>
      <c r="C77" s="47" t="s">
        <v>345</v>
      </c>
      <c r="D77" s="47" t="s">
        <v>236</v>
      </c>
      <c r="E77" s="75" t="s">
        <v>528</v>
      </c>
      <c r="F77" s="47" t="s">
        <v>167</v>
      </c>
      <c r="G77" s="78">
        <v>114</v>
      </c>
      <c r="H77" s="77"/>
      <c r="I77" s="78">
        <f t="shared" si="4"/>
        <v>0</v>
      </c>
      <c r="J77" s="37"/>
      <c r="K77" s="41"/>
    </row>
    <row r="78" spans="2:11" s="15" customFormat="1" x14ac:dyDescent="0.25">
      <c r="B78" s="81" t="s">
        <v>202</v>
      </c>
      <c r="C78" s="88" t="s">
        <v>536</v>
      </c>
      <c r="D78" s="23"/>
      <c r="E78" s="24" t="s">
        <v>224</v>
      </c>
      <c r="F78" s="81"/>
      <c r="G78" s="83"/>
      <c r="H78" s="84"/>
      <c r="I78" s="83">
        <f>SUM(I79:I80)</f>
        <v>0</v>
      </c>
      <c r="J78" s="25"/>
      <c r="K78" s="41"/>
    </row>
    <row r="79" spans="2:11" s="15" customFormat="1" x14ac:dyDescent="0.25">
      <c r="B79" s="42" t="s">
        <v>203</v>
      </c>
      <c r="C79" s="42" t="s">
        <v>42</v>
      </c>
      <c r="D79" s="47" t="s">
        <v>236</v>
      </c>
      <c r="E79" s="75" t="s">
        <v>537</v>
      </c>
      <c r="F79" s="47" t="s">
        <v>168</v>
      </c>
      <c r="G79" s="76">
        <v>13453.05</v>
      </c>
      <c r="H79" s="79"/>
      <c r="I79" s="76">
        <f>ROUND((H79*G79),2)</f>
        <v>0</v>
      </c>
      <c r="J79" s="28"/>
      <c r="K79" s="41"/>
    </row>
    <row r="80" spans="2:11" s="15" customFormat="1" x14ac:dyDescent="0.25">
      <c r="B80" s="42" t="s">
        <v>257</v>
      </c>
      <c r="C80" s="42" t="s">
        <v>43</v>
      </c>
      <c r="D80" s="47" t="s">
        <v>236</v>
      </c>
      <c r="E80" s="75" t="s">
        <v>538</v>
      </c>
      <c r="F80" s="47" t="s">
        <v>168</v>
      </c>
      <c r="G80" s="76">
        <v>120</v>
      </c>
      <c r="H80" s="79"/>
      <c r="I80" s="76">
        <f>ROUND((H80*G80),2)</f>
        <v>0</v>
      </c>
      <c r="J80" s="28"/>
      <c r="K80" s="41"/>
    </row>
    <row r="81" spans="2:11" s="15" customFormat="1" x14ac:dyDescent="0.25">
      <c r="B81" s="81" t="s">
        <v>204</v>
      </c>
      <c r="C81" s="88" t="s">
        <v>539</v>
      </c>
      <c r="D81" s="23"/>
      <c r="E81" s="24" t="s">
        <v>225</v>
      </c>
      <c r="F81" s="81"/>
      <c r="G81" s="83"/>
      <c r="H81" s="84"/>
      <c r="I81" s="83">
        <f>SUM(I82:I87)</f>
        <v>0</v>
      </c>
      <c r="J81" s="25"/>
      <c r="K81" s="41"/>
    </row>
    <row r="82" spans="2:11" s="15" customFormat="1" x14ac:dyDescent="0.25">
      <c r="B82" s="47" t="s">
        <v>205</v>
      </c>
      <c r="C82" s="47" t="s">
        <v>45</v>
      </c>
      <c r="D82" s="47" t="s">
        <v>236</v>
      </c>
      <c r="E82" s="75" t="s">
        <v>541</v>
      </c>
      <c r="F82" s="47" t="s">
        <v>167</v>
      </c>
      <c r="G82" s="78">
        <v>141.26999999999998</v>
      </c>
      <c r="H82" s="77"/>
      <c r="I82" s="78">
        <f t="shared" ref="I82:I87" si="5">ROUND((H82*G82),2)</f>
        <v>0</v>
      </c>
      <c r="J82" s="21"/>
      <c r="K82" s="41"/>
    </row>
    <row r="83" spans="2:11" s="15" customFormat="1" x14ac:dyDescent="0.25">
      <c r="B83" s="47" t="s">
        <v>258</v>
      </c>
      <c r="C83" s="47" t="s">
        <v>44</v>
      </c>
      <c r="D83" s="47" t="s">
        <v>236</v>
      </c>
      <c r="E83" s="75" t="s">
        <v>540</v>
      </c>
      <c r="F83" s="47" t="s">
        <v>167</v>
      </c>
      <c r="G83" s="78">
        <v>46</v>
      </c>
      <c r="H83" s="77"/>
      <c r="I83" s="78">
        <f t="shared" si="5"/>
        <v>0</v>
      </c>
      <c r="J83" s="21"/>
      <c r="K83" s="41"/>
    </row>
    <row r="84" spans="2:11" s="15" customFormat="1" x14ac:dyDescent="0.25">
      <c r="B84" s="47" t="s">
        <v>278</v>
      </c>
      <c r="C84" s="47" t="s">
        <v>382</v>
      </c>
      <c r="D84" s="47" t="s">
        <v>236</v>
      </c>
      <c r="E84" s="75" t="s">
        <v>226</v>
      </c>
      <c r="F84" s="47" t="s">
        <v>167</v>
      </c>
      <c r="G84" s="78">
        <v>37.5</v>
      </c>
      <c r="H84" s="77"/>
      <c r="I84" s="78">
        <f t="shared" si="5"/>
        <v>0</v>
      </c>
      <c r="J84" s="21"/>
      <c r="K84" s="41"/>
    </row>
    <row r="85" spans="2:11" s="15" customFormat="1" x14ac:dyDescent="0.25">
      <c r="B85" s="47" t="s">
        <v>279</v>
      </c>
      <c r="C85" s="47" t="s">
        <v>46</v>
      </c>
      <c r="D85" s="47" t="s">
        <v>236</v>
      </c>
      <c r="E85" s="75" t="s">
        <v>542</v>
      </c>
      <c r="F85" s="47" t="s">
        <v>167</v>
      </c>
      <c r="G85" s="78">
        <v>224.76999999999998</v>
      </c>
      <c r="H85" s="77"/>
      <c r="I85" s="78">
        <f t="shared" si="5"/>
        <v>0</v>
      </c>
      <c r="J85" s="21"/>
      <c r="K85" s="41"/>
    </row>
    <row r="86" spans="2:11" s="15" customFormat="1" x14ac:dyDescent="0.25">
      <c r="B86" s="47" t="s">
        <v>280</v>
      </c>
      <c r="C86" s="47" t="s">
        <v>47</v>
      </c>
      <c r="D86" s="47" t="s">
        <v>236</v>
      </c>
      <c r="E86" s="75" t="s">
        <v>543</v>
      </c>
      <c r="F86" s="47" t="s">
        <v>167</v>
      </c>
      <c r="G86" s="78">
        <v>4</v>
      </c>
      <c r="H86" s="77"/>
      <c r="I86" s="78">
        <f t="shared" si="5"/>
        <v>0</v>
      </c>
      <c r="J86" s="21"/>
      <c r="K86" s="41"/>
    </row>
    <row r="87" spans="2:11" s="15" customFormat="1" x14ac:dyDescent="0.25">
      <c r="B87" s="47" t="s">
        <v>381</v>
      </c>
      <c r="C87" s="47" t="s">
        <v>48</v>
      </c>
      <c r="D87" s="47" t="s">
        <v>236</v>
      </c>
      <c r="E87" s="75" t="s">
        <v>49</v>
      </c>
      <c r="F87" s="47" t="s">
        <v>167</v>
      </c>
      <c r="G87" s="78">
        <v>102.75</v>
      </c>
      <c r="H87" s="77"/>
      <c r="I87" s="78">
        <f t="shared" si="5"/>
        <v>0</v>
      </c>
      <c r="J87" s="21"/>
      <c r="K87" s="41"/>
    </row>
    <row r="88" spans="2:11" s="15" customFormat="1" x14ac:dyDescent="0.25">
      <c r="B88" s="81" t="s">
        <v>206</v>
      </c>
      <c r="C88" s="88" t="s">
        <v>544</v>
      </c>
      <c r="D88" s="23"/>
      <c r="E88" s="24" t="s">
        <v>545</v>
      </c>
      <c r="F88" s="81"/>
      <c r="G88" s="83"/>
      <c r="H88" s="84"/>
      <c r="I88" s="83">
        <f>SUM(I89)</f>
        <v>0</v>
      </c>
      <c r="J88" s="25"/>
      <c r="K88" s="41"/>
    </row>
    <row r="89" spans="2:11" s="15" customFormat="1" x14ac:dyDescent="0.25">
      <c r="B89" s="47" t="s">
        <v>207</v>
      </c>
      <c r="C89" s="47" t="s">
        <v>237</v>
      </c>
      <c r="D89" s="47" t="s">
        <v>236</v>
      </c>
      <c r="E89" s="75" t="s">
        <v>546</v>
      </c>
      <c r="F89" s="47" t="s">
        <v>165</v>
      </c>
      <c r="G89" s="78">
        <v>1511.5</v>
      </c>
      <c r="H89" s="77"/>
      <c r="I89" s="78">
        <f>ROUND((H89*G89),2)</f>
        <v>0</v>
      </c>
      <c r="J89" s="21"/>
      <c r="K89" s="41"/>
    </row>
    <row r="90" spans="2:11" s="15" customFormat="1" x14ac:dyDescent="0.25">
      <c r="B90" s="81" t="s">
        <v>208</v>
      </c>
      <c r="C90" s="88" t="s">
        <v>551</v>
      </c>
      <c r="D90" s="23"/>
      <c r="E90" s="24" t="s">
        <v>552</v>
      </c>
      <c r="F90" s="81"/>
      <c r="G90" s="83"/>
      <c r="H90" s="84"/>
      <c r="I90" s="83">
        <f>SUM(I91:I91)</f>
        <v>0</v>
      </c>
      <c r="J90" s="25"/>
      <c r="K90" s="41"/>
    </row>
    <row r="91" spans="2:11" ht="22.5" x14ac:dyDescent="0.25">
      <c r="B91" s="47" t="s">
        <v>209</v>
      </c>
      <c r="C91" s="47" t="s">
        <v>50</v>
      </c>
      <c r="D91" s="47" t="s">
        <v>236</v>
      </c>
      <c r="E91" s="75" t="s">
        <v>553</v>
      </c>
      <c r="F91" s="47" t="s">
        <v>164</v>
      </c>
      <c r="G91" s="78">
        <v>4492.3999999999996</v>
      </c>
      <c r="H91" s="77"/>
      <c r="I91" s="78">
        <f>ROUND((H91*G91),2)</f>
        <v>0</v>
      </c>
      <c r="J91" s="21"/>
    </row>
    <row r="92" spans="2:11" s="15" customFormat="1" x14ac:dyDescent="0.25">
      <c r="B92" s="81" t="s">
        <v>281</v>
      </c>
      <c r="C92" s="88" t="s">
        <v>547</v>
      </c>
      <c r="D92" s="23"/>
      <c r="E92" s="24" t="s">
        <v>548</v>
      </c>
      <c r="F92" s="81"/>
      <c r="G92" s="83"/>
      <c r="H92" s="84"/>
      <c r="I92" s="83">
        <f>SUM(I93:I99)</f>
        <v>0</v>
      </c>
      <c r="J92" s="25"/>
      <c r="K92" s="41"/>
    </row>
    <row r="93" spans="2:11" ht="22.5" x14ac:dyDescent="0.25">
      <c r="B93" s="42" t="s">
        <v>282</v>
      </c>
      <c r="C93" s="42" t="s">
        <v>55</v>
      </c>
      <c r="D93" s="47" t="s">
        <v>236</v>
      </c>
      <c r="E93" s="75" t="s">
        <v>559</v>
      </c>
      <c r="F93" s="47" t="s">
        <v>164</v>
      </c>
      <c r="G93" s="76">
        <v>0</v>
      </c>
      <c r="H93" s="79"/>
      <c r="I93" s="76">
        <f t="shared" ref="I93:I99" si="6">ROUND((H93*G93),2)</f>
        <v>0</v>
      </c>
      <c r="J93" s="36"/>
    </row>
    <row r="94" spans="2:11" x14ac:dyDescent="0.25">
      <c r="B94" s="42" t="s">
        <v>283</v>
      </c>
      <c r="C94" s="42" t="s">
        <v>51</v>
      </c>
      <c r="D94" s="47" t="s">
        <v>236</v>
      </c>
      <c r="E94" s="75" t="s">
        <v>555</v>
      </c>
      <c r="F94" s="47" t="s">
        <v>164</v>
      </c>
      <c r="G94" s="76">
        <v>4492.3999999999996</v>
      </c>
      <c r="H94" s="79"/>
      <c r="I94" s="76">
        <f t="shared" si="6"/>
        <v>0</v>
      </c>
      <c r="J94" s="28"/>
    </row>
    <row r="95" spans="2:11" x14ac:dyDescent="0.25">
      <c r="B95" s="42" t="s">
        <v>284</v>
      </c>
      <c r="C95" s="42" t="s">
        <v>52</v>
      </c>
      <c r="D95" s="47" t="s">
        <v>236</v>
      </c>
      <c r="E95" s="75" t="s">
        <v>556</v>
      </c>
      <c r="F95" s="47" t="s">
        <v>165</v>
      </c>
      <c r="G95" s="76">
        <v>3000</v>
      </c>
      <c r="H95" s="79"/>
      <c r="I95" s="76">
        <f t="shared" si="6"/>
        <v>0</v>
      </c>
      <c r="J95" s="28"/>
    </row>
    <row r="96" spans="2:11" ht="22.5" x14ac:dyDescent="0.25">
      <c r="B96" s="42" t="s">
        <v>285</v>
      </c>
      <c r="C96" s="42" t="s">
        <v>53</v>
      </c>
      <c r="D96" s="47" t="s">
        <v>236</v>
      </c>
      <c r="E96" s="75" t="s">
        <v>557</v>
      </c>
      <c r="F96" s="47" t="s">
        <v>165</v>
      </c>
      <c r="G96" s="76">
        <v>3000</v>
      </c>
      <c r="H96" s="79"/>
      <c r="I96" s="76">
        <f t="shared" si="6"/>
        <v>0</v>
      </c>
      <c r="J96" s="28"/>
    </row>
    <row r="97" spans="2:11" x14ac:dyDescent="0.25">
      <c r="B97" s="42" t="s">
        <v>286</v>
      </c>
      <c r="C97" s="42" t="s">
        <v>54</v>
      </c>
      <c r="D97" s="47" t="s">
        <v>236</v>
      </c>
      <c r="E97" s="75" t="s">
        <v>558</v>
      </c>
      <c r="F97" s="47" t="s">
        <v>165</v>
      </c>
      <c r="G97" s="76">
        <v>3000</v>
      </c>
      <c r="H97" s="79"/>
      <c r="I97" s="76">
        <f t="shared" si="6"/>
        <v>0</v>
      </c>
      <c r="J97" s="28"/>
    </row>
    <row r="98" spans="2:11" ht="22.5" x14ac:dyDescent="0.25">
      <c r="B98" s="47" t="s">
        <v>347</v>
      </c>
      <c r="C98" s="47" t="s">
        <v>348</v>
      </c>
      <c r="D98" s="47" t="s">
        <v>236</v>
      </c>
      <c r="E98" s="75" t="s">
        <v>346</v>
      </c>
      <c r="F98" s="47" t="s">
        <v>164</v>
      </c>
      <c r="G98" s="78">
        <v>4492.3999999999996</v>
      </c>
      <c r="H98" s="77"/>
      <c r="I98" s="78">
        <f t="shared" si="6"/>
        <v>0</v>
      </c>
      <c r="J98" s="37"/>
    </row>
    <row r="99" spans="2:11" x14ac:dyDescent="0.25">
      <c r="B99" s="47" t="s">
        <v>352</v>
      </c>
      <c r="C99" s="47" t="s">
        <v>353</v>
      </c>
      <c r="D99" s="47" t="s">
        <v>236</v>
      </c>
      <c r="E99" s="75" t="s">
        <v>560</v>
      </c>
      <c r="F99" s="47" t="s">
        <v>165</v>
      </c>
      <c r="G99" s="78">
        <v>3000</v>
      </c>
      <c r="H99" s="77"/>
      <c r="I99" s="78">
        <f t="shared" si="6"/>
        <v>0</v>
      </c>
      <c r="J99" s="37"/>
    </row>
    <row r="100" spans="2:11" x14ac:dyDescent="0.25">
      <c r="B100" s="81" t="s">
        <v>287</v>
      </c>
      <c r="C100" s="88" t="s">
        <v>549</v>
      </c>
      <c r="D100" s="23"/>
      <c r="E100" s="24" t="s">
        <v>227</v>
      </c>
      <c r="F100" s="81"/>
      <c r="G100" s="83"/>
      <c r="H100" s="84"/>
      <c r="I100" s="83">
        <f>SUM(I101)</f>
        <v>0</v>
      </c>
      <c r="J100" s="25"/>
    </row>
    <row r="101" spans="2:11" x14ac:dyDescent="0.25">
      <c r="B101" s="42" t="s">
        <v>288</v>
      </c>
      <c r="C101" s="42" t="s">
        <v>383</v>
      </c>
      <c r="D101" s="47" t="s">
        <v>236</v>
      </c>
      <c r="E101" s="75" t="s">
        <v>550</v>
      </c>
      <c r="F101" s="47" t="s">
        <v>164</v>
      </c>
      <c r="G101" s="76">
        <v>863.2</v>
      </c>
      <c r="H101" s="79"/>
      <c r="I101" s="76">
        <f>ROUND((H101*G101),2)</f>
        <v>0</v>
      </c>
      <c r="J101" s="28"/>
    </row>
    <row r="102" spans="2:11" x14ac:dyDescent="0.25">
      <c r="B102" s="81" t="s">
        <v>194</v>
      </c>
      <c r="C102" s="88" t="s">
        <v>561</v>
      </c>
      <c r="D102" s="23"/>
      <c r="E102" s="24" t="s">
        <v>228</v>
      </c>
      <c r="F102" s="81"/>
      <c r="G102" s="83"/>
      <c r="H102" s="84"/>
      <c r="I102" s="83">
        <f>SUM(I103:I106)</f>
        <v>0</v>
      </c>
      <c r="J102" s="25"/>
    </row>
    <row r="103" spans="2:11" x14ac:dyDescent="0.25">
      <c r="B103" s="42" t="s">
        <v>197</v>
      </c>
      <c r="C103" s="42" t="s">
        <v>56</v>
      </c>
      <c r="D103" s="47" t="s">
        <v>236</v>
      </c>
      <c r="E103" s="75" t="s">
        <v>562</v>
      </c>
      <c r="F103" s="47" t="s">
        <v>167</v>
      </c>
      <c r="G103" s="76">
        <v>21</v>
      </c>
      <c r="H103" s="79"/>
      <c r="I103" s="76">
        <f>ROUND((H103*G103),2)</f>
        <v>0</v>
      </c>
      <c r="J103" s="28"/>
    </row>
    <row r="104" spans="2:11" x14ac:dyDescent="0.25">
      <c r="B104" s="42" t="s">
        <v>350</v>
      </c>
      <c r="C104" s="42" t="s">
        <v>57</v>
      </c>
      <c r="D104" s="47" t="s">
        <v>236</v>
      </c>
      <c r="E104" s="75" t="s">
        <v>563</v>
      </c>
      <c r="F104" s="47" t="s">
        <v>164</v>
      </c>
      <c r="G104" s="76">
        <v>2046.4</v>
      </c>
      <c r="H104" s="79"/>
      <c r="I104" s="76">
        <f>ROUND((H104*G104),2)</f>
        <v>0</v>
      </c>
      <c r="J104" s="28"/>
    </row>
    <row r="105" spans="2:11" x14ac:dyDescent="0.25">
      <c r="B105" s="42" t="s">
        <v>384</v>
      </c>
      <c r="C105" s="42" t="s">
        <v>59</v>
      </c>
      <c r="D105" s="47" t="s">
        <v>236</v>
      </c>
      <c r="E105" s="75" t="s">
        <v>565</v>
      </c>
      <c r="F105" s="47" t="s">
        <v>164</v>
      </c>
      <c r="G105" s="76">
        <v>2046.4</v>
      </c>
      <c r="H105" s="79"/>
      <c r="I105" s="76">
        <f>ROUND((H105*G105),2)</f>
        <v>0</v>
      </c>
      <c r="J105" s="28"/>
    </row>
    <row r="106" spans="2:11" x14ac:dyDescent="0.25">
      <c r="B106" s="42" t="s">
        <v>385</v>
      </c>
      <c r="C106" s="42" t="s">
        <v>58</v>
      </c>
      <c r="D106" s="47" t="s">
        <v>236</v>
      </c>
      <c r="E106" s="75" t="s">
        <v>564</v>
      </c>
      <c r="F106" s="47" t="s">
        <v>164</v>
      </c>
      <c r="G106" s="76">
        <v>2046.4</v>
      </c>
      <c r="H106" s="79"/>
      <c r="I106" s="76">
        <f>ROUND((H106*G106),2)</f>
        <v>0</v>
      </c>
      <c r="J106" s="28"/>
    </row>
    <row r="107" spans="2:11" s="15" customFormat="1" x14ac:dyDescent="0.25">
      <c r="B107" s="81" t="s">
        <v>195</v>
      </c>
      <c r="C107" s="88" t="s">
        <v>566</v>
      </c>
      <c r="D107" s="23"/>
      <c r="E107" s="24" t="s">
        <v>229</v>
      </c>
      <c r="F107" s="81"/>
      <c r="G107" s="83"/>
      <c r="H107" s="84"/>
      <c r="I107" s="83">
        <f>SUM(I108:I109)</f>
        <v>0</v>
      </c>
      <c r="J107" s="25"/>
      <c r="K107" s="41"/>
    </row>
    <row r="108" spans="2:11" ht="22.5" x14ac:dyDescent="0.25">
      <c r="B108" s="42" t="s">
        <v>198</v>
      </c>
      <c r="C108" s="42" t="s">
        <v>60</v>
      </c>
      <c r="D108" s="47" t="s">
        <v>236</v>
      </c>
      <c r="E108" s="75" t="s">
        <v>567</v>
      </c>
      <c r="F108" s="47" t="s">
        <v>164</v>
      </c>
      <c r="G108" s="76">
        <v>4492.3999999999996</v>
      </c>
      <c r="H108" s="79"/>
      <c r="I108" s="76">
        <f>ROUND((H108*G108),2)</f>
        <v>0</v>
      </c>
      <c r="J108" s="28"/>
    </row>
    <row r="109" spans="2:11" ht="11.25" customHeight="1" x14ac:dyDescent="0.25">
      <c r="B109" s="47" t="s">
        <v>199</v>
      </c>
      <c r="C109" s="47" t="s">
        <v>349</v>
      </c>
      <c r="D109" s="47" t="s">
        <v>236</v>
      </c>
      <c r="E109" s="75" t="s">
        <v>554</v>
      </c>
      <c r="F109" s="47" t="s">
        <v>168</v>
      </c>
      <c r="G109" s="78">
        <v>22462</v>
      </c>
      <c r="H109" s="77"/>
      <c r="I109" s="78">
        <f>ROUND((H109*G109),2)</f>
        <v>0</v>
      </c>
      <c r="J109" s="37"/>
    </row>
    <row r="110" spans="2:11" x14ac:dyDescent="0.25">
      <c r="B110" s="81" t="s">
        <v>259</v>
      </c>
      <c r="C110" s="88" t="s">
        <v>568</v>
      </c>
      <c r="D110" s="23"/>
      <c r="E110" s="24" t="s">
        <v>230</v>
      </c>
      <c r="F110" s="81"/>
      <c r="G110" s="83"/>
      <c r="H110" s="84"/>
      <c r="I110" s="83">
        <f>SUM(I111:I113)</f>
        <v>0</v>
      </c>
      <c r="J110" s="25"/>
    </row>
    <row r="111" spans="2:11" x14ac:dyDescent="0.25">
      <c r="B111" s="42" t="s">
        <v>260</v>
      </c>
      <c r="C111" s="42" t="s">
        <v>61</v>
      </c>
      <c r="D111" s="47" t="s">
        <v>236</v>
      </c>
      <c r="E111" s="75" t="s">
        <v>570</v>
      </c>
      <c r="F111" s="47" t="s">
        <v>164</v>
      </c>
      <c r="G111" s="76">
        <v>6</v>
      </c>
      <c r="H111" s="79"/>
      <c r="I111" s="76">
        <f>ROUND((H111*G111),2)</f>
        <v>0</v>
      </c>
      <c r="J111" s="28"/>
    </row>
    <row r="112" spans="2:11" x14ac:dyDescent="0.25">
      <c r="B112" s="42" t="s">
        <v>261</v>
      </c>
      <c r="C112" s="42" t="s">
        <v>62</v>
      </c>
      <c r="D112" s="47" t="s">
        <v>236</v>
      </c>
      <c r="E112" s="75" t="s">
        <v>571</v>
      </c>
      <c r="F112" s="47" t="s">
        <v>165</v>
      </c>
      <c r="G112" s="76">
        <v>32</v>
      </c>
      <c r="H112" s="79"/>
      <c r="I112" s="76">
        <f>ROUND((H112*G112),2)</f>
        <v>0</v>
      </c>
      <c r="J112" s="28"/>
    </row>
    <row r="113" spans="2:11" x14ac:dyDescent="0.25">
      <c r="B113" s="42" t="s">
        <v>262</v>
      </c>
      <c r="C113" s="42" t="s">
        <v>386</v>
      </c>
      <c r="D113" s="47" t="s">
        <v>236</v>
      </c>
      <c r="E113" s="75" t="s">
        <v>569</v>
      </c>
      <c r="F113" s="47" t="s">
        <v>164</v>
      </c>
      <c r="G113" s="76">
        <v>20.16</v>
      </c>
      <c r="H113" s="79"/>
      <c r="I113" s="76">
        <f>ROUND((H113*G113),2)</f>
        <v>0</v>
      </c>
      <c r="J113" s="28"/>
    </row>
    <row r="114" spans="2:11" s="15" customFormat="1" x14ac:dyDescent="0.25">
      <c r="B114" s="81" t="s">
        <v>289</v>
      </c>
      <c r="C114" s="88" t="s">
        <v>572</v>
      </c>
      <c r="D114" s="23"/>
      <c r="E114" s="24" t="s">
        <v>573</v>
      </c>
      <c r="F114" s="81"/>
      <c r="G114" s="83"/>
      <c r="H114" s="84"/>
      <c r="I114" s="83">
        <f>SUM(I115:I120)</f>
        <v>0</v>
      </c>
      <c r="J114" s="25"/>
      <c r="K114" s="41"/>
    </row>
    <row r="115" spans="2:11" ht="22.5" x14ac:dyDescent="0.25">
      <c r="B115" s="42" t="s">
        <v>290</v>
      </c>
      <c r="C115" s="42" t="s">
        <v>63</v>
      </c>
      <c r="D115" s="47" t="s">
        <v>236</v>
      </c>
      <c r="E115" s="75" t="s">
        <v>574</v>
      </c>
      <c r="F115" s="47" t="s">
        <v>165</v>
      </c>
      <c r="G115" s="76">
        <v>46</v>
      </c>
      <c r="H115" s="79"/>
      <c r="I115" s="76">
        <f t="shared" ref="I115:I120" si="7">ROUND((H115*G115),2)</f>
        <v>0</v>
      </c>
      <c r="J115" s="28"/>
    </row>
    <row r="116" spans="2:11" ht="21" customHeight="1" x14ac:dyDescent="0.25">
      <c r="B116" s="42" t="s">
        <v>291</v>
      </c>
      <c r="C116" s="42" t="s">
        <v>64</v>
      </c>
      <c r="D116" s="47" t="s">
        <v>236</v>
      </c>
      <c r="E116" s="75" t="s">
        <v>575</v>
      </c>
      <c r="F116" s="47" t="s">
        <v>164</v>
      </c>
      <c r="G116" s="76">
        <v>82</v>
      </c>
      <c r="H116" s="79"/>
      <c r="I116" s="76">
        <f t="shared" si="7"/>
        <v>0</v>
      </c>
      <c r="J116" s="28"/>
    </row>
    <row r="117" spans="2:11" ht="22.5" x14ac:dyDescent="0.25">
      <c r="B117" s="42" t="s">
        <v>292</v>
      </c>
      <c r="C117" s="42" t="s">
        <v>65</v>
      </c>
      <c r="D117" s="47" t="s">
        <v>236</v>
      </c>
      <c r="E117" s="75" t="s">
        <v>577</v>
      </c>
      <c r="F117" s="47" t="s">
        <v>164</v>
      </c>
      <c r="G117" s="76">
        <v>632</v>
      </c>
      <c r="H117" s="79"/>
      <c r="I117" s="76">
        <f t="shared" si="7"/>
        <v>0</v>
      </c>
      <c r="J117" s="28"/>
    </row>
    <row r="118" spans="2:11" ht="22.5" x14ac:dyDescent="0.25">
      <c r="B118" s="42" t="s">
        <v>293</v>
      </c>
      <c r="C118" s="42" t="s">
        <v>66</v>
      </c>
      <c r="D118" s="47" t="s">
        <v>236</v>
      </c>
      <c r="E118" s="75" t="s">
        <v>578</v>
      </c>
      <c r="F118" s="47" t="s">
        <v>164</v>
      </c>
      <c r="G118" s="76">
        <v>35</v>
      </c>
      <c r="H118" s="79"/>
      <c r="I118" s="76">
        <f t="shared" si="7"/>
        <v>0</v>
      </c>
      <c r="J118" s="28"/>
    </row>
    <row r="119" spans="2:11" ht="22.5" x14ac:dyDescent="0.25">
      <c r="B119" s="42" t="s">
        <v>294</v>
      </c>
      <c r="C119" s="42" t="s">
        <v>67</v>
      </c>
      <c r="D119" s="47" t="s">
        <v>236</v>
      </c>
      <c r="E119" s="75" t="s">
        <v>579</v>
      </c>
      <c r="F119" s="47" t="s">
        <v>167</v>
      </c>
      <c r="G119" s="76">
        <v>53</v>
      </c>
      <c r="H119" s="79"/>
      <c r="I119" s="76">
        <f t="shared" si="7"/>
        <v>0</v>
      </c>
      <c r="J119" s="28"/>
    </row>
    <row r="120" spans="2:11" ht="22.5" x14ac:dyDescent="0.25">
      <c r="B120" s="42" t="s">
        <v>295</v>
      </c>
      <c r="C120" s="42" t="s">
        <v>387</v>
      </c>
      <c r="D120" s="47" t="s">
        <v>236</v>
      </c>
      <c r="E120" s="75" t="s">
        <v>576</v>
      </c>
      <c r="F120" s="47" t="s">
        <v>164</v>
      </c>
      <c r="G120" s="76">
        <v>1141.5</v>
      </c>
      <c r="H120" s="79"/>
      <c r="I120" s="76">
        <f t="shared" si="7"/>
        <v>0</v>
      </c>
      <c r="J120" s="28"/>
    </row>
    <row r="121" spans="2:11" s="15" customFormat="1" x14ac:dyDescent="0.25">
      <c r="B121" s="81" t="s">
        <v>296</v>
      </c>
      <c r="C121" s="88" t="s">
        <v>580</v>
      </c>
      <c r="D121" s="23"/>
      <c r="E121" s="24" t="s">
        <v>233</v>
      </c>
      <c r="F121" s="81"/>
      <c r="G121" s="83"/>
      <c r="H121" s="84"/>
      <c r="I121" s="83">
        <f>SUM(I122:I133)</f>
        <v>0</v>
      </c>
      <c r="J121" s="25"/>
      <c r="K121" s="41"/>
    </row>
    <row r="122" spans="2:11" x14ac:dyDescent="0.25">
      <c r="B122" s="47" t="s">
        <v>297</v>
      </c>
      <c r="C122" s="47" t="s">
        <v>69</v>
      </c>
      <c r="D122" s="47" t="s">
        <v>236</v>
      </c>
      <c r="E122" s="75" t="s">
        <v>582</v>
      </c>
      <c r="F122" s="47" t="s">
        <v>164</v>
      </c>
      <c r="G122" s="78">
        <v>4492.3999999999996</v>
      </c>
      <c r="H122" s="77"/>
      <c r="I122" s="78">
        <f t="shared" ref="I122:I133" si="8">ROUND((H122*G122),2)</f>
        <v>0</v>
      </c>
      <c r="J122" s="21"/>
    </row>
    <row r="123" spans="2:11" x14ac:dyDescent="0.25">
      <c r="B123" s="47" t="s">
        <v>298</v>
      </c>
      <c r="C123" s="47" t="s">
        <v>68</v>
      </c>
      <c r="D123" s="47" t="s">
        <v>236</v>
      </c>
      <c r="E123" s="75" t="s">
        <v>581</v>
      </c>
      <c r="F123" s="47" t="s">
        <v>164</v>
      </c>
      <c r="G123" s="78">
        <v>150</v>
      </c>
      <c r="H123" s="77"/>
      <c r="I123" s="78">
        <f t="shared" si="8"/>
        <v>0</v>
      </c>
      <c r="J123" s="21"/>
    </row>
    <row r="124" spans="2:11" x14ac:dyDescent="0.25">
      <c r="B124" s="47" t="s">
        <v>299</v>
      </c>
      <c r="C124" s="47" t="s">
        <v>73</v>
      </c>
      <c r="D124" s="47" t="s">
        <v>236</v>
      </c>
      <c r="E124" s="75" t="s">
        <v>586</v>
      </c>
      <c r="F124" s="47" t="s">
        <v>164</v>
      </c>
      <c r="G124" s="78">
        <v>150</v>
      </c>
      <c r="H124" s="77"/>
      <c r="I124" s="78">
        <f t="shared" si="8"/>
        <v>0</v>
      </c>
      <c r="J124" s="21"/>
    </row>
    <row r="125" spans="2:11" x14ac:dyDescent="0.25">
      <c r="B125" s="47" t="s">
        <v>300</v>
      </c>
      <c r="C125" s="47" t="s">
        <v>77</v>
      </c>
      <c r="D125" s="47" t="s">
        <v>236</v>
      </c>
      <c r="E125" s="75" t="s">
        <v>591</v>
      </c>
      <c r="F125" s="47" t="s">
        <v>164</v>
      </c>
      <c r="G125" s="78">
        <v>4254.3999999999996</v>
      </c>
      <c r="H125" s="77"/>
      <c r="I125" s="78">
        <f t="shared" si="8"/>
        <v>0</v>
      </c>
      <c r="J125" s="21"/>
    </row>
    <row r="126" spans="2:11" x14ac:dyDescent="0.25">
      <c r="B126" s="47" t="s">
        <v>301</v>
      </c>
      <c r="C126" s="47" t="s">
        <v>78</v>
      </c>
      <c r="D126" s="47" t="s">
        <v>236</v>
      </c>
      <c r="E126" s="75" t="s">
        <v>592</v>
      </c>
      <c r="F126" s="47" t="s">
        <v>164</v>
      </c>
      <c r="G126" s="78">
        <v>5884.41</v>
      </c>
      <c r="H126" s="77"/>
      <c r="I126" s="78">
        <f t="shared" si="8"/>
        <v>0</v>
      </c>
      <c r="J126" s="21"/>
    </row>
    <row r="127" spans="2:11" x14ac:dyDescent="0.25">
      <c r="B127" s="47" t="s">
        <v>302</v>
      </c>
      <c r="C127" s="47" t="s">
        <v>70</v>
      </c>
      <c r="D127" s="47" t="s">
        <v>236</v>
      </c>
      <c r="E127" s="75" t="s">
        <v>583</v>
      </c>
      <c r="F127" s="47" t="s">
        <v>165</v>
      </c>
      <c r="G127" s="78">
        <v>1500</v>
      </c>
      <c r="H127" s="77"/>
      <c r="I127" s="78">
        <f t="shared" si="8"/>
        <v>0</v>
      </c>
      <c r="J127" s="21"/>
    </row>
    <row r="128" spans="2:11" x14ac:dyDescent="0.25">
      <c r="B128" s="47" t="s">
        <v>303</v>
      </c>
      <c r="C128" s="47" t="s">
        <v>71</v>
      </c>
      <c r="D128" s="47" t="s">
        <v>236</v>
      </c>
      <c r="E128" s="75" t="s">
        <v>584</v>
      </c>
      <c r="F128" s="47" t="s">
        <v>164</v>
      </c>
      <c r="G128" s="78">
        <v>4000</v>
      </c>
      <c r="H128" s="77"/>
      <c r="I128" s="78">
        <f t="shared" si="8"/>
        <v>0</v>
      </c>
      <c r="J128" s="21"/>
    </row>
    <row r="129" spans="2:11" x14ac:dyDescent="0.25">
      <c r="B129" s="47" t="s">
        <v>304</v>
      </c>
      <c r="C129" s="47" t="s">
        <v>72</v>
      </c>
      <c r="D129" s="47" t="s">
        <v>236</v>
      </c>
      <c r="E129" s="75" t="s">
        <v>585</v>
      </c>
      <c r="F129" s="47" t="s">
        <v>164</v>
      </c>
      <c r="G129" s="78">
        <v>6000</v>
      </c>
      <c r="H129" s="77"/>
      <c r="I129" s="78">
        <f t="shared" si="8"/>
        <v>0</v>
      </c>
      <c r="J129" s="21"/>
    </row>
    <row r="130" spans="2:11" x14ac:dyDescent="0.25">
      <c r="B130" s="47" t="s">
        <v>388</v>
      </c>
      <c r="C130" s="47" t="s">
        <v>74</v>
      </c>
      <c r="D130" s="47" t="s">
        <v>236</v>
      </c>
      <c r="E130" s="75" t="s">
        <v>588</v>
      </c>
      <c r="F130" s="47" t="s">
        <v>165</v>
      </c>
      <c r="G130" s="78">
        <v>450</v>
      </c>
      <c r="H130" s="77"/>
      <c r="I130" s="78">
        <f t="shared" si="8"/>
        <v>0</v>
      </c>
      <c r="J130" s="21"/>
    </row>
    <row r="131" spans="2:11" x14ac:dyDescent="0.25">
      <c r="B131" s="47" t="s">
        <v>389</v>
      </c>
      <c r="C131" s="47" t="s">
        <v>75</v>
      </c>
      <c r="D131" s="47" t="s">
        <v>236</v>
      </c>
      <c r="E131" s="75" t="s">
        <v>589</v>
      </c>
      <c r="F131" s="47" t="s">
        <v>164</v>
      </c>
      <c r="G131" s="78">
        <v>4000</v>
      </c>
      <c r="H131" s="77"/>
      <c r="I131" s="78">
        <f t="shared" si="8"/>
        <v>0</v>
      </c>
      <c r="J131" s="21"/>
    </row>
    <row r="132" spans="2:11" x14ac:dyDescent="0.25">
      <c r="B132" s="47" t="s">
        <v>390</v>
      </c>
      <c r="C132" s="47" t="s">
        <v>76</v>
      </c>
      <c r="D132" s="47" t="s">
        <v>236</v>
      </c>
      <c r="E132" s="75" t="s">
        <v>590</v>
      </c>
      <c r="F132" s="47" t="s">
        <v>164</v>
      </c>
      <c r="G132" s="78">
        <v>6000</v>
      </c>
      <c r="H132" s="77"/>
      <c r="I132" s="78">
        <f t="shared" si="8"/>
        <v>0</v>
      </c>
      <c r="J132" s="21"/>
    </row>
    <row r="133" spans="2:11" s="40" customFormat="1" x14ac:dyDescent="0.25">
      <c r="B133" s="47" t="s">
        <v>391</v>
      </c>
      <c r="C133" s="47" t="s">
        <v>351</v>
      </c>
      <c r="D133" s="47" t="s">
        <v>236</v>
      </c>
      <c r="E133" s="75" t="s">
        <v>587</v>
      </c>
      <c r="F133" s="47" t="s">
        <v>168</v>
      </c>
      <c r="G133" s="78">
        <v>22462</v>
      </c>
      <c r="H133" s="77"/>
      <c r="I133" s="78">
        <f t="shared" si="8"/>
        <v>0</v>
      </c>
      <c r="J133" s="37"/>
      <c r="K133" s="41"/>
    </row>
    <row r="134" spans="2:11" s="15" customFormat="1" x14ac:dyDescent="0.25">
      <c r="B134" s="81" t="s">
        <v>305</v>
      </c>
      <c r="C134" s="88" t="s">
        <v>596</v>
      </c>
      <c r="D134" s="23"/>
      <c r="E134" s="24" t="s">
        <v>597</v>
      </c>
      <c r="F134" s="81"/>
      <c r="G134" s="83"/>
      <c r="H134" s="84"/>
      <c r="I134" s="83">
        <f>SUM(I135:I142)</f>
        <v>0</v>
      </c>
      <c r="J134" s="25"/>
      <c r="K134" s="41"/>
    </row>
    <row r="135" spans="2:11" x14ac:dyDescent="0.25">
      <c r="B135" s="47" t="s">
        <v>306</v>
      </c>
      <c r="C135" s="47" t="s">
        <v>79</v>
      </c>
      <c r="D135" s="47" t="s">
        <v>236</v>
      </c>
      <c r="E135" s="75" t="s">
        <v>598</v>
      </c>
      <c r="F135" s="47" t="s">
        <v>166</v>
      </c>
      <c r="G135" s="78">
        <v>1</v>
      </c>
      <c r="H135" s="77"/>
      <c r="I135" s="78">
        <f t="shared" ref="I135:I142" si="9">ROUND((H135*G135),2)</f>
        <v>0</v>
      </c>
      <c r="J135" s="21"/>
    </row>
    <row r="136" spans="2:11" x14ac:dyDescent="0.25">
      <c r="B136" s="47" t="s">
        <v>307</v>
      </c>
      <c r="C136" s="47" t="s">
        <v>80</v>
      </c>
      <c r="D136" s="47" t="s">
        <v>236</v>
      </c>
      <c r="E136" s="75" t="s">
        <v>599</v>
      </c>
      <c r="F136" s="47" t="s">
        <v>168</v>
      </c>
      <c r="G136" s="78">
        <v>2</v>
      </c>
      <c r="H136" s="77"/>
      <c r="I136" s="78">
        <f t="shared" si="9"/>
        <v>0</v>
      </c>
      <c r="J136" s="21"/>
    </row>
    <row r="137" spans="2:11" x14ac:dyDescent="0.25">
      <c r="B137" s="47" t="s">
        <v>308</v>
      </c>
      <c r="C137" s="47" t="s">
        <v>81</v>
      </c>
      <c r="D137" s="47" t="s">
        <v>236</v>
      </c>
      <c r="E137" s="75" t="s">
        <v>600</v>
      </c>
      <c r="F137" s="47" t="s">
        <v>166</v>
      </c>
      <c r="G137" s="78">
        <v>8</v>
      </c>
      <c r="H137" s="77"/>
      <c r="I137" s="78">
        <f t="shared" si="9"/>
        <v>0</v>
      </c>
      <c r="J137" s="21"/>
    </row>
    <row r="138" spans="2:11" x14ac:dyDescent="0.25">
      <c r="B138" s="47" t="s">
        <v>309</v>
      </c>
      <c r="C138" s="47" t="s">
        <v>82</v>
      </c>
      <c r="D138" s="47" t="s">
        <v>236</v>
      </c>
      <c r="E138" s="75" t="s">
        <v>601</v>
      </c>
      <c r="F138" s="47" t="s">
        <v>166</v>
      </c>
      <c r="G138" s="78">
        <v>1</v>
      </c>
      <c r="H138" s="77"/>
      <c r="I138" s="78">
        <f t="shared" si="9"/>
        <v>0</v>
      </c>
      <c r="J138" s="21"/>
    </row>
    <row r="139" spans="2:11" x14ac:dyDescent="0.25">
      <c r="B139" s="47" t="s">
        <v>310</v>
      </c>
      <c r="C139" s="47" t="s">
        <v>84</v>
      </c>
      <c r="D139" s="47" t="s">
        <v>236</v>
      </c>
      <c r="E139" s="75" t="s">
        <v>603</v>
      </c>
      <c r="F139" s="47" t="s">
        <v>165</v>
      </c>
      <c r="G139" s="78">
        <v>2760</v>
      </c>
      <c r="H139" s="77"/>
      <c r="I139" s="78">
        <f t="shared" si="9"/>
        <v>0</v>
      </c>
      <c r="J139" s="21"/>
    </row>
    <row r="140" spans="2:11" x14ac:dyDescent="0.25">
      <c r="B140" s="47" t="s">
        <v>311</v>
      </c>
      <c r="C140" s="47" t="s">
        <v>85</v>
      </c>
      <c r="D140" s="47" t="s">
        <v>236</v>
      </c>
      <c r="E140" s="75" t="s">
        <v>604</v>
      </c>
      <c r="F140" s="47" t="s">
        <v>165</v>
      </c>
      <c r="G140" s="78">
        <v>6</v>
      </c>
      <c r="H140" s="77"/>
      <c r="I140" s="78">
        <f t="shared" si="9"/>
        <v>0</v>
      </c>
      <c r="J140" s="21"/>
    </row>
    <row r="141" spans="2:11" x14ac:dyDescent="0.25">
      <c r="B141" s="47" t="s">
        <v>392</v>
      </c>
      <c r="C141" s="47" t="s">
        <v>83</v>
      </c>
      <c r="D141" s="47" t="s">
        <v>236</v>
      </c>
      <c r="E141" s="75" t="s">
        <v>602</v>
      </c>
      <c r="F141" s="47" t="s">
        <v>165</v>
      </c>
      <c r="G141" s="78">
        <v>30</v>
      </c>
      <c r="H141" s="77"/>
      <c r="I141" s="78">
        <f t="shared" si="9"/>
        <v>0</v>
      </c>
      <c r="J141" s="21"/>
    </row>
    <row r="142" spans="2:11" x14ac:dyDescent="0.25">
      <c r="B142" s="47" t="s">
        <v>393</v>
      </c>
      <c r="C142" s="47" t="s">
        <v>86</v>
      </c>
      <c r="D142" s="47" t="s">
        <v>236</v>
      </c>
      <c r="E142" s="75" t="s">
        <v>605</v>
      </c>
      <c r="F142" s="47" t="s">
        <v>165</v>
      </c>
      <c r="G142" s="78">
        <v>1800</v>
      </c>
      <c r="H142" s="77"/>
      <c r="I142" s="78">
        <f t="shared" si="9"/>
        <v>0</v>
      </c>
      <c r="J142" s="21"/>
    </row>
    <row r="143" spans="2:11" s="15" customFormat="1" x14ac:dyDescent="0.25">
      <c r="B143" s="81" t="s">
        <v>312</v>
      </c>
      <c r="C143" s="88" t="s">
        <v>606</v>
      </c>
      <c r="D143" s="23"/>
      <c r="E143" s="24" t="s">
        <v>607</v>
      </c>
      <c r="F143" s="81"/>
      <c r="G143" s="83"/>
      <c r="H143" s="84"/>
      <c r="I143" s="83">
        <f>SUM(I144:I149)</f>
        <v>0</v>
      </c>
      <c r="J143" s="25"/>
      <c r="K143" s="41"/>
    </row>
    <row r="144" spans="2:11" x14ac:dyDescent="0.25">
      <c r="B144" s="47" t="s">
        <v>313</v>
      </c>
      <c r="C144" s="47" t="s">
        <v>87</v>
      </c>
      <c r="D144" s="47" t="s">
        <v>236</v>
      </c>
      <c r="E144" s="75" t="s">
        <v>608</v>
      </c>
      <c r="F144" s="47" t="s">
        <v>165</v>
      </c>
      <c r="G144" s="78">
        <v>1800</v>
      </c>
      <c r="H144" s="77"/>
      <c r="I144" s="78">
        <f t="shared" ref="I144:I149" si="10">ROUND((H144*G144),2)</f>
        <v>0</v>
      </c>
      <c r="J144" s="21"/>
    </row>
    <row r="145" spans="2:11" x14ac:dyDescent="0.25">
      <c r="B145" s="47" t="s">
        <v>314</v>
      </c>
      <c r="C145" s="47" t="s">
        <v>88</v>
      </c>
      <c r="D145" s="47" t="s">
        <v>236</v>
      </c>
      <c r="E145" s="75" t="s">
        <v>609</v>
      </c>
      <c r="F145" s="47" t="s">
        <v>165</v>
      </c>
      <c r="G145" s="78">
        <v>2800</v>
      </c>
      <c r="H145" s="77"/>
      <c r="I145" s="78">
        <f t="shared" si="10"/>
        <v>0</v>
      </c>
      <c r="J145" s="21"/>
    </row>
    <row r="146" spans="2:11" x14ac:dyDescent="0.25">
      <c r="B146" s="47" t="s">
        <v>315</v>
      </c>
      <c r="C146" s="47" t="s">
        <v>89</v>
      </c>
      <c r="D146" s="47" t="s">
        <v>236</v>
      </c>
      <c r="E146" s="75" t="s">
        <v>610</v>
      </c>
      <c r="F146" s="47" t="s">
        <v>165</v>
      </c>
      <c r="G146" s="78">
        <v>400</v>
      </c>
      <c r="H146" s="77"/>
      <c r="I146" s="78">
        <f t="shared" si="10"/>
        <v>0</v>
      </c>
      <c r="J146" s="21"/>
    </row>
    <row r="147" spans="2:11" x14ac:dyDescent="0.25">
      <c r="B147" s="47" t="s">
        <v>316</v>
      </c>
      <c r="C147" s="47" t="s">
        <v>90</v>
      </c>
      <c r="D147" s="47" t="s">
        <v>236</v>
      </c>
      <c r="E147" s="75" t="s">
        <v>611</v>
      </c>
      <c r="F147" s="47" t="s">
        <v>165</v>
      </c>
      <c r="G147" s="78">
        <v>1200</v>
      </c>
      <c r="H147" s="77"/>
      <c r="I147" s="78">
        <f t="shared" si="10"/>
        <v>0</v>
      </c>
      <c r="J147" s="21"/>
    </row>
    <row r="148" spans="2:11" ht="22.5" x14ac:dyDescent="0.25">
      <c r="B148" s="47" t="s">
        <v>317</v>
      </c>
      <c r="C148" s="47" t="s">
        <v>92</v>
      </c>
      <c r="D148" s="47" t="s">
        <v>236</v>
      </c>
      <c r="E148" s="75" t="s">
        <v>613</v>
      </c>
      <c r="F148" s="47" t="s">
        <v>165</v>
      </c>
      <c r="G148" s="78">
        <v>5</v>
      </c>
      <c r="H148" s="77"/>
      <c r="I148" s="78">
        <f t="shared" si="10"/>
        <v>0</v>
      </c>
      <c r="J148" s="21"/>
    </row>
    <row r="149" spans="2:11" x14ac:dyDescent="0.25">
      <c r="B149" s="47" t="s">
        <v>394</v>
      </c>
      <c r="C149" s="47" t="s">
        <v>91</v>
      </c>
      <c r="D149" s="47" t="s">
        <v>236</v>
      </c>
      <c r="E149" s="75" t="s">
        <v>612</v>
      </c>
      <c r="F149" s="47" t="s">
        <v>165</v>
      </c>
      <c r="G149" s="78">
        <v>1200</v>
      </c>
      <c r="H149" s="77"/>
      <c r="I149" s="78">
        <f t="shared" si="10"/>
        <v>0</v>
      </c>
      <c r="J149" s="21"/>
    </row>
    <row r="150" spans="2:11" s="15" customFormat="1" ht="22.5" x14ac:dyDescent="0.25">
      <c r="B150" s="81" t="s">
        <v>210</v>
      </c>
      <c r="C150" s="88" t="s">
        <v>614</v>
      </c>
      <c r="D150" s="23"/>
      <c r="E150" s="24" t="s">
        <v>615</v>
      </c>
      <c r="F150" s="81"/>
      <c r="G150" s="83"/>
      <c r="H150" s="84"/>
      <c r="I150" s="83">
        <f>SUM(I151:I155)</f>
        <v>0</v>
      </c>
      <c r="J150" s="25"/>
      <c r="K150" s="41"/>
    </row>
    <row r="151" spans="2:11" x14ac:dyDescent="0.25">
      <c r="B151" s="47" t="s">
        <v>211</v>
      </c>
      <c r="C151" s="47" t="s">
        <v>94</v>
      </c>
      <c r="D151" s="47" t="s">
        <v>236</v>
      </c>
      <c r="E151" s="75" t="s">
        <v>617</v>
      </c>
      <c r="F151" s="47" t="s">
        <v>166</v>
      </c>
      <c r="G151" s="78">
        <v>26</v>
      </c>
      <c r="H151" s="77"/>
      <c r="I151" s="78">
        <f>ROUND((H151*G151),2)</f>
        <v>0</v>
      </c>
      <c r="J151" s="21"/>
    </row>
    <row r="152" spans="2:11" ht="11.25" customHeight="1" x14ac:dyDescent="0.25">
      <c r="B152" s="47" t="s">
        <v>318</v>
      </c>
      <c r="C152" s="47" t="s">
        <v>93</v>
      </c>
      <c r="D152" s="47" t="s">
        <v>236</v>
      </c>
      <c r="E152" s="75" t="s">
        <v>616</v>
      </c>
      <c r="F152" s="47" t="s">
        <v>166</v>
      </c>
      <c r="G152" s="78">
        <v>3</v>
      </c>
      <c r="H152" s="77"/>
      <c r="I152" s="78">
        <f>ROUND((H152*G152),2)</f>
        <v>0</v>
      </c>
      <c r="J152" s="21"/>
    </row>
    <row r="153" spans="2:11" x14ac:dyDescent="0.25">
      <c r="B153" s="47" t="s">
        <v>319</v>
      </c>
      <c r="C153" s="47" t="s">
        <v>95</v>
      </c>
      <c r="D153" s="47" t="s">
        <v>236</v>
      </c>
      <c r="E153" s="75" t="s">
        <v>618</v>
      </c>
      <c r="F153" s="47" t="s">
        <v>166</v>
      </c>
      <c r="G153" s="78">
        <v>28</v>
      </c>
      <c r="H153" s="77"/>
      <c r="I153" s="78">
        <f>ROUND((H153*G153),2)</f>
        <v>0</v>
      </c>
      <c r="J153" s="21"/>
    </row>
    <row r="154" spans="2:11" x14ac:dyDescent="0.25">
      <c r="B154" s="47" t="s">
        <v>320</v>
      </c>
      <c r="C154" s="47" t="s">
        <v>97</v>
      </c>
      <c r="D154" s="47" t="s">
        <v>236</v>
      </c>
      <c r="E154" s="75" t="s">
        <v>620</v>
      </c>
      <c r="F154" s="47" t="s">
        <v>166</v>
      </c>
      <c r="G154" s="78">
        <v>3</v>
      </c>
      <c r="H154" s="77"/>
      <c r="I154" s="78">
        <f>ROUND((H154*G154),2)</f>
        <v>0</v>
      </c>
      <c r="J154" s="21"/>
    </row>
    <row r="155" spans="2:11" x14ac:dyDescent="0.25">
      <c r="B155" s="47" t="s">
        <v>395</v>
      </c>
      <c r="C155" s="47" t="s">
        <v>96</v>
      </c>
      <c r="D155" s="47" t="s">
        <v>236</v>
      </c>
      <c r="E155" s="75" t="s">
        <v>619</v>
      </c>
      <c r="F155" s="47" t="s">
        <v>166</v>
      </c>
      <c r="G155" s="78">
        <v>30</v>
      </c>
      <c r="H155" s="77"/>
      <c r="I155" s="78">
        <f>ROUND((H155*G155),2)</f>
        <v>0</v>
      </c>
      <c r="J155" s="21"/>
    </row>
    <row r="156" spans="2:11" s="15" customFormat="1" x14ac:dyDescent="0.25">
      <c r="B156" s="81" t="s">
        <v>321</v>
      </c>
      <c r="C156" s="88" t="s">
        <v>621</v>
      </c>
      <c r="D156" s="23"/>
      <c r="E156" s="24" t="s">
        <v>622</v>
      </c>
      <c r="F156" s="81"/>
      <c r="G156" s="83"/>
      <c r="H156" s="84"/>
      <c r="I156" s="83">
        <f>SUM(I157:I160)</f>
        <v>0</v>
      </c>
      <c r="J156" s="25"/>
      <c r="K156" s="41"/>
    </row>
    <row r="157" spans="2:11" x14ac:dyDescent="0.25">
      <c r="B157" s="47" t="s">
        <v>322</v>
      </c>
      <c r="C157" s="47" t="s">
        <v>98</v>
      </c>
      <c r="D157" s="47" t="s">
        <v>236</v>
      </c>
      <c r="E157" s="75" t="s">
        <v>623</v>
      </c>
      <c r="F157" s="47" t="s">
        <v>166</v>
      </c>
      <c r="G157" s="78">
        <v>60</v>
      </c>
      <c r="H157" s="77"/>
      <c r="I157" s="78">
        <f>ROUND((H157*G157),2)</f>
        <v>0</v>
      </c>
      <c r="J157" s="21"/>
    </row>
    <row r="158" spans="2:11" ht="21.75" customHeight="1" x14ac:dyDescent="0.25">
      <c r="B158" s="47" t="s">
        <v>323</v>
      </c>
      <c r="C158" s="47" t="s">
        <v>99</v>
      </c>
      <c r="D158" s="47" t="s">
        <v>236</v>
      </c>
      <c r="E158" s="75" t="s">
        <v>624</v>
      </c>
      <c r="F158" s="47" t="s">
        <v>166</v>
      </c>
      <c r="G158" s="78">
        <v>40</v>
      </c>
      <c r="H158" s="77"/>
      <c r="I158" s="78">
        <f>ROUND((H158*G158),2)</f>
        <v>0</v>
      </c>
      <c r="J158" s="21"/>
    </row>
    <row r="159" spans="2:11" ht="24" customHeight="1" x14ac:dyDescent="0.25">
      <c r="B159" s="47" t="s">
        <v>324</v>
      </c>
      <c r="C159" s="47" t="s">
        <v>215</v>
      </c>
      <c r="D159" s="47" t="s">
        <v>236</v>
      </c>
      <c r="E159" s="75" t="s">
        <v>625</v>
      </c>
      <c r="F159" s="47" t="s">
        <v>166</v>
      </c>
      <c r="G159" s="78">
        <v>15</v>
      </c>
      <c r="H159" s="77"/>
      <c r="I159" s="78">
        <f>ROUND((H159*G159),2)</f>
        <v>0</v>
      </c>
      <c r="J159" s="21"/>
    </row>
    <row r="160" spans="2:11" ht="22.5" x14ac:dyDescent="0.25">
      <c r="B160" s="47" t="s">
        <v>325</v>
      </c>
      <c r="C160" s="47" t="s">
        <v>216</v>
      </c>
      <c r="D160" s="47" t="s">
        <v>236</v>
      </c>
      <c r="E160" s="75" t="s">
        <v>626</v>
      </c>
      <c r="F160" s="47" t="s">
        <v>166</v>
      </c>
      <c r="G160" s="78">
        <v>15</v>
      </c>
      <c r="H160" s="77"/>
      <c r="I160" s="78">
        <f>ROUND((H160*G160),2)</f>
        <v>0</v>
      </c>
      <c r="J160" s="21"/>
    </row>
    <row r="161" spans="2:11" s="15" customFormat="1" x14ac:dyDescent="0.25">
      <c r="B161" s="81" t="s">
        <v>263</v>
      </c>
      <c r="C161" s="88" t="s">
        <v>627</v>
      </c>
      <c r="D161" s="23"/>
      <c r="E161" s="24" t="s">
        <v>628</v>
      </c>
      <c r="F161" s="81"/>
      <c r="G161" s="83"/>
      <c r="H161" s="84"/>
      <c r="I161" s="83">
        <f>SUM(I162:I187)</f>
        <v>0</v>
      </c>
      <c r="J161" s="25"/>
      <c r="K161" s="41"/>
    </row>
    <row r="162" spans="2:11" ht="14.25" customHeight="1" x14ac:dyDescent="0.25">
      <c r="B162" s="47" t="s">
        <v>264</v>
      </c>
      <c r="C162" s="47" t="s">
        <v>101</v>
      </c>
      <c r="D162" s="47" t="s">
        <v>236</v>
      </c>
      <c r="E162" s="75" t="s">
        <v>630</v>
      </c>
      <c r="F162" s="47" t="s">
        <v>166</v>
      </c>
      <c r="G162" s="78">
        <v>4</v>
      </c>
      <c r="H162" s="77"/>
      <c r="I162" s="78">
        <f t="shared" ref="I162:I187" si="11">ROUND((H162*G162),2)</f>
        <v>0</v>
      </c>
      <c r="J162" s="21"/>
    </row>
    <row r="163" spans="2:11" x14ac:dyDescent="0.25">
      <c r="B163" s="47" t="s">
        <v>265</v>
      </c>
      <c r="C163" s="47" t="s">
        <v>100</v>
      </c>
      <c r="D163" s="47" t="s">
        <v>236</v>
      </c>
      <c r="E163" s="75" t="s">
        <v>629</v>
      </c>
      <c r="F163" s="47" t="s">
        <v>166</v>
      </c>
      <c r="G163" s="78">
        <v>1</v>
      </c>
      <c r="H163" s="77"/>
      <c r="I163" s="78">
        <f t="shared" si="11"/>
        <v>0</v>
      </c>
      <c r="J163" s="21"/>
    </row>
    <row r="164" spans="2:11" x14ac:dyDescent="0.25">
      <c r="B164" s="47" t="s">
        <v>396</v>
      </c>
      <c r="C164" s="47" t="s">
        <v>102</v>
      </c>
      <c r="D164" s="47" t="s">
        <v>236</v>
      </c>
      <c r="E164" s="75" t="s">
        <v>631</v>
      </c>
      <c r="F164" s="47" t="s">
        <v>166</v>
      </c>
      <c r="G164" s="78">
        <v>100</v>
      </c>
      <c r="H164" s="77"/>
      <c r="I164" s="78">
        <f t="shared" si="11"/>
        <v>0</v>
      </c>
      <c r="J164" s="21"/>
    </row>
    <row r="165" spans="2:11" x14ac:dyDescent="0.25">
      <c r="B165" s="47" t="s">
        <v>397</v>
      </c>
      <c r="C165" s="47" t="s">
        <v>103</v>
      </c>
      <c r="D165" s="47" t="s">
        <v>236</v>
      </c>
      <c r="E165" s="75" t="s">
        <v>632</v>
      </c>
      <c r="F165" s="47" t="s">
        <v>166</v>
      </c>
      <c r="G165" s="78">
        <v>116</v>
      </c>
      <c r="H165" s="77"/>
      <c r="I165" s="78">
        <f t="shared" si="11"/>
        <v>0</v>
      </c>
      <c r="J165" s="21"/>
    </row>
    <row r="166" spans="2:11" x14ac:dyDescent="0.25">
      <c r="B166" s="47" t="s">
        <v>398</v>
      </c>
      <c r="C166" s="47" t="s">
        <v>104</v>
      </c>
      <c r="D166" s="47" t="s">
        <v>236</v>
      </c>
      <c r="E166" s="75" t="s">
        <v>633</v>
      </c>
      <c r="F166" s="47" t="s">
        <v>166</v>
      </c>
      <c r="G166" s="78">
        <v>8</v>
      </c>
      <c r="H166" s="77"/>
      <c r="I166" s="78">
        <f t="shared" si="11"/>
        <v>0</v>
      </c>
      <c r="J166" s="21"/>
    </row>
    <row r="167" spans="2:11" x14ac:dyDescent="0.25">
      <c r="B167" s="47" t="s">
        <v>399</v>
      </c>
      <c r="C167" s="47" t="s">
        <v>106</v>
      </c>
      <c r="D167" s="47" t="s">
        <v>236</v>
      </c>
      <c r="E167" s="75" t="s">
        <v>635</v>
      </c>
      <c r="F167" s="47" t="s">
        <v>166</v>
      </c>
      <c r="G167" s="78">
        <v>128</v>
      </c>
      <c r="H167" s="77"/>
      <c r="I167" s="78">
        <f t="shared" si="11"/>
        <v>0</v>
      </c>
      <c r="J167" s="21"/>
    </row>
    <row r="168" spans="2:11" x14ac:dyDescent="0.25">
      <c r="B168" s="47" t="s">
        <v>400</v>
      </c>
      <c r="C168" s="47" t="s">
        <v>105</v>
      </c>
      <c r="D168" s="47" t="s">
        <v>236</v>
      </c>
      <c r="E168" s="75" t="s">
        <v>634</v>
      </c>
      <c r="F168" s="47" t="s">
        <v>166</v>
      </c>
      <c r="G168" s="78">
        <v>100</v>
      </c>
      <c r="H168" s="77"/>
      <c r="I168" s="78">
        <f t="shared" si="11"/>
        <v>0</v>
      </c>
      <c r="J168" s="21"/>
    </row>
    <row r="169" spans="2:11" x14ac:dyDescent="0.25">
      <c r="B169" s="47" t="s">
        <v>401</v>
      </c>
      <c r="C169" s="47" t="s">
        <v>107</v>
      </c>
      <c r="D169" s="47" t="s">
        <v>236</v>
      </c>
      <c r="E169" s="75" t="s">
        <v>636</v>
      </c>
      <c r="F169" s="47" t="s">
        <v>166</v>
      </c>
      <c r="G169" s="78">
        <v>100</v>
      </c>
      <c r="H169" s="77"/>
      <c r="I169" s="78">
        <f t="shared" si="11"/>
        <v>0</v>
      </c>
      <c r="J169" s="21"/>
    </row>
    <row r="170" spans="2:11" ht="11.25" customHeight="1" x14ac:dyDescent="0.25">
      <c r="B170" s="47" t="s">
        <v>402</v>
      </c>
      <c r="C170" s="47" t="s">
        <v>108</v>
      </c>
      <c r="D170" s="47" t="s">
        <v>236</v>
      </c>
      <c r="E170" s="75" t="s">
        <v>637</v>
      </c>
      <c r="F170" s="47" t="s">
        <v>166</v>
      </c>
      <c r="G170" s="78">
        <v>100</v>
      </c>
      <c r="H170" s="77"/>
      <c r="I170" s="78">
        <f t="shared" si="11"/>
        <v>0</v>
      </c>
      <c r="J170" s="21"/>
    </row>
    <row r="171" spans="2:11" x14ac:dyDescent="0.25">
      <c r="B171" s="47" t="s">
        <v>403</v>
      </c>
      <c r="C171" s="47" t="s">
        <v>109</v>
      </c>
      <c r="D171" s="47" t="s">
        <v>236</v>
      </c>
      <c r="E171" s="75" t="s">
        <v>638</v>
      </c>
      <c r="F171" s="47" t="s">
        <v>166</v>
      </c>
      <c r="G171" s="78">
        <v>4</v>
      </c>
      <c r="H171" s="77"/>
      <c r="I171" s="78">
        <f t="shared" si="11"/>
        <v>0</v>
      </c>
      <c r="J171" s="21"/>
    </row>
    <row r="172" spans="2:11" x14ac:dyDescent="0.25">
      <c r="B172" s="47" t="s">
        <v>404</v>
      </c>
      <c r="C172" s="47" t="s">
        <v>110</v>
      </c>
      <c r="D172" s="47" t="s">
        <v>236</v>
      </c>
      <c r="E172" s="75" t="s">
        <v>639</v>
      </c>
      <c r="F172" s="47" t="s">
        <v>166</v>
      </c>
      <c r="G172" s="78">
        <v>1</v>
      </c>
      <c r="H172" s="77"/>
      <c r="I172" s="78">
        <f t="shared" si="11"/>
        <v>0</v>
      </c>
      <c r="J172" s="21"/>
    </row>
    <row r="173" spans="2:11" x14ac:dyDescent="0.25">
      <c r="B173" s="47" t="s">
        <v>405</v>
      </c>
      <c r="C173" s="47" t="s">
        <v>111</v>
      </c>
      <c r="D173" s="47" t="s">
        <v>236</v>
      </c>
      <c r="E173" s="75" t="s">
        <v>640</v>
      </c>
      <c r="F173" s="47" t="s">
        <v>166</v>
      </c>
      <c r="G173" s="78">
        <v>12</v>
      </c>
      <c r="H173" s="77"/>
      <c r="I173" s="78">
        <f t="shared" si="11"/>
        <v>0</v>
      </c>
      <c r="J173" s="21"/>
    </row>
    <row r="174" spans="2:11" x14ac:dyDescent="0.25">
      <c r="B174" s="47" t="s">
        <v>406</v>
      </c>
      <c r="C174" s="47" t="s">
        <v>112</v>
      </c>
      <c r="D174" s="47" t="s">
        <v>236</v>
      </c>
      <c r="E174" s="75" t="s">
        <v>641</v>
      </c>
      <c r="F174" s="47" t="s">
        <v>165</v>
      </c>
      <c r="G174" s="78">
        <v>7</v>
      </c>
      <c r="H174" s="77"/>
      <c r="I174" s="78">
        <f t="shared" si="11"/>
        <v>0</v>
      </c>
      <c r="J174" s="21"/>
    </row>
    <row r="175" spans="2:11" ht="11.45" customHeight="1" x14ac:dyDescent="0.25">
      <c r="B175" s="47" t="s">
        <v>407</v>
      </c>
      <c r="C175" s="47" t="s">
        <v>113</v>
      </c>
      <c r="D175" s="47" t="s">
        <v>236</v>
      </c>
      <c r="E175" s="75" t="s">
        <v>642</v>
      </c>
      <c r="F175" s="47" t="s">
        <v>166</v>
      </c>
      <c r="G175" s="78">
        <v>300</v>
      </c>
      <c r="H175" s="77"/>
      <c r="I175" s="78">
        <f t="shared" si="11"/>
        <v>0</v>
      </c>
      <c r="J175" s="21"/>
    </row>
    <row r="176" spans="2:11" x14ac:dyDescent="0.25">
      <c r="B176" s="47" t="s">
        <v>408</v>
      </c>
      <c r="C176" s="47" t="s">
        <v>115</v>
      </c>
      <c r="D176" s="47" t="s">
        <v>236</v>
      </c>
      <c r="E176" s="75" t="s">
        <v>644</v>
      </c>
      <c r="F176" s="47" t="s">
        <v>166</v>
      </c>
      <c r="G176" s="78">
        <v>2</v>
      </c>
      <c r="H176" s="77"/>
      <c r="I176" s="78">
        <f t="shared" si="11"/>
        <v>0</v>
      </c>
      <c r="J176" s="21"/>
    </row>
    <row r="177" spans="2:11" x14ac:dyDescent="0.25">
      <c r="B177" s="47" t="s">
        <v>409</v>
      </c>
      <c r="C177" s="47" t="s">
        <v>114</v>
      </c>
      <c r="D177" s="47" t="s">
        <v>236</v>
      </c>
      <c r="E177" s="75" t="s">
        <v>643</v>
      </c>
      <c r="F177" s="47" t="s">
        <v>166</v>
      </c>
      <c r="G177" s="78">
        <v>4</v>
      </c>
      <c r="H177" s="77"/>
      <c r="I177" s="78">
        <f t="shared" si="11"/>
        <v>0</v>
      </c>
      <c r="J177" s="21"/>
    </row>
    <row r="178" spans="2:11" x14ac:dyDescent="0.25">
      <c r="B178" s="47" t="s">
        <v>410</v>
      </c>
      <c r="C178" s="47" t="s">
        <v>116</v>
      </c>
      <c r="D178" s="47" t="s">
        <v>236</v>
      </c>
      <c r="E178" s="75" t="s">
        <v>645</v>
      </c>
      <c r="F178" s="47" t="s">
        <v>166</v>
      </c>
      <c r="G178" s="78">
        <v>4</v>
      </c>
      <c r="H178" s="77"/>
      <c r="I178" s="78">
        <f t="shared" si="11"/>
        <v>0</v>
      </c>
      <c r="J178" s="21"/>
    </row>
    <row r="179" spans="2:11" x14ac:dyDescent="0.25">
      <c r="B179" s="47" t="s">
        <v>411</v>
      </c>
      <c r="C179" s="47" t="s">
        <v>117</v>
      </c>
      <c r="D179" s="47" t="s">
        <v>236</v>
      </c>
      <c r="E179" s="75" t="s">
        <v>646</v>
      </c>
      <c r="F179" s="47" t="s">
        <v>166</v>
      </c>
      <c r="G179" s="78">
        <v>10</v>
      </c>
      <c r="H179" s="77"/>
      <c r="I179" s="78">
        <f t="shared" si="11"/>
        <v>0</v>
      </c>
      <c r="J179" s="21"/>
    </row>
    <row r="180" spans="2:11" x14ac:dyDescent="0.25">
      <c r="B180" s="47" t="s">
        <v>412</v>
      </c>
      <c r="C180" s="47" t="s">
        <v>118</v>
      </c>
      <c r="D180" s="47" t="s">
        <v>236</v>
      </c>
      <c r="E180" s="75" t="s">
        <v>647</v>
      </c>
      <c r="F180" s="47" t="s">
        <v>166</v>
      </c>
      <c r="G180" s="78">
        <v>7</v>
      </c>
      <c r="H180" s="77"/>
      <c r="I180" s="78">
        <f t="shared" si="11"/>
        <v>0</v>
      </c>
      <c r="J180" s="21"/>
    </row>
    <row r="181" spans="2:11" ht="22.5" x14ac:dyDescent="0.25">
      <c r="B181" s="47" t="s">
        <v>231</v>
      </c>
      <c r="C181" s="47" t="s">
        <v>119</v>
      </c>
      <c r="D181" s="47" t="s">
        <v>236</v>
      </c>
      <c r="E181" s="75" t="s">
        <v>648</v>
      </c>
      <c r="F181" s="47" t="s">
        <v>165</v>
      </c>
      <c r="G181" s="78">
        <v>835</v>
      </c>
      <c r="H181" s="77"/>
      <c r="I181" s="78">
        <f t="shared" si="11"/>
        <v>0</v>
      </c>
      <c r="J181" s="21"/>
    </row>
    <row r="182" spans="2:11" x14ac:dyDescent="0.25">
      <c r="B182" s="47" t="s">
        <v>413</v>
      </c>
      <c r="C182" s="47" t="s">
        <v>120</v>
      </c>
      <c r="D182" s="47" t="s">
        <v>236</v>
      </c>
      <c r="E182" s="75" t="s">
        <v>649</v>
      </c>
      <c r="F182" s="47" t="s">
        <v>166</v>
      </c>
      <c r="G182" s="78">
        <v>7</v>
      </c>
      <c r="H182" s="77"/>
      <c r="I182" s="78">
        <f t="shared" si="11"/>
        <v>0</v>
      </c>
      <c r="J182" s="21"/>
    </row>
    <row r="183" spans="2:11" ht="22.5" x14ac:dyDescent="0.25">
      <c r="B183" s="47" t="s">
        <v>414</v>
      </c>
      <c r="C183" s="47" t="s">
        <v>121</v>
      </c>
      <c r="D183" s="47" t="s">
        <v>236</v>
      </c>
      <c r="E183" s="75" t="s">
        <v>650</v>
      </c>
      <c r="F183" s="47" t="s">
        <v>166</v>
      </c>
      <c r="G183" s="78">
        <v>100</v>
      </c>
      <c r="H183" s="77"/>
      <c r="I183" s="78">
        <f t="shared" si="11"/>
        <v>0</v>
      </c>
      <c r="J183" s="21"/>
    </row>
    <row r="184" spans="2:11" ht="22.5" x14ac:dyDescent="0.25">
      <c r="B184" s="47" t="s">
        <v>415</v>
      </c>
      <c r="C184" s="47" t="s">
        <v>122</v>
      </c>
      <c r="D184" s="47" t="s">
        <v>236</v>
      </c>
      <c r="E184" s="75" t="s">
        <v>651</v>
      </c>
      <c r="F184" s="47" t="s">
        <v>166</v>
      </c>
      <c r="G184" s="78">
        <v>100</v>
      </c>
      <c r="H184" s="77"/>
      <c r="I184" s="78">
        <f t="shared" si="11"/>
        <v>0</v>
      </c>
      <c r="J184" s="21"/>
    </row>
    <row r="185" spans="2:11" ht="22.5" x14ac:dyDescent="0.25">
      <c r="B185" s="47" t="s">
        <v>416</v>
      </c>
      <c r="C185" s="47" t="s">
        <v>125</v>
      </c>
      <c r="D185" s="47" t="s">
        <v>236</v>
      </c>
      <c r="E185" s="75" t="s">
        <v>654</v>
      </c>
      <c r="F185" s="47" t="s">
        <v>166</v>
      </c>
      <c r="G185" s="78">
        <v>100</v>
      </c>
      <c r="H185" s="77"/>
      <c r="I185" s="78">
        <f t="shared" si="11"/>
        <v>0</v>
      </c>
      <c r="J185" s="21"/>
    </row>
    <row r="186" spans="2:11" ht="22.5" x14ac:dyDescent="0.25">
      <c r="B186" s="47" t="s">
        <v>417</v>
      </c>
      <c r="C186" s="47" t="s">
        <v>123</v>
      </c>
      <c r="D186" s="47" t="s">
        <v>236</v>
      </c>
      <c r="E186" s="75" t="s">
        <v>652</v>
      </c>
      <c r="F186" s="47" t="s">
        <v>166</v>
      </c>
      <c r="G186" s="78">
        <v>6</v>
      </c>
      <c r="H186" s="77"/>
      <c r="I186" s="78">
        <f t="shared" si="11"/>
        <v>0</v>
      </c>
      <c r="J186" s="21"/>
    </row>
    <row r="187" spans="2:11" ht="22.5" x14ac:dyDescent="0.25">
      <c r="B187" s="47" t="s">
        <v>418</v>
      </c>
      <c r="C187" s="47" t="s">
        <v>124</v>
      </c>
      <c r="D187" s="47" t="s">
        <v>236</v>
      </c>
      <c r="E187" s="75" t="s">
        <v>653</v>
      </c>
      <c r="F187" s="47" t="s">
        <v>166</v>
      </c>
      <c r="G187" s="78">
        <v>100</v>
      </c>
      <c r="H187" s="77"/>
      <c r="I187" s="78">
        <f t="shared" si="11"/>
        <v>0</v>
      </c>
      <c r="J187" s="21"/>
    </row>
    <row r="188" spans="2:11" x14ac:dyDescent="0.25">
      <c r="B188" s="81" t="s">
        <v>326</v>
      </c>
      <c r="C188" s="88" t="s">
        <v>655</v>
      </c>
      <c r="D188" s="23"/>
      <c r="E188" s="24" t="s">
        <v>656</v>
      </c>
      <c r="F188" s="81"/>
      <c r="G188" s="83"/>
      <c r="H188" s="84"/>
      <c r="I188" s="83">
        <f>SUM(I189:I190)</f>
        <v>0</v>
      </c>
      <c r="J188" s="25"/>
    </row>
    <row r="189" spans="2:11" ht="22.5" x14ac:dyDescent="0.25">
      <c r="B189" s="42" t="s">
        <v>327</v>
      </c>
      <c r="C189" s="47" t="s">
        <v>126</v>
      </c>
      <c r="D189" s="47" t="s">
        <v>236</v>
      </c>
      <c r="E189" s="75" t="s">
        <v>657</v>
      </c>
      <c r="F189" s="47" t="s">
        <v>166</v>
      </c>
      <c r="G189" s="78">
        <v>2</v>
      </c>
      <c r="H189" s="77"/>
      <c r="I189" s="78">
        <f>ROUND((H189*G189),2)</f>
        <v>0</v>
      </c>
      <c r="J189" s="21"/>
    </row>
    <row r="190" spans="2:11" ht="22.5" x14ac:dyDescent="0.25">
      <c r="B190" s="42" t="s">
        <v>328</v>
      </c>
      <c r="C190" s="47" t="s">
        <v>127</v>
      </c>
      <c r="D190" s="47" t="s">
        <v>236</v>
      </c>
      <c r="E190" s="75" t="s">
        <v>658</v>
      </c>
      <c r="F190" s="47" t="s">
        <v>166</v>
      </c>
      <c r="G190" s="78">
        <v>4</v>
      </c>
      <c r="H190" s="77"/>
      <c r="I190" s="78">
        <f>ROUND((H190*G190),2)</f>
        <v>0</v>
      </c>
      <c r="J190" s="21"/>
    </row>
    <row r="191" spans="2:11" s="15" customFormat="1" x14ac:dyDescent="0.25">
      <c r="B191" s="81" t="s">
        <v>329</v>
      </c>
      <c r="C191" s="88" t="s">
        <v>659</v>
      </c>
      <c r="D191" s="23"/>
      <c r="E191" s="24" t="s">
        <v>660</v>
      </c>
      <c r="F191" s="81"/>
      <c r="G191" s="83"/>
      <c r="H191" s="84"/>
      <c r="I191" s="83">
        <f>SUM(I192:I217)</f>
        <v>0</v>
      </c>
      <c r="J191" s="25"/>
      <c r="K191" s="41"/>
    </row>
    <row r="192" spans="2:11" ht="22.5" x14ac:dyDescent="0.25">
      <c r="B192" s="47" t="s">
        <v>330</v>
      </c>
      <c r="C192" s="47" t="s">
        <v>134</v>
      </c>
      <c r="D192" s="47" t="s">
        <v>236</v>
      </c>
      <c r="E192" s="75" t="s">
        <v>667</v>
      </c>
      <c r="F192" s="47" t="s">
        <v>165</v>
      </c>
      <c r="G192" s="78">
        <v>8</v>
      </c>
      <c r="H192" s="77"/>
      <c r="I192" s="78">
        <f t="shared" ref="I192:I217" si="12">ROUND((H192*G192),2)</f>
        <v>0</v>
      </c>
      <c r="J192" s="21"/>
    </row>
    <row r="193" spans="2:11" ht="22.5" x14ac:dyDescent="0.25">
      <c r="B193" s="47" t="s">
        <v>419</v>
      </c>
      <c r="C193" s="47" t="s">
        <v>135</v>
      </c>
      <c r="D193" s="47" t="s">
        <v>236</v>
      </c>
      <c r="E193" s="75" t="s">
        <v>668</v>
      </c>
      <c r="F193" s="47" t="s">
        <v>165</v>
      </c>
      <c r="G193" s="78">
        <v>10</v>
      </c>
      <c r="H193" s="77"/>
      <c r="I193" s="78">
        <f t="shared" si="12"/>
        <v>0</v>
      </c>
      <c r="J193" s="21"/>
    </row>
    <row r="194" spans="2:11" ht="22.5" x14ac:dyDescent="0.25">
      <c r="B194" s="47" t="s">
        <v>420</v>
      </c>
      <c r="C194" s="47" t="s">
        <v>136</v>
      </c>
      <c r="D194" s="47" t="s">
        <v>236</v>
      </c>
      <c r="E194" s="75" t="s">
        <v>669</v>
      </c>
      <c r="F194" s="47" t="s">
        <v>165</v>
      </c>
      <c r="G194" s="78">
        <v>12</v>
      </c>
      <c r="H194" s="77"/>
      <c r="I194" s="78">
        <f t="shared" si="12"/>
        <v>0</v>
      </c>
      <c r="J194" s="21"/>
    </row>
    <row r="195" spans="2:11" ht="22.5" x14ac:dyDescent="0.25">
      <c r="B195" s="47" t="s">
        <v>421</v>
      </c>
      <c r="C195" s="48" t="s">
        <v>141</v>
      </c>
      <c r="D195" s="47" t="s">
        <v>236</v>
      </c>
      <c r="E195" s="75" t="s">
        <v>674</v>
      </c>
      <c r="F195" s="47" t="s">
        <v>165</v>
      </c>
      <c r="G195" s="78">
        <v>14</v>
      </c>
      <c r="H195" s="77"/>
      <c r="I195" s="78">
        <f t="shared" si="12"/>
        <v>0</v>
      </c>
      <c r="J195" s="21"/>
    </row>
    <row r="196" spans="2:11" ht="10.5" customHeight="1" x14ac:dyDescent="0.25">
      <c r="B196" s="47" t="s">
        <v>422</v>
      </c>
      <c r="C196" s="48" t="s">
        <v>128</v>
      </c>
      <c r="D196" s="47" t="s">
        <v>236</v>
      </c>
      <c r="E196" s="75" t="s">
        <v>661</v>
      </c>
      <c r="F196" s="47" t="s">
        <v>165</v>
      </c>
      <c r="G196" s="78">
        <v>128</v>
      </c>
      <c r="H196" s="77"/>
      <c r="I196" s="78">
        <f t="shared" si="12"/>
        <v>0</v>
      </c>
      <c r="J196" s="21"/>
    </row>
    <row r="197" spans="2:11" ht="11.25" customHeight="1" x14ac:dyDescent="0.25">
      <c r="B197" s="47" t="s">
        <v>423</v>
      </c>
      <c r="C197" s="48" t="s">
        <v>129</v>
      </c>
      <c r="D197" s="47" t="s">
        <v>236</v>
      </c>
      <c r="E197" s="75" t="s">
        <v>662</v>
      </c>
      <c r="F197" s="47" t="s">
        <v>165</v>
      </c>
      <c r="G197" s="78">
        <v>36</v>
      </c>
      <c r="H197" s="77"/>
      <c r="I197" s="78">
        <f t="shared" si="12"/>
        <v>0</v>
      </c>
      <c r="J197" s="21"/>
    </row>
    <row r="198" spans="2:11" ht="11.25" customHeight="1" x14ac:dyDescent="0.25">
      <c r="B198" s="47" t="s">
        <v>424</v>
      </c>
      <c r="C198" s="48" t="s">
        <v>130</v>
      </c>
      <c r="D198" s="47" t="s">
        <v>236</v>
      </c>
      <c r="E198" s="75" t="s">
        <v>663</v>
      </c>
      <c r="F198" s="47" t="s">
        <v>165</v>
      </c>
      <c r="G198" s="78">
        <v>244</v>
      </c>
      <c r="H198" s="77"/>
      <c r="I198" s="78">
        <f t="shared" si="12"/>
        <v>0</v>
      </c>
      <c r="J198" s="21"/>
    </row>
    <row r="199" spans="2:11" ht="11.25" customHeight="1" x14ac:dyDescent="0.25">
      <c r="B199" s="47" t="s">
        <v>425</v>
      </c>
      <c r="C199" s="48" t="s">
        <v>131</v>
      </c>
      <c r="D199" s="47" t="s">
        <v>236</v>
      </c>
      <c r="E199" s="75" t="s">
        <v>664</v>
      </c>
      <c r="F199" s="47" t="s">
        <v>165</v>
      </c>
      <c r="G199" s="78">
        <v>3</v>
      </c>
      <c r="H199" s="77"/>
      <c r="I199" s="78">
        <f t="shared" si="12"/>
        <v>0</v>
      </c>
      <c r="J199" s="21"/>
    </row>
    <row r="200" spans="2:11" ht="10.5" customHeight="1" x14ac:dyDescent="0.25">
      <c r="B200" s="47" t="s">
        <v>426</v>
      </c>
      <c r="C200" s="48" t="s">
        <v>132</v>
      </c>
      <c r="D200" s="47" t="s">
        <v>236</v>
      </c>
      <c r="E200" s="75" t="s">
        <v>665</v>
      </c>
      <c r="F200" s="47" t="s">
        <v>165</v>
      </c>
      <c r="G200" s="78">
        <v>46</v>
      </c>
      <c r="H200" s="77"/>
      <c r="I200" s="78">
        <f t="shared" si="12"/>
        <v>0</v>
      </c>
      <c r="J200" s="21"/>
    </row>
    <row r="201" spans="2:11" ht="10.5" customHeight="1" x14ac:dyDescent="0.25">
      <c r="B201" s="47" t="s">
        <v>427</v>
      </c>
      <c r="C201" s="48" t="s">
        <v>133</v>
      </c>
      <c r="D201" s="47" t="s">
        <v>236</v>
      </c>
      <c r="E201" s="75" t="s">
        <v>666</v>
      </c>
      <c r="F201" s="47" t="s">
        <v>165</v>
      </c>
      <c r="G201" s="78">
        <v>83</v>
      </c>
      <c r="H201" s="77"/>
      <c r="I201" s="78">
        <f t="shared" si="12"/>
        <v>0</v>
      </c>
      <c r="J201" s="21"/>
    </row>
    <row r="202" spans="2:11" x14ac:dyDescent="0.25">
      <c r="B202" s="47" t="s">
        <v>428</v>
      </c>
      <c r="C202" s="48" t="s">
        <v>137</v>
      </c>
      <c r="D202" s="47" t="s">
        <v>236</v>
      </c>
      <c r="E202" s="75" t="s">
        <v>670</v>
      </c>
      <c r="F202" s="47" t="s">
        <v>165</v>
      </c>
      <c r="G202" s="78">
        <v>5</v>
      </c>
      <c r="H202" s="77"/>
      <c r="I202" s="78">
        <f t="shared" si="12"/>
        <v>0</v>
      </c>
      <c r="J202" s="21"/>
    </row>
    <row r="203" spans="2:11" x14ac:dyDescent="0.25">
      <c r="B203" s="47" t="s">
        <v>429</v>
      </c>
      <c r="C203" s="48" t="s">
        <v>138</v>
      </c>
      <c r="D203" s="47" t="s">
        <v>236</v>
      </c>
      <c r="E203" s="75" t="s">
        <v>671</v>
      </c>
      <c r="F203" s="47" t="s">
        <v>165</v>
      </c>
      <c r="G203" s="78">
        <v>5</v>
      </c>
      <c r="H203" s="77"/>
      <c r="I203" s="78">
        <f t="shared" si="12"/>
        <v>0</v>
      </c>
      <c r="J203" s="21"/>
    </row>
    <row r="204" spans="2:11" x14ac:dyDescent="0.25">
      <c r="B204" s="47" t="s">
        <v>430</v>
      </c>
      <c r="C204" s="48" t="s">
        <v>139</v>
      </c>
      <c r="D204" s="47" t="s">
        <v>236</v>
      </c>
      <c r="E204" s="75" t="s">
        <v>672</v>
      </c>
      <c r="F204" s="47" t="s">
        <v>165</v>
      </c>
      <c r="G204" s="78">
        <v>5</v>
      </c>
      <c r="H204" s="77"/>
      <c r="I204" s="78">
        <f t="shared" si="12"/>
        <v>0</v>
      </c>
      <c r="J204" s="21"/>
    </row>
    <row r="205" spans="2:11" x14ac:dyDescent="0.25">
      <c r="B205" s="47" t="s">
        <v>431</v>
      </c>
      <c r="C205" s="48" t="s">
        <v>140</v>
      </c>
      <c r="D205" s="47" t="s">
        <v>236</v>
      </c>
      <c r="E205" s="75" t="s">
        <v>673</v>
      </c>
      <c r="F205" s="47" t="s">
        <v>165</v>
      </c>
      <c r="G205" s="78">
        <v>25</v>
      </c>
      <c r="H205" s="77"/>
      <c r="I205" s="78">
        <f t="shared" si="12"/>
        <v>0</v>
      </c>
      <c r="J205" s="21"/>
    </row>
    <row r="206" spans="2:11" s="40" customFormat="1" ht="22.5" x14ac:dyDescent="0.25">
      <c r="B206" s="47" t="s">
        <v>432</v>
      </c>
      <c r="C206" s="48" t="s">
        <v>136</v>
      </c>
      <c r="D206" s="47" t="s">
        <v>236</v>
      </c>
      <c r="E206" s="75" t="s">
        <v>669</v>
      </c>
      <c r="F206" s="47" t="s">
        <v>165</v>
      </c>
      <c r="G206" s="78">
        <v>1400</v>
      </c>
      <c r="H206" s="77"/>
      <c r="I206" s="78">
        <f t="shared" si="12"/>
        <v>0</v>
      </c>
      <c r="J206" s="37"/>
      <c r="K206" s="41"/>
    </row>
    <row r="207" spans="2:11" x14ac:dyDescent="0.25">
      <c r="B207" s="47" t="s">
        <v>433</v>
      </c>
      <c r="C207" s="48" t="s">
        <v>142</v>
      </c>
      <c r="D207" s="47" t="s">
        <v>236</v>
      </c>
      <c r="E207" s="75" t="s">
        <v>675</v>
      </c>
      <c r="F207" s="47" t="s">
        <v>166</v>
      </c>
      <c r="G207" s="78">
        <v>2</v>
      </c>
      <c r="H207" s="77"/>
      <c r="I207" s="78">
        <f t="shared" si="12"/>
        <v>0</v>
      </c>
      <c r="J207" s="21"/>
    </row>
    <row r="208" spans="2:11" x14ac:dyDescent="0.25">
      <c r="B208" s="47" t="s">
        <v>434</v>
      </c>
      <c r="C208" s="48" t="s">
        <v>143</v>
      </c>
      <c r="D208" s="47" t="s">
        <v>236</v>
      </c>
      <c r="E208" s="75" t="s">
        <v>676</v>
      </c>
      <c r="F208" s="47" t="s">
        <v>166</v>
      </c>
      <c r="G208" s="78">
        <v>5</v>
      </c>
      <c r="H208" s="77"/>
      <c r="I208" s="78">
        <f t="shared" si="12"/>
        <v>0</v>
      </c>
      <c r="J208" s="21"/>
    </row>
    <row r="209" spans="2:11" x14ac:dyDescent="0.25">
      <c r="B209" s="47" t="s">
        <v>435</v>
      </c>
      <c r="C209" s="48" t="s">
        <v>144</v>
      </c>
      <c r="D209" s="47" t="s">
        <v>236</v>
      </c>
      <c r="E209" s="75" t="s">
        <v>677</v>
      </c>
      <c r="F209" s="47" t="s">
        <v>166</v>
      </c>
      <c r="G209" s="78">
        <v>2</v>
      </c>
      <c r="H209" s="77"/>
      <c r="I209" s="78">
        <f t="shared" si="12"/>
        <v>0</v>
      </c>
      <c r="J209" s="21"/>
    </row>
    <row r="210" spans="2:11" x14ac:dyDescent="0.25">
      <c r="B210" s="47" t="s">
        <v>436</v>
      </c>
      <c r="C210" s="48" t="s">
        <v>145</v>
      </c>
      <c r="D210" s="47" t="s">
        <v>236</v>
      </c>
      <c r="E210" s="75" t="s">
        <v>678</v>
      </c>
      <c r="F210" s="47" t="s">
        <v>166</v>
      </c>
      <c r="G210" s="78">
        <v>5</v>
      </c>
      <c r="H210" s="77"/>
      <c r="I210" s="78">
        <f t="shared" si="12"/>
        <v>0</v>
      </c>
      <c r="J210" s="21"/>
    </row>
    <row r="211" spans="2:11" x14ac:dyDescent="0.25">
      <c r="B211" s="47" t="s">
        <v>232</v>
      </c>
      <c r="C211" s="48" t="s">
        <v>146</v>
      </c>
      <c r="D211" s="47" t="s">
        <v>236</v>
      </c>
      <c r="E211" s="75" t="s">
        <v>679</v>
      </c>
      <c r="F211" s="47" t="s">
        <v>166</v>
      </c>
      <c r="G211" s="78">
        <v>6</v>
      </c>
      <c r="H211" s="77"/>
      <c r="I211" s="78">
        <f t="shared" si="12"/>
        <v>0</v>
      </c>
      <c r="J211" s="21"/>
    </row>
    <row r="212" spans="2:11" x14ac:dyDescent="0.25">
      <c r="B212" s="47" t="s">
        <v>437</v>
      </c>
      <c r="C212" s="48" t="s">
        <v>148</v>
      </c>
      <c r="D212" s="47" t="s">
        <v>236</v>
      </c>
      <c r="E212" s="75" t="s">
        <v>681</v>
      </c>
      <c r="F212" s="47" t="s">
        <v>166</v>
      </c>
      <c r="G212" s="78">
        <v>5</v>
      </c>
      <c r="H212" s="77"/>
      <c r="I212" s="78">
        <f t="shared" si="12"/>
        <v>0</v>
      </c>
      <c r="J212" s="21"/>
    </row>
    <row r="213" spans="2:11" x14ac:dyDescent="0.25">
      <c r="B213" s="47" t="s">
        <v>438</v>
      </c>
      <c r="C213" s="48" t="s">
        <v>149</v>
      </c>
      <c r="D213" s="47" t="s">
        <v>236</v>
      </c>
      <c r="E213" s="75" t="s">
        <v>682</v>
      </c>
      <c r="F213" s="47" t="s">
        <v>166</v>
      </c>
      <c r="G213" s="78">
        <v>3</v>
      </c>
      <c r="H213" s="77"/>
      <c r="I213" s="78">
        <f t="shared" si="12"/>
        <v>0</v>
      </c>
      <c r="J213" s="21"/>
    </row>
    <row r="214" spans="2:11" x14ac:dyDescent="0.25">
      <c r="B214" s="47" t="s">
        <v>439</v>
      </c>
      <c r="C214" s="48" t="s">
        <v>147</v>
      </c>
      <c r="D214" s="47" t="s">
        <v>236</v>
      </c>
      <c r="E214" s="75" t="s">
        <v>680</v>
      </c>
      <c r="F214" s="47" t="s">
        <v>166</v>
      </c>
      <c r="G214" s="78">
        <v>3</v>
      </c>
      <c r="H214" s="77"/>
      <c r="I214" s="78">
        <f t="shared" si="12"/>
        <v>0</v>
      </c>
      <c r="J214" s="21"/>
    </row>
    <row r="215" spans="2:11" x14ac:dyDescent="0.25">
      <c r="B215" s="47" t="s">
        <v>440</v>
      </c>
      <c r="C215" s="48" t="s">
        <v>266</v>
      </c>
      <c r="D215" s="47" t="s">
        <v>236</v>
      </c>
      <c r="E215" s="75" t="s">
        <v>683</v>
      </c>
      <c r="F215" s="47" t="s">
        <v>166</v>
      </c>
      <c r="G215" s="78">
        <v>1</v>
      </c>
      <c r="H215" s="77"/>
      <c r="I215" s="78">
        <f t="shared" si="12"/>
        <v>0</v>
      </c>
      <c r="J215" s="21"/>
    </row>
    <row r="216" spans="2:11" x14ac:dyDescent="0.25">
      <c r="B216" s="47" t="s">
        <v>441</v>
      </c>
      <c r="C216" s="48" t="s">
        <v>150</v>
      </c>
      <c r="D216" s="47" t="s">
        <v>236</v>
      </c>
      <c r="E216" s="75" t="s">
        <v>684</v>
      </c>
      <c r="F216" s="47" t="s">
        <v>166</v>
      </c>
      <c r="G216" s="78">
        <v>2</v>
      </c>
      <c r="H216" s="77"/>
      <c r="I216" s="78">
        <f t="shared" si="12"/>
        <v>0</v>
      </c>
      <c r="J216" s="21"/>
    </row>
    <row r="217" spans="2:11" s="40" customFormat="1" x14ac:dyDescent="0.25">
      <c r="B217" s="47" t="s">
        <v>442</v>
      </c>
      <c r="C217" s="48" t="s">
        <v>354</v>
      </c>
      <c r="D217" s="47" t="s">
        <v>236</v>
      </c>
      <c r="E217" s="75" t="s">
        <v>685</v>
      </c>
      <c r="F217" s="47" t="s">
        <v>166</v>
      </c>
      <c r="G217" s="78">
        <v>500</v>
      </c>
      <c r="H217" s="77"/>
      <c r="I217" s="78">
        <f t="shared" si="12"/>
        <v>0</v>
      </c>
      <c r="J217" s="37"/>
      <c r="K217" s="41"/>
    </row>
    <row r="218" spans="2:11" s="40" customFormat="1" x14ac:dyDescent="0.25">
      <c r="B218" s="81" t="s">
        <v>443</v>
      </c>
      <c r="C218" s="88" t="s">
        <v>593</v>
      </c>
      <c r="D218" s="23"/>
      <c r="E218" s="24" t="s">
        <v>234</v>
      </c>
      <c r="F218" s="81"/>
      <c r="G218" s="83"/>
      <c r="H218" s="84"/>
      <c r="I218" s="83">
        <f>SUM(I219:I220)</f>
        <v>0</v>
      </c>
      <c r="J218" s="25"/>
      <c r="K218" s="41"/>
    </row>
    <row r="219" spans="2:11" s="40" customFormat="1" ht="22.5" x14ac:dyDescent="0.25">
      <c r="B219" s="47" t="s">
        <v>444</v>
      </c>
      <c r="C219" s="48" t="s">
        <v>445</v>
      </c>
      <c r="D219" s="47" t="s">
        <v>236</v>
      </c>
      <c r="E219" s="75" t="s">
        <v>594</v>
      </c>
      <c r="F219" s="47" t="s">
        <v>165</v>
      </c>
      <c r="G219" s="78">
        <v>967</v>
      </c>
      <c r="H219" s="77"/>
      <c r="I219" s="78">
        <f>ROUND((H219*G219),2)</f>
        <v>0</v>
      </c>
      <c r="J219" s="21"/>
      <c r="K219" s="41"/>
    </row>
    <row r="220" spans="2:11" s="40" customFormat="1" ht="22.5" x14ac:dyDescent="0.25">
      <c r="B220" s="47" t="s">
        <v>447</v>
      </c>
      <c r="C220" s="48" t="s">
        <v>446</v>
      </c>
      <c r="D220" s="47" t="s">
        <v>236</v>
      </c>
      <c r="E220" s="75" t="s">
        <v>595</v>
      </c>
      <c r="F220" s="47" t="s">
        <v>164</v>
      </c>
      <c r="G220" s="78">
        <v>2318.5</v>
      </c>
      <c r="H220" s="77"/>
      <c r="I220" s="78">
        <f>ROUND((H220*G220),2)</f>
        <v>0</v>
      </c>
      <c r="J220" s="37"/>
      <c r="K220" s="41"/>
    </row>
    <row r="221" spans="2:11" x14ac:dyDescent="0.25">
      <c r="B221" s="81" t="s">
        <v>448</v>
      </c>
      <c r="C221" s="88" t="s">
        <v>686</v>
      </c>
      <c r="D221" s="23"/>
      <c r="E221" s="24" t="s">
        <v>235</v>
      </c>
      <c r="F221" s="81"/>
      <c r="G221" s="83"/>
      <c r="H221" s="84"/>
      <c r="I221" s="83">
        <f>SUM(I222)</f>
        <v>0</v>
      </c>
      <c r="J221" s="25"/>
    </row>
    <row r="222" spans="2:11" x14ac:dyDescent="0.25">
      <c r="B222" s="47" t="s">
        <v>449</v>
      </c>
      <c r="C222" s="48" t="s">
        <v>151</v>
      </c>
      <c r="D222" s="47" t="s">
        <v>236</v>
      </c>
      <c r="E222" s="75" t="s">
        <v>687</v>
      </c>
      <c r="F222" s="47" t="s">
        <v>164</v>
      </c>
      <c r="G222" s="78">
        <v>7232</v>
      </c>
      <c r="H222" s="77"/>
      <c r="I222" s="78">
        <f>ROUND((H222*G222),2)</f>
        <v>0</v>
      </c>
      <c r="J222" s="21"/>
    </row>
    <row r="223" spans="2:11" x14ac:dyDescent="0.25">
      <c r="B223" s="81"/>
      <c r="C223" s="81"/>
      <c r="D223" s="81"/>
      <c r="E223" s="82" t="s">
        <v>169</v>
      </c>
      <c r="F223" s="81"/>
      <c r="G223" s="83"/>
      <c r="H223" s="84"/>
      <c r="I223" s="85">
        <f>I10+I19+I35+I45+I60+I63+I68+I70+I78+I81+I88+I90+I92+I100+I102+I107+I110+I114+I121+I134+I143+I150+I156+I161+I188+I191+I218+I221</f>
        <v>0</v>
      </c>
      <c r="J223" s="25"/>
      <c r="K223" s="43"/>
    </row>
    <row r="224" spans="2:11" x14ac:dyDescent="0.25">
      <c r="B224" s="47"/>
      <c r="C224" s="47"/>
      <c r="D224" s="47"/>
      <c r="E224" s="75" t="s">
        <v>171</v>
      </c>
      <c r="F224" s="47"/>
      <c r="G224" s="78"/>
      <c r="H224" s="86" t="s">
        <v>689</v>
      </c>
      <c r="I224" s="90">
        <v>0</v>
      </c>
      <c r="J224" s="21"/>
    </row>
    <row r="225" spans="1:11" x14ac:dyDescent="0.25">
      <c r="B225" s="81"/>
      <c r="C225" s="81"/>
      <c r="D225" s="81"/>
      <c r="E225" s="87" t="s">
        <v>170</v>
      </c>
      <c r="F225" s="81"/>
      <c r="G225" s="83"/>
      <c r="H225" s="84"/>
      <c r="I225" s="83">
        <f>SUM(I223:I224)</f>
        <v>0</v>
      </c>
      <c r="J225" s="25"/>
    </row>
    <row r="226" spans="1:11" x14ac:dyDescent="0.25">
      <c r="E226" s="30"/>
    </row>
    <row r="227" spans="1:11" x14ac:dyDescent="0.25">
      <c r="E227" s="30"/>
      <c r="J227" s="38"/>
    </row>
    <row r="228" spans="1:11" x14ac:dyDescent="0.25">
      <c r="E228" s="30"/>
    </row>
    <row r="229" spans="1:11" x14ac:dyDescent="0.25">
      <c r="E229" s="30"/>
    </row>
    <row r="230" spans="1:11" x14ac:dyDescent="0.25">
      <c r="E230" s="30"/>
    </row>
    <row r="231" spans="1:11" x14ac:dyDescent="0.25">
      <c r="E231" s="30"/>
    </row>
    <row r="232" spans="1:11" x14ac:dyDescent="0.25">
      <c r="E232" s="30"/>
    </row>
    <row r="233" spans="1:11" x14ac:dyDescent="0.25">
      <c r="E233" s="30"/>
    </row>
    <row r="234" spans="1:11" s="11" customFormat="1" x14ac:dyDescent="0.25">
      <c r="A234" s="12"/>
      <c r="E234" s="30"/>
      <c r="G234" s="13"/>
      <c r="H234" s="14"/>
      <c r="I234" s="13"/>
      <c r="J234" s="13"/>
      <c r="K234" s="41"/>
    </row>
    <row r="235" spans="1:11" s="11" customFormat="1" x14ac:dyDescent="0.25">
      <c r="A235" s="12"/>
      <c r="E235" s="30"/>
      <c r="G235" s="13"/>
      <c r="H235" s="14"/>
      <c r="I235" s="13"/>
      <c r="J235" s="13"/>
      <c r="K235" s="41"/>
    </row>
    <row r="236" spans="1:11" s="11" customFormat="1" x14ac:dyDescent="0.25">
      <c r="A236" s="12"/>
      <c r="E236" s="30"/>
      <c r="G236" s="13"/>
      <c r="H236" s="14"/>
      <c r="I236" s="13"/>
      <c r="J236" s="13"/>
      <c r="K236" s="41"/>
    </row>
    <row r="237" spans="1:11" s="11" customFormat="1" x14ac:dyDescent="0.25">
      <c r="A237" s="12"/>
      <c r="E237" s="30"/>
      <c r="G237" s="13"/>
      <c r="H237" s="14"/>
      <c r="I237" s="13"/>
      <c r="J237" s="13"/>
      <c r="K237" s="41"/>
    </row>
    <row r="238" spans="1:11" s="11" customFormat="1" x14ac:dyDescent="0.25">
      <c r="A238" s="12"/>
      <c r="E238" s="30"/>
      <c r="G238" s="13"/>
      <c r="H238" s="14"/>
      <c r="I238" s="13"/>
      <c r="J238" s="13"/>
      <c r="K238" s="41"/>
    </row>
    <row r="239" spans="1:11" s="11" customFormat="1" x14ac:dyDescent="0.25">
      <c r="A239" s="12"/>
      <c r="E239" s="30"/>
      <c r="G239" s="13"/>
      <c r="H239" s="14"/>
      <c r="I239" s="13"/>
      <c r="J239" s="13"/>
      <c r="K239" s="41"/>
    </row>
    <row r="240" spans="1:11" s="11" customFormat="1" x14ac:dyDescent="0.25">
      <c r="A240" s="12"/>
      <c r="E240" s="30"/>
      <c r="G240" s="13"/>
      <c r="H240" s="14"/>
      <c r="I240" s="13"/>
      <c r="J240" s="13"/>
      <c r="K240" s="41"/>
    </row>
    <row r="241" spans="1:11" s="11" customFormat="1" x14ac:dyDescent="0.25">
      <c r="A241" s="12"/>
      <c r="E241" s="30"/>
      <c r="G241" s="13"/>
      <c r="H241" s="14"/>
      <c r="I241" s="13"/>
      <c r="J241" s="13"/>
      <c r="K241" s="41"/>
    </row>
    <row r="242" spans="1:11" s="11" customFormat="1" x14ac:dyDescent="0.25">
      <c r="A242" s="12"/>
      <c r="E242" s="30"/>
      <c r="G242" s="13"/>
      <c r="H242" s="14"/>
      <c r="I242" s="13"/>
      <c r="J242" s="13"/>
      <c r="K242" s="41"/>
    </row>
    <row r="243" spans="1:11" s="11" customFormat="1" x14ac:dyDescent="0.25">
      <c r="A243" s="12"/>
      <c r="E243" s="30"/>
      <c r="G243" s="13"/>
      <c r="H243" s="14"/>
      <c r="I243" s="13"/>
      <c r="J243" s="13"/>
      <c r="K243" s="41"/>
    </row>
    <row r="244" spans="1:11" s="11" customFormat="1" x14ac:dyDescent="0.25">
      <c r="A244" s="12"/>
      <c r="E244" s="30"/>
      <c r="G244" s="13"/>
      <c r="H244" s="14"/>
      <c r="I244" s="13"/>
      <c r="J244" s="13"/>
      <c r="K244" s="41"/>
    </row>
    <row r="245" spans="1:11" s="11" customFormat="1" x14ac:dyDescent="0.25">
      <c r="A245" s="12"/>
      <c r="E245" s="30"/>
      <c r="G245" s="13"/>
      <c r="H245" s="14"/>
      <c r="I245" s="13"/>
      <c r="J245" s="13"/>
      <c r="K245" s="41"/>
    </row>
    <row r="246" spans="1:11" s="11" customFormat="1" x14ac:dyDescent="0.25">
      <c r="A246" s="12"/>
      <c r="E246" s="30"/>
      <c r="G246" s="13"/>
      <c r="H246" s="14"/>
      <c r="I246" s="13"/>
      <c r="J246" s="13"/>
      <c r="K246" s="41"/>
    </row>
    <row r="247" spans="1:11" s="11" customFormat="1" x14ac:dyDescent="0.25">
      <c r="A247" s="12"/>
      <c r="E247" s="30"/>
      <c r="G247" s="13"/>
      <c r="H247" s="14"/>
      <c r="I247" s="13"/>
      <c r="J247" s="13"/>
      <c r="K247" s="41"/>
    </row>
    <row r="248" spans="1:11" s="11" customFormat="1" x14ac:dyDescent="0.25">
      <c r="A248" s="12"/>
      <c r="E248" s="30"/>
      <c r="G248" s="13"/>
      <c r="H248" s="14"/>
      <c r="I248" s="13"/>
      <c r="J248" s="13"/>
      <c r="K248" s="41"/>
    </row>
    <row r="249" spans="1:11" s="11" customFormat="1" x14ac:dyDescent="0.25">
      <c r="A249" s="12"/>
      <c r="E249" s="30"/>
      <c r="G249" s="13"/>
      <c r="H249" s="14"/>
      <c r="I249" s="13"/>
      <c r="J249" s="13"/>
      <c r="K249" s="41"/>
    </row>
    <row r="250" spans="1:11" s="11" customFormat="1" x14ac:dyDescent="0.25">
      <c r="A250" s="12"/>
      <c r="E250" s="30"/>
      <c r="G250" s="13"/>
      <c r="H250" s="14"/>
      <c r="I250" s="13"/>
      <c r="J250" s="13"/>
      <c r="K250" s="41"/>
    </row>
    <row r="251" spans="1:11" s="11" customFormat="1" x14ac:dyDescent="0.25">
      <c r="A251" s="12"/>
      <c r="E251" s="30"/>
      <c r="G251" s="13"/>
      <c r="H251" s="14"/>
      <c r="I251" s="13"/>
      <c r="J251" s="13"/>
      <c r="K251" s="41"/>
    </row>
    <row r="252" spans="1:11" s="11" customFormat="1" x14ac:dyDescent="0.25">
      <c r="A252" s="12"/>
      <c r="E252" s="30"/>
      <c r="G252" s="13"/>
      <c r="H252" s="14"/>
      <c r="I252" s="13"/>
      <c r="J252" s="13"/>
      <c r="K252" s="41"/>
    </row>
    <row r="253" spans="1:11" s="11" customFormat="1" x14ac:dyDescent="0.25">
      <c r="A253" s="12"/>
      <c r="E253" s="30"/>
      <c r="G253" s="13"/>
      <c r="H253" s="14"/>
      <c r="I253" s="13"/>
      <c r="J253" s="13"/>
      <c r="K253" s="41"/>
    </row>
    <row r="254" spans="1:11" s="11" customFormat="1" x14ac:dyDescent="0.25">
      <c r="A254" s="12"/>
      <c r="E254" s="30"/>
      <c r="G254" s="13"/>
      <c r="H254" s="14"/>
      <c r="I254" s="13"/>
      <c r="J254" s="13"/>
      <c r="K254" s="41"/>
    </row>
    <row r="255" spans="1:11" s="11" customFormat="1" x14ac:dyDescent="0.25">
      <c r="A255" s="12"/>
      <c r="E255" s="30"/>
      <c r="G255" s="13"/>
      <c r="H255" s="14"/>
      <c r="I255" s="13"/>
      <c r="J255" s="13"/>
      <c r="K255" s="41"/>
    </row>
    <row r="256" spans="1:11" s="11" customFormat="1" x14ac:dyDescent="0.25">
      <c r="A256" s="12"/>
      <c r="E256" s="30"/>
      <c r="G256" s="13"/>
      <c r="H256" s="14"/>
      <c r="I256" s="13"/>
      <c r="J256" s="13"/>
      <c r="K256" s="41"/>
    </row>
    <row r="257" spans="1:11" s="11" customFormat="1" x14ac:dyDescent="0.25">
      <c r="A257" s="12"/>
      <c r="E257" s="30"/>
      <c r="G257" s="13"/>
      <c r="H257" s="14"/>
      <c r="I257" s="13"/>
      <c r="J257" s="13"/>
      <c r="K257" s="41"/>
    </row>
    <row r="258" spans="1:11" s="11" customFormat="1" x14ac:dyDescent="0.25">
      <c r="A258" s="12"/>
      <c r="E258" s="30"/>
      <c r="G258" s="13"/>
      <c r="H258" s="14"/>
      <c r="I258" s="13"/>
      <c r="J258" s="13"/>
      <c r="K258" s="41"/>
    </row>
    <row r="259" spans="1:11" s="11" customFormat="1" x14ac:dyDescent="0.25">
      <c r="A259" s="12"/>
      <c r="E259" s="30"/>
      <c r="G259" s="13"/>
      <c r="H259" s="14"/>
      <c r="I259" s="13"/>
      <c r="J259" s="13"/>
      <c r="K259" s="41"/>
    </row>
    <row r="260" spans="1:11" s="11" customFormat="1" x14ac:dyDescent="0.25">
      <c r="A260" s="12"/>
      <c r="E260" s="30"/>
      <c r="G260" s="13"/>
      <c r="H260" s="14"/>
      <c r="I260" s="13"/>
      <c r="J260" s="13"/>
      <c r="K260" s="41"/>
    </row>
    <row r="261" spans="1:11" s="11" customFormat="1" x14ac:dyDescent="0.25">
      <c r="A261" s="12"/>
      <c r="E261" s="30"/>
      <c r="G261" s="13"/>
      <c r="H261" s="14"/>
      <c r="I261" s="13"/>
      <c r="J261" s="13"/>
      <c r="K261" s="41"/>
    </row>
    <row r="262" spans="1:11" s="11" customFormat="1" x14ac:dyDescent="0.25">
      <c r="A262" s="12"/>
      <c r="E262" s="30"/>
      <c r="G262" s="13"/>
      <c r="H262" s="14"/>
      <c r="I262" s="13"/>
      <c r="J262" s="13"/>
      <c r="K262" s="41"/>
    </row>
    <row r="263" spans="1:11" s="11" customFormat="1" x14ac:dyDescent="0.25">
      <c r="A263" s="12"/>
      <c r="E263" s="30"/>
      <c r="G263" s="13"/>
      <c r="H263" s="14"/>
      <c r="I263" s="13"/>
      <c r="J263" s="13"/>
      <c r="K263" s="41"/>
    </row>
    <row r="264" spans="1:11" s="11" customFormat="1" x14ac:dyDescent="0.25">
      <c r="A264" s="12"/>
      <c r="E264" s="30"/>
      <c r="G264" s="13"/>
      <c r="H264" s="14"/>
      <c r="I264" s="13"/>
      <c r="J264" s="13"/>
      <c r="K264" s="41"/>
    </row>
    <row r="265" spans="1:11" s="11" customFormat="1" x14ac:dyDescent="0.25">
      <c r="A265" s="12"/>
      <c r="E265" s="30"/>
      <c r="G265" s="13"/>
      <c r="H265" s="14"/>
      <c r="I265" s="13"/>
      <c r="J265" s="13"/>
      <c r="K265" s="41"/>
    </row>
    <row r="266" spans="1:11" s="11" customFormat="1" x14ac:dyDescent="0.25">
      <c r="A266" s="12"/>
      <c r="E266" s="30"/>
      <c r="G266" s="13"/>
      <c r="H266" s="14"/>
      <c r="I266" s="13"/>
      <c r="J266" s="13"/>
      <c r="K266" s="41"/>
    </row>
    <row r="267" spans="1:11" s="11" customFormat="1" x14ac:dyDescent="0.25">
      <c r="A267" s="12"/>
      <c r="E267" s="30"/>
      <c r="G267" s="13"/>
      <c r="H267" s="14"/>
      <c r="I267" s="13"/>
      <c r="J267" s="13"/>
      <c r="K267" s="41"/>
    </row>
    <row r="268" spans="1:11" s="11" customFormat="1" x14ac:dyDescent="0.25">
      <c r="A268" s="12"/>
      <c r="E268" s="30"/>
      <c r="G268" s="13"/>
      <c r="H268" s="14"/>
      <c r="I268" s="13"/>
      <c r="J268" s="13"/>
      <c r="K268" s="41"/>
    </row>
    <row r="269" spans="1:11" s="11" customFormat="1" x14ac:dyDescent="0.25">
      <c r="A269" s="12"/>
      <c r="E269" s="30"/>
      <c r="G269" s="13"/>
      <c r="H269" s="14"/>
      <c r="I269" s="13"/>
      <c r="J269" s="13"/>
      <c r="K269" s="41"/>
    </row>
    <row r="270" spans="1:11" s="11" customFormat="1" x14ac:dyDescent="0.25">
      <c r="A270" s="12"/>
      <c r="E270" s="30"/>
      <c r="G270" s="13"/>
      <c r="H270" s="14"/>
      <c r="I270" s="13"/>
      <c r="J270" s="13"/>
      <c r="K270" s="41"/>
    </row>
    <row r="271" spans="1:11" s="11" customFormat="1" x14ac:dyDescent="0.25">
      <c r="A271" s="12"/>
      <c r="E271" s="30"/>
      <c r="G271" s="13"/>
      <c r="H271" s="14"/>
      <c r="I271" s="13"/>
      <c r="J271" s="13"/>
      <c r="K271" s="41"/>
    </row>
    <row r="272" spans="1:11" s="11" customFormat="1" x14ac:dyDescent="0.25">
      <c r="A272" s="12"/>
      <c r="E272" s="30"/>
      <c r="G272" s="13"/>
      <c r="H272" s="14"/>
      <c r="I272" s="13"/>
      <c r="J272" s="13"/>
      <c r="K272" s="41"/>
    </row>
    <row r="273" spans="1:11" s="11" customFormat="1" x14ac:dyDescent="0.25">
      <c r="A273" s="12"/>
      <c r="E273" s="30"/>
      <c r="G273" s="13"/>
      <c r="H273" s="14"/>
      <c r="I273" s="13"/>
      <c r="J273" s="13"/>
      <c r="K273" s="41"/>
    </row>
    <row r="274" spans="1:11" s="11" customFormat="1" x14ac:dyDescent="0.25">
      <c r="A274" s="12"/>
      <c r="E274" s="30"/>
      <c r="G274" s="13"/>
      <c r="H274" s="14"/>
      <c r="I274" s="13"/>
      <c r="J274" s="13"/>
      <c r="K274" s="41"/>
    </row>
    <row r="275" spans="1:11" s="11" customFormat="1" x14ac:dyDescent="0.25">
      <c r="A275" s="12"/>
      <c r="E275" s="30"/>
      <c r="G275" s="13"/>
      <c r="H275" s="14"/>
      <c r="I275" s="13"/>
      <c r="J275" s="13"/>
      <c r="K275" s="41"/>
    </row>
    <row r="276" spans="1:11" s="11" customFormat="1" x14ac:dyDescent="0.25">
      <c r="A276" s="12"/>
      <c r="E276" s="30"/>
      <c r="G276" s="13"/>
      <c r="H276" s="14"/>
      <c r="I276" s="13"/>
      <c r="J276" s="13"/>
      <c r="K276" s="41"/>
    </row>
    <row r="277" spans="1:11" s="11" customFormat="1" x14ac:dyDescent="0.25">
      <c r="A277" s="12"/>
      <c r="E277" s="30"/>
      <c r="G277" s="13"/>
      <c r="H277" s="14"/>
      <c r="I277" s="13"/>
      <c r="J277" s="13"/>
      <c r="K277" s="41"/>
    </row>
    <row r="278" spans="1:11" s="11" customFormat="1" x14ac:dyDescent="0.25">
      <c r="A278" s="12"/>
      <c r="E278" s="30"/>
      <c r="G278" s="13"/>
      <c r="H278" s="14"/>
      <c r="I278" s="13"/>
      <c r="J278" s="13"/>
      <c r="K278" s="41"/>
    </row>
    <row r="279" spans="1:11" s="11" customFormat="1" x14ac:dyDescent="0.25">
      <c r="A279" s="12"/>
      <c r="E279" s="30"/>
      <c r="G279" s="13"/>
      <c r="H279" s="14"/>
      <c r="I279" s="13"/>
      <c r="J279" s="13"/>
      <c r="K279" s="41"/>
    </row>
    <row r="280" spans="1:11" s="11" customFormat="1" x14ac:dyDescent="0.25">
      <c r="A280" s="12"/>
      <c r="E280" s="30"/>
      <c r="G280" s="13"/>
      <c r="H280" s="14"/>
      <c r="I280" s="13"/>
      <c r="J280" s="13"/>
      <c r="K280" s="41"/>
    </row>
    <row r="281" spans="1:11" s="11" customFormat="1" x14ac:dyDescent="0.25">
      <c r="A281" s="12"/>
      <c r="E281" s="30"/>
      <c r="G281" s="13"/>
      <c r="H281" s="14"/>
      <c r="I281" s="13"/>
      <c r="J281" s="13"/>
      <c r="K281" s="41"/>
    </row>
    <row r="282" spans="1:11" s="11" customFormat="1" x14ac:dyDescent="0.25">
      <c r="A282" s="12"/>
      <c r="E282" s="30"/>
      <c r="G282" s="13"/>
      <c r="H282" s="14"/>
      <c r="I282" s="13"/>
      <c r="J282" s="13"/>
      <c r="K282" s="41"/>
    </row>
    <row r="283" spans="1:11" s="11" customFormat="1" x14ac:dyDescent="0.25">
      <c r="A283" s="12"/>
      <c r="E283" s="30"/>
      <c r="G283" s="13"/>
      <c r="H283" s="14"/>
      <c r="I283" s="13"/>
      <c r="J283" s="13"/>
      <c r="K283" s="41"/>
    </row>
    <row r="284" spans="1:11" s="11" customFormat="1" x14ac:dyDescent="0.25">
      <c r="A284" s="12"/>
      <c r="E284" s="30"/>
      <c r="G284" s="13"/>
      <c r="H284" s="14"/>
      <c r="I284" s="13"/>
      <c r="J284" s="13"/>
      <c r="K284" s="41"/>
    </row>
    <row r="285" spans="1:11" s="11" customFormat="1" x14ac:dyDescent="0.25">
      <c r="A285" s="12"/>
      <c r="E285" s="30"/>
      <c r="G285" s="13"/>
      <c r="H285" s="14"/>
      <c r="I285" s="13"/>
      <c r="J285" s="13"/>
      <c r="K285" s="41"/>
    </row>
    <row r="286" spans="1:11" s="11" customFormat="1" x14ac:dyDescent="0.25">
      <c r="A286" s="12"/>
      <c r="E286" s="30"/>
      <c r="G286" s="13"/>
      <c r="H286" s="14"/>
      <c r="I286" s="13"/>
      <c r="J286" s="13"/>
      <c r="K286" s="41"/>
    </row>
    <row r="287" spans="1:11" s="11" customFormat="1" x14ac:dyDescent="0.25">
      <c r="A287" s="12"/>
      <c r="E287" s="30"/>
      <c r="G287" s="13"/>
      <c r="H287" s="14"/>
      <c r="I287" s="13"/>
      <c r="J287" s="13"/>
      <c r="K287" s="41"/>
    </row>
    <row r="288" spans="1:11" s="11" customFormat="1" x14ac:dyDescent="0.25">
      <c r="A288" s="12"/>
      <c r="E288" s="30"/>
      <c r="G288" s="13"/>
      <c r="H288" s="14"/>
      <c r="I288" s="13"/>
      <c r="J288" s="13"/>
      <c r="K288" s="41"/>
    </row>
    <row r="289" spans="1:11" s="11" customFormat="1" x14ac:dyDescent="0.25">
      <c r="A289" s="12"/>
      <c r="E289" s="30"/>
      <c r="G289" s="13"/>
      <c r="H289" s="14"/>
      <c r="I289" s="13"/>
      <c r="J289" s="13"/>
      <c r="K289" s="41"/>
    </row>
    <row r="290" spans="1:11" s="11" customFormat="1" x14ac:dyDescent="0.25">
      <c r="A290" s="12"/>
      <c r="E290" s="30"/>
      <c r="G290" s="13"/>
      <c r="H290" s="14"/>
      <c r="I290" s="13"/>
      <c r="J290" s="13"/>
      <c r="K290" s="41"/>
    </row>
    <row r="291" spans="1:11" s="11" customFormat="1" x14ac:dyDescent="0.25">
      <c r="A291" s="12"/>
      <c r="E291" s="30"/>
      <c r="G291" s="13"/>
      <c r="H291" s="14"/>
      <c r="I291" s="13"/>
      <c r="J291" s="13"/>
      <c r="K291" s="41"/>
    </row>
    <row r="292" spans="1:11" s="11" customFormat="1" x14ac:dyDescent="0.25">
      <c r="A292" s="12"/>
      <c r="E292" s="30"/>
      <c r="G292" s="13"/>
      <c r="H292" s="14"/>
      <c r="I292" s="13"/>
      <c r="J292" s="13"/>
      <c r="K292" s="41"/>
    </row>
    <row r="293" spans="1:11" s="11" customFormat="1" x14ac:dyDescent="0.25">
      <c r="A293" s="12"/>
      <c r="E293" s="30"/>
      <c r="G293" s="13"/>
      <c r="H293" s="14"/>
      <c r="I293" s="13"/>
      <c r="J293" s="13"/>
      <c r="K293" s="41"/>
    </row>
    <row r="294" spans="1:11" s="11" customFormat="1" x14ac:dyDescent="0.25">
      <c r="A294" s="12"/>
      <c r="E294" s="30"/>
      <c r="G294" s="13"/>
      <c r="H294" s="14"/>
      <c r="I294" s="13"/>
      <c r="J294" s="13"/>
      <c r="K294" s="41"/>
    </row>
    <row r="295" spans="1:11" s="11" customFormat="1" x14ac:dyDescent="0.25">
      <c r="A295" s="12"/>
      <c r="E295" s="30"/>
      <c r="G295" s="13"/>
      <c r="H295" s="14"/>
      <c r="I295" s="13"/>
      <c r="J295" s="13"/>
      <c r="K295" s="41"/>
    </row>
    <row r="296" spans="1:11" s="11" customFormat="1" x14ac:dyDescent="0.25">
      <c r="A296" s="12"/>
      <c r="E296" s="30"/>
      <c r="G296" s="13"/>
      <c r="H296" s="14"/>
      <c r="I296" s="13"/>
      <c r="J296" s="13"/>
      <c r="K296" s="41"/>
    </row>
    <row r="297" spans="1:11" s="11" customFormat="1" x14ac:dyDescent="0.25">
      <c r="A297" s="12"/>
      <c r="E297" s="30"/>
      <c r="G297" s="13"/>
      <c r="H297" s="14"/>
      <c r="I297" s="13"/>
      <c r="J297" s="13"/>
      <c r="K297" s="41"/>
    </row>
    <row r="298" spans="1:11" s="11" customFormat="1" x14ac:dyDescent="0.25">
      <c r="A298" s="12"/>
      <c r="E298" s="30"/>
      <c r="G298" s="13"/>
      <c r="H298" s="14"/>
      <c r="I298" s="13"/>
      <c r="J298" s="13"/>
      <c r="K298" s="41"/>
    </row>
    <row r="299" spans="1:11" s="11" customFormat="1" x14ac:dyDescent="0.25">
      <c r="A299" s="12"/>
      <c r="E299" s="30"/>
      <c r="G299" s="13"/>
      <c r="H299" s="14"/>
      <c r="I299" s="13"/>
      <c r="J299" s="13"/>
      <c r="K299" s="41"/>
    </row>
    <row r="300" spans="1:11" s="11" customFormat="1" x14ac:dyDescent="0.25">
      <c r="A300" s="12"/>
      <c r="E300" s="30"/>
      <c r="G300" s="13"/>
      <c r="H300" s="14"/>
      <c r="I300" s="13"/>
      <c r="J300" s="13"/>
      <c r="K300" s="41"/>
    </row>
    <row r="301" spans="1:11" s="11" customFormat="1" x14ac:dyDescent="0.25">
      <c r="A301" s="12"/>
      <c r="E301" s="30"/>
      <c r="G301" s="13"/>
      <c r="H301" s="14"/>
      <c r="I301" s="13"/>
      <c r="J301" s="13"/>
      <c r="K301" s="41"/>
    </row>
    <row r="302" spans="1:11" s="11" customFormat="1" x14ac:dyDescent="0.25">
      <c r="A302" s="12"/>
      <c r="E302" s="30"/>
      <c r="G302" s="13"/>
      <c r="H302" s="14"/>
      <c r="I302" s="13"/>
      <c r="J302" s="13"/>
      <c r="K302" s="41"/>
    </row>
    <row r="303" spans="1:11" s="11" customFormat="1" x14ac:dyDescent="0.25">
      <c r="A303" s="12"/>
      <c r="E303" s="30"/>
      <c r="G303" s="13"/>
      <c r="H303" s="14"/>
      <c r="I303" s="13"/>
      <c r="J303" s="13"/>
      <c r="K303" s="41"/>
    </row>
    <row r="304" spans="1:11" s="11" customFormat="1" x14ac:dyDescent="0.25">
      <c r="A304" s="12"/>
      <c r="E304" s="30"/>
      <c r="G304" s="13"/>
      <c r="H304" s="14"/>
      <c r="I304" s="13"/>
      <c r="J304" s="13"/>
      <c r="K304" s="41"/>
    </row>
    <row r="305" spans="1:11" s="11" customFormat="1" x14ac:dyDescent="0.25">
      <c r="A305" s="12"/>
      <c r="E305" s="30"/>
      <c r="G305" s="13"/>
      <c r="H305" s="14"/>
      <c r="I305" s="13"/>
      <c r="J305" s="13"/>
      <c r="K305" s="41"/>
    </row>
    <row r="306" spans="1:11" s="11" customFormat="1" x14ac:dyDescent="0.25">
      <c r="A306" s="12"/>
      <c r="E306" s="30"/>
      <c r="G306" s="13"/>
      <c r="H306" s="14"/>
      <c r="I306" s="13"/>
      <c r="J306" s="13"/>
      <c r="K306" s="41"/>
    </row>
    <row r="307" spans="1:11" s="11" customFormat="1" x14ac:dyDescent="0.25">
      <c r="A307" s="12"/>
      <c r="E307" s="30"/>
      <c r="G307" s="13"/>
      <c r="H307" s="14"/>
      <c r="I307" s="13"/>
      <c r="J307" s="13"/>
      <c r="K307" s="41"/>
    </row>
    <row r="308" spans="1:11" s="11" customFormat="1" x14ac:dyDescent="0.25">
      <c r="A308" s="12"/>
      <c r="E308" s="30"/>
      <c r="G308" s="13"/>
      <c r="H308" s="14"/>
      <c r="I308" s="13"/>
      <c r="J308" s="13"/>
      <c r="K308" s="41"/>
    </row>
    <row r="309" spans="1:11" s="11" customFormat="1" x14ac:dyDescent="0.25">
      <c r="A309" s="12"/>
      <c r="E309" s="30"/>
      <c r="G309" s="13"/>
      <c r="H309" s="14"/>
      <c r="I309" s="13"/>
      <c r="J309" s="13"/>
      <c r="K309" s="41"/>
    </row>
    <row r="310" spans="1:11" s="11" customFormat="1" x14ac:dyDescent="0.25">
      <c r="A310" s="12"/>
      <c r="E310" s="30"/>
      <c r="G310" s="13"/>
      <c r="H310" s="14"/>
      <c r="I310" s="13"/>
      <c r="J310" s="13"/>
      <c r="K310" s="41"/>
    </row>
    <row r="311" spans="1:11" s="11" customFormat="1" x14ac:dyDescent="0.25">
      <c r="A311" s="12"/>
      <c r="E311" s="30"/>
      <c r="G311" s="13"/>
      <c r="H311" s="14"/>
      <c r="I311" s="13"/>
      <c r="J311" s="13"/>
      <c r="K311" s="41"/>
    </row>
    <row r="312" spans="1:11" s="11" customFormat="1" x14ac:dyDescent="0.25">
      <c r="A312" s="12"/>
      <c r="E312" s="30"/>
      <c r="G312" s="13"/>
      <c r="H312" s="14"/>
      <c r="I312" s="13"/>
      <c r="J312" s="13"/>
      <c r="K312" s="41"/>
    </row>
    <row r="313" spans="1:11" s="11" customFormat="1" x14ac:dyDescent="0.25">
      <c r="A313" s="12"/>
      <c r="E313" s="30"/>
      <c r="G313" s="13"/>
      <c r="H313" s="14"/>
      <c r="I313" s="13"/>
      <c r="J313" s="13"/>
      <c r="K313" s="41"/>
    </row>
    <row r="314" spans="1:11" s="11" customFormat="1" x14ac:dyDescent="0.25">
      <c r="A314" s="12"/>
      <c r="E314" s="30"/>
      <c r="G314" s="13"/>
      <c r="H314" s="14"/>
      <c r="I314" s="13"/>
      <c r="J314" s="13"/>
      <c r="K314" s="41"/>
    </row>
    <row r="315" spans="1:11" s="11" customFormat="1" x14ac:dyDescent="0.25">
      <c r="A315" s="12"/>
      <c r="E315" s="30"/>
      <c r="G315" s="13"/>
      <c r="H315" s="14"/>
      <c r="I315" s="13"/>
      <c r="J315" s="13"/>
      <c r="K315" s="41"/>
    </row>
    <row r="316" spans="1:11" s="11" customFormat="1" x14ac:dyDescent="0.25">
      <c r="A316" s="12"/>
      <c r="E316" s="30"/>
      <c r="G316" s="13"/>
      <c r="H316" s="14"/>
      <c r="I316" s="13"/>
      <c r="J316" s="13"/>
      <c r="K316" s="41"/>
    </row>
    <row r="317" spans="1:11" s="11" customFormat="1" x14ac:dyDescent="0.25">
      <c r="A317" s="12"/>
      <c r="E317" s="30"/>
      <c r="G317" s="13"/>
      <c r="H317" s="14"/>
      <c r="I317" s="13"/>
      <c r="J317" s="13"/>
      <c r="K317" s="41"/>
    </row>
    <row r="318" spans="1:11" s="11" customFormat="1" x14ac:dyDescent="0.25">
      <c r="A318" s="12"/>
      <c r="E318" s="30"/>
      <c r="G318" s="13"/>
      <c r="H318" s="14"/>
      <c r="I318" s="13"/>
      <c r="J318" s="13"/>
      <c r="K318" s="41"/>
    </row>
    <row r="319" spans="1:11" s="11" customFormat="1" x14ac:dyDescent="0.25">
      <c r="A319" s="12"/>
      <c r="E319" s="30"/>
      <c r="G319" s="13"/>
      <c r="H319" s="14"/>
      <c r="I319" s="13"/>
      <c r="J319" s="13"/>
      <c r="K319" s="41"/>
    </row>
    <row r="320" spans="1:11" s="11" customFormat="1" x14ac:dyDescent="0.25">
      <c r="A320" s="12"/>
      <c r="E320" s="30"/>
      <c r="G320" s="13"/>
      <c r="H320" s="14"/>
      <c r="I320" s="13"/>
      <c r="J320" s="13"/>
      <c r="K320" s="41"/>
    </row>
    <row r="321" spans="1:11" s="11" customFormat="1" x14ac:dyDescent="0.25">
      <c r="A321" s="12"/>
      <c r="E321" s="30"/>
      <c r="G321" s="13"/>
      <c r="H321" s="14"/>
      <c r="I321" s="13"/>
      <c r="J321" s="13"/>
      <c r="K321" s="41"/>
    </row>
    <row r="322" spans="1:11" s="11" customFormat="1" x14ac:dyDescent="0.25">
      <c r="A322" s="12"/>
      <c r="E322" s="30"/>
      <c r="G322" s="13"/>
      <c r="H322" s="14"/>
      <c r="I322" s="13"/>
      <c r="J322" s="13"/>
      <c r="K322" s="41"/>
    </row>
    <row r="323" spans="1:11" s="11" customFormat="1" x14ac:dyDescent="0.25">
      <c r="A323" s="12"/>
      <c r="E323" s="30"/>
      <c r="G323" s="13"/>
      <c r="H323" s="14"/>
      <c r="I323" s="13"/>
      <c r="J323" s="13"/>
      <c r="K323" s="41"/>
    </row>
    <row r="324" spans="1:11" s="11" customFormat="1" x14ac:dyDescent="0.25">
      <c r="A324" s="12"/>
      <c r="E324" s="30"/>
      <c r="G324" s="13"/>
      <c r="H324" s="14"/>
      <c r="I324" s="13"/>
      <c r="J324" s="13"/>
      <c r="K324" s="41"/>
    </row>
    <row r="325" spans="1:11" s="11" customFormat="1" x14ac:dyDescent="0.25">
      <c r="A325" s="12"/>
      <c r="E325" s="30"/>
      <c r="G325" s="13"/>
      <c r="H325" s="14"/>
      <c r="I325" s="13"/>
      <c r="J325" s="13"/>
      <c r="K325" s="41"/>
    </row>
    <row r="326" spans="1:11" s="11" customFormat="1" x14ac:dyDescent="0.25">
      <c r="A326" s="12"/>
      <c r="E326" s="30"/>
      <c r="G326" s="13"/>
      <c r="H326" s="14"/>
      <c r="I326" s="13"/>
      <c r="J326" s="13"/>
      <c r="K326" s="41"/>
    </row>
    <row r="327" spans="1:11" s="11" customFormat="1" x14ac:dyDescent="0.25">
      <c r="A327" s="12"/>
      <c r="E327" s="30"/>
      <c r="G327" s="13"/>
      <c r="H327" s="14"/>
      <c r="I327" s="13"/>
      <c r="J327" s="13"/>
      <c r="K327" s="41"/>
    </row>
    <row r="328" spans="1:11" s="11" customFormat="1" x14ac:dyDescent="0.25">
      <c r="A328" s="12"/>
      <c r="E328" s="30"/>
      <c r="G328" s="13"/>
      <c r="H328" s="14"/>
      <c r="I328" s="13"/>
      <c r="J328" s="13"/>
      <c r="K328" s="41"/>
    </row>
    <row r="329" spans="1:11" s="11" customFormat="1" x14ac:dyDescent="0.25">
      <c r="A329" s="12"/>
      <c r="E329" s="30"/>
      <c r="G329" s="13"/>
      <c r="H329" s="14"/>
      <c r="I329" s="13"/>
      <c r="J329" s="13"/>
      <c r="K329" s="41"/>
    </row>
    <row r="330" spans="1:11" s="11" customFormat="1" x14ac:dyDescent="0.25">
      <c r="A330" s="12"/>
      <c r="E330" s="30"/>
      <c r="G330" s="13"/>
      <c r="H330" s="14"/>
      <c r="I330" s="13"/>
      <c r="J330" s="13"/>
      <c r="K330" s="41"/>
    </row>
    <row r="331" spans="1:11" s="11" customFormat="1" x14ac:dyDescent="0.25">
      <c r="A331" s="12"/>
      <c r="E331" s="30"/>
      <c r="G331" s="13"/>
      <c r="H331" s="14"/>
      <c r="I331" s="13"/>
      <c r="J331" s="13"/>
      <c r="K331" s="41"/>
    </row>
    <row r="332" spans="1:11" s="11" customFormat="1" x14ac:dyDescent="0.25">
      <c r="A332" s="12"/>
      <c r="E332" s="30"/>
      <c r="G332" s="13"/>
      <c r="H332" s="14"/>
      <c r="I332" s="13"/>
      <c r="J332" s="13"/>
      <c r="K332" s="41"/>
    </row>
    <row r="333" spans="1:11" s="11" customFormat="1" x14ac:dyDescent="0.25">
      <c r="A333" s="12"/>
      <c r="E333" s="30"/>
      <c r="G333" s="13"/>
      <c r="H333" s="14"/>
      <c r="I333" s="13"/>
      <c r="J333" s="13"/>
      <c r="K333" s="41"/>
    </row>
    <row r="334" spans="1:11" s="11" customFormat="1" x14ac:dyDescent="0.25">
      <c r="A334" s="12"/>
      <c r="E334" s="30"/>
      <c r="G334" s="13"/>
      <c r="H334" s="14"/>
      <c r="I334" s="13"/>
      <c r="J334" s="13"/>
      <c r="K334" s="41"/>
    </row>
    <row r="335" spans="1:11" s="11" customFormat="1" x14ac:dyDescent="0.25">
      <c r="A335" s="12"/>
      <c r="E335" s="30"/>
      <c r="G335" s="13"/>
      <c r="H335" s="14"/>
      <c r="I335" s="13"/>
      <c r="J335" s="13"/>
      <c r="K335" s="41"/>
    </row>
    <row r="336" spans="1:11" s="11" customFormat="1" x14ac:dyDescent="0.25">
      <c r="A336" s="12"/>
      <c r="E336" s="30"/>
      <c r="G336" s="13"/>
      <c r="H336" s="14"/>
      <c r="I336" s="13"/>
      <c r="J336" s="13"/>
      <c r="K336" s="41"/>
    </row>
    <row r="337" spans="1:11" s="11" customFormat="1" x14ac:dyDescent="0.25">
      <c r="A337" s="12"/>
      <c r="E337" s="30"/>
      <c r="G337" s="13"/>
      <c r="H337" s="14"/>
      <c r="I337" s="13"/>
      <c r="J337" s="13"/>
      <c r="K337" s="41"/>
    </row>
    <row r="338" spans="1:11" s="11" customFormat="1" x14ac:dyDescent="0.25">
      <c r="A338" s="12"/>
      <c r="E338" s="30"/>
      <c r="G338" s="13"/>
      <c r="H338" s="14"/>
      <c r="I338" s="13"/>
      <c r="J338" s="13"/>
      <c r="K338" s="41"/>
    </row>
    <row r="339" spans="1:11" s="11" customFormat="1" x14ac:dyDescent="0.25">
      <c r="A339" s="12"/>
      <c r="E339" s="30"/>
      <c r="G339" s="13"/>
      <c r="H339" s="14"/>
      <c r="I339" s="13"/>
      <c r="J339" s="13"/>
      <c r="K339" s="41"/>
    </row>
    <row r="340" spans="1:11" s="11" customFormat="1" x14ac:dyDescent="0.25">
      <c r="A340" s="12"/>
      <c r="E340" s="30"/>
      <c r="G340" s="13"/>
      <c r="H340" s="14"/>
      <c r="I340" s="13"/>
      <c r="J340" s="13"/>
      <c r="K340" s="41"/>
    </row>
    <row r="341" spans="1:11" s="11" customFormat="1" x14ac:dyDescent="0.25">
      <c r="A341" s="12"/>
      <c r="E341" s="30"/>
      <c r="G341" s="13"/>
      <c r="H341" s="14"/>
      <c r="I341" s="13"/>
      <c r="J341" s="13"/>
      <c r="K341" s="41"/>
    </row>
    <row r="342" spans="1:11" s="11" customFormat="1" x14ac:dyDescent="0.25">
      <c r="A342" s="12"/>
      <c r="E342" s="30"/>
      <c r="G342" s="13"/>
      <c r="H342" s="14"/>
      <c r="I342" s="13"/>
      <c r="J342" s="13"/>
      <c r="K342" s="41"/>
    </row>
    <row r="343" spans="1:11" s="11" customFormat="1" x14ac:dyDescent="0.25">
      <c r="A343" s="12"/>
      <c r="E343" s="30"/>
      <c r="G343" s="13"/>
      <c r="H343" s="14"/>
      <c r="I343" s="13"/>
      <c r="J343" s="13"/>
      <c r="K343" s="41"/>
    </row>
    <row r="344" spans="1:11" s="11" customFormat="1" x14ac:dyDescent="0.25">
      <c r="A344" s="12"/>
      <c r="E344" s="30"/>
      <c r="G344" s="13"/>
      <c r="H344" s="14"/>
      <c r="I344" s="13"/>
      <c r="J344" s="13"/>
      <c r="K344" s="41"/>
    </row>
    <row r="345" spans="1:11" s="11" customFormat="1" x14ac:dyDescent="0.25">
      <c r="A345" s="12"/>
      <c r="E345" s="30"/>
      <c r="G345" s="13"/>
      <c r="H345" s="14"/>
      <c r="I345" s="13"/>
      <c r="J345" s="13"/>
      <c r="K345" s="41"/>
    </row>
    <row r="346" spans="1:11" s="11" customFormat="1" x14ac:dyDescent="0.25">
      <c r="A346" s="12"/>
      <c r="E346" s="30"/>
      <c r="G346" s="13"/>
      <c r="H346" s="14"/>
      <c r="I346" s="13"/>
      <c r="J346" s="13"/>
      <c r="K346" s="41"/>
    </row>
    <row r="347" spans="1:11" s="11" customFormat="1" x14ac:dyDescent="0.25">
      <c r="A347" s="12"/>
      <c r="E347" s="30"/>
      <c r="G347" s="13"/>
      <c r="H347" s="14"/>
      <c r="I347" s="13"/>
      <c r="J347" s="13"/>
      <c r="K347" s="41"/>
    </row>
    <row r="348" spans="1:11" s="11" customFormat="1" x14ac:dyDescent="0.25">
      <c r="A348" s="12"/>
      <c r="E348" s="30"/>
      <c r="G348" s="13"/>
      <c r="H348" s="14"/>
      <c r="I348" s="13"/>
      <c r="J348" s="13"/>
      <c r="K348" s="41"/>
    </row>
    <row r="349" spans="1:11" s="11" customFormat="1" x14ac:dyDescent="0.25">
      <c r="A349" s="12"/>
      <c r="E349" s="30"/>
      <c r="G349" s="13"/>
      <c r="H349" s="14"/>
      <c r="I349" s="13"/>
      <c r="J349" s="13"/>
      <c r="K349" s="41"/>
    </row>
    <row r="350" spans="1:11" s="11" customFormat="1" x14ac:dyDescent="0.25">
      <c r="A350" s="12"/>
      <c r="E350" s="30"/>
      <c r="G350" s="13"/>
      <c r="H350" s="14"/>
      <c r="I350" s="13"/>
      <c r="J350" s="13"/>
      <c r="K350" s="41"/>
    </row>
    <row r="351" spans="1:11" s="11" customFormat="1" x14ac:dyDescent="0.25">
      <c r="A351" s="12"/>
      <c r="E351" s="30"/>
      <c r="G351" s="13"/>
      <c r="H351" s="14"/>
      <c r="I351" s="13"/>
      <c r="J351" s="13"/>
      <c r="K351" s="41"/>
    </row>
    <row r="352" spans="1:11" s="11" customFormat="1" x14ac:dyDescent="0.25">
      <c r="A352" s="12"/>
      <c r="E352" s="30"/>
      <c r="G352" s="13"/>
      <c r="H352" s="14"/>
      <c r="I352" s="13"/>
      <c r="J352" s="13"/>
      <c r="K352" s="41"/>
    </row>
    <row r="353" spans="1:11" s="11" customFormat="1" x14ac:dyDescent="0.25">
      <c r="A353" s="12"/>
      <c r="E353" s="30"/>
      <c r="G353" s="13"/>
      <c r="H353" s="14"/>
      <c r="I353" s="13"/>
      <c r="J353" s="13"/>
      <c r="K353" s="41"/>
    </row>
    <row r="354" spans="1:11" s="11" customFormat="1" x14ac:dyDescent="0.25">
      <c r="A354" s="12"/>
      <c r="E354" s="30"/>
      <c r="G354" s="13"/>
      <c r="H354" s="14"/>
      <c r="I354" s="13"/>
      <c r="J354" s="13"/>
      <c r="K354" s="41"/>
    </row>
    <row r="355" spans="1:11" s="11" customFormat="1" x14ac:dyDescent="0.25">
      <c r="A355" s="12"/>
      <c r="E355" s="30"/>
      <c r="G355" s="13"/>
      <c r="H355" s="14"/>
      <c r="I355" s="13"/>
      <c r="J355" s="13"/>
      <c r="K355" s="41"/>
    </row>
    <row r="356" spans="1:11" s="11" customFormat="1" x14ac:dyDescent="0.25">
      <c r="A356" s="12"/>
      <c r="E356" s="30"/>
      <c r="G356" s="13"/>
      <c r="H356" s="14"/>
      <c r="I356" s="13"/>
      <c r="J356" s="13"/>
      <c r="K356" s="41"/>
    </row>
    <row r="357" spans="1:11" s="11" customFormat="1" x14ac:dyDescent="0.25">
      <c r="A357" s="12"/>
      <c r="E357" s="30"/>
      <c r="G357" s="13"/>
      <c r="H357" s="14"/>
      <c r="I357" s="13"/>
      <c r="J357" s="13"/>
      <c r="K357" s="41"/>
    </row>
    <row r="358" spans="1:11" s="11" customFormat="1" x14ac:dyDescent="0.25">
      <c r="A358" s="12"/>
      <c r="E358" s="30"/>
      <c r="G358" s="13"/>
      <c r="H358" s="14"/>
      <c r="I358" s="13"/>
      <c r="J358" s="13"/>
      <c r="K358" s="41"/>
    </row>
    <row r="359" spans="1:11" s="11" customFormat="1" x14ac:dyDescent="0.25">
      <c r="A359" s="12"/>
      <c r="E359" s="30"/>
      <c r="G359" s="13"/>
      <c r="H359" s="14"/>
      <c r="I359" s="13"/>
      <c r="J359" s="13"/>
      <c r="K359" s="41"/>
    </row>
    <row r="360" spans="1:11" s="11" customFormat="1" x14ac:dyDescent="0.25">
      <c r="A360" s="12"/>
      <c r="E360" s="30"/>
      <c r="G360" s="13"/>
      <c r="H360" s="14"/>
      <c r="I360" s="13"/>
      <c r="J360" s="13"/>
      <c r="K360" s="41"/>
    </row>
    <row r="361" spans="1:11" s="11" customFormat="1" x14ac:dyDescent="0.25">
      <c r="A361" s="12"/>
      <c r="E361" s="30"/>
      <c r="G361" s="13"/>
      <c r="H361" s="14"/>
      <c r="I361" s="13"/>
      <c r="J361" s="13"/>
      <c r="K361" s="41"/>
    </row>
    <row r="362" spans="1:11" s="11" customFormat="1" x14ac:dyDescent="0.25">
      <c r="A362" s="12"/>
      <c r="E362" s="30"/>
      <c r="G362" s="13"/>
      <c r="H362" s="14"/>
      <c r="I362" s="13"/>
      <c r="J362" s="13"/>
      <c r="K362" s="41"/>
    </row>
    <row r="363" spans="1:11" s="11" customFormat="1" x14ac:dyDescent="0.25">
      <c r="A363" s="12"/>
      <c r="E363" s="30"/>
      <c r="G363" s="13"/>
      <c r="H363" s="14"/>
      <c r="I363" s="13"/>
      <c r="J363" s="13"/>
      <c r="K363" s="41"/>
    </row>
    <row r="364" spans="1:11" s="11" customFormat="1" x14ac:dyDescent="0.25">
      <c r="A364" s="12"/>
      <c r="E364" s="30"/>
      <c r="G364" s="13"/>
      <c r="H364" s="14"/>
      <c r="I364" s="13"/>
      <c r="J364" s="13"/>
      <c r="K364" s="41"/>
    </row>
    <row r="365" spans="1:11" s="11" customFormat="1" x14ac:dyDescent="0.25">
      <c r="A365" s="12"/>
      <c r="E365" s="30"/>
      <c r="G365" s="13"/>
      <c r="H365" s="14"/>
      <c r="I365" s="13"/>
      <c r="J365" s="13"/>
      <c r="K365" s="41"/>
    </row>
    <row r="366" spans="1:11" s="11" customFormat="1" x14ac:dyDescent="0.25">
      <c r="A366" s="12"/>
      <c r="E366" s="30"/>
      <c r="G366" s="13"/>
      <c r="H366" s="14"/>
      <c r="I366" s="13"/>
      <c r="J366" s="13"/>
      <c r="K366" s="41"/>
    </row>
    <row r="367" spans="1:11" s="11" customFormat="1" x14ac:dyDescent="0.25">
      <c r="A367" s="12"/>
      <c r="E367" s="30"/>
      <c r="G367" s="13"/>
      <c r="H367" s="14"/>
      <c r="I367" s="13"/>
      <c r="J367" s="13"/>
      <c r="K367" s="41"/>
    </row>
    <row r="368" spans="1:11" s="11" customFormat="1" x14ac:dyDescent="0.25">
      <c r="A368" s="12"/>
      <c r="E368" s="30"/>
      <c r="G368" s="13"/>
      <c r="H368" s="14"/>
      <c r="I368" s="13"/>
      <c r="J368" s="13"/>
      <c r="K368" s="41"/>
    </row>
  </sheetData>
  <mergeCells count="5">
    <mergeCell ref="B6:J6"/>
    <mergeCell ref="C2:G2"/>
    <mergeCell ref="C3:G3"/>
    <mergeCell ref="C4:G4"/>
    <mergeCell ref="B1:J1"/>
  </mergeCells>
  <phoneticPr fontId="10" type="noConversion"/>
  <printOptions horizontalCentered="1"/>
  <pageMargins left="0.51181102362204722" right="0.15748031496062992" top="0.62992125984251968" bottom="0.51181102362204722" header="0.15748031496062992" footer="0.15748031496062992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view="pageBreakPreview" topLeftCell="A16" zoomScaleNormal="100" zoomScaleSheetLayoutView="100" workbookViewId="0">
      <selection activeCell="C33" sqref="C33"/>
    </sheetView>
  </sheetViews>
  <sheetFormatPr defaultRowHeight="15" x14ac:dyDescent="0.25"/>
  <cols>
    <col min="1" max="1" width="3" customWidth="1"/>
    <col min="2" max="2" width="11.7109375" customWidth="1"/>
    <col min="3" max="3" width="101.85546875" customWidth="1"/>
    <col min="4" max="4" width="17.140625" customWidth="1"/>
  </cols>
  <sheetData>
    <row r="1" spans="2:10" ht="15.75" x14ac:dyDescent="0.25">
      <c r="B1" s="101" t="s">
        <v>690</v>
      </c>
      <c r="C1" s="101"/>
      <c r="D1" s="101"/>
      <c r="E1" s="12"/>
      <c r="F1" s="11"/>
      <c r="G1" s="13"/>
    </row>
    <row r="2" spans="2:10" x14ac:dyDescent="0.25">
      <c r="B2" s="44" t="s">
        <v>363</v>
      </c>
      <c r="C2" s="12" t="s">
        <v>364</v>
      </c>
      <c r="D2" s="12"/>
      <c r="E2" s="12"/>
      <c r="F2" s="12"/>
      <c r="G2" s="12"/>
    </row>
    <row r="3" spans="2:10" ht="22.5" x14ac:dyDescent="0.25">
      <c r="B3" s="44" t="s">
        <v>152</v>
      </c>
      <c r="C3" s="74" t="s">
        <v>365</v>
      </c>
      <c r="D3" s="74"/>
      <c r="E3" s="74"/>
      <c r="F3" s="74"/>
      <c r="G3" s="74"/>
    </row>
    <row r="4" spans="2:10" x14ac:dyDescent="0.25">
      <c r="B4" s="44" t="s">
        <v>153</v>
      </c>
      <c r="C4" s="12" t="s">
        <v>366</v>
      </c>
      <c r="D4" s="12"/>
      <c r="E4" s="12"/>
      <c r="F4" s="12"/>
      <c r="G4" s="12"/>
    </row>
    <row r="5" spans="2:10" x14ac:dyDescent="0.25">
      <c r="B5" s="11"/>
      <c r="C5" s="11"/>
      <c r="D5" s="11"/>
      <c r="E5" s="12"/>
      <c r="F5" s="11"/>
      <c r="G5" s="13"/>
    </row>
    <row r="6" spans="2:10" x14ac:dyDescent="0.25">
      <c r="B6" s="12">
        <f>PLANILHA_REV!B6</f>
        <v>0</v>
      </c>
      <c r="C6" s="12"/>
      <c r="D6" s="12"/>
      <c r="E6" s="12"/>
      <c r="F6" s="12"/>
      <c r="G6" s="12"/>
      <c r="H6" s="12"/>
      <c r="I6" s="12"/>
      <c r="J6" s="12"/>
    </row>
    <row r="7" spans="2:10" ht="16.5" thickBot="1" x14ac:dyDescent="0.3">
      <c r="B7" s="1"/>
      <c r="C7" s="2" t="s">
        <v>267</v>
      </c>
      <c r="D7" s="3"/>
    </row>
    <row r="8" spans="2:10" ht="15.75" x14ac:dyDescent="0.25">
      <c r="B8" s="4" t="s">
        <v>268</v>
      </c>
      <c r="C8" s="5" t="s">
        <v>269</v>
      </c>
      <c r="D8" s="6" t="s">
        <v>270</v>
      </c>
    </row>
    <row r="9" spans="2:10" ht="15.75" x14ac:dyDescent="0.25">
      <c r="B9" s="32">
        <v>1</v>
      </c>
      <c r="C9" s="33" t="str">
        <f>PLANILHA_REV!E10</f>
        <v>SERVICO TECNICO ESPECIALIZADO</v>
      </c>
      <c r="D9" s="34">
        <f>PLANILHA_REV!I10</f>
        <v>0</v>
      </c>
    </row>
    <row r="10" spans="2:10" ht="15.75" x14ac:dyDescent="0.25">
      <c r="B10" s="32">
        <v>2</v>
      </c>
      <c r="C10" s="35" t="str">
        <f>PLANILHA_REV!E19</f>
        <v>INICIO, APOIO E ADMINISTRACAO DA OBRA</v>
      </c>
      <c r="D10" s="34">
        <f>PLANILHA_REV!I19</f>
        <v>0</v>
      </c>
    </row>
    <row r="11" spans="2:10" ht="15.75" x14ac:dyDescent="0.25">
      <c r="B11" s="32">
        <v>3</v>
      </c>
      <c r="C11" s="35" t="str">
        <f>PLANILHA_REV!E35</f>
        <v>DEMOLICAO SEM REAPROVEITAMENTO</v>
      </c>
      <c r="D11" s="34">
        <f>PLANILHA_REV!I35</f>
        <v>0</v>
      </c>
    </row>
    <row r="12" spans="2:10" ht="15.75" x14ac:dyDescent="0.25">
      <c r="B12" s="32">
        <v>4</v>
      </c>
      <c r="C12" s="35" t="str">
        <f>PLANILHA_REV!E45</f>
        <v>RETIRADA COM PROVAVEL REAPROVEITAMENTO</v>
      </c>
      <c r="D12" s="34">
        <f>PLANILHA_REV!I45</f>
        <v>0</v>
      </c>
    </row>
    <row r="13" spans="2:10" ht="15.75" x14ac:dyDescent="0.25">
      <c r="B13" s="32">
        <v>5</v>
      </c>
      <c r="C13" s="35" t="str">
        <f>PLANILHA_REV!E60</f>
        <v>TRANSPORTE E MOVIMENTACAO, DENTRO E FORA DA OBRA</v>
      </c>
      <c r="D13" s="34">
        <f>PLANILHA_REV!I60</f>
        <v>0</v>
      </c>
    </row>
    <row r="14" spans="2:10" ht="15.75" x14ac:dyDescent="0.25">
      <c r="B14" s="32">
        <v>6</v>
      </c>
      <c r="C14" s="35" t="str">
        <f>PLANILHA_REV!E63</f>
        <v>SERVICO EM SOLO E ROCHA, MANUAL</v>
      </c>
      <c r="D14" s="34">
        <f>PLANILHA_REV!I63</f>
        <v>0</v>
      </c>
    </row>
    <row r="15" spans="2:10" ht="15.75" x14ac:dyDescent="0.25">
      <c r="B15" s="32">
        <v>7</v>
      </c>
      <c r="C15" s="35" t="str">
        <f>PLANILHA_REV!E68</f>
        <v>ESCORAMENTO, CONTENCAO E DRENAGEM</v>
      </c>
      <c r="D15" s="34">
        <f>PLANILHA_REV!I68</f>
        <v>0</v>
      </c>
    </row>
    <row r="16" spans="2:10" ht="15.75" x14ac:dyDescent="0.25">
      <c r="B16" s="32">
        <v>8</v>
      </c>
      <c r="C16" s="35" t="str">
        <f>PLANILHA_REV!E70</f>
        <v>FORMA</v>
      </c>
      <c r="D16" s="34">
        <f>PLANILHA_REV!I70</f>
        <v>0</v>
      </c>
    </row>
    <row r="17" spans="2:4" ht="15.75" x14ac:dyDescent="0.25">
      <c r="B17" s="32">
        <v>9</v>
      </c>
      <c r="C17" s="35" t="str">
        <f>PLANILHA_REV!E78</f>
        <v>ARMADURA E CORDOALHA ESTRUTURAL</v>
      </c>
      <c r="D17" s="34">
        <f>PLANILHA_REV!I78</f>
        <v>0</v>
      </c>
    </row>
    <row r="18" spans="2:4" ht="15.75" x14ac:dyDescent="0.25">
      <c r="B18" s="32">
        <v>10</v>
      </c>
      <c r="C18" s="35" t="str">
        <f>PLANILHA_REV!E81</f>
        <v>CONCRETO, MASSA E LASTRO</v>
      </c>
      <c r="D18" s="34">
        <f>PLANILHA_REV!I81</f>
        <v>0</v>
      </c>
    </row>
    <row r="19" spans="2:4" ht="15.75" x14ac:dyDescent="0.25">
      <c r="B19" s="32">
        <v>11</v>
      </c>
      <c r="C19" s="35" t="str">
        <f>PLANILHA_REV!E88</f>
        <v>FUNDACAO PROFUNDA</v>
      </c>
      <c r="D19" s="34">
        <f>PLANILHA_REV!I88</f>
        <v>0</v>
      </c>
    </row>
    <row r="20" spans="2:4" ht="15.75" x14ac:dyDescent="0.25">
      <c r="B20" s="32">
        <v>12</v>
      </c>
      <c r="C20" s="35" t="str">
        <f>PLANILHA_REV!E90</f>
        <v>ESTRUTURA EM MADEIRA, FERRO, ALUMINIO E CONCRETO</v>
      </c>
      <c r="D20" s="34">
        <f>PLANILHA_REV!I90</f>
        <v>0</v>
      </c>
    </row>
    <row r="21" spans="2:4" ht="15.75" x14ac:dyDescent="0.25">
      <c r="B21" s="32">
        <v>13</v>
      </c>
      <c r="C21" s="35" t="str">
        <f>PLANILHA_REV!E92</f>
        <v>LAJE E PAINEL DE FECHAMENTO PRE-FABRICADOS</v>
      </c>
      <c r="D21" s="34">
        <f>PLANILHA_REV!I92</f>
        <v>0</v>
      </c>
    </row>
    <row r="22" spans="2:4" ht="15.75" x14ac:dyDescent="0.25">
      <c r="B22" s="32">
        <v>14</v>
      </c>
      <c r="C22" s="35" t="str">
        <f>PLANILHA_REV!E100</f>
        <v>ALVENARIA E ELEMENTO DIVISOR</v>
      </c>
      <c r="D22" s="34">
        <f>PLANILHA_REV!I100</f>
        <v>0</v>
      </c>
    </row>
    <row r="23" spans="2:4" ht="15.75" x14ac:dyDescent="0.25">
      <c r="B23" s="32">
        <v>15</v>
      </c>
      <c r="C23" s="35" t="str">
        <f>PLANILHA_REV!E102</f>
        <v>REVESTIMENTO EM MASSA OU FUNDIDO NO LOCAL</v>
      </c>
      <c r="D23" s="34">
        <f>PLANILHA_REV!I102</f>
        <v>0</v>
      </c>
    </row>
    <row r="24" spans="2:4" ht="15.75" x14ac:dyDescent="0.25">
      <c r="B24" s="32">
        <v>16</v>
      </c>
      <c r="C24" s="35" t="str">
        <f>PLANILHA_REV!E107</f>
        <v>FORRO, BRISE E FACHADA</v>
      </c>
      <c r="D24" s="34">
        <f>PLANILHA_REV!I107</f>
        <v>0</v>
      </c>
    </row>
    <row r="25" spans="2:4" ht="15.75" x14ac:dyDescent="0.25">
      <c r="B25" s="32">
        <v>17</v>
      </c>
      <c r="C25" s="35" t="str">
        <f>PLANILHA_REV!E110</f>
        <v>ESQUADRIA, SERRALHERIA E ELEMENTO EM FERRO</v>
      </c>
      <c r="D25" s="34">
        <f>PLANILHA_REV!I110</f>
        <v>0</v>
      </c>
    </row>
    <row r="26" spans="2:4" ht="15.75" x14ac:dyDescent="0.25">
      <c r="B26" s="32">
        <v>18</v>
      </c>
      <c r="C26" s="35" t="str">
        <f>PLANILHA_REV!E114</f>
        <v>IMPERMEABILIZACAO, PROTECAO E JUNTA</v>
      </c>
      <c r="D26" s="34">
        <f>PLANILHA_REV!I114</f>
        <v>0</v>
      </c>
    </row>
    <row r="27" spans="2:4" ht="15.75" x14ac:dyDescent="0.25">
      <c r="B27" s="32">
        <v>19</v>
      </c>
      <c r="C27" s="35" t="str">
        <f>PLANILHA_REV!E121</f>
        <v>PINTURA</v>
      </c>
      <c r="D27" s="34">
        <f>PLANILHA_REV!I121</f>
        <v>0</v>
      </c>
    </row>
    <row r="28" spans="2:4" ht="15.75" x14ac:dyDescent="0.25">
      <c r="B28" s="32">
        <v>20</v>
      </c>
      <c r="C28" s="35" t="str">
        <f>PLANILHA_REV!E134</f>
        <v>QUADRO E PAINEL PARA ENERGIA ELETRICA E TELEFONIA</v>
      </c>
      <c r="D28" s="34">
        <f>PLANILHA_REV!I134</f>
        <v>0</v>
      </c>
    </row>
    <row r="29" spans="2:4" ht="15.75" x14ac:dyDescent="0.25">
      <c r="B29" s="32">
        <v>21</v>
      </c>
      <c r="C29" s="35" t="str">
        <f>PLANILHA_REV!E143</f>
        <v>CONDUTOR E ENFIACAO DE ENERGIA ELETRICA E TELEFONIA</v>
      </c>
      <c r="D29" s="34">
        <f>PLANILHA_REV!I143</f>
        <v>0</v>
      </c>
    </row>
    <row r="30" spans="2:4" ht="15.75" x14ac:dyDescent="0.25">
      <c r="B30" s="32">
        <v>22</v>
      </c>
      <c r="C30" s="35" t="str">
        <f>PLANILHA_REV!E150</f>
        <v>DISTRIBUICAO DE FORCA E COMANDO DE ENERGIA ELETRICA E TELEFONIA</v>
      </c>
      <c r="D30" s="34">
        <f>PLANILHA_REV!I150</f>
        <v>0</v>
      </c>
    </row>
    <row r="31" spans="2:4" ht="15.75" x14ac:dyDescent="0.25">
      <c r="B31" s="32">
        <v>23</v>
      </c>
      <c r="C31" s="35" t="str">
        <f>PLANILHA_REV!E156</f>
        <v>ILUMINACAO</v>
      </c>
      <c r="D31" s="34">
        <f>PLANILHA_REV!I156</f>
        <v>0</v>
      </c>
    </row>
    <row r="32" spans="2:4" ht="15.75" x14ac:dyDescent="0.25">
      <c r="B32" s="32">
        <v>24</v>
      </c>
      <c r="C32" s="35" t="str">
        <f>PLANILHA_REV!E161</f>
        <v>PARA-RAIOS PARA EDIFICACAO</v>
      </c>
      <c r="D32" s="34">
        <f>PLANILHA_REV!I161</f>
        <v>0</v>
      </c>
    </row>
    <row r="33" spans="2:4" ht="15.75" x14ac:dyDescent="0.25">
      <c r="B33" s="32">
        <v>25</v>
      </c>
      <c r="C33" s="35" t="str">
        <f>PLANILHA_REV!E188</f>
        <v>APARELHOS ELETRICOS, HIDRAULICOS E A GAS.</v>
      </c>
      <c r="D33" s="34">
        <f>PLANILHA_REV!I188</f>
        <v>0</v>
      </c>
    </row>
    <row r="34" spans="2:4" ht="15.75" x14ac:dyDescent="0.25">
      <c r="B34" s="32">
        <v>26</v>
      </c>
      <c r="C34" s="35" t="str">
        <f>PLANILHA_REV!E191</f>
        <v>TUBULACAO E CONDUTORES PARA LIQUIDOS E GASES.</v>
      </c>
      <c r="D34" s="34">
        <f>PLANILHA_REV!I191</f>
        <v>0</v>
      </c>
    </row>
    <row r="35" spans="2:4" ht="15.75" x14ac:dyDescent="0.25">
      <c r="B35" s="32">
        <v>27</v>
      </c>
      <c r="C35" s="35" t="str">
        <f>PLANILHA_REV!E218</f>
        <v>PAISAGISMO E FECHAMENTOS</v>
      </c>
      <c r="D35" s="34">
        <f>PLANILHA_REV!I218</f>
        <v>0</v>
      </c>
    </row>
    <row r="36" spans="2:4" ht="15.75" x14ac:dyDescent="0.25">
      <c r="B36" s="32">
        <v>28</v>
      </c>
      <c r="C36" s="35" t="str">
        <f>PLANILHA_REV!E221</f>
        <v>LIMPEZA E ARREMATE</v>
      </c>
      <c r="D36" s="34">
        <f>PLANILHA_REV!I221</f>
        <v>0</v>
      </c>
    </row>
    <row r="37" spans="2:4" ht="15.75" x14ac:dyDescent="0.25">
      <c r="B37" s="95" t="s">
        <v>271</v>
      </c>
      <c r="C37" s="96"/>
      <c r="D37" s="7">
        <f>SUM(D9:D36)</f>
        <v>0</v>
      </c>
    </row>
    <row r="38" spans="2:4" ht="15.75" x14ac:dyDescent="0.25">
      <c r="B38" s="97" t="s">
        <v>691</v>
      </c>
      <c r="C38" s="98"/>
      <c r="D38" s="31">
        <f>D37</f>
        <v>0</v>
      </c>
    </row>
    <row r="39" spans="2:4" ht="16.5" thickBot="1" x14ac:dyDescent="0.3">
      <c r="B39" s="99" t="s">
        <v>170</v>
      </c>
      <c r="C39" s="100"/>
      <c r="D39" s="8">
        <f>D37+D38</f>
        <v>0</v>
      </c>
    </row>
  </sheetData>
  <mergeCells count="4">
    <mergeCell ref="B37:C37"/>
    <mergeCell ref="B38:C38"/>
    <mergeCell ref="B39:C39"/>
    <mergeCell ref="B1:D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68"/>
  <sheetViews>
    <sheetView view="pageBreakPreview" zoomScale="70" zoomScaleNormal="80" zoomScaleSheetLayoutView="70" workbookViewId="0">
      <pane xSplit="4" ySplit="7" topLeftCell="J32" activePane="bottomRight" state="frozen"/>
      <selection pane="topRight" activeCell="E1" sqref="E1"/>
      <selection pane="bottomLeft" activeCell="A5" sqref="A5"/>
      <selection pane="bottomRight" activeCell="R79" sqref="R79"/>
    </sheetView>
  </sheetViews>
  <sheetFormatPr defaultRowHeight="15" x14ac:dyDescent="0.25"/>
  <cols>
    <col min="1" max="1" width="3" style="49" customWidth="1"/>
    <col min="2" max="2" width="9.5703125" style="49" customWidth="1"/>
    <col min="3" max="3" width="89.42578125" style="49" customWidth="1"/>
    <col min="4" max="4" width="21.28515625" style="49" customWidth="1"/>
    <col min="5" max="22" width="17.7109375" style="49" customWidth="1"/>
    <col min="23" max="23" width="13" style="49" bestFit="1" customWidth="1"/>
    <col min="24" max="16384" width="9.140625" style="49"/>
  </cols>
  <sheetData>
    <row r="1" spans="2:23" x14ac:dyDescent="0.25">
      <c r="B1" s="11"/>
      <c r="C1" s="45" t="s">
        <v>692</v>
      </c>
      <c r="D1" s="46"/>
    </row>
    <row r="2" spans="2:23" x14ac:dyDescent="0.25">
      <c r="B2" s="44" t="s">
        <v>363</v>
      </c>
      <c r="C2" s="12" t="s">
        <v>364</v>
      </c>
      <c r="D2" s="12"/>
    </row>
    <row r="3" spans="2:23" ht="22.5" x14ac:dyDescent="0.25">
      <c r="B3" s="44" t="s">
        <v>152</v>
      </c>
      <c r="C3" s="74" t="s">
        <v>365</v>
      </c>
      <c r="D3" s="74"/>
    </row>
    <row r="4" spans="2:23" x14ac:dyDescent="0.25">
      <c r="B4" s="44" t="s">
        <v>153</v>
      </c>
      <c r="C4" s="12" t="s">
        <v>366</v>
      </c>
      <c r="D4" s="12"/>
    </row>
    <row r="5" spans="2:23" x14ac:dyDescent="0.25">
      <c r="B5" s="11"/>
      <c r="C5" s="11"/>
      <c r="D5" s="11"/>
    </row>
    <row r="6" spans="2:23" x14ac:dyDescent="0.25">
      <c r="B6" s="12">
        <f>RESUMO!B6</f>
        <v>0</v>
      </c>
      <c r="C6" s="12"/>
      <c r="D6" s="12"/>
    </row>
    <row r="7" spans="2:23" ht="16.5" thickBot="1" x14ac:dyDescent="0.3">
      <c r="B7" s="1"/>
      <c r="C7" s="2" t="s">
        <v>267</v>
      </c>
      <c r="D7" s="3"/>
    </row>
    <row r="8" spans="2:23" ht="16.5" thickBot="1" x14ac:dyDescent="0.3">
      <c r="B8" s="50" t="s">
        <v>268</v>
      </c>
      <c r="C8" s="51" t="s">
        <v>269</v>
      </c>
      <c r="D8" s="52" t="s">
        <v>270</v>
      </c>
      <c r="E8" s="9" t="s">
        <v>331</v>
      </c>
      <c r="F8" s="9" t="s">
        <v>332</v>
      </c>
      <c r="G8" s="9" t="s">
        <v>333</v>
      </c>
      <c r="H8" s="9" t="s">
        <v>334</v>
      </c>
      <c r="I8" s="9" t="s">
        <v>335</v>
      </c>
      <c r="J8" s="9" t="s">
        <v>336</v>
      </c>
      <c r="K8" s="9" t="s">
        <v>337</v>
      </c>
      <c r="L8" s="9" t="s">
        <v>450</v>
      </c>
      <c r="M8" s="9" t="s">
        <v>338</v>
      </c>
      <c r="N8" s="9" t="s">
        <v>339</v>
      </c>
      <c r="O8" s="9" t="s">
        <v>340</v>
      </c>
      <c r="P8" s="9" t="s">
        <v>341</v>
      </c>
      <c r="Q8" s="9" t="s">
        <v>451</v>
      </c>
      <c r="R8" s="9" t="s">
        <v>452</v>
      </c>
      <c r="S8" s="9" t="s">
        <v>453</v>
      </c>
      <c r="T8" s="9" t="s">
        <v>454</v>
      </c>
      <c r="U8" s="9" t="s">
        <v>455</v>
      </c>
      <c r="V8" s="10" t="s">
        <v>456</v>
      </c>
    </row>
    <row r="9" spans="2:23" ht="15.75" customHeight="1" x14ac:dyDescent="0.25">
      <c r="B9" s="104">
        <v>1</v>
      </c>
      <c r="C9" s="106" t="str">
        <f>RESUMO!C9</f>
        <v>SERVICO TECNICO ESPECIALIZADO</v>
      </c>
      <c r="D9" s="108">
        <f>RESUMO!D9</f>
        <v>0</v>
      </c>
      <c r="E9" s="66">
        <v>0.2432</v>
      </c>
      <c r="F9" s="66">
        <v>0.182</v>
      </c>
      <c r="G9" s="66">
        <v>0.182</v>
      </c>
      <c r="H9" s="66">
        <v>0.18232799999999999</v>
      </c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67">
        <v>0.21047199999999999</v>
      </c>
      <c r="W9" s="72">
        <f>SUM(E9:V9)</f>
        <v>1</v>
      </c>
    </row>
    <row r="10" spans="2:23" ht="15.75" customHeight="1" x14ac:dyDescent="0.25">
      <c r="B10" s="105"/>
      <c r="C10" s="107"/>
      <c r="D10" s="109"/>
      <c r="E10" s="53">
        <f>$D9*E9</f>
        <v>0</v>
      </c>
      <c r="F10" s="53">
        <f t="shared" ref="F10:U10" si="0">$D9*F9</f>
        <v>0</v>
      </c>
      <c r="G10" s="53">
        <f t="shared" si="0"/>
        <v>0</v>
      </c>
      <c r="H10" s="53">
        <f t="shared" si="0"/>
        <v>0</v>
      </c>
      <c r="I10" s="53">
        <f t="shared" si="0"/>
        <v>0</v>
      </c>
      <c r="J10" s="53">
        <f t="shared" si="0"/>
        <v>0</v>
      </c>
      <c r="K10" s="53">
        <f t="shared" si="0"/>
        <v>0</v>
      </c>
      <c r="L10" s="53">
        <f t="shared" si="0"/>
        <v>0</v>
      </c>
      <c r="M10" s="53">
        <f t="shared" si="0"/>
        <v>0</v>
      </c>
      <c r="N10" s="53">
        <f t="shared" si="0"/>
        <v>0</v>
      </c>
      <c r="O10" s="53">
        <f t="shared" si="0"/>
        <v>0</v>
      </c>
      <c r="P10" s="53">
        <f t="shared" si="0"/>
        <v>0</v>
      </c>
      <c r="Q10" s="53">
        <f t="shared" si="0"/>
        <v>0</v>
      </c>
      <c r="R10" s="53">
        <f t="shared" si="0"/>
        <v>0</v>
      </c>
      <c r="S10" s="53">
        <f t="shared" si="0"/>
        <v>0</v>
      </c>
      <c r="T10" s="53">
        <f t="shared" si="0"/>
        <v>0</v>
      </c>
      <c r="U10" s="53">
        <f t="shared" si="0"/>
        <v>0</v>
      </c>
      <c r="V10" s="54">
        <f>$D9*V9</f>
        <v>0</v>
      </c>
      <c r="W10" s="73">
        <f>SUM(E10:V10)</f>
        <v>0</v>
      </c>
    </row>
    <row r="11" spans="2:23" ht="15.75" customHeight="1" x14ac:dyDescent="0.25">
      <c r="B11" s="104">
        <v>2</v>
      </c>
      <c r="C11" s="106" t="str">
        <f>RESUMO!C10</f>
        <v>INICIO, APOIO E ADMINISTRACAO DA OBRA</v>
      </c>
      <c r="D11" s="108">
        <f>RESUMO!D10</f>
        <v>0</v>
      </c>
      <c r="E11" s="68">
        <v>0.10920000000000001</v>
      </c>
      <c r="F11" s="69">
        <v>9.5200000000000007E-2</v>
      </c>
      <c r="G11" s="69">
        <v>4.9700000000000001E-2</v>
      </c>
      <c r="H11" s="69">
        <v>4.9700000000000001E-2</v>
      </c>
      <c r="I11" s="69">
        <v>4.9700000000000001E-2</v>
      </c>
      <c r="J11" s="69">
        <v>4.9700000000000001E-2</v>
      </c>
      <c r="K11" s="69">
        <v>4.9700000000000001E-2</v>
      </c>
      <c r="L11" s="69">
        <v>4.9700000000000001E-2</v>
      </c>
      <c r="M11" s="69">
        <v>4.9700000000000001E-2</v>
      </c>
      <c r="N11" s="69">
        <v>4.9700000000000001E-2</v>
      </c>
      <c r="O11" s="69">
        <v>4.9700000000000001E-2</v>
      </c>
      <c r="P11" s="69">
        <v>4.9700000000000001E-2</v>
      </c>
      <c r="Q11" s="69">
        <v>4.9700000000000001E-2</v>
      </c>
      <c r="R11" s="69">
        <v>4.9700000000000001E-2</v>
      </c>
      <c r="S11" s="69">
        <v>4.9700000000000001E-2</v>
      </c>
      <c r="T11" s="69">
        <v>4.9700000000000001E-2</v>
      </c>
      <c r="U11" s="69">
        <v>4.9700000000000001E-2</v>
      </c>
      <c r="V11" s="70">
        <v>5.0099999999999999E-2</v>
      </c>
      <c r="W11" s="72">
        <f t="shared" ref="W11:W64" si="1">SUM(E11:V11)</f>
        <v>0.99999999999999989</v>
      </c>
    </row>
    <row r="12" spans="2:23" ht="15.75" customHeight="1" x14ac:dyDescent="0.25">
      <c r="B12" s="105"/>
      <c r="C12" s="107"/>
      <c r="D12" s="109"/>
      <c r="E12" s="53">
        <f>$D11*E11</f>
        <v>0</v>
      </c>
      <c r="F12" s="53">
        <f t="shared" ref="F12" si="2">$D11*F11</f>
        <v>0</v>
      </c>
      <c r="G12" s="53">
        <f t="shared" ref="G12" si="3">$D11*G11</f>
        <v>0</v>
      </c>
      <c r="H12" s="53">
        <f t="shared" ref="H12" si="4">$D11*H11</f>
        <v>0</v>
      </c>
      <c r="I12" s="53">
        <f t="shared" ref="I12" si="5">$D11*I11</f>
        <v>0</v>
      </c>
      <c r="J12" s="53">
        <f t="shared" ref="J12" si="6">$D11*J11</f>
        <v>0</v>
      </c>
      <c r="K12" s="53">
        <f t="shared" ref="K12" si="7">$D11*K11</f>
        <v>0</v>
      </c>
      <c r="L12" s="53">
        <f t="shared" ref="L12" si="8">$D11*L11</f>
        <v>0</v>
      </c>
      <c r="M12" s="53">
        <f t="shared" ref="M12" si="9">$D11*M11</f>
        <v>0</v>
      </c>
      <c r="N12" s="53">
        <f t="shared" ref="N12" si="10">$D11*N11</f>
        <v>0</v>
      </c>
      <c r="O12" s="53">
        <f t="shared" ref="O12" si="11">$D11*O11</f>
        <v>0</v>
      </c>
      <c r="P12" s="53">
        <f t="shared" ref="P12" si="12">$D11*P11</f>
        <v>0</v>
      </c>
      <c r="Q12" s="53">
        <f t="shared" ref="Q12" si="13">$D11*Q11</f>
        <v>0</v>
      </c>
      <c r="R12" s="53">
        <f t="shared" ref="R12" si="14">$D11*R11</f>
        <v>0</v>
      </c>
      <c r="S12" s="53">
        <f t="shared" ref="S12" si="15">$D11*S11</f>
        <v>0</v>
      </c>
      <c r="T12" s="53">
        <f t="shared" ref="T12" si="16">$D11*T11</f>
        <v>0</v>
      </c>
      <c r="U12" s="53">
        <f t="shared" ref="U12" si="17">$D11*U11</f>
        <v>0</v>
      </c>
      <c r="V12" s="54">
        <f t="shared" ref="V12" si="18">$D11*V11</f>
        <v>0</v>
      </c>
      <c r="W12" s="73">
        <f t="shared" si="1"/>
        <v>0</v>
      </c>
    </row>
    <row r="13" spans="2:23" ht="15.75" customHeight="1" x14ac:dyDescent="0.25">
      <c r="B13" s="104">
        <v>3</v>
      </c>
      <c r="C13" s="106" t="str">
        <f>RESUMO!C11</f>
        <v>DEMOLICAO SEM REAPROVEITAMENTO</v>
      </c>
      <c r="D13" s="108">
        <f>RESUMO!D11</f>
        <v>0</v>
      </c>
      <c r="E13" s="63"/>
      <c r="F13" s="64"/>
      <c r="G13" s="69">
        <v>0.33333333333333337</v>
      </c>
      <c r="H13" s="69">
        <v>0.33333333333333337</v>
      </c>
      <c r="I13" s="69">
        <v>0.33333333333333337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5"/>
      <c r="W13" s="72">
        <f t="shared" si="1"/>
        <v>1</v>
      </c>
    </row>
    <row r="14" spans="2:23" ht="15.75" customHeight="1" x14ac:dyDescent="0.25">
      <c r="B14" s="105"/>
      <c r="C14" s="107"/>
      <c r="D14" s="109"/>
      <c r="E14" s="53">
        <f>$D13*E13</f>
        <v>0</v>
      </c>
      <c r="F14" s="53">
        <f t="shared" ref="F14" si="19">$D13*F13</f>
        <v>0</v>
      </c>
      <c r="G14" s="53">
        <f t="shared" ref="G14" si="20">$D13*G13</f>
        <v>0</v>
      </c>
      <c r="H14" s="53">
        <f t="shared" ref="H14" si="21">$D13*H13</f>
        <v>0</v>
      </c>
      <c r="I14" s="53">
        <f t="shared" ref="I14" si="22">$D13*I13</f>
        <v>0</v>
      </c>
      <c r="J14" s="53">
        <f t="shared" ref="J14" si="23">$D13*J13</f>
        <v>0</v>
      </c>
      <c r="K14" s="53">
        <f t="shared" ref="K14" si="24">$D13*K13</f>
        <v>0</v>
      </c>
      <c r="L14" s="53">
        <f t="shared" ref="L14" si="25">$D13*L13</f>
        <v>0</v>
      </c>
      <c r="M14" s="53">
        <f t="shared" ref="M14" si="26">$D13*M13</f>
        <v>0</v>
      </c>
      <c r="N14" s="53">
        <f t="shared" ref="N14" si="27">$D13*N13</f>
        <v>0</v>
      </c>
      <c r="O14" s="53">
        <f t="shared" ref="O14" si="28">$D13*O13</f>
        <v>0</v>
      </c>
      <c r="P14" s="53">
        <f t="shared" ref="P14" si="29">$D13*P13</f>
        <v>0</v>
      </c>
      <c r="Q14" s="53">
        <f t="shared" ref="Q14" si="30">$D13*Q13</f>
        <v>0</v>
      </c>
      <c r="R14" s="53">
        <f t="shared" ref="R14" si="31">$D13*R13</f>
        <v>0</v>
      </c>
      <c r="S14" s="53">
        <f t="shared" ref="S14" si="32">$D13*S13</f>
        <v>0</v>
      </c>
      <c r="T14" s="53">
        <f t="shared" ref="T14" si="33">$D13*T13</f>
        <v>0</v>
      </c>
      <c r="U14" s="53">
        <f t="shared" ref="U14" si="34">$D13*U13</f>
        <v>0</v>
      </c>
      <c r="V14" s="54">
        <f t="shared" ref="V14" si="35">$D13*V13</f>
        <v>0</v>
      </c>
      <c r="W14" s="73">
        <f t="shared" si="1"/>
        <v>0</v>
      </c>
    </row>
    <row r="15" spans="2:23" ht="15.75" customHeight="1" x14ac:dyDescent="0.25">
      <c r="B15" s="104">
        <v>4</v>
      </c>
      <c r="C15" s="106" t="str">
        <f>RESUMO!C12</f>
        <v>RETIRADA COM PROVAVEL REAPROVEITAMENTO</v>
      </c>
      <c r="D15" s="108">
        <f>RESUMO!D12</f>
        <v>0</v>
      </c>
      <c r="E15" s="63"/>
      <c r="F15" s="64"/>
      <c r="G15" s="69">
        <v>0.33333333333333337</v>
      </c>
      <c r="H15" s="69">
        <v>0.33333333333333337</v>
      </c>
      <c r="I15" s="69">
        <v>0.33333333333333337</v>
      </c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5"/>
      <c r="W15" s="72">
        <f t="shared" si="1"/>
        <v>1</v>
      </c>
    </row>
    <row r="16" spans="2:23" ht="15.75" customHeight="1" x14ac:dyDescent="0.25">
      <c r="B16" s="105"/>
      <c r="C16" s="107"/>
      <c r="D16" s="109"/>
      <c r="E16" s="53">
        <f>$D15*E15</f>
        <v>0</v>
      </c>
      <c r="F16" s="53">
        <f t="shared" ref="F16" si="36">$D15*F15</f>
        <v>0</v>
      </c>
      <c r="G16" s="53">
        <f t="shared" ref="G16" si="37">$D15*G15</f>
        <v>0</v>
      </c>
      <c r="H16" s="53">
        <f t="shared" ref="H16" si="38">$D15*H15</f>
        <v>0</v>
      </c>
      <c r="I16" s="53">
        <f t="shared" ref="I16" si="39">$D15*I15</f>
        <v>0</v>
      </c>
      <c r="J16" s="53">
        <f t="shared" ref="J16" si="40">$D15*J15</f>
        <v>0</v>
      </c>
      <c r="K16" s="53">
        <f t="shared" ref="K16" si="41">$D15*K15</f>
        <v>0</v>
      </c>
      <c r="L16" s="53">
        <f t="shared" ref="L16" si="42">$D15*L15</f>
        <v>0</v>
      </c>
      <c r="M16" s="53">
        <f t="shared" ref="M16" si="43">$D15*M15</f>
        <v>0</v>
      </c>
      <c r="N16" s="53">
        <f t="shared" ref="N16" si="44">$D15*N15</f>
        <v>0</v>
      </c>
      <c r="O16" s="53">
        <f t="shared" ref="O16" si="45">$D15*O15</f>
        <v>0</v>
      </c>
      <c r="P16" s="53">
        <f t="shared" ref="P16" si="46">$D15*P15</f>
        <v>0</v>
      </c>
      <c r="Q16" s="53">
        <f t="shared" ref="Q16" si="47">$D15*Q15</f>
        <v>0</v>
      </c>
      <c r="R16" s="53">
        <f t="shared" ref="R16" si="48">$D15*R15</f>
        <v>0</v>
      </c>
      <c r="S16" s="53">
        <f t="shared" ref="S16" si="49">$D15*S15</f>
        <v>0</v>
      </c>
      <c r="T16" s="53">
        <f t="shared" ref="T16" si="50">$D15*T15</f>
        <v>0</v>
      </c>
      <c r="U16" s="53">
        <f t="shared" ref="U16" si="51">$D15*U15</f>
        <v>0</v>
      </c>
      <c r="V16" s="54">
        <f t="shared" ref="V16" si="52">$D15*V15</f>
        <v>0</v>
      </c>
      <c r="W16" s="73">
        <f t="shared" si="1"/>
        <v>0</v>
      </c>
    </row>
    <row r="17" spans="2:23" ht="15.75" customHeight="1" x14ac:dyDescent="0.25">
      <c r="B17" s="104">
        <v>5</v>
      </c>
      <c r="C17" s="106" t="str">
        <f>RESUMO!C13</f>
        <v>TRANSPORTE E MOVIMENTACAO, DENTRO E FORA DA OBRA</v>
      </c>
      <c r="D17" s="108">
        <f>RESUMO!D13</f>
        <v>0</v>
      </c>
      <c r="E17" s="63"/>
      <c r="F17" s="64"/>
      <c r="G17" s="69">
        <v>0.33333333333333337</v>
      </c>
      <c r="H17" s="69">
        <v>0.33333333333333337</v>
      </c>
      <c r="I17" s="69">
        <v>0.33333333333333337</v>
      </c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5"/>
      <c r="W17" s="72">
        <f t="shared" si="1"/>
        <v>1</v>
      </c>
    </row>
    <row r="18" spans="2:23" ht="15.75" customHeight="1" x14ac:dyDescent="0.25">
      <c r="B18" s="105"/>
      <c r="C18" s="107"/>
      <c r="D18" s="109"/>
      <c r="E18" s="53">
        <f>$D17*E17</f>
        <v>0</v>
      </c>
      <c r="F18" s="53">
        <f t="shared" ref="F18" si="53">$D17*F17</f>
        <v>0</v>
      </c>
      <c r="G18" s="53">
        <f t="shared" ref="G18" si="54">$D17*G17</f>
        <v>0</v>
      </c>
      <c r="H18" s="53">
        <f t="shared" ref="H18" si="55">$D17*H17</f>
        <v>0</v>
      </c>
      <c r="I18" s="53">
        <f t="shared" ref="I18" si="56">$D17*I17</f>
        <v>0</v>
      </c>
      <c r="J18" s="53">
        <f t="shared" ref="J18" si="57">$D17*J17</f>
        <v>0</v>
      </c>
      <c r="K18" s="53">
        <f t="shared" ref="K18" si="58">$D17*K17</f>
        <v>0</v>
      </c>
      <c r="L18" s="53">
        <f t="shared" ref="L18" si="59">$D17*L17</f>
        <v>0</v>
      </c>
      <c r="M18" s="53">
        <f t="shared" ref="M18" si="60">$D17*M17</f>
        <v>0</v>
      </c>
      <c r="N18" s="53">
        <f t="shared" ref="N18" si="61">$D17*N17</f>
        <v>0</v>
      </c>
      <c r="O18" s="53">
        <f t="shared" ref="O18" si="62">$D17*O17</f>
        <v>0</v>
      </c>
      <c r="P18" s="53">
        <f t="shared" ref="P18" si="63">$D17*P17</f>
        <v>0</v>
      </c>
      <c r="Q18" s="53">
        <f t="shared" ref="Q18" si="64">$D17*Q17</f>
        <v>0</v>
      </c>
      <c r="R18" s="53">
        <f t="shared" ref="R18" si="65">$D17*R17</f>
        <v>0</v>
      </c>
      <c r="S18" s="53">
        <f t="shared" ref="S18" si="66">$D17*S17</f>
        <v>0</v>
      </c>
      <c r="T18" s="53">
        <f t="shared" ref="T18" si="67">$D17*T17</f>
        <v>0</v>
      </c>
      <c r="U18" s="53">
        <f t="shared" ref="U18" si="68">$D17*U17</f>
        <v>0</v>
      </c>
      <c r="V18" s="54">
        <f t="shared" ref="V18" si="69">$D17*V17</f>
        <v>0</v>
      </c>
      <c r="W18" s="73">
        <f t="shared" si="1"/>
        <v>0</v>
      </c>
    </row>
    <row r="19" spans="2:23" ht="15.75" customHeight="1" x14ac:dyDescent="0.25">
      <c r="B19" s="104">
        <v>6</v>
      </c>
      <c r="C19" s="106" t="str">
        <f>RESUMO!C14</f>
        <v>SERVICO EM SOLO E ROCHA, MANUAL</v>
      </c>
      <c r="D19" s="108">
        <f>RESUMO!D14</f>
        <v>0</v>
      </c>
      <c r="E19" s="63"/>
      <c r="F19" s="64"/>
      <c r="G19" s="64"/>
      <c r="H19" s="69">
        <v>0.33333333333333337</v>
      </c>
      <c r="I19" s="69">
        <v>0.33333333333333337</v>
      </c>
      <c r="J19" s="69">
        <v>0.33333333333333337</v>
      </c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5"/>
      <c r="W19" s="72">
        <f t="shared" si="1"/>
        <v>1</v>
      </c>
    </row>
    <row r="20" spans="2:23" ht="15.75" customHeight="1" x14ac:dyDescent="0.25">
      <c r="B20" s="105"/>
      <c r="C20" s="107"/>
      <c r="D20" s="109"/>
      <c r="E20" s="53">
        <f>$D19*E19</f>
        <v>0</v>
      </c>
      <c r="F20" s="53">
        <f t="shared" ref="F20" si="70">$D19*F19</f>
        <v>0</v>
      </c>
      <c r="G20" s="53">
        <f t="shared" ref="G20" si="71">$D19*G19</f>
        <v>0</v>
      </c>
      <c r="H20" s="53">
        <f t="shared" ref="H20" si="72">$D19*H19</f>
        <v>0</v>
      </c>
      <c r="I20" s="53">
        <f t="shared" ref="I20" si="73">$D19*I19</f>
        <v>0</v>
      </c>
      <c r="J20" s="53">
        <f t="shared" ref="J20" si="74">$D19*J19</f>
        <v>0</v>
      </c>
      <c r="K20" s="53">
        <f t="shared" ref="K20" si="75">$D19*K19</f>
        <v>0</v>
      </c>
      <c r="L20" s="53">
        <f t="shared" ref="L20" si="76">$D19*L19</f>
        <v>0</v>
      </c>
      <c r="M20" s="53">
        <f t="shared" ref="M20" si="77">$D19*M19</f>
        <v>0</v>
      </c>
      <c r="N20" s="53">
        <f t="shared" ref="N20" si="78">$D19*N19</f>
        <v>0</v>
      </c>
      <c r="O20" s="53">
        <f t="shared" ref="O20" si="79">$D19*O19</f>
        <v>0</v>
      </c>
      <c r="P20" s="53">
        <f t="shared" ref="P20" si="80">$D19*P19</f>
        <v>0</v>
      </c>
      <c r="Q20" s="53">
        <f t="shared" ref="Q20" si="81">$D19*Q19</f>
        <v>0</v>
      </c>
      <c r="R20" s="53">
        <f t="shared" ref="R20" si="82">$D19*R19</f>
        <v>0</v>
      </c>
      <c r="S20" s="53">
        <f t="shared" ref="S20" si="83">$D19*S19</f>
        <v>0</v>
      </c>
      <c r="T20" s="53">
        <f t="shared" ref="T20" si="84">$D19*T19</f>
        <v>0</v>
      </c>
      <c r="U20" s="53">
        <f t="shared" ref="U20" si="85">$D19*U19</f>
        <v>0</v>
      </c>
      <c r="V20" s="54">
        <f t="shared" ref="V20" si="86">$D19*V19</f>
        <v>0</v>
      </c>
      <c r="W20" s="73">
        <f t="shared" si="1"/>
        <v>0</v>
      </c>
    </row>
    <row r="21" spans="2:23" ht="15.75" customHeight="1" x14ac:dyDescent="0.25">
      <c r="B21" s="104">
        <v>7</v>
      </c>
      <c r="C21" s="106" t="str">
        <f>RESUMO!C15</f>
        <v>ESCORAMENTO, CONTENCAO E DRENAGEM</v>
      </c>
      <c r="D21" s="108">
        <f>RESUMO!D15</f>
        <v>0</v>
      </c>
      <c r="E21" s="63"/>
      <c r="F21" s="64"/>
      <c r="G21" s="64"/>
      <c r="H21" s="69">
        <v>0.33333333333333337</v>
      </c>
      <c r="I21" s="69">
        <v>0.33333333333333337</v>
      </c>
      <c r="J21" s="69">
        <v>0.33333333333333337</v>
      </c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5"/>
      <c r="W21" s="72">
        <f t="shared" si="1"/>
        <v>1</v>
      </c>
    </row>
    <row r="22" spans="2:23" ht="15.75" customHeight="1" x14ac:dyDescent="0.25">
      <c r="B22" s="105"/>
      <c r="C22" s="107"/>
      <c r="D22" s="109"/>
      <c r="E22" s="53">
        <f>$D21*E21</f>
        <v>0</v>
      </c>
      <c r="F22" s="53">
        <f t="shared" ref="F22" si="87">$D21*F21</f>
        <v>0</v>
      </c>
      <c r="G22" s="53">
        <f t="shared" ref="G22" si="88">$D21*G21</f>
        <v>0</v>
      </c>
      <c r="H22" s="53">
        <f t="shared" ref="H22" si="89">$D21*H21</f>
        <v>0</v>
      </c>
      <c r="I22" s="53">
        <f t="shared" ref="I22" si="90">$D21*I21</f>
        <v>0</v>
      </c>
      <c r="J22" s="53">
        <f t="shared" ref="J22" si="91">$D21*J21</f>
        <v>0</v>
      </c>
      <c r="K22" s="53">
        <f t="shared" ref="K22" si="92">$D21*K21</f>
        <v>0</v>
      </c>
      <c r="L22" s="53">
        <f t="shared" ref="L22" si="93">$D21*L21</f>
        <v>0</v>
      </c>
      <c r="M22" s="53">
        <f t="shared" ref="M22" si="94">$D21*M21</f>
        <v>0</v>
      </c>
      <c r="N22" s="53">
        <f t="shared" ref="N22" si="95">$D21*N21</f>
        <v>0</v>
      </c>
      <c r="O22" s="53">
        <f t="shared" ref="O22" si="96">$D21*O21</f>
        <v>0</v>
      </c>
      <c r="P22" s="53">
        <f t="shared" ref="P22" si="97">$D21*P21</f>
        <v>0</v>
      </c>
      <c r="Q22" s="53">
        <f t="shared" ref="Q22" si="98">$D21*Q21</f>
        <v>0</v>
      </c>
      <c r="R22" s="53">
        <f t="shared" ref="R22" si="99">$D21*R21</f>
        <v>0</v>
      </c>
      <c r="S22" s="53">
        <f t="shared" ref="S22" si="100">$D21*S21</f>
        <v>0</v>
      </c>
      <c r="T22" s="53">
        <f t="shared" ref="T22" si="101">$D21*T21</f>
        <v>0</v>
      </c>
      <c r="U22" s="53">
        <f t="shared" ref="U22" si="102">$D21*U21</f>
        <v>0</v>
      </c>
      <c r="V22" s="54">
        <f t="shared" ref="V22" si="103">$D21*V21</f>
        <v>0</v>
      </c>
      <c r="W22" s="73">
        <f t="shared" si="1"/>
        <v>0</v>
      </c>
    </row>
    <row r="23" spans="2:23" ht="15.75" customHeight="1" x14ac:dyDescent="0.25">
      <c r="B23" s="104">
        <v>8</v>
      </c>
      <c r="C23" s="106" t="str">
        <f>RESUMO!C16</f>
        <v>FORMA</v>
      </c>
      <c r="D23" s="108">
        <f>RESUMO!D16</f>
        <v>0</v>
      </c>
      <c r="E23" s="63"/>
      <c r="F23" s="64"/>
      <c r="G23" s="64"/>
      <c r="H23" s="64"/>
      <c r="I23" s="69">
        <v>0.5</v>
      </c>
      <c r="J23" s="69">
        <v>0.5</v>
      </c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5"/>
      <c r="W23" s="72">
        <f t="shared" si="1"/>
        <v>1</v>
      </c>
    </row>
    <row r="24" spans="2:23" ht="15.75" customHeight="1" x14ac:dyDescent="0.25">
      <c r="B24" s="105"/>
      <c r="C24" s="107"/>
      <c r="D24" s="109"/>
      <c r="E24" s="53">
        <f>$D23*E23</f>
        <v>0</v>
      </c>
      <c r="F24" s="53">
        <f t="shared" ref="F24" si="104">$D23*F23</f>
        <v>0</v>
      </c>
      <c r="G24" s="53">
        <f t="shared" ref="G24" si="105">$D23*G23</f>
        <v>0</v>
      </c>
      <c r="H24" s="53">
        <f t="shared" ref="H24" si="106">$D23*H23</f>
        <v>0</v>
      </c>
      <c r="I24" s="53">
        <f t="shared" ref="I24" si="107">$D23*I23</f>
        <v>0</v>
      </c>
      <c r="J24" s="53">
        <f t="shared" ref="J24" si="108">$D23*J23</f>
        <v>0</v>
      </c>
      <c r="K24" s="53">
        <f t="shared" ref="K24" si="109">$D23*K23</f>
        <v>0</v>
      </c>
      <c r="L24" s="53">
        <f t="shared" ref="L24" si="110">$D23*L23</f>
        <v>0</v>
      </c>
      <c r="M24" s="53">
        <f t="shared" ref="M24" si="111">$D23*M23</f>
        <v>0</v>
      </c>
      <c r="N24" s="53">
        <f t="shared" ref="N24" si="112">$D23*N23</f>
        <v>0</v>
      </c>
      <c r="O24" s="53">
        <f t="shared" ref="O24" si="113">$D23*O23</f>
        <v>0</v>
      </c>
      <c r="P24" s="53">
        <f t="shared" ref="P24" si="114">$D23*P23</f>
        <v>0</v>
      </c>
      <c r="Q24" s="53">
        <f t="shared" ref="Q24" si="115">$D23*Q23</f>
        <v>0</v>
      </c>
      <c r="R24" s="53">
        <f t="shared" ref="R24" si="116">$D23*R23</f>
        <v>0</v>
      </c>
      <c r="S24" s="53">
        <f t="shared" ref="S24" si="117">$D23*S23</f>
        <v>0</v>
      </c>
      <c r="T24" s="53">
        <f t="shared" ref="T24" si="118">$D23*T23</f>
        <v>0</v>
      </c>
      <c r="U24" s="53">
        <f t="shared" ref="U24" si="119">$D23*U23</f>
        <v>0</v>
      </c>
      <c r="V24" s="54">
        <f t="shared" ref="V24" si="120">$D23*V23</f>
        <v>0</v>
      </c>
      <c r="W24" s="73">
        <f t="shared" si="1"/>
        <v>0</v>
      </c>
    </row>
    <row r="25" spans="2:23" ht="15.75" customHeight="1" x14ac:dyDescent="0.25">
      <c r="B25" s="104">
        <v>9</v>
      </c>
      <c r="C25" s="106" t="str">
        <f>RESUMO!C17</f>
        <v>ARMADURA E CORDOALHA ESTRUTURAL</v>
      </c>
      <c r="D25" s="108">
        <f>RESUMO!D17</f>
        <v>0</v>
      </c>
      <c r="E25" s="63"/>
      <c r="F25" s="64"/>
      <c r="G25" s="64"/>
      <c r="H25" s="64"/>
      <c r="I25" s="69">
        <v>0.5</v>
      </c>
      <c r="J25" s="69">
        <v>0.5</v>
      </c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5"/>
      <c r="W25" s="72">
        <f t="shared" si="1"/>
        <v>1</v>
      </c>
    </row>
    <row r="26" spans="2:23" ht="15.75" customHeight="1" x14ac:dyDescent="0.25">
      <c r="B26" s="105"/>
      <c r="C26" s="107"/>
      <c r="D26" s="109"/>
      <c r="E26" s="53">
        <f>$D25*E25</f>
        <v>0</v>
      </c>
      <c r="F26" s="53">
        <f t="shared" ref="F26" si="121">$D25*F25</f>
        <v>0</v>
      </c>
      <c r="G26" s="53">
        <f t="shared" ref="G26" si="122">$D25*G25</f>
        <v>0</v>
      </c>
      <c r="H26" s="53">
        <f t="shared" ref="H26" si="123">$D25*H25</f>
        <v>0</v>
      </c>
      <c r="I26" s="53">
        <f t="shared" ref="I26" si="124">$D25*I25</f>
        <v>0</v>
      </c>
      <c r="J26" s="53">
        <f t="shared" ref="J26" si="125">$D25*J25</f>
        <v>0</v>
      </c>
      <c r="K26" s="53">
        <f t="shared" ref="K26" si="126">$D25*K25</f>
        <v>0</v>
      </c>
      <c r="L26" s="53">
        <f t="shared" ref="L26" si="127">$D25*L25</f>
        <v>0</v>
      </c>
      <c r="M26" s="53">
        <f t="shared" ref="M26" si="128">$D25*M25</f>
        <v>0</v>
      </c>
      <c r="N26" s="53">
        <f t="shared" ref="N26" si="129">$D25*N25</f>
        <v>0</v>
      </c>
      <c r="O26" s="53">
        <f t="shared" ref="O26" si="130">$D25*O25</f>
        <v>0</v>
      </c>
      <c r="P26" s="53">
        <f t="shared" ref="P26" si="131">$D25*P25</f>
        <v>0</v>
      </c>
      <c r="Q26" s="53">
        <f t="shared" ref="Q26" si="132">$D25*Q25</f>
        <v>0</v>
      </c>
      <c r="R26" s="53">
        <f t="shared" ref="R26" si="133">$D25*R25</f>
        <v>0</v>
      </c>
      <c r="S26" s="53">
        <f t="shared" ref="S26" si="134">$D25*S25</f>
        <v>0</v>
      </c>
      <c r="T26" s="53">
        <f t="shared" ref="T26" si="135">$D25*T25</f>
        <v>0</v>
      </c>
      <c r="U26" s="53">
        <f t="shared" ref="U26" si="136">$D25*U25</f>
        <v>0</v>
      </c>
      <c r="V26" s="54">
        <f t="shared" ref="V26" si="137">$D25*V25</f>
        <v>0</v>
      </c>
      <c r="W26" s="73">
        <f t="shared" si="1"/>
        <v>0</v>
      </c>
    </row>
    <row r="27" spans="2:23" ht="15.75" customHeight="1" x14ac:dyDescent="0.25">
      <c r="B27" s="104">
        <v>10</v>
      </c>
      <c r="C27" s="106" t="str">
        <f>RESUMO!C18</f>
        <v>CONCRETO, MASSA E LASTRO</v>
      </c>
      <c r="D27" s="108">
        <f>RESUMO!D18</f>
        <v>0</v>
      </c>
      <c r="E27" s="63"/>
      <c r="F27" s="64"/>
      <c r="G27" s="64"/>
      <c r="H27" s="64"/>
      <c r="I27" s="69">
        <v>0.5</v>
      </c>
      <c r="J27" s="69">
        <v>0.5</v>
      </c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5"/>
      <c r="W27" s="72">
        <f t="shared" si="1"/>
        <v>1</v>
      </c>
    </row>
    <row r="28" spans="2:23" ht="15.75" customHeight="1" x14ac:dyDescent="0.25">
      <c r="B28" s="105"/>
      <c r="C28" s="107"/>
      <c r="D28" s="109"/>
      <c r="E28" s="53">
        <f>$D27*E27</f>
        <v>0</v>
      </c>
      <c r="F28" s="53">
        <f t="shared" ref="F28" si="138">$D27*F27</f>
        <v>0</v>
      </c>
      <c r="G28" s="53">
        <f t="shared" ref="G28" si="139">$D27*G27</f>
        <v>0</v>
      </c>
      <c r="H28" s="53">
        <f t="shared" ref="H28" si="140">$D27*H27</f>
        <v>0</v>
      </c>
      <c r="I28" s="53">
        <f t="shared" ref="I28" si="141">$D27*I27</f>
        <v>0</v>
      </c>
      <c r="J28" s="53">
        <f t="shared" ref="J28" si="142">$D27*J27</f>
        <v>0</v>
      </c>
      <c r="K28" s="53">
        <f t="shared" ref="K28" si="143">$D27*K27</f>
        <v>0</v>
      </c>
      <c r="L28" s="53">
        <f t="shared" ref="L28" si="144">$D27*L27</f>
        <v>0</v>
      </c>
      <c r="M28" s="53">
        <f t="shared" ref="M28" si="145">$D27*M27</f>
        <v>0</v>
      </c>
      <c r="N28" s="53">
        <f t="shared" ref="N28" si="146">$D27*N27</f>
        <v>0</v>
      </c>
      <c r="O28" s="53">
        <f t="shared" ref="O28" si="147">$D27*O27</f>
        <v>0</v>
      </c>
      <c r="P28" s="53">
        <f t="shared" ref="P28" si="148">$D27*P27</f>
        <v>0</v>
      </c>
      <c r="Q28" s="53">
        <f t="shared" ref="Q28" si="149">$D27*Q27</f>
        <v>0</v>
      </c>
      <c r="R28" s="53">
        <f t="shared" ref="R28" si="150">$D27*R27</f>
        <v>0</v>
      </c>
      <c r="S28" s="53">
        <f t="shared" ref="S28" si="151">$D27*S27</f>
        <v>0</v>
      </c>
      <c r="T28" s="53">
        <f t="shared" ref="T28" si="152">$D27*T27</f>
        <v>0</v>
      </c>
      <c r="U28" s="53">
        <f t="shared" ref="U28" si="153">$D27*U27</f>
        <v>0</v>
      </c>
      <c r="V28" s="54">
        <f t="shared" ref="V28" si="154">$D27*V27</f>
        <v>0</v>
      </c>
      <c r="W28" s="73">
        <f t="shared" si="1"/>
        <v>0</v>
      </c>
    </row>
    <row r="29" spans="2:23" ht="15.75" customHeight="1" x14ac:dyDescent="0.25">
      <c r="B29" s="104">
        <v>11</v>
      </c>
      <c r="C29" s="106" t="str">
        <f>PLANILHA_REV!E88</f>
        <v>FUNDACAO PROFUNDA</v>
      </c>
      <c r="D29" s="108">
        <f>RESUMO!D19</f>
        <v>0</v>
      </c>
      <c r="E29" s="63"/>
      <c r="F29" s="64"/>
      <c r="G29" s="64"/>
      <c r="H29" s="69">
        <v>0.5</v>
      </c>
      <c r="I29" s="69">
        <v>0.5</v>
      </c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5"/>
      <c r="W29" s="72">
        <f t="shared" si="1"/>
        <v>1</v>
      </c>
    </row>
    <row r="30" spans="2:23" ht="15.75" customHeight="1" x14ac:dyDescent="0.25">
      <c r="B30" s="105"/>
      <c r="C30" s="107"/>
      <c r="D30" s="109"/>
      <c r="E30" s="53">
        <f>$D29*E29</f>
        <v>0</v>
      </c>
      <c r="F30" s="53">
        <f t="shared" ref="F30" si="155">$D29*F29</f>
        <v>0</v>
      </c>
      <c r="G30" s="53">
        <f t="shared" ref="G30" si="156">$D29*G29</f>
        <v>0</v>
      </c>
      <c r="H30" s="53">
        <f t="shared" ref="H30" si="157">$D29*H29</f>
        <v>0</v>
      </c>
      <c r="I30" s="53">
        <f t="shared" ref="I30" si="158">$D29*I29</f>
        <v>0</v>
      </c>
      <c r="J30" s="53">
        <f t="shared" ref="J30" si="159">$D29*J29</f>
        <v>0</v>
      </c>
      <c r="K30" s="53">
        <f t="shared" ref="K30" si="160">$D29*K29</f>
        <v>0</v>
      </c>
      <c r="L30" s="53">
        <f t="shared" ref="L30" si="161">$D29*L29</f>
        <v>0</v>
      </c>
      <c r="M30" s="53">
        <f t="shared" ref="M30" si="162">$D29*M29</f>
        <v>0</v>
      </c>
      <c r="N30" s="53">
        <f t="shared" ref="N30" si="163">$D29*N29</f>
        <v>0</v>
      </c>
      <c r="O30" s="53">
        <f t="shared" ref="O30" si="164">$D29*O29</f>
        <v>0</v>
      </c>
      <c r="P30" s="53">
        <f t="shared" ref="P30" si="165">$D29*P29</f>
        <v>0</v>
      </c>
      <c r="Q30" s="53">
        <f t="shared" ref="Q30" si="166">$D29*Q29</f>
        <v>0</v>
      </c>
      <c r="R30" s="53">
        <f t="shared" ref="R30" si="167">$D29*R29</f>
        <v>0</v>
      </c>
      <c r="S30" s="53">
        <f t="shared" ref="S30" si="168">$D29*S29</f>
        <v>0</v>
      </c>
      <c r="T30" s="53">
        <f t="shared" ref="T30" si="169">$D29*T29</f>
        <v>0</v>
      </c>
      <c r="U30" s="53">
        <f t="shared" ref="U30" si="170">$D29*U29</f>
        <v>0</v>
      </c>
      <c r="V30" s="54">
        <f t="shared" ref="V30" si="171">$D29*V29</f>
        <v>0</v>
      </c>
      <c r="W30" s="73">
        <f t="shared" si="1"/>
        <v>0</v>
      </c>
    </row>
    <row r="31" spans="2:23" ht="15.75" customHeight="1" x14ac:dyDescent="0.25">
      <c r="B31" s="104">
        <v>12</v>
      </c>
      <c r="C31" s="106" t="str">
        <f>PLANILHA_REV!E90</f>
        <v>ESTRUTURA EM MADEIRA, FERRO, ALUMINIO E CONCRETO</v>
      </c>
      <c r="D31" s="108">
        <f>RESUMO!D20</f>
        <v>0</v>
      </c>
      <c r="E31" s="63"/>
      <c r="F31" s="64"/>
      <c r="G31" s="64"/>
      <c r="H31" s="64"/>
      <c r="I31" s="69">
        <v>0.15</v>
      </c>
      <c r="J31" s="69">
        <v>0.15</v>
      </c>
      <c r="K31" s="69">
        <v>0.15</v>
      </c>
      <c r="L31" s="69">
        <v>0.15</v>
      </c>
      <c r="M31" s="69">
        <v>0.15</v>
      </c>
      <c r="N31" s="69">
        <v>0.15</v>
      </c>
      <c r="O31" s="69">
        <v>0.1</v>
      </c>
      <c r="P31" s="64"/>
      <c r="Q31" s="64"/>
      <c r="R31" s="64"/>
      <c r="S31" s="64"/>
      <c r="T31" s="64"/>
      <c r="U31" s="64"/>
      <c r="V31" s="65"/>
      <c r="W31" s="72">
        <f t="shared" si="1"/>
        <v>1</v>
      </c>
    </row>
    <row r="32" spans="2:23" ht="15.75" customHeight="1" x14ac:dyDescent="0.25">
      <c r="B32" s="105"/>
      <c r="C32" s="107"/>
      <c r="D32" s="109"/>
      <c r="E32" s="53">
        <f>$D31*E31</f>
        <v>0</v>
      </c>
      <c r="F32" s="53">
        <f t="shared" ref="F32" si="172">$D31*F31</f>
        <v>0</v>
      </c>
      <c r="G32" s="53">
        <f t="shared" ref="G32" si="173">$D31*G31</f>
        <v>0</v>
      </c>
      <c r="H32" s="53">
        <f t="shared" ref="H32" si="174">$D31*H31</f>
        <v>0</v>
      </c>
      <c r="I32" s="53">
        <f t="shared" ref="I32" si="175">$D31*I31</f>
        <v>0</v>
      </c>
      <c r="J32" s="53">
        <f t="shared" ref="J32" si="176">$D31*J31</f>
        <v>0</v>
      </c>
      <c r="K32" s="53">
        <f t="shared" ref="K32" si="177">$D31*K31</f>
        <v>0</v>
      </c>
      <c r="L32" s="53">
        <f t="shared" ref="L32" si="178">$D31*L31</f>
        <v>0</v>
      </c>
      <c r="M32" s="53">
        <f t="shared" ref="M32" si="179">$D31*M31</f>
        <v>0</v>
      </c>
      <c r="N32" s="53">
        <f t="shared" ref="N32" si="180">$D31*N31</f>
        <v>0</v>
      </c>
      <c r="O32" s="53">
        <f t="shared" ref="O32" si="181">$D31*O31</f>
        <v>0</v>
      </c>
      <c r="P32" s="53">
        <f t="shared" ref="P32" si="182">$D31*P31</f>
        <v>0</v>
      </c>
      <c r="Q32" s="53">
        <f t="shared" ref="Q32" si="183">$D31*Q31</f>
        <v>0</v>
      </c>
      <c r="R32" s="53">
        <f t="shared" ref="R32" si="184">$D31*R31</f>
        <v>0</v>
      </c>
      <c r="S32" s="53">
        <f t="shared" ref="S32" si="185">$D31*S31</f>
        <v>0</v>
      </c>
      <c r="T32" s="53">
        <f t="shared" ref="T32" si="186">$D31*T31</f>
        <v>0</v>
      </c>
      <c r="U32" s="53">
        <f t="shared" ref="U32" si="187">$D31*U31</f>
        <v>0</v>
      </c>
      <c r="V32" s="54">
        <f t="shared" ref="V32" si="188">$D31*V31</f>
        <v>0</v>
      </c>
      <c r="W32" s="73">
        <f t="shared" si="1"/>
        <v>0</v>
      </c>
    </row>
    <row r="33" spans="2:23" ht="15.75" customHeight="1" x14ac:dyDescent="0.25">
      <c r="B33" s="104">
        <v>13</v>
      </c>
      <c r="C33" s="106" t="str">
        <f>PLANILHA_REV!E92</f>
        <v>LAJE E PAINEL DE FECHAMENTO PRE-FABRICADOS</v>
      </c>
      <c r="D33" s="108">
        <f>RESUMO!D21</f>
        <v>0</v>
      </c>
      <c r="E33" s="63"/>
      <c r="F33" s="64"/>
      <c r="G33" s="64"/>
      <c r="H33" s="64"/>
      <c r="I33" s="69">
        <v>0.15</v>
      </c>
      <c r="J33" s="69">
        <v>0.15</v>
      </c>
      <c r="K33" s="69">
        <v>0.15</v>
      </c>
      <c r="L33" s="69">
        <v>0.15</v>
      </c>
      <c r="M33" s="69">
        <v>0.15</v>
      </c>
      <c r="N33" s="69">
        <v>0.15</v>
      </c>
      <c r="O33" s="69">
        <v>0.1</v>
      </c>
      <c r="P33" s="64"/>
      <c r="Q33" s="64"/>
      <c r="R33" s="64"/>
      <c r="S33" s="64"/>
      <c r="T33" s="64"/>
      <c r="U33" s="64"/>
      <c r="V33" s="65"/>
      <c r="W33" s="72">
        <f t="shared" si="1"/>
        <v>1</v>
      </c>
    </row>
    <row r="34" spans="2:23" ht="15.75" customHeight="1" x14ac:dyDescent="0.25">
      <c r="B34" s="105"/>
      <c r="C34" s="107"/>
      <c r="D34" s="109"/>
      <c r="E34" s="53">
        <f>$D33*E33</f>
        <v>0</v>
      </c>
      <c r="F34" s="53">
        <f t="shared" ref="F34" si="189">$D33*F33</f>
        <v>0</v>
      </c>
      <c r="G34" s="53">
        <f t="shared" ref="G34" si="190">$D33*G33</f>
        <v>0</v>
      </c>
      <c r="H34" s="53">
        <f t="shared" ref="H34" si="191">$D33*H33</f>
        <v>0</v>
      </c>
      <c r="I34" s="53">
        <f t="shared" ref="I34" si="192">$D33*I33</f>
        <v>0</v>
      </c>
      <c r="J34" s="53">
        <f t="shared" ref="J34" si="193">$D33*J33</f>
        <v>0</v>
      </c>
      <c r="K34" s="53">
        <f t="shared" ref="K34" si="194">$D33*K33</f>
        <v>0</v>
      </c>
      <c r="L34" s="53">
        <f t="shared" ref="L34" si="195">$D33*L33</f>
        <v>0</v>
      </c>
      <c r="M34" s="53">
        <f t="shared" ref="M34" si="196">$D33*M33</f>
        <v>0</v>
      </c>
      <c r="N34" s="53">
        <f t="shared" ref="N34" si="197">$D33*N33</f>
        <v>0</v>
      </c>
      <c r="O34" s="53">
        <f t="shared" ref="O34" si="198">$D33*O33</f>
        <v>0</v>
      </c>
      <c r="P34" s="53">
        <f t="shared" ref="P34" si="199">$D33*P33</f>
        <v>0</v>
      </c>
      <c r="Q34" s="53">
        <f t="shared" ref="Q34" si="200">$D33*Q33</f>
        <v>0</v>
      </c>
      <c r="R34" s="53">
        <f t="shared" ref="R34" si="201">$D33*R33</f>
        <v>0</v>
      </c>
      <c r="S34" s="53">
        <f t="shared" ref="S34" si="202">$D33*S33</f>
        <v>0</v>
      </c>
      <c r="T34" s="53">
        <f t="shared" ref="T34" si="203">$D33*T33</f>
        <v>0</v>
      </c>
      <c r="U34" s="53">
        <f t="shared" ref="U34" si="204">$D33*U33</f>
        <v>0</v>
      </c>
      <c r="V34" s="54">
        <f t="shared" ref="V34" si="205">$D33*V33</f>
        <v>0</v>
      </c>
      <c r="W34" s="73">
        <f t="shared" si="1"/>
        <v>0</v>
      </c>
    </row>
    <row r="35" spans="2:23" ht="15.75" customHeight="1" x14ac:dyDescent="0.25">
      <c r="B35" s="104">
        <v>14</v>
      </c>
      <c r="C35" s="106" t="str">
        <f>RESUMO!C22</f>
        <v>ALVENARIA E ELEMENTO DIVISOR</v>
      </c>
      <c r="D35" s="108">
        <f>RESUMO!D22</f>
        <v>0</v>
      </c>
      <c r="E35" s="63"/>
      <c r="F35" s="64"/>
      <c r="G35" s="64"/>
      <c r="H35" s="64"/>
      <c r="I35" s="64"/>
      <c r="J35" s="69">
        <v>1</v>
      </c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5"/>
      <c r="W35" s="72">
        <f t="shared" si="1"/>
        <v>1</v>
      </c>
    </row>
    <row r="36" spans="2:23" ht="15.75" customHeight="1" x14ac:dyDescent="0.25">
      <c r="B36" s="105"/>
      <c r="C36" s="107"/>
      <c r="D36" s="109"/>
      <c r="E36" s="53">
        <f>$D35*E35</f>
        <v>0</v>
      </c>
      <c r="F36" s="53">
        <f t="shared" ref="F36" si="206">$D35*F35</f>
        <v>0</v>
      </c>
      <c r="G36" s="53">
        <f t="shared" ref="G36" si="207">$D35*G35</f>
        <v>0</v>
      </c>
      <c r="H36" s="53">
        <f t="shared" ref="H36" si="208">$D35*H35</f>
        <v>0</v>
      </c>
      <c r="I36" s="53">
        <f t="shared" ref="I36" si="209">$D35*I35</f>
        <v>0</v>
      </c>
      <c r="J36" s="53">
        <f t="shared" ref="J36" si="210">$D35*J35</f>
        <v>0</v>
      </c>
      <c r="K36" s="53">
        <f t="shared" ref="K36" si="211">$D35*K35</f>
        <v>0</v>
      </c>
      <c r="L36" s="53">
        <f t="shared" ref="L36" si="212">$D35*L35</f>
        <v>0</v>
      </c>
      <c r="M36" s="53">
        <f t="shared" ref="M36" si="213">$D35*M35</f>
        <v>0</v>
      </c>
      <c r="N36" s="53">
        <f t="shared" ref="N36" si="214">$D35*N35</f>
        <v>0</v>
      </c>
      <c r="O36" s="53">
        <f t="shared" ref="O36" si="215">$D35*O35</f>
        <v>0</v>
      </c>
      <c r="P36" s="53">
        <f t="shared" ref="P36" si="216">$D35*P35</f>
        <v>0</v>
      </c>
      <c r="Q36" s="53">
        <f t="shared" ref="Q36" si="217">$D35*Q35</f>
        <v>0</v>
      </c>
      <c r="R36" s="53">
        <f t="shared" ref="R36" si="218">$D35*R35</f>
        <v>0</v>
      </c>
      <c r="S36" s="53">
        <f t="shared" ref="S36" si="219">$D35*S35</f>
        <v>0</v>
      </c>
      <c r="T36" s="53">
        <f t="shared" ref="T36" si="220">$D35*T35</f>
        <v>0</v>
      </c>
      <c r="U36" s="53">
        <f t="shared" ref="U36" si="221">$D35*U35</f>
        <v>0</v>
      </c>
      <c r="V36" s="54">
        <f t="shared" ref="V36" si="222">$D35*V35</f>
        <v>0</v>
      </c>
      <c r="W36" s="73">
        <f t="shared" si="1"/>
        <v>0</v>
      </c>
    </row>
    <row r="37" spans="2:23" ht="15.75" customHeight="1" x14ac:dyDescent="0.25">
      <c r="B37" s="104">
        <v>15</v>
      </c>
      <c r="C37" s="106" t="str">
        <f>RESUMO!C23</f>
        <v>REVESTIMENTO EM MASSA OU FUNDIDO NO LOCAL</v>
      </c>
      <c r="D37" s="108">
        <f>RESUMO!D23</f>
        <v>0</v>
      </c>
      <c r="E37" s="63"/>
      <c r="F37" s="64"/>
      <c r="G37" s="64"/>
      <c r="H37" s="64"/>
      <c r="I37" s="64"/>
      <c r="J37" s="64"/>
      <c r="K37" s="69">
        <v>1</v>
      </c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5"/>
      <c r="W37" s="72">
        <f t="shared" si="1"/>
        <v>1</v>
      </c>
    </row>
    <row r="38" spans="2:23" ht="15.75" customHeight="1" x14ac:dyDescent="0.25">
      <c r="B38" s="105"/>
      <c r="C38" s="107"/>
      <c r="D38" s="109"/>
      <c r="E38" s="53">
        <f>$D37*E37</f>
        <v>0</v>
      </c>
      <c r="F38" s="53">
        <f t="shared" ref="F38" si="223">$D37*F37</f>
        <v>0</v>
      </c>
      <c r="G38" s="53">
        <f t="shared" ref="G38" si="224">$D37*G37</f>
        <v>0</v>
      </c>
      <c r="H38" s="53">
        <f t="shared" ref="H38" si="225">$D37*H37</f>
        <v>0</v>
      </c>
      <c r="I38" s="53">
        <f t="shared" ref="I38" si="226">$D37*I37</f>
        <v>0</v>
      </c>
      <c r="J38" s="53">
        <f t="shared" ref="J38" si="227">$D37*J37</f>
        <v>0</v>
      </c>
      <c r="K38" s="53">
        <f t="shared" ref="K38" si="228">$D37*K37</f>
        <v>0</v>
      </c>
      <c r="L38" s="53">
        <f t="shared" ref="L38" si="229">$D37*L37</f>
        <v>0</v>
      </c>
      <c r="M38" s="53">
        <f t="shared" ref="M38" si="230">$D37*M37</f>
        <v>0</v>
      </c>
      <c r="N38" s="53">
        <f t="shared" ref="N38" si="231">$D37*N37</f>
        <v>0</v>
      </c>
      <c r="O38" s="53">
        <f t="shared" ref="O38" si="232">$D37*O37</f>
        <v>0</v>
      </c>
      <c r="P38" s="53">
        <f t="shared" ref="P38" si="233">$D37*P37</f>
        <v>0</v>
      </c>
      <c r="Q38" s="53">
        <f t="shared" ref="Q38" si="234">$D37*Q37</f>
        <v>0</v>
      </c>
      <c r="R38" s="53">
        <f t="shared" ref="R38" si="235">$D37*R37</f>
        <v>0</v>
      </c>
      <c r="S38" s="53">
        <f t="shared" ref="S38" si="236">$D37*S37</f>
        <v>0</v>
      </c>
      <c r="T38" s="53">
        <f t="shared" ref="T38" si="237">$D37*T37</f>
        <v>0</v>
      </c>
      <c r="U38" s="53">
        <f t="shared" ref="U38" si="238">$D37*U37</f>
        <v>0</v>
      </c>
      <c r="V38" s="54">
        <f t="shared" ref="V38" si="239">$D37*V37</f>
        <v>0</v>
      </c>
      <c r="W38" s="73">
        <f t="shared" si="1"/>
        <v>0</v>
      </c>
    </row>
    <row r="39" spans="2:23" ht="15.75" customHeight="1" x14ac:dyDescent="0.25">
      <c r="B39" s="104">
        <v>16</v>
      </c>
      <c r="C39" s="106" t="str">
        <f>RESUMO!C24</f>
        <v>FORRO, BRISE E FACHADA</v>
      </c>
      <c r="D39" s="108">
        <f>RESUMO!D24</f>
        <v>0</v>
      </c>
      <c r="E39" s="63"/>
      <c r="F39" s="64"/>
      <c r="G39" s="64"/>
      <c r="H39" s="64"/>
      <c r="I39" s="64"/>
      <c r="J39" s="69">
        <v>0.15</v>
      </c>
      <c r="K39" s="69">
        <v>0.15</v>
      </c>
      <c r="L39" s="69">
        <v>0.15</v>
      </c>
      <c r="M39" s="69">
        <v>0.15</v>
      </c>
      <c r="N39" s="69">
        <v>0.15</v>
      </c>
      <c r="O39" s="69">
        <v>0.15</v>
      </c>
      <c r="P39" s="69">
        <v>0.1</v>
      </c>
      <c r="Q39" s="64"/>
      <c r="R39" s="64"/>
      <c r="S39" s="64"/>
      <c r="T39" s="64"/>
      <c r="U39" s="64"/>
      <c r="V39" s="65"/>
      <c r="W39" s="72">
        <f t="shared" si="1"/>
        <v>1</v>
      </c>
    </row>
    <row r="40" spans="2:23" ht="15.75" customHeight="1" x14ac:dyDescent="0.25">
      <c r="B40" s="105"/>
      <c r="C40" s="107"/>
      <c r="D40" s="109"/>
      <c r="E40" s="53">
        <f>$D39*E39</f>
        <v>0</v>
      </c>
      <c r="F40" s="53">
        <f t="shared" ref="F40" si="240">$D39*F39</f>
        <v>0</v>
      </c>
      <c r="G40" s="53">
        <f t="shared" ref="G40" si="241">$D39*G39</f>
        <v>0</v>
      </c>
      <c r="H40" s="53">
        <f t="shared" ref="H40" si="242">$D39*H39</f>
        <v>0</v>
      </c>
      <c r="I40" s="53">
        <f t="shared" ref="I40" si="243">$D39*I39</f>
        <v>0</v>
      </c>
      <c r="J40" s="53">
        <f t="shared" ref="J40" si="244">$D39*J39</f>
        <v>0</v>
      </c>
      <c r="K40" s="53">
        <f t="shared" ref="K40" si="245">$D39*K39</f>
        <v>0</v>
      </c>
      <c r="L40" s="53">
        <f t="shared" ref="L40" si="246">$D39*L39</f>
        <v>0</v>
      </c>
      <c r="M40" s="53">
        <f t="shared" ref="M40" si="247">$D39*M39</f>
        <v>0</v>
      </c>
      <c r="N40" s="53">
        <f t="shared" ref="N40" si="248">$D39*N39</f>
        <v>0</v>
      </c>
      <c r="O40" s="53">
        <f t="shared" ref="O40" si="249">$D39*O39</f>
        <v>0</v>
      </c>
      <c r="P40" s="53">
        <f t="shared" ref="P40" si="250">$D39*P39</f>
        <v>0</v>
      </c>
      <c r="Q40" s="53">
        <f t="shared" ref="Q40" si="251">$D39*Q39</f>
        <v>0</v>
      </c>
      <c r="R40" s="53">
        <f t="shared" ref="R40" si="252">$D39*R39</f>
        <v>0</v>
      </c>
      <c r="S40" s="53">
        <f t="shared" ref="S40" si="253">$D39*S39</f>
        <v>0</v>
      </c>
      <c r="T40" s="53">
        <f t="shared" ref="T40" si="254">$D39*T39</f>
        <v>0</v>
      </c>
      <c r="U40" s="53">
        <f t="shared" ref="U40" si="255">$D39*U39</f>
        <v>0</v>
      </c>
      <c r="V40" s="54">
        <f t="shared" ref="V40" si="256">$D39*V39</f>
        <v>0</v>
      </c>
      <c r="W40" s="73">
        <f t="shared" si="1"/>
        <v>0</v>
      </c>
    </row>
    <row r="41" spans="2:23" ht="15.75" customHeight="1" x14ac:dyDescent="0.25">
      <c r="B41" s="104">
        <v>17</v>
      </c>
      <c r="C41" s="106" t="str">
        <f>RESUMO!C25</f>
        <v>ESQUADRIA, SERRALHERIA E ELEMENTO EM FERRO</v>
      </c>
      <c r="D41" s="108">
        <f>RESUMO!D25</f>
        <v>0</v>
      </c>
      <c r="E41" s="63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9">
        <v>0.5</v>
      </c>
      <c r="R41" s="69">
        <v>0.5</v>
      </c>
      <c r="S41" s="64"/>
      <c r="T41" s="64"/>
      <c r="U41" s="64"/>
      <c r="V41" s="65"/>
      <c r="W41" s="72">
        <f t="shared" si="1"/>
        <v>1</v>
      </c>
    </row>
    <row r="42" spans="2:23" ht="15.75" customHeight="1" x14ac:dyDescent="0.25">
      <c r="B42" s="105"/>
      <c r="C42" s="107"/>
      <c r="D42" s="109"/>
      <c r="E42" s="53">
        <f>$D41*E41</f>
        <v>0</v>
      </c>
      <c r="F42" s="53">
        <f t="shared" ref="F42" si="257">$D41*F41</f>
        <v>0</v>
      </c>
      <c r="G42" s="53">
        <f t="shared" ref="G42" si="258">$D41*G41</f>
        <v>0</v>
      </c>
      <c r="H42" s="53">
        <f t="shared" ref="H42" si="259">$D41*H41</f>
        <v>0</v>
      </c>
      <c r="I42" s="53">
        <f t="shared" ref="I42" si="260">$D41*I41</f>
        <v>0</v>
      </c>
      <c r="J42" s="53">
        <f t="shared" ref="J42" si="261">$D41*J41</f>
        <v>0</v>
      </c>
      <c r="K42" s="53">
        <f t="shared" ref="K42" si="262">$D41*K41</f>
        <v>0</v>
      </c>
      <c r="L42" s="53">
        <f t="shared" ref="L42" si="263">$D41*L41</f>
        <v>0</v>
      </c>
      <c r="M42" s="53">
        <f t="shared" ref="M42" si="264">$D41*M41</f>
        <v>0</v>
      </c>
      <c r="N42" s="53">
        <f t="shared" ref="N42" si="265">$D41*N41</f>
        <v>0</v>
      </c>
      <c r="O42" s="53">
        <f t="shared" ref="O42" si="266">$D41*O41</f>
        <v>0</v>
      </c>
      <c r="P42" s="53">
        <f t="shared" ref="P42" si="267">$D41*P41</f>
        <v>0</v>
      </c>
      <c r="Q42" s="53">
        <f t="shared" ref="Q42" si="268">$D41*Q41</f>
        <v>0</v>
      </c>
      <c r="R42" s="53">
        <f t="shared" ref="R42" si="269">$D41*R41</f>
        <v>0</v>
      </c>
      <c r="S42" s="53">
        <f t="shared" ref="S42" si="270">$D41*S41</f>
        <v>0</v>
      </c>
      <c r="T42" s="53">
        <f t="shared" ref="T42" si="271">$D41*T41</f>
        <v>0</v>
      </c>
      <c r="U42" s="53">
        <f t="shared" ref="U42" si="272">$D41*U41</f>
        <v>0</v>
      </c>
      <c r="V42" s="54">
        <f t="shared" ref="V42" si="273">$D41*V41</f>
        <v>0</v>
      </c>
      <c r="W42" s="73">
        <f t="shared" si="1"/>
        <v>0</v>
      </c>
    </row>
    <row r="43" spans="2:23" ht="15.75" customHeight="1" x14ac:dyDescent="0.25">
      <c r="B43" s="104">
        <v>18</v>
      </c>
      <c r="C43" s="106" t="str">
        <f>RESUMO!C26</f>
        <v>IMPERMEABILIZACAO, PROTECAO E JUNTA</v>
      </c>
      <c r="D43" s="108">
        <f>RESUMO!D26</f>
        <v>0</v>
      </c>
      <c r="E43" s="63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9">
        <v>0.25</v>
      </c>
      <c r="Q43" s="69">
        <v>0.25</v>
      </c>
      <c r="R43" s="69">
        <v>0.25</v>
      </c>
      <c r="S43" s="69">
        <v>0.25</v>
      </c>
      <c r="T43" s="64"/>
      <c r="U43" s="64"/>
      <c r="V43" s="65"/>
      <c r="W43" s="72">
        <f t="shared" si="1"/>
        <v>1</v>
      </c>
    </row>
    <row r="44" spans="2:23" ht="15.75" customHeight="1" x14ac:dyDescent="0.25">
      <c r="B44" s="105"/>
      <c r="C44" s="107"/>
      <c r="D44" s="109"/>
      <c r="E44" s="53">
        <f>$D43*E43</f>
        <v>0</v>
      </c>
      <c r="F44" s="53">
        <f t="shared" ref="F44" si="274">$D43*F43</f>
        <v>0</v>
      </c>
      <c r="G44" s="53">
        <f t="shared" ref="G44" si="275">$D43*G43</f>
        <v>0</v>
      </c>
      <c r="H44" s="53">
        <f t="shared" ref="H44" si="276">$D43*H43</f>
        <v>0</v>
      </c>
      <c r="I44" s="53">
        <f t="shared" ref="I44" si="277">$D43*I43</f>
        <v>0</v>
      </c>
      <c r="J44" s="53">
        <f t="shared" ref="J44" si="278">$D43*J43</f>
        <v>0</v>
      </c>
      <c r="K44" s="53">
        <f t="shared" ref="K44" si="279">$D43*K43</f>
        <v>0</v>
      </c>
      <c r="L44" s="53">
        <f t="shared" ref="L44" si="280">$D43*L43</f>
        <v>0</v>
      </c>
      <c r="M44" s="53">
        <f t="shared" ref="M44" si="281">$D43*M43</f>
        <v>0</v>
      </c>
      <c r="N44" s="53">
        <f t="shared" ref="N44" si="282">$D43*N43</f>
        <v>0</v>
      </c>
      <c r="O44" s="53">
        <f t="shared" ref="O44" si="283">$D43*O43</f>
        <v>0</v>
      </c>
      <c r="P44" s="53">
        <f t="shared" ref="P44" si="284">$D43*P43</f>
        <v>0</v>
      </c>
      <c r="Q44" s="53">
        <f t="shared" ref="Q44" si="285">$D43*Q43</f>
        <v>0</v>
      </c>
      <c r="R44" s="53">
        <f t="shared" ref="R44" si="286">$D43*R43</f>
        <v>0</v>
      </c>
      <c r="S44" s="53">
        <f t="shared" ref="S44" si="287">$D43*S43</f>
        <v>0</v>
      </c>
      <c r="T44" s="53">
        <f t="shared" ref="T44" si="288">$D43*T43</f>
        <v>0</v>
      </c>
      <c r="U44" s="53">
        <f t="shared" ref="U44" si="289">$D43*U43</f>
        <v>0</v>
      </c>
      <c r="V44" s="54">
        <f t="shared" ref="V44" si="290">$D43*V43</f>
        <v>0</v>
      </c>
      <c r="W44" s="73">
        <f t="shared" si="1"/>
        <v>0</v>
      </c>
    </row>
    <row r="45" spans="2:23" ht="15.75" customHeight="1" x14ac:dyDescent="0.25">
      <c r="B45" s="104">
        <v>19</v>
      </c>
      <c r="C45" s="106" t="str">
        <f>RESUMO!C27</f>
        <v>PINTURA</v>
      </c>
      <c r="D45" s="108">
        <f>RESUMO!D27</f>
        <v>0</v>
      </c>
      <c r="E45" s="63"/>
      <c r="F45" s="64"/>
      <c r="G45" s="64"/>
      <c r="H45" s="64"/>
      <c r="I45" s="64"/>
      <c r="J45" s="64"/>
      <c r="K45" s="64"/>
      <c r="L45" s="64"/>
      <c r="M45" s="64"/>
      <c r="N45" s="64"/>
      <c r="O45" s="69">
        <v>0.15</v>
      </c>
      <c r="P45" s="69">
        <v>0.15</v>
      </c>
      <c r="Q45" s="69">
        <v>0.15</v>
      </c>
      <c r="R45" s="69">
        <v>0.15</v>
      </c>
      <c r="S45" s="69">
        <v>0.15</v>
      </c>
      <c r="T45" s="69">
        <v>0.15</v>
      </c>
      <c r="U45" s="69">
        <v>0.1</v>
      </c>
      <c r="V45" s="65"/>
      <c r="W45" s="72">
        <f t="shared" si="1"/>
        <v>1</v>
      </c>
    </row>
    <row r="46" spans="2:23" ht="15.75" customHeight="1" x14ac:dyDescent="0.25">
      <c r="B46" s="105"/>
      <c r="C46" s="107"/>
      <c r="D46" s="109"/>
      <c r="E46" s="53">
        <f>$D45*E45</f>
        <v>0</v>
      </c>
      <c r="F46" s="53">
        <f t="shared" ref="F46" si="291">$D45*F45</f>
        <v>0</v>
      </c>
      <c r="G46" s="53">
        <f t="shared" ref="G46" si="292">$D45*G45</f>
        <v>0</v>
      </c>
      <c r="H46" s="53">
        <f t="shared" ref="H46" si="293">$D45*H45</f>
        <v>0</v>
      </c>
      <c r="I46" s="53">
        <f t="shared" ref="I46" si="294">$D45*I45</f>
        <v>0</v>
      </c>
      <c r="J46" s="53">
        <f t="shared" ref="J46" si="295">$D45*J45</f>
        <v>0</v>
      </c>
      <c r="K46" s="53">
        <f t="shared" ref="K46" si="296">$D45*K45</f>
        <v>0</v>
      </c>
      <c r="L46" s="53">
        <f t="shared" ref="L46" si="297">$D45*L45</f>
        <v>0</v>
      </c>
      <c r="M46" s="53">
        <f t="shared" ref="M46" si="298">$D45*M45</f>
        <v>0</v>
      </c>
      <c r="N46" s="53">
        <f t="shared" ref="N46" si="299">$D45*N45</f>
        <v>0</v>
      </c>
      <c r="O46" s="53">
        <f t="shared" ref="O46" si="300">$D45*O45</f>
        <v>0</v>
      </c>
      <c r="P46" s="53">
        <f t="shared" ref="P46" si="301">$D45*P45</f>
        <v>0</v>
      </c>
      <c r="Q46" s="53">
        <f t="shared" ref="Q46" si="302">$D45*Q45</f>
        <v>0</v>
      </c>
      <c r="R46" s="53">
        <f t="shared" ref="R46" si="303">$D45*R45</f>
        <v>0</v>
      </c>
      <c r="S46" s="53">
        <f t="shared" ref="S46" si="304">$D45*S45</f>
        <v>0</v>
      </c>
      <c r="T46" s="53">
        <f t="shared" ref="T46" si="305">$D45*T45</f>
        <v>0</v>
      </c>
      <c r="U46" s="53">
        <f t="shared" ref="U46" si="306">$D45*U45</f>
        <v>0</v>
      </c>
      <c r="V46" s="54">
        <f t="shared" ref="V46" si="307">$D45*V45</f>
        <v>0</v>
      </c>
      <c r="W46" s="73">
        <f t="shared" si="1"/>
        <v>0</v>
      </c>
    </row>
    <row r="47" spans="2:23" ht="15.75" customHeight="1" x14ac:dyDescent="0.25">
      <c r="B47" s="104">
        <v>20</v>
      </c>
      <c r="C47" s="106" t="str">
        <f>RESUMO!C28</f>
        <v>QUADRO E PAINEL PARA ENERGIA ELETRICA E TELEFONIA</v>
      </c>
      <c r="D47" s="108">
        <f>RESUMO!D28</f>
        <v>0</v>
      </c>
      <c r="E47" s="63"/>
      <c r="F47" s="64"/>
      <c r="G47" s="64"/>
      <c r="H47" s="69">
        <v>7.1428571428571438E-2</v>
      </c>
      <c r="I47" s="69">
        <v>7.1428571428571438E-2</v>
      </c>
      <c r="J47" s="69">
        <v>7.1428571428571438E-2</v>
      </c>
      <c r="K47" s="69">
        <v>7.1428571428571438E-2</v>
      </c>
      <c r="L47" s="69">
        <v>7.1428571428571438E-2</v>
      </c>
      <c r="M47" s="69">
        <v>7.1428571428571438E-2</v>
      </c>
      <c r="N47" s="69">
        <v>7.1428571428571438E-2</v>
      </c>
      <c r="O47" s="69">
        <v>7.1428571428571438E-2</v>
      </c>
      <c r="P47" s="69">
        <v>7.1428571428571438E-2</v>
      </c>
      <c r="Q47" s="69">
        <v>7.1428571428571438E-2</v>
      </c>
      <c r="R47" s="69">
        <v>7.1428571428571438E-2</v>
      </c>
      <c r="S47" s="69">
        <v>7.1428571428571438E-2</v>
      </c>
      <c r="T47" s="69">
        <v>7.1428571428571438E-2</v>
      </c>
      <c r="U47" s="69">
        <v>7.1428571428571438E-2</v>
      </c>
      <c r="V47" s="65"/>
      <c r="W47" s="72">
        <f t="shared" si="1"/>
        <v>0.99999999999999989</v>
      </c>
    </row>
    <row r="48" spans="2:23" ht="15.75" customHeight="1" x14ac:dyDescent="0.25">
      <c r="B48" s="105"/>
      <c r="C48" s="107"/>
      <c r="D48" s="109"/>
      <c r="E48" s="53">
        <f>$D47*E47</f>
        <v>0</v>
      </c>
      <c r="F48" s="53">
        <f t="shared" ref="F48" si="308">$D47*F47</f>
        <v>0</v>
      </c>
      <c r="G48" s="53">
        <f t="shared" ref="G48" si="309">$D47*G47</f>
        <v>0</v>
      </c>
      <c r="H48" s="53">
        <f t="shared" ref="H48" si="310">$D47*H47</f>
        <v>0</v>
      </c>
      <c r="I48" s="53">
        <f t="shared" ref="I48" si="311">$D47*I47</f>
        <v>0</v>
      </c>
      <c r="J48" s="53">
        <f t="shared" ref="J48" si="312">$D47*J47</f>
        <v>0</v>
      </c>
      <c r="K48" s="53">
        <f t="shared" ref="K48" si="313">$D47*K47</f>
        <v>0</v>
      </c>
      <c r="L48" s="53">
        <f t="shared" ref="L48" si="314">$D47*L47</f>
        <v>0</v>
      </c>
      <c r="M48" s="53">
        <f t="shared" ref="M48" si="315">$D47*M47</f>
        <v>0</v>
      </c>
      <c r="N48" s="53">
        <f t="shared" ref="N48" si="316">$D47*N47</f>
        <v>0</v>
      </c>
      <c r="O48" s="53">
        <f t="shared" ref="O48" si="317">$D47*O47</f>
        <v>0</v>
      </c>
      <c r="P48" s="53">
        <f t="shared" ref="P48" si="318">$D47*P47</f>
        <v>0</v>
      </c>
      <c r="Q48" s="53">
        <f t="shared" ref="Q48" si="319">$D47*Q47</f>
        <v>0</v>
      </c>
      <c r="R48" s="53">
        <f t="shared" ref="R48" si="320">$D47*R47</f>
        <v>0</v>
      </c>
      <c r="S48" s="53">
        <f t="shared" ref="S48" si="321">$D47*S47</f>
        <v>0</v>
      </c>
      <c r="T48" s="53">
        <f t="shared" ref="T48" si="322">$D47*T47</f>
        <v>0</v>
      </c>
      <c r="U48" s="53">
        <f t="shared" ref="U48" si="323">$D47*U47</f>
        <v>0</v>
      </c>
      <c r="V48" s="54">
        <f t="shared" ref="V48" si="324">$D47*V47</f>
        <v>0</v>
      </c>
      <c r="W48" s="73">
        <f t="shared" si="1"/>
        <v>0</v>
      </c>
    </row>
    <row r="49" spans="2:23" ht="15.75" customHeight="1" x14ac:dyDescent="0.25">
      <c r="B49" s="104">
        <v>21</v>
      </c>
      <c r="C49" s="106" t="str">
        <f>RESUMO!C29</f>
        <v>CONDUTOR E ENFIACAO DE ENERGIA ELETRICA E TELEFONIA</v>
      </c>
      <c r="D49" s="108">
        <f>RESUMO!D29</f>
        <v>0</v>
      </c>
      <c r="E49" s="63"/>
      <c r="F49" s="64"/>
      <c r="G49" s="64"/>
      <c r="H49" s="69">
        <v>7.1428571428571438E-2</v>
      </c>
      <c r="I49" s="69">
        <v>7.1428571428571438E-2</v>
      </c>
      <c r="J49" s="69">
        <v>7.1428571428571438E-2</v>
      </c>
      <c r="K49" s="69">
        <v>7.1428571428571438E-2</v>
      </c>
      <c r="L49" s="69">
        <v>7.1428571428571438E-2</v>
      </c>
      <c r="M49" s="69">
        <v>7.1428571428571438E-2</v>
      </c>
      <c r="N49" s="69">
        <v>7.1428571428571438E-2</v>
      </c>
      <c r="O49" s="69">
        <v>7.1428571428571438E-2</v>
      </c>
      <c r="P49" s="69">
        <v>7.1428571428571438E-2</v>
      </c>
      <c r="Q49" s="69">
        <v>7.1428571428571438E-2</v>
      </c>
      <c r="R49" s="69">
        <v>7.1428571428571438E-2</v>
      </c>
      <c r="S49" s="69">
        <v>7.1428571428571438E-2</v>
      </c>
      <c r="T49" s="69">
        <v>7.1428571428571438E-2</v>
      </c>
      <c r="U49" s="69">
        <v>7.1428571428571438E-2</v>
      </c>
      <c r="V49" s="65"/>
      <c r="W49" s="72">
        <f t="shared" si="1"/>
        <v>0.99999999999999989</v>
      </c>
    </row>
    <row r="50" spans="2:23" ht="15.75" customHeight="1" x14ac:dyDescent="0.25">
      <c r="B50" s="105"/>
      <c r="C50" s="107"/>
      <c r="D50" s="109"/>
      <c r="E50" s="53">
        <f>$D49*E49</f>
        <v>0</v>
      </c>
      <c r="F50" s="53">
        <f t="shared" ref="F50" si="325">$D49*F49</f>
        <v>0</v>
      </c>
      <c r="G50" s="53">
        <f t="shared" ref="G50" si="326">$D49*G49</f>
        <v>0</v>
      </c>
      <c r="H50" s="53">
        <f t="shared" ref="H50" si="327">$D49*H49</f>
        <v>0</v>
      </c>
      <c r="I50" s="53">
        <f t="shared" ref="I50" si="328">$D49*I49</f>
        <v>0</v>
      </c>
      <c r="J50" s="53">
        <f t="shared" ref="J50" si="329">$D49*J49</f>
        <v>0</v>
      </c>
      <c r="K50" s="53">
        <f t="shared" ref="K50" si="330">$D49*K49</f>
        <v>0</v>
      </c>
      <c r="L50" s="53">
        <f t="shared" ref="L50" si="331">$D49*L49</f>
        <v>0</v>
      </c>
      <c r="M50" s="53">
        <f t="shared" ref="M50" si="332">$D49*M49</f>
        <v>0</v>
      </c>
      <c r="N50" s="53">
        <f t="shared" ref="N50" si="333">$D49*N49</f>
        <v>0</v>
      </c>
      <c r="O50" s="53">
        <f t="shared" ref="O50" si="334">$D49*O49</f>
        <v>0</v>
      </c>
      <c r="P50" s="53">
        <f t="shared" ref="P50" si="335">$D49*P49</f>
        <v>0</v>
      </c>
      <c r="Q50" s="53">
        <f t="shared" ref="Q50" si="336">$D49*Q49</f>
        <v>0</v>
      </c>
      <c r="R50" s="53">
        <f t="shared" ref="R50" si="337">$D49*R49</f>
        <v>0</v>
      </c>
      <c r="S50" s="53">
        <f t="shared" ref="S50" si="338">$D49*S49</f>
        <v>0</v>
      </c>
      <c r="T50" s="53">
        <f t="shared" ref="T50" si="339">$D49*T49</f>
        <v>0</v>
      </c>
      <c r="U50" s="53">
        <f t="shared" ref="U50" si="340">$D49*U49</f>
        <v>0</v>
      </c>
      <c r="V50" s="54">
        <f t="shared" ref="V50" si="341">$D49*V49</f>
        <v>0</v>
      </c>
      <c r="W50" s="73">
        <f t="shared" si="1"/>
        <v>0</v>
      </c>
    </row>
    <row r="51" spans="2:23" ht="15.75" customHeight="1" x14ac:dyDescent="0.25">
      <c r="B51" s="104">
        <v>22</v>
      </c>
      <c r="C51" s="106" t="str">
        <f>RESUMO!C30</f>
        <v>DISTRIBUICAO DE FORCA E COMANDO DE ENERGIA ELETRICA E TELEFONIA</v>
      </c>
      <c r="D51" s="108">
        <f>RESUMO!D30</f>
        <v>0</v>
      </c>
      <c r="E51" s="63"/>
      <c r="F51" s="64"/>
      <c r="G51" s="64"/>
      <c r="H51" s="69">
        <v>7.1428571428571438E-2</v>
      </c>
      <c r="I51" s="69">
        <v>7.1428571428571438E-2</v>
      </c>
      <c r="J51" s="69">
        <v>7.1428571428571438E-2</v>
      </c>
      <c r="K51" s="69">
        <v>7.1428571428571438E-2</v>
      </c>
      <c r="L51" s="69">
        <v>7.1428571428571438E-2</v>
      </c>
      <c r="M51" s="69">
        <v>7.1428571428571438E-2</v>
      </c>
      <c r="N51" s="69">
        <v>7.1428571428571438E-2</v>
      </c>
      <c r="O51" s="69">
        <v>7.1428571428571438E-2</v>
      </c>
      <c r="P51" s="69">
        <v>7.1428571428571438E-2</v>
      </c>
      <c r="Q51" s="69">
        <v>7.1428571428571438E-2</v>
      </c>
      <c r="R51" s="69">
        <v>7.1428571428571438E-2</v>
      </c>
      <c r="S51" s="69">
        <v>7.1428571428571438E-2</v>
      </c>
      <c r="T51" s="69">
        <v>7.1428571428571438E-2</v>
      </c>
      <c r="U51" s="69">
        <v>7.1428571428571438E-2</v>
      </c>
      <c r="V51" s="65"/>
      <c r="W51" s="72">
        <f t="shared" si="1"/>
        <v>0.99999999999999989</v>
      </c>
    </row>
    <row r="52" spans="2:23" ht="15.75" customHeight="1" x14ac:dyDescent="0.25">
      <c r="B52" s="105"/>
      <c r="C52" s="107"/>
      <c r="D52" s="109"/>
      <c r="E52" s="53">
        <f>$D51*E51</f>
        <v>0</v>
      </c>
      <c r="F52" s="53">
        <f t="shared" ref="F52" si="342">$D51*F51</f>
        <v>0</v>
      </c>
      <c r="G52" s="53">
        <f t="shared" ref="G52" si="343">$D51*G51</f>
        <v>0</v>
      </c>
      <c r="H52" s="53">
        <f t="shared" ref="H52" si="344">$D51*H51</f>
        <v>0</v>
      </c>
      <c r="I52" s="53">
        <f t="shared" ref="I52" si="345">$D51*I51</f>
        <v>0</v>
      </c>
      <c r="J52" s="53">
        <f t="shared" ref="J52" si="346">$D51*J51</f>
        <v>0</v>
      </c>
      <c r="K52" s="53">
        <f t="shared" ref="K52" si="347">$D51*K51</f>
        <v>0</v>
      </c>
      <c r="L52" s="53">
        <f t="shared" ref="L52" si="348">$D51*L51</f>
        <v>0</v>
      </c>
      <c r="M52" s="53">
        <f t="shared" ref="M52" si="349">$D51*M51</f>
        <v>0</v>
      </c>
      <c r="N52" s="53">
        <f t="shared" ref="N52" si="350">$D51*N51</f>
        <v>0</v>
      </c>
      <c r="O52" s="53">
        <f t="shared" ref="O52" si="351">$D51*O51</f>
        <v>0</v>
      </c>
      <c r="P52" s="53">
        <f t="shared" ref="P52" si="352">$D51*P51</f>
        <v>0</v>
      </c>
      <c r="Q52" s="53">
        <f t="shared" ref="Q52" si="353">$D51*Q51</f>
        <v>0</v>
      </c>
      <c r="R52" s="53">
        <f t="shared" ref="R52" si="354">$D51*R51</f>
        <v>0</v>
      </c>
      <c r="S52" s="53">
        <f t="shared" ref="S52" si="355">$D51*S51</f>
        <v>0</v>
      </c>
      <c r="T52" s="53">
        <f t="shared" ref="T52" si="356">$D51*T51</f>
        <v>0</v>
      </c>
      <c r="U52" s="53">
        <f t="shared" ref="U52" si="357">$D51*U51</f>
        <v>0</v>
      </c>
      <c r="V52" s="54">
        <f t="shared" ref="V52" si="358">$D51*V51</f>
        <v>0</v>
      </c>
      <c r="W52" s="73">
        <f t="shared" si="1"/>
        <v>0</v>
      </c>
    </row>
    <row r="53" spans="2:23" ht="15.75" customHeight="1" x14ac:dyDescent="0.25">
      <c r="B53" s="104">
        <v>23</v>
      </c>
      <c r="C53" s="106" t="str">
        <f>RESUMO!C31</f>
        <v>ILUMINACAO</v>
      </c>
      <c r="D53" s="114">
        <f>RESUMO!D31</f>
        <v>0</v>
      </c>
      <c r="E53" s="63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9">
        <v>0.25</v>
      </c>
      <c r="S53" s="69">
        <v>0.25</v>
      </c>
      <c r="T53" s="69">
        <v>0.25</v>
      </c>
      <c r="U53" s="69">
        <v>0.25</v>
      </c>
      <c r="V53" s="65"/>
      <c r="W53" s="72">
        <f t="shared" si="1"/>
        <v>1</v>
      </c>
    </row>
    <row r="54" spans="2:23" ht="15.75" customHeight="1" x14ac:dyDescent="0.25">
      <c r="B54" s="105"/>
      <c r="C54" s="107"/>
      <c r="D54" s="115"/>
      <c r="E54" s="53">
        <f>$D53*E53</f>
        <v>0</v>
      </c>
      <c r="F54" s="53">
        <f t="shared" ref="F54" si="359">$D53*F53</f>
        <v>0</v>
      </c>
      <c r="G54" s="53">
        <f t="shared" ref="G54" si="360">$D53*G53</f>
        <v>0</v>
      </c>
      <c r="H54" s="53">
        <f t="shared" ref="H54" si="361">$D53*H53</f>
        <v>0</v>
      </c>
      <c r="I54" s="53">
        <f t="shared" ref="I54" si="362">$D53*I53</f>
        <v>0</v>
      </c>
      <c r="J54" s="53">
        <f t="shared" ref="J54" si="363">$D53*J53</f>
        <v>0</v>
      </c>
      <c r="K54" s="53">
        <f t="shared" ref="K54" si="364">$D53*K53</f>
        <v>0</v>
      </c>
      <c r="L54" s="53">
        <f t="shared" ref="L54" si="365">$D53*L53</f>
        <v>0</v>
      </c>
      <c r="M54" s="53">
        <f t="shared" ref="M54" si="366">$D53*M53</f>
        <v>0</v>
      </c>
      <c r="N54" s="53">
        <f t="shared" ref="N54" si="367">$D53*N53</f>
        <v>0</v>
      </c>
      <c r="O54" s="53">
        <f t="shared" ref="O54" si="368">$D53*O53</f>
        <v>0</v>
      </c>
      <c r="P54" s="53">
        <f t="shared" ref="P54" si="369">$D53*P53</f>
        <v>0</v>
      </c>
      <c r="Q54" s="53">
        <f t="shared" ref="Q54" si="370">$D53*Q53</f>
        <v>0</v>
      </c>
      <c r="R54" s="53">
        <f t="shared" ref="R54" si="371">$D53*R53</f>
        <v>0</v>
      </c>
      <c r="S54" s="53">
        <f t="shared" ref="S54" si="372">$D53*S53</f>
        <v>0</v>
      </c>
      <c r="T54" s="53">
        <f t="shared" ref="T54" si="373">$D53*T53</f>
        <v>0</v>
      </c>
      <c r="U54" s="53">
        <f t="shared" ref="U54" si="374">$D53*U53</f>
        <v>0</v>
      </c>
      <c r="V54" s="54">
        <f t="shared" ref="V54" si="375">$D53*V53</f>
        <v>0</v>
      </c>
      <c r="W54" s="73">
        <f t="shared" si="1"/>
        <v>0</v>
      </c>
    </row>
    <row r="55" spans="2:23" ht="15.75" customHeight="1" x14ac:dyDescent="0.25">
      <c r="B55" s="104">
        <v>24</v>
      </c>
      <c r="C55" s="106" t="str">
        <f>RESUMO!C32</f>
        <v>PARA-RAIOS PARA EDIFICACAO</v>
      </c>
      <c r="D55" s="108">
        <f>RESUMO!D32</f>
        <v>0</v>
      </c>
      <c r="E55" s="63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9">
        <v>0.2</v>
      </c>
      <c r="Q55" s="69">
        <v>0.2</v>
      </c>
      <c r="R55" s="69">
        <v>0.2</v>
      </c>
      <c r="S55" s="69">
        <v>0.2</v>
      </c>
      <c r="T55" s="69">
        <v>0.2</v>
      </c>
      <c r="U55" s="64"/>
      <c r="V55" s="65"/>
      <c r="W55" s="72">
        <f t="shared" si="1"/>
        <v>1</v>
      </c>
    </row>
    <row r="56" spans="2:23" ht="15.75" customHeight="1" x14ac:dyDescent="0.25">
      <c r="B56" s="105"/>
      <c r="C56" s="107"/>
      <c r="D56" s="109"/>
      <c r="E56" s="53">
        <f>$D55*E55</f>
        <v>0</v>
      </c>
      <c r="F56" s="53">
        <f t="shared" ref="F56" si="376">$D55*F55</f>
        <v>0</v>
      </c>
      <c r="G56" s="53">
        <f t="shared" ref="G56" si="377">$D55*G55</f>
        <v>0</v>
      </c>
      <c r="H56" s="53">
        <f t="shared" ref="H56" si="378">$D55*H55</f>
        <v>0</v>
      </c>
      <c r="I56" s="53">
        <f t="shared" ref="I56" si="379">$D55*I55</f>
        <v>0</v>
      </c>
      <c r="J56" s="53">
        <f t="shared" ref="J56" si="380">$D55*J55</f>
        <v>0</v>
      </c>
      <c r="K56" s="53">
        <f t="shared" ref="K56" si="381">$D55*K55</f>
        <v>0</v>
      </c>
      <c r="L56" s="53">
        <f t="shared" ref="L56" si="382">$D55*L55</f>
        <v>0</v>
      </c>
      <c r="M56" s="53">
        <f t="shared" ref="M56" si="383">$D55*M55</f>
        <v>0</v>
      </c>
      <c r="N56" s="53">
        <f t="shared" ref="N56" si="384">$D55*N55</f>
        <v>0</v>
      </c>
      <c r="O56" s="53">
        <f t="shared" ref="O56" si="385">$D55*O55</f>
        <v>0</v>
      </c>
      <c r="P56" s="53">
        <f t="shared" ref="P56" si="386">$D55*P55</f>
        <v>0</v>
      </c>
      <c r="Q56" s="53">
        <f t="shared" ref="Q56" si="387">$D55*Q55</f>
        <v>0</v>
      </c>
      <c r="R56" s="53">
        <f t="shared" ref="R56" si="388">$D55*R55</f>
        <v>0</v>
      </c>
      <c r="S56" s="53">
        <f t="shared" ref="S56" si="389">$D55*S55</f>
        <v>0</v>
      </c>
      <c r="T56" s="53">
        <f t="shared" ref="T56" si="390">$D55*T55</f>
        <v>0</v>
      </c>
      <c r="U56" s="53">
        <f t="shared" ref="U56" si="391">$D55*U55</f>
        <v>0</v>
      </c>
      <c r="V56" s="54">
        <f t="shared" ref="V56" si="392">$D55*V55</f>
        <v>0</v>
      </c>
      <c r="W56" s="73">
        <f t="shared" si="1"/>
        <v>0</v>
      </c>
    </row>
    <row r="57" spans="2:23" ht="15.75" customHeight="1" x14ac:dyDescent="0.25">
      <c r="B57" s="104">
        <v>25</v>
      </c>
      <c r="C57" s="106" t="str">
        <f>RESUMO!C33</f>
        <v>APARELHOS ELETRICOS, HIDRAULICOS E A GAS.</v>
      </c>
      <c r="D57" s="108">
        <f>RESUMO!D33</f>
        <v>0</v>
      </c>
      <c r="E57" s="63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9">
        <v>0.25</v>
      </c>
      <c r="S57" s="69">
        <v>0.25</v>
      </c>
      <c r="T57" s="69">
        <v>0.25</v>
      </c>
      <c r="U57" s="69">
        <v>0.25</v>
      </c>
      <c r="V57" s="65"/>
      <c r="W57" s="72">
        <f t="shared" si="1"/>
        <v>1</v>
      </c>
    </row>
    <row r="58" spans="2:23" ht="15.75" customHeight="1" x14ac:dyDescent="0.25">
      <c r="B58" s="105"/>
      <c r="C58" s="107"/>
      <c r="D58" s="109"/>
      <c r="E58" s="53">
        <f>$D57*E57</f>
        <v>0</v>
      </c>
      <c r="F58" s="53">
        <f t="shared" ref="F58" si="393">$D57*F57</f>
        <v>0</v>
      </c>
      <c r="G58" s="53">
        <f t="shared" ref="G58" si="394">$D57*G57</f>
        <v>0</v>
      </c>
      <c r="H58" s="53">
        <f t="shared" ref="H58" si="395">$D57*H57</f>
        <v>0</v>
      </c>
      <c r="I58" s="53">
        <f t="shared" ref="I58" si="396">$D57*I57</f>
        <v>0</v>
      </c>
      <c r="J58" s="53">
        <f t="shared" ref="J58" si="397">$D57*J57</f>
        <v>0</v>
      </c>
      <c r="K58" s="53">
        <f t="shared" ref="K58" si="398">$D57*K57</f>
        <v>0</v>
      </c>
      <c r="L58" s="53">
        <f t="shared" ref="L58" si="399">$D57*L57</f>
        <v>0</v>
      </c>
      <c r="M58" s="53">
        <f t="shared" ref="M58" si="400">$D57*M57</f>
        <v>0</v>
      </c>
      <c r="N58" s="53">
        <f t="shared" ref="N58" si="401">$D57*N57</f>
        <v>0</v>
      </c>
      <c r="O58" s="53">
        <f t="shared" ref="O58" si="402">$D57*O57</f>
        <v>0</v>
      </c>
      <c r="P58" s="53">
        <f t="shared" ref="P58" si="403">$D57*P57</f>
        <v>0</v>
      </c>
      <c r="Q58" s="53">
        <f t="shared" ref="Q58" si="404">$D57*Q57</f>
        <v>0</v>
      </c>
      <c r="R58" s="53">
        <f t="shared" ref="R58" si="405">$D57*R57</f>
        <v>0</v>
      </c>
      <c r="S58" s="53">
        <f t="shared" ref="S58" si="406">$D57*S57</f>
        <v>0</v>
      </c>
      <c r="T58" s="53">
        <f t="shared" ref="T58" si="407">$D57*T57</f>
        <v>0</v>
      </c>
      <c r="U58" s="53">
        <f t="shared" ref="U58" si="408">$D57*U57</f>
        <v>0</v>
      </c>
      <c r="V58" s="54">
        <f t="shared" ref="V58" si="409">$D57*V57</f>
        <v>0</v>
      </c>
      <c r="W58" s="73">
        <f t="shared" si="1"/>
        <v>0</v>
      </c>
    </row>
    <row r="59" spans="2:23" ht="15.75" customHeight="1" x14ac:dyDescent="0.25">
      <c r="B59" s="104">
        <v>26</v>
      </c>
      <c r="C59" s="106" t="str">
        <f>RESUMO!C34</f>
        <v>TUBULACAO E CONDUTORES PARA LIQUIDOS E GASES.</v>
      </c>
      <c r="D59" s="108">
        <f>RESUMO!D34</f>
        <v>0</v>
      </c>
      <c r="E59" s="63"/>
      <c r="F59" s="64"/>
      <c r="G59" s="64"/>
      <c r="H59" s="69">
        <v>7.1428571428571438E-2</v>
      </c>
      <c r="I59" s="69">
        <v>7.1428571428571438E-2</v>
      </c>
      <c r="J59" s="69">
        <v>7.1428571428571438E-2</v>
      </c>
      <c r="K59" s="69">
        <v>7.1428571428571438E-2</v>
      </c>
      <c r="L59" s="69">
        <v>7.1428571428571438E-2</v>
      </c>
      <c r="M59" s="69">
        <v>7.1428571428571438E-2</v>
      </c>
      <c r="N59" s="69">
        <v>7.1428571428571438E-2</v>
      </c>
      <c r="O59" s="69">
        <v>7.1428571428571438E-2</v>
      </c>
      <c r="P59" s="69">
        <v>7.1428571428571438E-2</v>
      </c>
      <c r="Q59" s="69">
        <v>7.1428571428571438E-2</v>
      </c>
      <c r="R59" s="69">
        <v>7.1428571428571438E-2</v>
      </c>
      <c r="S59" s="69">
        <v>7.1428571428571438E-2</v>
      </c>
      <c r="T59" s="69">
        <v>7.1428571428571438E-2</v>
      </c>
      <c r="U59" s="69">
        <v>7.1428571428571438E-2</v>
      </c>
      <c r="V59" s="65"/>
      <c r="W59" s="72">
        <f t="shared" si="1"/>
        <v>0.99999999999999989</v>
      </c>
    </row>
    <row r="60" spans="2:23" ht="15.75" customHeight="1" x14ac:dyDescent="0.25">
      <c r="B60" s="105"/>
      <c r="C60" s="107"/>
      <c r="D60" s="109"/>
      <c r="E60" s="53">
        <f>$D59*E59</f>
        <v>0</v>
      </c>
      <c r="F60" s="53">
        <f t="shared" ref="F60" si="410">$D59*F59</f>
        <v>0</v>
      </c>
      <c r="G60" s="53">
        <f t="shared" ref="G60" si="411">$D59*G59</f>
        <v>0</v>
      </c>
      <c r="H60" s="53">
        <f t="shared" ref="H60" si="412">$D59*H59</f>
        <v>0</v>
      </c>
      <c r="I60" s="53">
        <f t="shared" ref="I60" si="413">$D59*I59</f>
        <v>0</v>
      </c>
      <c r="J60" s="53">
        <f t="shared" ref="J60" si="414">$D59*J59</f>
        <v>0</v>
      </c>
      <c r="K60" s="53">
        <f t="shared" ref="K60" si="415">$D59*K59</f>
        <v>0</v>
      </c>
      <c r="L60" s="53">
        <f t="shared" ref="L60" si="416">$D59*L59</f>
        <v>0</v>
      </c>
      <c r="M60" s="53">
        <f t="shared" ref="M60" si="417">$D59*M59</f>
        <v>0</v>
      </c>
      <c r="N60" s="53">
        <f t="shared" ref="N60" si="418">$D59*N59</f>
        <v>0</v>
      </c>
      <c r="O60" s="53">
        <f t="shared" ref="O60" si="419">$D59*O59</f>
        <v>0</v>
      </c>
      <c r="P60" s="53">
        <f t="shared" ref="P60" si="420">$D59*P59</f>
        <v>0</v>
      </c>
      <c r="Q60" s="53">
        <f t="shared" ref="Q60" si="421">$D59*Q59</f>
        <v>0</v>
      </c>
      <c r="R60" s="53">
        <f t="shared" ref="R60" si="422">$D59*R59</f>
        <v>0</v>
      </c>
      <c r="S60" s="53">
        <f t="shared" ref="S60" si="423">$D59*S59</f>
        <v>0</v>
      </c>
      <c r="T60" s="53">
        <f t="shared" ref="T60" si="424">$D59*T59</f>
        <v>0</v>
      </c>
      <c r="U60" s="53">
        <f t="shared" ref="U60" si="425">$D59*U59</f>
        <v>0</v>
      </c>
      <c r="V60" s="54">
        <f t="shared" ref="V60" si="426">$D59*V59</f>
        <v>0</v>
      </c>
      <c r="W60" s="73">
        <f t="shared" si="1"/>
        <v>0</v>
      </c>
    </row>
    <row r="61" spans="2:23" ht="15.75" customHeight="1" x14ac:dyDescent="0.25">
      <c r="B61" s="104">
        <v>27</v>
      </c>
      <c r="C61" s="106" t="str">
        <f>RESUMO!C35</f>
        <v>PAISAGISMO E FECHAMENTOS</v>
      </c>
      <c r="D61" s="108">
        <f>RESUMO!D35</f>
        <v>0</v>
      </c>
      <c r="E61" s="63"/>
      <c r="F61" s="64"/>
      <c r="G61" s="64"/>
      <c r="H61" s="64"/>
      <c r="I61" s="64"/>
      <c r="J61" s="64"/>
      <c r="K61" s="64"/>
      <c r="L61" s="64"/>
      <c r="M61" s="64"/>
      <c r="N61" s="69">
        <v>0.15</v>
      </c>
      <c r="O61" s="69">
        <v>0.15</v>
      </c>
      <c r="P61" s="69">
        <v>0.15</v>
      </c>
      <c r="Q61" s="69">
        <v>0.15</v>
      </c>
      <c r="R61" s="69">
        <v>0.15</v>
      </c>
      <c r="S61" s="69">
        <v>0.15</v>
      </c>
      <c r="T61" s="69">
        <v>0.1</v>
      </c>
      <c r="U61" s="64"/>
      <c r="V61" s="65"/>
      <c r="W61" s="72">
        <f t="shared" si="1"/>
        <v>1</v>
      </c>
    </row>
    <row r="62" spans="2:23" ht="15.75" customHeight="1" x14ac:dyDescent="0.25">
      <c r="B62" s="105"/>
      <c r="C62" s="107"/>
      <c r="D62" s="109"/>
      <c r="E62" s="53">
        <f>$D61*E61</f>
        <v>0</v>
      </c>
      <c r="F62" s="53">
        <f t="shared" ref="F62" si="427">$D61*F61</f>
        <v>0</v>
      </c>
      <c r="G62" s="53">
        <f t="shared" ref="G62" si="428">$D61*G61</f>
        <v>0</v>
      </c>
      <c r="H62" s="53">
        <f t="shared" ref="H62" si="429">$D61*H61</f>
        <v>0</v>
      </c>
      <c r="I62" s="53">
        <f t="shared" ref="I62" si="430">$D61*I61</f>
        <v>0</v>
      </c>
      <c r="J62" s="53">
        <f t="shared" ref="J62" si="431">$D61*J61</f>
        <v>0</v>
      </c>
      <c r="K62" s="53">
        <f t="shared" ref="K62" si="432">$D61*K61</f>
        <v>0</v>
      </c>
      <c r="L62" s="53">
        <f t="shared" ref="L62" si="433">$D61*L61</f>
        <v>0</v>
      </c>
      <c r="M62" s="53">
        <f t="shared" ref="M62" si="434">$D61*M61</f>
        <v>0</v>
      </c>
      <c r="N62" s="53">
        <f t="shared" ref="N62" si="435">$D61*N61</f>
        <v>0</v>
      </c>
      <c r="O62" s="53">
        <f t="shared" ref="O62" si="436">$D61*O61</f>
        <v>0</v>
      </c>
      <c r="P62" s="53">
        <f t="shared" ref="P62" si="437">$D61*P61</f>
        <v>0</v>
      </c>
      <c r="Q62" s="53">
        <f t="shared" ref="Q62" si="438">$D61*Q61</f>
        <v>0</v>
      </c>
      <c r="R62" s="53">
        <f t="shared" ref="R62" si="439">$D61*R61</f>
        <v>0</v>
      </c>
      <c r="S62" s="53">
        <f t="shared" ref="S62" si="440">$D61*S61</f>
        <v>0</v>
      </c>
      <c r="T62" s="53">
        <f t="shared" ref="T62" si="441">$D61*T61</f>
        <v>0</v>
      </c>
      <c r="U62" s="53">
        <f t="shared" ref="U62" si="442">$D61*U61</f>
        <v>0</v>
      </c>
      <c r="V62" s="54">
        <f t="shared" ref="V62" si="443">$D61*V61</f>
        <v>0</v>
      </c>
      <c r="W62" s="73">
        <f t="shared" si="1"/>
        <v>0</v>
      </c>
    </row>
    <row r="63" spans="2:23" ht="15.75" customHeight="1" x14ac:dyDescent="0.25">
      <c r="B63" s="104">
        <v>28</v>
      </c>
      <c r="C63" s="106" t="str">
        <f>RESUMO!C36</f>
        <v>LIMPEZA E ARREMATE</v>
      </c>
      <c r="D63" s="108">
        <f>RESUMO!D36</f>
        <v>0</v>
      </c>
      <c r="E63" s="63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9">
        <v>0.5</v>
      </c>
      <c r="V63" s="70">
        <v>0.5</v>
      </c>
      <c r="W63" s="72">
        <f t="shared" si="1"/>
        <v>1</v>
      </c>
    </row>
    <row r="64" spans="2:23" ht="15.75" customHeight="1" x14ac:dyDescent="0.25">
      <c r="B64" s="105"/>
      <c r="C64" s="107"/>
      <c r="D64" s="109"/>
      <c r="E64" s="53">
        <f>$D63*E63</f>
        <v>0</v>
      </c>
      <c r="F64" s="53">
        <f t="shared" ref="F64" si="444">$D63*F63</f>
        <v>0</v>
      </c>
      <c r="G64" s="53">
        <f t="shared" ref="G64" si="445">$D63*G63</f>
        <v>0</v>
      </c>
      <c r="H64" s="53">
        <f t="shared" ref="H64" si="446">$D63*H63</f>
        <v>0</v>
      </c>
      <c r="I64" s="53">
        <f t="shared" ref="I64" si="447">$D63*I63</f>
        <v>0</v>
      </c>
      <c r="J64" s="53">
        <f t="shared" ref="J64" si="448">$D63*J63</f>
        <v>0</v>
      </c>
      <c r="K64" s="53">
        <f t="shared" ref="K64" si="449">$D63*K63</f>
        <v>0</v>
      </c>
      <c r="L64" s="53">
        <f t="shared" ref="L64" si="450">$D63*L63</f>
        <v>0</v>
      </c>
      <c r="M64" s="53">
        <f t="shared" ref="M64" si="451">$D63*M63</f>
        <v>0</v>
      </c>
      <c r="N64" s="53">
        <f t="shared" ref="N64" si="452">$D63*N63</f>
        <v>0</v>
      </c>
      <c r="O64" s="53">
        <f t="shared" ref="O64" si="453">$D63*O63</f>
        <v>0</v>
      </c>
      <c r="P64" s="53">
        <f t="shared" ref="P64" si="454">$D63*P63</f>
        <v>0</v>
      </c>
      <c r="Q64" s="53">
        <f t="shared" ref="Q64" si="455">$D63*Q63</f>
        <v>0</v>
      </c>
      <c r="R64" s="53">
        <f t="shared" ref="R64" si="456">$D63*R63</f>
        <v>0</v>
      </c>
      <c r="S64" s="53">
        <f t="shared" ref="S64" si="457">$D63*S63</f>
        <v>0</v>
      </c>
      <c r="T64" s="53">
        <f t="shared" ref="T64" si="458">$D63*T63</f>
        <v>0</v>
      </c>
      <c r="U64" s="53">
        <f t="shared" ref="U64" si="459">$D63*U63</f>
        <v>0</v>
      </c>
      <c r="V64" s="54">
        <f t="shared" ref="V64" si="460">$D63*V63</f>
        <v>0</v>
      </c>
      <c r="W64" s="73">
        <f t="shared" si="1"/>
        <v>0</v>
      </c>
    </row>
    <row r="65" spans="2:22" ht="15.75" x14ac:dyDescent="0.25">
      <c r="B65" s="110" t="s">
        <v>271</v>
      </c>
      <c r="C65" s="111"/>
      <c r="D65" s="55">
        <f>SUM(D9:D64)</f>
        <v>0</v>
      </c>
      <c r="E65" s="56">
        <f>E10+E12+E14+E16+E18+E20+E22+E24+E26+E28+E30+E32+E34+E36+E38+E40+E42+E44+E46+E48+E50+E52+E54+E56+E58+E60+E62+E64</f>
        <v>0</v>
      </c>
      <c r="F65" s="56">
        <f t="shared" ref="F65:V65" si="461">F10+F12+F14+F16+F18+F20+F22+F24+F26+F28+F30+F32+F34+F36+F38+F40+F42+F44+F46+F48+F50+F52+F54+F56+F58+F60+F62+F64</f>
        <v>0</v>
      </c>
      <c r="G65" s="56">
        <f t="shared" si="461"/>
        <v>0</v>
      </c>
      <c r="H65" s="56">
        <f t="shared" si="461"/>
        <v>0</v>
      </c>
      <c r="I65" s="56">
        <f t="shared" si="461"/>
        <v>0</v>
      </c>
      <c r="J65" s="56">
        <f t="shared" si="461"/>
        <v>0</v>
      </c>
      <c r="K65" s="56">
        <f t="shared" si="461"/>
        <v>0</v>
      </c>
      <c r="L65" s="56">
        <f t="shared" si="461"/>
        <v>0</v>
      </c>
      <c r="M65" s="56">
        <f t="shared" si="461"/>
        <v>0</v>
      </c>
      <c r="N65" s="56">
        <f t="shared" si="461"/>
        <v>0</v>
      </c>
      <c r="O65" s="56">
        <f t="shared" si="461"/>
        <v>0</v>
      </c>
      <c r="P65" s="56">
        <f t="shared" si="461"/>
        <v>0</v>
      </c>
      <c r="Q65" s="56">
        <f t="shared" si="461"/>
        <v>0</v>
      </c>
      <c r="R65" s="56">
        <f t="shared" si="461"/>
        <v>0</v>
      </c>
      <c r="S65" s="56">
        <f t="shared" si="461"/>
        <v>0</v>
      </c>
      <c r="T65" s="56">
        <f t="shared" si="461"/>
        <v>0</v>
      </c>
      <c r="U65" s="56">
        <f t="shared" si="461"/>
        <v>0</v>
      </c>
      <c r="V65" s="57">
        <f t="shared" si="461"/>
        <v>0</v>
      </c>
    </row>
    <row r="66" spans="2:22" s="60" customFormat="1" x14ac:dyDescent="0.25">
      <c r="B66" s="112" t="s">
        <v>693</v>
      </c>
      <c r="C66" s="113"/>
      <c r="D66" s="58">
        <f>D65*0.1</f>
        <v>0</v>
      </c>
      <c r="E66" s="59">
        <f>E65*0.1</f>
        <v>0</v>
      </c>
      <c r="F66" s="59">
        <f t="shared" ref="F66:V66" si="462">F65*0.1</f>
        <v>0</v>
      </c>
      <c r="G66" s="59">
        <f t="shared" si="462"/>
        <v>0</v>
      </c>
      <c r="H66" s="59">
        <f t="shared" si="462"/>
        <v>0</v>
      </c>
      <c r="I66" s="59">
        <f t="shared" si="462"/>
        <v>0</v>
      </c>
      <c r="J66" s="59">
        <f t="shared" si="462"/>
        <v>0</v>
      </c>
      <c r="K66" s="59">
        <f t="shared" si="462"/>
        <v>0</v>
      </c>
      <c r="L66" s="59">
        <f t="shared" si="462"/>
        <v>0</v>
      </c>
      <c r="M66" s="59">
        <f t="shared" si="462"/>
        <v>0</v>
      </c>
      <c r="N66" s="59">
        <f t="shared" si="462"/>
        <v>0</v>
      </c>
      <c r="O66" s="59">
        <f t="shared" si="462"/>
        <v>0</v>
      </c>
      <c r="P66" s="59">
        <f t="shared" si="462"/>
        <v>0</v>
      </c>
      <c r="Q66" s="59">
        <f t="shared" si="462"/>
        <v>0</v>
      </c>
      <c r="R66" s="59">
        <f t="shared" si="462"/>
        <v>0</v>
      </c>
      <c r="S66" s="59">
        <f t="shared" si="462"/>
        <v>0</v>
      </c>
      <c r="T66" s="59">
        <f t="shared" si="462"/>
        <v>0</v>
      </c>
      <c r="U66" s="59">
        <f t="shared" si="462"/>
        <v>0</v>
      </c>
      <c r="V66" s="59">
        <f t="shared" si="462"/>
        <v>0</v>
      </c>
    </row>
    <row r="67" spans="2:22" ht="15.75" x14ac:dyDescent="0.25">
      <c r="B67" s="110" t="s">
        <v>170</v>
      </c>
      <c r="C67" s="111"/>
      <c r="D67" s="55">
        <f>D65+D66</f>
        <v>0</v>
      </c>
      <c r="E67" s="56">
        <f>E65+E66</f>
        <v>0</v>
      </c>
      <c r="F67" s="56">
        <f t="shared" ref="F67:V67" si="463">F65+F66</f>
        <v>0</v>
      </c>
      <c r="G67" s="56">
        <f t="shared" si="463"/>
        <v>0</v>
      </c>
      <c r="H67" s="56">
        <f t="shared" si="463"/>
        <v>0</v>
      </c>
      <c r="I67" s="56">
        <f t="shared" si="463"/>
        <v>0</v>
      </c>
      <c r="J67" s="56">
        <f t="shared" si="463"/>
        <v>0</v>
      </c>
      <c r="K67" s="56">
        <f t="shared" si="463"/>
        <v>0</v>
      </c>
      <c r="L67" s="56">
        <f t="shared" si="463"/>
        <v>0</v>
      </c>
      <c r="M67" s="56">
        <f t="shared" si="463"/>
        <v>0</v>
      </c>
      <c r="N67" s="56">
        <f t="shared" si="463"/>
        <v>0</v>
      </c>
      <c r="O67" s="56">
        <f t="shared" si="463"/>
        <v>0</v>
      </c>
      <c r="P67" s="56">
        <f t="shared" si="463"/>
        <v>0</v>
      </c>
      <c r="Q67" s="56">
        <f t="shared" si="463"/>
        <v>0</v>
      </c>
      <c r="R67" s="56">
        <f t="shared" si="463"/>
        <v>0</v>
      </c>
      <c r="S67" s="56">
        <f t="shared" si="463"/>
        <v>0</v>
      </c>
      <c r="T67" s="56">
        <f t="shared" si="463"/>
        <v>0</v>
      </c>
      <c r="U67" s="56">
        <f t="shared" si="463"/>
        <v>0</v>
      </c>
      <c r="V67" s="57">
        <f t="shared" si="463"/>
        <v>0</v>
      </c>
    </row>
    <row r="68" spans="2:22" ht="16.5" thickBot="1" x14ac:dyDescent="0.3">
      <c r="B68" s="102" t="s">
        <v>457</v>
      </c>
      <c r="C68" s="103"/>
      <c r="D68" s="71"/>
      <c r="E68" s="61">
        <f>E67</f>
        <v>0</v>
      </c>
      <c r="F68" s="61">
        <f>F67+E68</f>
        <v>0</v>
      </c>
      <c r="G68" s="61">
        <f t="shared" ref="G68:V68" si="464">G67+F68</f>
        <v>0</v>
      </c>
      <c r="H68" s="61">
        <f t="shared" si="464"/>
        <v>0</v>
      </c>
      <c r="I68" s="61">
        <f t="shared" si="464"/>
        <v>0</v>
      </c>
      <c r="J68" s="61">
        <f t="shared" si="464"/>
        <v>0</v>
      </c>
      <c r="K68" s="61">
        <f t="shared" si="464"/>
        <v>0</v>
      </c>
      <c r="L68" s="61">
        <f t="shared" si="464"/>
        <v>0</v>
      </c>
      <c r="M68" s="61">
        <f t="shared" si="464"/>
        <v>0</v>
      </c>
      <c r="N68" s="61">
        <f t="shared" si="464"/>
        <v>0</v>
      </c>
      <c r="O68" s="61">
        <f t="shared" si="464"/>
        <v>0</v>
      </c>
      <c r="P68" s="61">
        <f t="shared" si="464"/>
        <v>0</v>
      </c>
      <c r="Q68" s="61">
        <f t="shared" si="464"/>
        <v>0</v>
      </c>
      <c r="R68" s="61">
        <f t="shared" si="464"/>
        <v>0</v>
      </c>
      <c r="S68" s="61">
        <f t="shared" si="464"/>
        <v>0</v>
      </c>
      <c r="T68" s="61">
        <f t="shared" si="464"/>
        <v>0</v>
      </c>
      <c r="U68" s="61">
        <f t="shared" si="464"/>
        <v>0</v>
      </c>
      <c r="V68" s="62">
        <f t="shared" si="464"/>
        <v>0</v>
      </c>
    </row>
  </sheetData>
  <mergeCells count="88">
    <mergeCell ref="B15:B16"/>
    <mergeCell ref="C15:C16"/>
    <mergeCell ref="B17:B18"/>
    <mergeCell ref="C17:C18"/>
    <mergeCell ref="B19:B20"/>
    <mergeCell ref="C19:C20"/>
    <mergeCell ref="B9:B10"/>
    <mergeCell ref="C9:C10"/>
    <mergeCell ref="B11:B12"/>
    <mergeCell ref="C11:C12"/>
    <mergeCell ref="B13:B14"/>
    <mergeCell ref="C13:C14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B27:B28"/>
    <mergeCell ref="C27:C28"/>
    <mergeCell ref="D27:D28"/>
    <mergeCell ref="C21:C22"/>
    <mergeCell ref="B23:B24"/>
    <mergeCell ref="C23:C24"/>
    <mergeCell ref="C25:C26"/>
    <mergeCell ref="B25:B26"/>
    <mergeCell ref="B21:B22"/>
    <mergeCell ref="B29:B30"/>
    <mergeCell ref="C29:C30"/>
    <mergeCell ref="D29:D30"/>
    <mergeCell ref="B31:B32"/>
    <mergeCell ref="C31:C32"/>
    <mergeCell ref="D31:D32"/>
    <mergeCell ref="B35:B36"/>
    <mergeCell ref="C35:C36"/>
    <mergeCell ref="D35:D36"/>
    <mergeCell ref="B33:B34"/>
    <mergeCell ref="C33:C34"/>
    <mergeCell ref="D33:D34"/>
    <mergeCell ref="B37:B38"/>
    <mergeCell ref="C37:C38"/>
    <mergeCell ref="D37:D38"/>
    <mergeCell ref="B39:B40"/>
    <mergeCell ref="C39:C40"/>
    <mergeCell ref="D39:D40"/>
    <mergeCell ref="B41:B42"/>
    <mergeCell ref="C41:C42"/>
    <mergeCell ref="D41:D42"/>
    <mergeCell ref="B43:B44"/>
    <mergeCell ref="C43:C44"/>
    <mergeCell ref="D43:D44"/>
    <mergeCell ref="B45:B46"/>
    <mergeCell ref="C45:C46"/>
    <mergeCell ref="D45:D46"/>
    <mergeCell ref="B47:B48"/>
    <mergeCell ref="C47:C48"/>
    <mergeCell ref="D47:D48"/>
    <mergeCell ref="B49:B50"/>
    <mergeCell ref="C49:C50"/>
    <mergeCell ref="D49:D50"/>
    <mergeCell ref="B51:B52"/>
    <mergeCell ref="C51:C52"/>
    <mergeCell ref="D51:D52"/>
    <mergeCell ref="B53:B54"/>
    <mergeCell ref="C53:C54"/>
    <mergeCell ref="D53:D54"/>
    <mergeCell ref="B55:B56"/>
    <mergeCell ref="C55:C56"/>
    <mergeCell ref="D55:D56"/>
    <mergeCell ref="B57:B58"/>
    <mergeCell ref="C57:C58"/>
    <mergeCell ref="D57:D58"/>
    <mergeCell ref="B59:B60"/>
    <mergeCell ref="C59:C60"/>
    <mergeCell ref="D59:D60"/>
    <mergeCell ref="B68:C68"/>
    <mergeCell ref="B61:B62"/>
    <mergeCell ref="C61:C62"/>
    <mergeCell ref="D61:D62"/>
    <mergeCell ref="B63:B64"/>
    <mergeCell ref="C63:C64"/>
    <mergeCell ref="D63:D64"/>
    <mergeCell ref="B65:C65"/>
    <mergeCell ref="B66:C66"/>
    <mergeCell ref="B67:C67"/>
  </mergeCells>
  <phoneticPr fontId="10" type="noConversion"/>
  <printOptions verticalCentered="1"/>
  <pageMargins left="0.51181102362204722" right="0.51181102362204722" top="0.78740157480314965" bottom="0.78740157480314965" header="0.31496062992125984" footer="0.31496062992125984"/>
  <pageSetup paperSize="9" scale="3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PLANILHA_REV</vt:lpstr>
      <vt:lpstr>RESUMO</vt:lpstr>
      <vt:lpstr>CRONOGRAMA</vt:lpstr>
      <vt:lpstr>CRONOGRAMA!Area_de_impressao</vt:lpstr>
      <vt:lpstr>PLANILHA_REV!Area_de_impressao</vt:lpstr>
      <vt:lpstr>RESUMO!Area_de_impressao</vt:lpstr>
      <vt:lpstr>PLANILHA_REV!Titulos_de_impressao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Cristina</dc:creator>
  <cp:lastModifiedBy>Elaine Bugallo</cp:lastModifiedBy>
  <cp:lastPrinted>2021-04-15T12:06:34Z</cp:lastPrinted>
  <dcterms:created xsi:type="dcterms:W3CDTF">2020-02-10T18:23:44Z</dcterms:created>
  <dcterms:modified xsi:type="dcterms:W3CDTF">2021-06-17T20:28:01Z</dcterms:modified>
</cp:coreProperties>
</file>