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 defaultThemeVersion="124226"/>
  <bookViews>
    <workbookView xWindow="0" yWindow="120" windowWidth="19200" windowHeight="6795" tabRatio="924" activeTab="3"/>
  </bookViews>
  <sheets>
    <sheet name="CPOS 175" sheetId="39" r:id="rId1"/>
    <sheet name="PLANILHA LICITAÇÃO JJ" sheetId="34" r:id="rId2"/>
    <sheet name="RESUMO" sheetId="35" r:id="rId3"/>
    <sheet name="CRONOGRAMA FISICO FINANCEIRO" sheetId="36" r:id="rId4"/>
    <sheet name="CPU 01" sheetId="37" r:id="rId5"/>
    <sheet name="CPU-02" sheetId="38" r:id="rId6"/>
  </sheets>
  <externalReferences>
    <externalReference r:id="rId7"/>
    <externalReference r:id="rId8"/>
  </externalReferences>
  <definedNames>
    <definedName name="_xlnm._FilterDatabase" localSheetId="1" hidden="1">'PLANILHA LICITAÇÃO JJ'!$A$11:$G$256</definedName>
    <definedName name="A21.01.06" localSheetId="1">#REF!</definedName>
    <definedName name="A21.01.06">#REF!</definedName>
    <definedName name="A21.01.11" localSheetId="1">#REF!</definedName>
    <definedName name="A21.01.11">#REF!</definedName>
    <definedName name="A21.01.13" localSheetId="1">#REF!</definedName>
    <definedName name="A21.01.13">#REF!</definedName>
    <definedName name="A21.03.42" localSheetId="1">#REF!</definedName>
    <definedName name="A21.03.42">#REF!</definedName>
    <definedName name="A21.05.03" localSheetId="1">#REF!</definedName>
    <definedName name="A21.05.03">#REF!</definedName>
    <definedName name="A30.01.01" localSheetId="1">#REF!</definedName>
    <definedName name="A30.01.01">#REF!</definedName>
    <definedName name="A30.02.03" localSheetId="1">#REF!</definedName>
    <definedName name="A30.02.03">#REF!</definedName>
    <definedName name="A30.03.01" localSheetId="1">#REF!</definedName>
    <definedName name="A30.03.01">#REF!</definedName>
    <definedName name="A30.03.11" localSheetId="1">#REF!</definedName>
    <definedName name="A30.03.11">#REF!</definedName>
    <definedName name="A30.03.16" localSheetId="1">#REF!</definedName>
    <definedName name="A30.03.16">#REF!</definedName>
    <definedName name="A30.04.01" localSheetId="1">#REF!</definedName>
    <definedName name="A30.04.01">#REF!</definedName>
    <definedName name="A30.04.02" localSheetId="1">#REF!</definedName>
    <definedName name="A30.04.02">#REF!</definedName>
    <definedName name="A35.01.04" localSheetId="1">#REF!</definedName>
    <definedName name="A35.01.04">#REF!</definedName>
    <definedName name="A35.01.05" localSheetId="1">#REF!</definedName>
    <definedName name="A35.01.05">#REF!</definedName>
    <definedName name="A35.01.06" localSheetId="1">#REF!</definedName>
    <definedName name="A35.01.06">#REF!</definedName>
    <definedName name="A35.01.08" localSheetId="1">#REF!</definedName>
    <definedName name="A35.01.08">#REF!</definedName>
    <definedName name="A35.01.09" localSheetId="1">#REF!</definedName>
    <definedName name="A35.01.09">#REF!</definedName>
    <definedName name="A35.01.12" localSheetId="1">#REF!</definedName>
    <definedName name="A35.01.12">#REF!</definedName>
    <definedName name="A35.01.13" localSheetId="1">#REF!</definedName>
    <definedName name="A35.01.13">#REF!</definedName>
    <definedName name="A35.01.14" localSheetId="1">#REF!</definedName>
    <definedName name="A35.01.14">#REF!</definedName>
    <definedName name="A35.01.15" localSheetId="1">#REF!</definedName>
    <definedName name="A35.01.15">#REF!</definedName>
    <definedName name="A35.01.20" localSheetId="1">#REF!</definedName>
    <definedName name="A35.01.20">#REF!</definedName>
    <definedName name="A35.01.30" localSheetId="1">#REF!</definedName>
    <definedName name="A35.01.30">#REF!</definedName>
    <definedName name="A35.01.31" localSheetId="1">#REF!</definedName>
    <definedName name="A35.01.31">#REF!</definedName>
    <definedName name="A35.01.32" localSheetId="1">#REF!</definedName>
    <definedName name="A35.01.32">#REF!</definedName>
    <definedName name="A35.01.34" localSheetId="1">#REF!</definedName>
    <definedName name="A35.01.34">#REF!</definedName>
    <definedName name="A35.02.01" localSheetId="1">#REF!</definedName>
    <definedName name="A35.02.01">#REF!</definedName>
    <definedName name="A35.02.03" localSheetId="1">#REF!</definedName>
    <definedName name="A35.02.03">#REF!</definedName>
    <definedName name="A35.02.09" localSheetId="1">#REF!</definedName>
    <definedName name="A35.02.09">#REF!</definedName>
    <definedName name="A35.02.10" localSheetId="1">#REF!</definedName>
    <definedName name="A35.02.10">#REF!</definedName>
    <definedName name="A35.02.11" localSheetId="1">#REF!</definedName>
    <definedName name="A35.02.11">#REF!</definedName>
    <definedName name="A35.02.12" localSheetId="1">#REF!</definedName>
    <definedName name="A35.02.12">#REF!</definedName>
    <definedName name="A35.02.15" localSheetId="1">#REF!</definedName>
    <definedName name="A35.02.15">#REF!</definedName>
    <definedName name="A35.03.02" localSheetId="1">#REF!</definedName>
    <definedName name="A35.03.02">#REF!</definedName>
    <definedName name="A35.03.03" localSheetId="1">#REF!</definedName>
    <definedName name="A35.03.03">#REF!</definedName>
    <definedName name="A35.03.04" localSheetId="1">#REF!</definedName>
    <definedName name="A35.03.04">#REF!</definedName>
    <definedName name="A35.03.07" localSheetId="1">#REF!</definedName>
    <definedName name="A35.03.07">#REF!</definedName>
    <definedName name="A35.03.08" localSheetId="1">#REF!</definedName>
    <definedName name="A35.03.08">#REF!</definedName>
    <definedName name="A35.04.01" localSheetId="1">#REF!</definedName>
    <definedName name="A35.04.01">#REF!</definedName>
    <definedName name="A35.04.02" localSheetId="1">#REF!</definedName>
    <definedName name="A35.04.02">#REF!</definedName>
    <definedName name="A35.04.03" localSheetId="1">#REF!</definedName>
    <definedName name="A35.04.03">#REF!</definedName>
    <definedName name="A35.04.04" localSheetId="1">#REF!</definedName>
    <definedName name="A35.04.04">#REF!</definedName>
    <definedName name="A35.04.05" localSheetId="1">#REF!</definedName>
    <definedName name="A35.04.05">#REF!</definedName>
    <definedName name="A35.04.08" localSheetId="1">#REF!</definedName>
    <definedName name="A35.04.08">#REF!</definedName>
    <definedName name="A35.04.10" localSheetId="1">#REF!</definedName>
    <definedName name="A35.04.10">#REF!</definedName>
    <definedName name="A35.05.01" localSheetId="1">#REF!</definedName>
    <definedName name="A35.05.01">#REF!</definedName>
    <definedName name="A35.05.02" localSheetId="1">#REF!</definedName>
    <definedName name="A35.05.02">#REF!</definedName>
    <definedName name="A35.05.04" localSheetId="1">#REF!</definedName>
    <definedName name="A35.05.04">#REF!</definedName>
    <definedName name="A35.05.06" localSheetId="1">#REF!</definedName>
    <definedName name="A35.05.06">#REF!</definedName>
    <definedName name="A35.05.08" localSheetId="1">#REF!</definedName>
    <definedName name="A35.05.08">#REF!</definedName>
    <definedName name="A35.05.18" localSheetId="1">#REF!</definedName>
    <definedName name="A35.05.18">#REF!</definedName>
    <definedName name="A35.05.20" localSheetId="1">#REF!</definedName>
    <definedName name="A35.05.20">#REF!</definedName>
    <definedName name="A35.05.24" localSheetId="1">#REF!</definedName>
    <definedName name="A35.05.24">#REF!</definedName>
    <definedName name="A35.06.02" localSheetId="1">#REF!</definedName>
    <definedName name="A35.06.02">#REF!</definedName>
    <definedName name="A35.06.25" localSheetId="1">#REF!</definedName>
    <definedName name="A35.06.25">#REF!</definedName>
    <definedName name="A35.06.29" localSheetId="1">#REF!</definedName>
    <definedName name="A35.06.29">#REF!</definedName>
    <definedName name="A35.07.02" localSheetId="1">#REF!</definedName>
    <definedName name="A35.07.02">#REF!</definedName>
    <definedName name="A35.07.04" localSheetId="1">#REF!</definedName>
    <definedName name="A35.07.04">#REF!</definedName>
    <definedName name="A35.07.05" localSheetId="1">#REF!</definedName>
    <definedName name="A35.07.05">#REF!</definedName>
    <definedName name="A35.07.06" localSheetId="1">#REF!</definedName>
    <definedName name="A35.07.06">#REF!</definedName>
    <definedName name="A35.07.07" localSheetId="1">#REF!</definedName>
    <definedName name="A35.07.07">#REF!</definedName>
    <definedName name="A35.07.11" localSheetId="1">#REF!</definedName>
    <definedName name="A35.07.11">#REF!</definedName>
    <definedName name="A40.01.01" localSheetId="1">#REF!</definedName>
    <definedName name="A40.01.01">#REF!</definedName>
    <definedName name="A40.01.04" localSheetId="1">#REF!</definedName>
    <definedName name="A40.01.04">#REF!</definedName>
    <definedName name="A40.01.06" localSheetId="1">#REF!</definedName>
    <definedName name="A40.01.06">#REF!</definedName>
    <definedName name="A40.01.07" localSheetId="1">#REF!</definedName>
    <definedName name="A40.01.07">#REF!</definedName>
    <definedName name="A40.01.11" localSheetId="1">#REF!</definedName>
    <definedName name="A40.01.11">#REF!</definedName>
    <definedName name="A40.01.12" localSheetId="1">#REF!</definedName>
    <definedName name="A40.01.12">#REF!</definedName>
    <definedName name="A40.01.13" localSheetId="1">#REF!</definedName>
    <definedName name="A40.01.13">#REF!</definedName>
    <definedName name="A40.01.14" localSheetId="1">#REF!</definedName>
    <definedName name="A40.01.14">#REF!</definedName>
    <definedName name="A40.01.20" localSheetId="1">#REF!</definedName>
    <definedName name="A40.01.20">#REF!</definedName>
    <definedName name="A40.01.21" localSheetId="1">#REF!</definedName>
    <definedName name="A40.01.21">#REF!</definedName>
    <definedName name="A40.01.22" localSheetId="1">#REF!</definedName>
    <definedName name="A40.01.22">#REF!</definedName>
    <definedName name="A40.01.23" localSheetId="1">#REF!</definedName>
    <definedName name="A40.01.23">#REF!</definedName>
    <definedName name="A40.02.01" localSheetId="1">#REF!</definedName>
    <definedName name="A40.02.01">#REF!</definedName>
    <definedName name="A40.02.04" localSheetId="1">#REF!</definedName>
    <definedName name="A40.02.04">#REF!</definedName>
    <definedName name="A40.02.05" localSheetId="1">#REF!</definedName>
    <definedName name="A40.02.05">#REF!</definedName>
    <definedName name="A40.02.06" localSheetId="1">#REF!</definedName>
    <definedName name="A40.02.06">#REF!</definedName>
    <definedName name="A40.02.06." localSheetId="1">#REF!</definedName>
    <definedName name="A40.02.06.">#REF!</definedName>
    <definedName name="A40.02.07" localSheetId="1">#REF!</definedName>
    <definedName name="A40.02.07">#REF!</definedName>
    <definedName name="A40.02.08" localSheetId="1">#REF!</definedName>
    <definedName name="A40.02.08">#REF!</definedName>
    <definedName name="A40.02.10" localSheetId="1">#REF!</definedName>
    <definedName name="A40.02.10">#REF!</definedName>
    <definedName name="A40.02.11" localSheetId="1">#REF!</definedName>
    <definedName name="A40.02.11">#REF!</definedName>
    <definedName name="A40.02.12" localSheetId="1">#REF!</definedName>
    <definedName name="A40.02.12">#REF!</definedName>
    <definedName name="A40.02.13" localSheetId="1">#REF!</definedName>
    <definedName name="A40.02.13">#REF!</definedName>
    <definedName name="A40.02.39" localSheetId="1">#REF!</definedName>
    <definedName name="A40.02.39">#REF!</definedName>
    <definedName name="A40.02.43" localSheetId="1">#REF!</definedName>
    <definedName name="A40.02.43">#REF!</definedName>
    <definedName name="A40.02.44" localSheetId="1">#REF!</definedName>
    <definedName name="A40.02.44">#REF!</definedName>
    <definedName name="A40.03.01" localSheetId="1">#REF!</definedName>
    <definedName name="A40.03.01">#REF!</definedName>
    <definedName name="A40.03.03" localSheetId="1">#REF!</definedName>
    <definedName name="A40.03.03">#REF!</definedName>
    <definedName name="A40.03.15" localSheetId="1">#REF!</definedName>
    <definedName name="A40.03.15">#REF!</definedName>
    <definedName name="A40.03.16" localSheetId="1">#REF!</definedName>
    <definedName name="A40.03.16">#REF!</definedName>
    <definedName name="A40.03.17" localSheetId="1">#REF!</definedName>
    <definedName name="A40.03.17">#REF!</definedName>
    <definedName name="A40.03.21" localSheetId="1">#REF!</definedName>
    <definedName name="A40.03.21">#REF!</definedName>
    <definedName name="A40.03.25" localSheetId="1">#REF!</definedName>
    <definedName name="A40.03.25">#REF!</definedName>
    <definedName name="A40.03.29" localSheetId="1">#REF!</definedName>
    <definedName name="A40.03.29">#REF!</definedName>
    <definedName name="A40.03.30" localSheetId="1">#REF!</definedName>
    <definedName name="A40.03.30">#REF!</definedName>
    <definedName name="A40.03.51" localSheetId="1">#REF!</definedName>
    <definedName name="A40.03.51">#REF!</definedName>
    <definedName name="A40.03.52" localSheetId="1">#REF!</definedName>
    <definedName name="A40.03.52">#REF!</definedName>
    <definedName name="A40.03.54" localSheetId="1">#REF!</definedName>
    <definedName name="A40.03.54">#REF!</definedName>
    <definedName name="A40.03.55" localSheetId="1">#REF!</definedName>
    <definedName name="A40.03.55">#REF!</definedName>
    <definedName name="A40.04.02" localSheetId="1">#REF!</definedName>
    <definedName name="A40.04.02">#REF!</definedName>
    <definedName name="A40.04.09" localSheetId="1">#REF!</definedName>
    <definedName name="A40.04.09">#REF!</definedName>
    <definedName name="A40.04.12" localSheetId="1">#REF!</definedName>
    <definedName name="A40.04.12">#REF!</definedName>
    <definedName name="A40.04.13" localSheetId="1">#REF!</definedName>
    <definedName name="A40.04.13">#REF!</definedName>
    <definedName name="A40.04.21" localSheetId="1">#REF!</definedName>
    <definedName name="A40.04.21">#REF!</definedName>
    <definedName name="A40.04.28" localSheetId="1">#REF!</definedName>
    <definedName name="A40.04.28">#REF!</definedName>
    <definedName name="A40.04.31" localSheetId="1">#REF!</definedName>
    <definedName name="A40.04.31">#REF!</definedName>
    <definedName name="A40.04.37" localSheetId="1">#REF!</definedName>
    <definedName name="A40.04.37">#REF!</definedName>
    <definedName name="A40.04.38" localSheetId="1">#REF!</definedName>
    <definedName name="A40.04.38">#REF!</definedName>
    <definedName name="A40.05.06" localSheetId="1">#REF!</definedName>
    <definedName name="A40.05.06">#REF!</definedName>
    <definedName name="A40.05.36" localSheetId="1">#REF!</definedName>
    <definedName name="A40.05.36">#REF!</definedName>
    <definedName name="A40.05.82" localSheetId="1">#REF!</definedName>
    <definedName name="A40.05.82">#REF!</definedName>
    <definedName name="A40.05.83" localSheetId="1">#REF!</definedName>
    <definedName name="A40.05.83">#REF!</definedName>
    <definedName name="A60.01.01" localSheetId="1">#REF!</definedName>
    <definedName name="A60.01.01">#REF!</definedName>
    <definedName name="A60.01.07" localSheetId="1">#REF!</definedName>
    <definedName name="A60.01.07">#REF!</definedName>
    <definedName name="A60.01.12" localSheetId="1">#REF!</definedName>
    <definedName name="A60.01.12">#REF!</definedName>
    <definedName name="A60.01.13" localSheetId="1">#REF!</definedName>
    <definedName name="A60.01.13">#REF!</definedName>
    <definedName name="A60.01.15" localSheetId="1">#REF!</definedName>
    <definedName name="A60.01.15">#REF!</definedName>
    <definedName name="A60.01.18" localSheetId="1">#REF!</definedName>
    <definedName name="A60.01.18">#REF!</definedName>
    <definedName name="A60.01.20" localSheetId="1">#REF!</definedName>
    <definedName name="A60.01.20">#REF!</definedName>
    <definedName name="A60.02.01" localSheetId="1">#REF!</definedName>
    <definedName name="A60.02.01">#REF!</definedName>
    <definedName name="A60.02.02" localSheetId="1">#REF!</definedName>
    <definedName name="A60.02.02">#REF!</definedName>
    <definedName name="A60.02.04" localSheetId="1">#REF!</definedName>
    <definedName name="A60.02.04">#REF!</definedName>
    <definedName name="A60.02.05" localSheetId="1">#REF!</definedName>
    <definedName name="A60.02.05">#REF!</definedName>
    <definedName name="A60.02.20" localSheetId="1">#REF!</definedName>
    <definedName name="A60.02.20">#REF!</definedName>
    <definedName name="A60.02.35" localSheetId="1">#REF!</definedName>
    <definedName name="A60.02.35">#REF!</definedName>
    <definedName name="A60.04.02" localSheetId="1">#REF!</definedName>
    <definedName name="A60.04.02">#REF!</definedName>
    <definedName name="A60.05.03" localSheetId="1">#REF!</definedName>
    <definedName name="A60.05.03">#REF!</definedName>
    <definedName name="A60.07.02" localSheetId="1">#REF!</definedName>
    <definedName name="A60.07.02">#REF!</definedName>
    <definedName name="A70.01.01" localSheetId="1">#REF!</definedName>
    <definedName name="A70.01.01">#REF!</definedName>
    <definedName name="A70.01.04" localSheetId="1">#REF!</definedName>
    <definedName name="A70.01.04">#REF!</definedName>
    <definedName name="A70.01.06" localSheetId="1">#REF!</definedName>
    <definedName name="A70.01.06">#REF!</definedName>
    <definedName name="A70.01.07" localSheetId="1">#REF!</definedName>
    <definedName name="A70.01.07">#REF!</definedName>
    <definedName name="A70.01.08" localSheetId="1">#REF!</definedName>
    <definedName name="A70.01.08">#REF!</definedName>
    <definedName name="A70.01.10" localSheetId="1">#REF!</definedName>
    <definedName name="A70.01.10">#REF!</definedName>
    <definedName name="A70.01.11" localSheetId="1">#REF!</definedName>
    <definedName name="A70.01.11">#REF!</definedName>
    <definedName name="A70.01.12" localSheetId="1">#REF!</definedName>
    <definedName name="A70.01.12">#REF!</definedName>
    <definedName name="A70.01.17" localSheetId="1">#REF!</definedName>
    <definedName name="A70.01.17">#REF!</definedName>
    <definedName name="A70.01.19" localSheetId="1">#REF!</definedName>
    <definedName name="A70.01.19">#REF!</definedName>
    <definedName name="A70.01.20" localSheetId="1">#REF!</definedName>
    <definedName name="A70.01.20">#REF!</definedName>
    <definedName name="A70.01.23" localSheetId="1">#REF!</definedName>
    <definedName name="A70.01.23">#REF!</definedName>
    <definedName name="A70.01.24" localSheetId="1">#REF!</definedName>
    <definedName name="A70.01.24">#REF!</definedName>
    <definedName name="A70.01.26" localSheetId="1">#REF!</definedName>
    <definedName name="A70.01.26">#REF!</definedName>
    <definedName name="A70.01.45" localSheetId="1">#REF!</definedName>
    <definedName name="A70.01.45">#REF!</definedName>
    <definedName name="A70.02.01" localSheetId="1">#REF!</definedName>
    <definedName name="A70.02.01">#REF!</definedName>
    <definedName name="A70.02.02" localSheetId="1">#REF!</definedName>
    <definedName name="A70.02.02">#REF!</definedName>
    <definedName name="A70.02.09" localSheetId="1">#REF!</definedName>
    <definedName name="A70.02.09">#REF!</definedName>
    <definedName name="A70.02.23" localSheetId="1">#REF!</definedName>
    <definedName name="A70.02.23">#REF!</definedName>
    <definedName name="A70.02.26" localSheetId="1">#REF!</definedName>
    <definedName name="A70.02.26">#REF!</definedName>
    <definedName name="A70.02.27" localSheetId="1">#REF!</definedName>
    <definedName name="A70.02.27">#REF!</definedName>
    <definedName name="A70.02.34" localSheetId="1">#REF!</definedName>
    <definedName name="A70.02.34">#REF!</definedName>
    <definedName name="A70.02.44" localSheetId="1">#REF!</definedName>
    <definedName name="A70.02.44">#REF!</definedName>
    <definedName name="A70.02.51" localSheetId="1">#REF!</definedName>
    <definedName name="A70.02.51">#REF!</definedName>
    <definedName name="A70.02.55" localSheetId="1">#REF!</definedName>
    <definedName name="A70.02.55">#REF!</definedName>
    <definedName name="A70.03.01" localSheetId="1">#REF!</definedName>
    <definedName name="A70.03.01">#REF!</definedName>
    <definedName name="A70.03.02" localSheetId="1">#REF!</definedName>
    <definedName name="A70.03.02">#REF!</definedName>
    <definedName name="A70.03.14" localSheetId="1">#REF!</definedName>
    <definedName name="A70.03.14">#REF!</definedName>
    <definedName name="A70.03.15" localSheetId="1">#REF!</definedName>
    <definedName name="A70.03.15">#REF!</definedName>
    <definedName name="A70.03.17" localSheetId="1">#REF!</definedName>
    <definedName name="A70.03.17">#REF!</definedName>
    <definedName name="A70.03.18" localSheetId="1">#REF!</definedName>
    <definedName name="A70.03.18">#REF!</definedName>
    <definedName name="A70.03.28" localSheetId="1">#REF!</definedName>
    <definedName name="A70.03.28">#REF!</definedName>
    <definedName name="A70.03.31" localSheetId="1">#REF!</definedName>
    <definedName name="A70.03.31">#REF!</definedName>
    <definedName name="A70.03.32" localSheetId="1">#REF!</definedName>
    <definedName name="A70.03.32">#REF!</definedName>
    <definedName name="A70.03.36" localSheetId="1">#REF!</definedName>
    <definedName name="A70.03.36">#REF!</definedName>
    <definedName name="A70.03.37" localSheetId="1">#REF!</definedName>
    <definedName name="A70.03.37">#REF!</definedName>
    <definedName name="A70.03.38" localSheetId="1">#REF!</definedName>
    <definedName name="A70.03.38">#REF!</definedName>
    <definedName name="A70.03.39" localSheetId="1">#REF!</definedName>
    <definedName name="A70.03.39">#REF!</definedName>
    <definedName name="A70.03.40" localSheetId="1">#REF!</definedName>
    <definedName name="A70.03.40">#REF!</definedName>
    <definedName name="A70.03.41" localSheetId="1">#REF!</definedName>
    <definedName name="A70.03.41">#REF!</definedName>
    <definedName name="A70.03.42" localSheetId="1">#REF!</definedName>
    <definedName name="A70.03.42">#REF!</definedName>
    <definedName name="A70.03.42A" localSheetId="1">#REF!</definedName>
    <definedName name="A70.03.42A">#REF!</definedName>
    <definedName name="A70.03.43" localSheetId="1">#REF!</definedName>
    <definedName name="A70.03.43">#REF!</definedName>
    <definedName name="A70.07.30" localSheetId="1">#REF!</definedName>
    <definedName name="A70.07.30">#REF!</definedName>
    <definedName name="A70.07.30A" localSheetId="1">#REF!</definedName>
    <definedName name="A70.07.30A">#REF!</definedName>
    <definedName name="A70.07.33" localSheetId="1">#REF!</definedName>
    <definedName name="A70.07.33">#REF!</definedName>
    <definedName name="A70.07.35" localSheetId="1">#REF!</definedName>
    <definedName name="A70.07.35">#REF!</definedName>
    <definedName name="A70.90.15" localSheetId="1">#REF!</definedName>
    <definedName name="A70.90.15">#REF!</definedName>
    <definedName name="A70.90.16" localSheetId="1">#REF!</definedName>
    <definedName name="A70.90.16">#REF!</definedName>
    <definedName name="A70.90.21" localSheetId="1">#REF!</definedName>
    <definedName name="A70.90.21">#REF!</definedName>
    <definedName name="A80.01.02" localSheetId="1">#REF!</definedName>
    <definedName name="A80.01.02">#REF!</definedName>
    <definedName name="A80.01.05" localSheetId="1">#REF!</definedName>
    <definedName name="A80.01.05">#REF!</definedName>
    <definedName name="A80.01.06" localSheetId="1">#REF!</definedName>
    <definedName name="A80.01.06">#REF!</definedName>
    <definedName name="A80.01.10" localSheetId="1">#REF!</definedName>
    <definedName name="A80.01.10">#REF!</definedName>
    <definedName name="A80.01.11" localSheetId="1">#REF!</definedName>
    <definedName name="A80.01.11">#REF!</definedName>
    <definedName name="A80.01.12" localSheetId="1">#REF!</definedName>
    <definedName name="A80.01.12">#REF!</definedName>
    <definedName name="A80.02.01" localSheetId="1">#REF!</definedName>
    <definedName name="A80.02.01">#REF!</definedName>
    <definedName name="A80.02.02" localSheetId="1">#REF!</definedName>
    <definedName name="A80.02.02">#REF!</definedName>
    <definedName name="A80.02.03" localSheetId="1">#REF!</definedName>
    <definedName name="A80.02.03">#REF!</definedName>
    <definedName name="A80.02.05" localSheetId="1">#REF!</definedName>
    <definedName name="A80.02.05">#REF!</definedName>
    <definedName name="A80.02.06" localSheetId="1">#REF!</definedName>
    <definedName name="A80.02.06">#REF!</definedName>
    <definedName name="A80.02.10" localSheetId="1">#REF!</definedName>
    <definedName name="A80.02.10">#REF!</definedName>
    <definedName name="A80.02.22" localSheetId="1">#REF!</definedName>
    <definedName name="A80.02.22">#REF!</definedName>
    <definedName name="A80.02.31" localSheetId="1">#REF!</definedName>
    <definedName name="A80.02.31">#REF!</definedName>
    <definedName name="A80.03.01" localSheetId="1">#REF!</definedName>
    <definedName name="A80.03.01">#REF!</definedName>
    <definedName name="A80.03.03" localSheetId="1">#REF!</definedName>
    <definedName name="A80.03.03">#REF!</definedName>
    <definedName name="A80.03.08" localSheetId="1">#REF!</definedName>
    <definedName name="A80.03.08">#REF!</definedName>
    <definedName name="A80.03.09" localSheetId="1">#REF!</definedName>
    <definedName name="A80.03.09">#REF!</definedName>
    <definedName name="A80.03.10" localSheetId="1">#REF!</definedName>
    <definedName name="A80.03.10">#REF!</definedName>
    <definedName name="A80.03.11" localSheetId="1">#REF!</definedName>
    <definedName name="A80.03.11">#REF!</definedName>
    <definedName name="A80.03.27" localSheetId="1">#REF!</definedName>
    <definedName name="A80.03.27">#REF!</definedName>
    <definedName name="A80.06.01" localSheetId="1">#REF!</definedName>
    <definedName name="A80.06.01">#REF!</definedName>
    <definedName name="A80.06.03" localSheetId="1">#REF!</definedName>
    <definedName name="A80.06.03">#REF!</definedName>
    <definedName name="A80.06.04" localSheetId="1">#REF!</definedName>
    <definedName name="A80.06.04">#REF!</definedName>
    <definedName name="A80.06.24" localSheetId="1">#REF!</definedName>
    <definedName name="A80.06.24">#REF!</definedName>
    <definedName name="A80.06.32" localSheetId="1">#REF!</definedName>
    <definedName name="A80.06.32">#REF!</definedName>
    <definedName name="A85.01.11" localSheetId="1">#REF!</definedName>
    <definedName name="A85.01.11">#REF!</definedName>
    <definedName name="A85.01.12" localSheetId="1">#REF!</definedName>
    <definedName name="A85.01.12">#REF!</definedName>
    <definedName name="A85.01.13" localSheetId="1">#REF!</definedName>
    <definedName name="A85.01.13">#REF!</definedName>
    <definedName name="A85.01.14" localSheetId="1">#REF!</definedName>
    <definedName name="A85.01.14">#REF!</definedName>
    <definedName name="A85.01.85" localSheetId="1">#REF!</definedName>
    <definedName name="A85.01.85">#REF!</definedName>
    <definedName name="A85.02.02" localSheetId="1">#REF!</definedName>
    <definedName name="A85.02.02">#REF!</definedName>
    <definedName name="A85.02.03" localSheetId="1">#REF!</definedName>
    <definedName name="A85.02.03">#REF!</definedName>
    <definedName name="A85.03.01" localSheetId="1">#REF!</definedName>
    <definedName name="A85.03.01">#REF!</definedName>
    <definedName name="A85.03.02" localSheetId="1">#REF!</definedName>
    <definedName name="A85.03.02">#REF!</definedName>
    <definedName name="A85.03.05" localSheetId="1">#REF!</definedName>
    <definedName name="A85.03.05">#REF!</definedName>
    <definedName name="A92.01.74" localSheetId="1">#REF!</definedName>
    <definedName name="A92.01.74">#REF!</definedName>
    <definedName name="A92.01.75" localSheetId="1">#REF!</definedName>
    <definedName name="A92.01.75">#REF!</definedName>
    <definedName name="A92.01.76" localSheetId="1">#REF!</definedName>
    <definedName name="A92.01.76">#REF!</definedName>
    <definedName name="A92.05.44" localSheetId="1">#REF!</definedName>
    <definedName name="A92.05.44">#REF!</definedName>
    <definedName name="_xlnm.Print_Area" localSheetId="3">'CRONOGRAMA FISICO FINANCEIRO'!$A$1:$P$46</definedName>
    <definedName name="_xlnm.Print_Area" localSheetId="1">'PLANILHA LICITAÇÃO JJ'!$A$1:$G$269</definedName>
    <definedName name="_xlnm.Print_Area" localSheetId="2">RESUMO!$A$2:$C$40</definedName>
    <definedName name="BANCO1" localSheetId="1">#REF!</definedName>
    <definedName name="BANCO1">#REF!</definedName>
    <definedName name="BANCO2" localSheetId="1">#REF!</definedName>
    <definedName name="BANCO2">#REF!</definedName>
    <definedName name="BANCO3" localSheetId="1">#REF!</definedName>
    <definedName name="BANCO3">#REF!</definedName>
    <definedName name="BANCO4" localSheetId="1">#REF!</definedName>
    <definedName name="BANCO4">#REF!</definedName>
    <definedName name="ÇÇ" localSheetId="1">#REF!</definedName>
    <definedName name="ÇÇ">#REF!</definedName>
    <definedName name="d" localSheetId="1">#REF!</definedName>
    <definedName name="d">#REF!</definedName>
    <definedName name="FFFF" localSheetId="1">#REF!</definedName>
    <definedName name="FFFF">#REF!</definedName>
    <definedName name="FFSS" localSheetId="1">#REF!</definedName>
    <definedName name="FFSS">#REF!</definedName>
    <definedName name="GGG" localSheetId="1">#REF!</definedName>
    <definedName name="GGG">#REF!</definedName>
    <definedName name="GGGJ" localSheetId="1">#REF!</definedName>
    <definedName name="GGGJ">#REF!</definedName>
    <definedName name="HH" localSheetId="1">#REF!</definedName>
    <definedName name="HH">#REF!</definedName>
    <definedName name="JWWW" localSheetId="1">#REF!</definedName>
    <definedName name="JWWW">#REF!</definedName>
    <definedName name="KK" localSheetId="1">#REF!</definedName>
    <definedName name="KK">#REF!</definedName>
    <definedName name="RESUMO" localSheetId="1">#REF!</definedName>
    <definedName name="RESUMO">#REF!</definedName>
    <definedName name="RR" localSheetId="1">#REF!</definedName>
    <definedName name="RR">#REF!</definedName>
    <definedName name="_xlnm.Print_Titles" localSheetId="3">'CRONOGRAMA FISICO FINANCEIRO'!$A:$C,'CRONOGRAMA FISICO FINANCEIRO'!$2:$9</definedName>
    <definedName name="_xlnm.Print_Titles" localSheetId="1">'PLANILHA LICITAÇÃO JJ'!$1:$13</definedName>
    <definedName name="TT" localSheetId="1">#REF!</definedName>
    <definedName name="TT">#REF!</definedName>
    <definedName name="TTT" localSheetId="1">#REF!</definedName>
    <definedName name="TTT">#REF!</definedName>
  </definedNames>
  <calcPr calcId="145621"/>
</workbook>
</file>

<file path=xl/calcChain.xml><?xml version="1.0" encoding="utf-8"?>
<calcChain xmlns="http://schemas.openxmlformats.org/spreadsheetml/2006/main">
  <c r="C112" i="34" l="1"/>
  <c r="C118" i="34"/>
  <c r="C20" i="34"/>
  <c r="D262" i="34" l="1"/>
  <c r="D263" i="34"/>
  <c r="D264" i="34"/>
  <c r="D265" i="34"/>
  <c r="D244" i="34"/>
  <c r="D245" i="34"/>
  <c r="D246" i="34"/>
  <c r="D247" i="34"/>
  <c r="D248" i="34"/>
  <c r="D249" i="34"/>
  <c r="D250" i="34"/>
  <c r="D251" i="34"/>
  <c r="D252" i="34"/>
  <c r="D253" i="34"/>
  <c r="D254" i="34"/>
  <c r="D255" i="34"/>
  <c r="D256" i="34"/>
  <c r="D257" i="34"/>
  <c r="D258" i="34"/>
  <c r="D259" i="34"/>
  <c r="D260" i="34"/>
  <c r="D261" i="34"/>
  <c r="C244" i="34"/>
  <c r="C245" i="34"/>
  <c r="C246" i="34"/>
  <c r="C247" i="34"/>
  <c r="C248" i="34"/>
  <c r="C249" i="34"/>
  <c r="C250" i="34"/>
  <c r="C251" i="34"/>
  <c r="C252" i="34"/>
  <c r="C253" i="34"/>
  <c r="C254" i="34"/>
  <c r="C255" i="34"/>
  <c r="C256" i="34"/>
  <c r="C257" i="34"/>
  <c r="C258" i="34"/>
  <c r="C259" i="34"/>
  <c r="C260" i="34"/>
  <c r="C261" i="34"/>
  <c r="C262" i="34"/>
  <c r="C263" i="34"/>
  <c r="C264" i="34"/>
  <c r="C265" i="34"/>
  <c r="D243" i="34"/>
  <c r="C243" i="34"/>
  <c r="D234" i="34"/>
  <c r="D235" i="34"/>
  <c r="D236" i="34"/>
  <c r="D237" i="34"/>
  <c r="D238" i="34"/>
  <c r="D239" i="34"/>
  <c r="D240" i="34"/>
  <c r="C234" i="34"/>
  <c r="C235" i="34"/>
  <c r="C236" i="34"/>
  <c r="C237" i="34"/>
  <c r="C238" i="34"/>
  <c r="C239" i="34"/>
  <c r="C240" i="34"/>
  <c r="D233" i="34"/>
  <c r="C233" i="34"/>
  <c r="D216" i="34"/>
  <c r="D217" i="34"/>
  <c r="D218" i="34"/>
  <c r="D219" i="34"/>
  <c r="D220" i="34"/>
  <c r="D221" i="34"/>
  <c r="D222" i="34"/>
  <c r="D223" i="34"/>
  <c r="D224" i="34"/>
  <c r="D225" i="34"/>
  <c r="D226" i="34"/>
  <c r="D227" i="34"/>
  <c r="D228" i="34"/>
  <c r="D229" i="34"/>
  <c r="D230" i="34"/>
  <c r="D231" i="34"/>
  <c r="C216" i="34"/>
  <c r="C217" i="34"/>
  <c r="C218" i="34"/>
  <c r="C219" i="34"/>
  <c r="C220" i="34"/>
  <c r="C221" i="34"/>
  <c r="C222" i="34"/>
  <c r="C223" i="34"/>
  <c r="C224" i="34"/>
  <c r="C225" i="34"/>
  <c r="C226" i="34"/>
  <c r="C227" i="34"/>
  <c r="C228" i="34"/>
  <c r="C229" i="34"/>
  <c r="C230" i="34"/>
  <c r="C231" i="34"/>
  <c r="D215" i="34"/>
  <c r="C215" i="34"/>
  <c r="D210" i="34"/>
  <c r="D211" i="34"/>
  <c r="D212" i="34"/>
  <c r="D213" i="34"/>
  <c r="C210" i="34"/>
  <c r="C211" i="34"/>
  <c r="C212" i="34"/>
  <c r="C213" i="34"/>
  <c r="D205" i="34"/>
  <c r="C205" i="34"/>
  <c r="D209" i="34"/>
  <c r="C209" i="34"/>
  <c r="D196" i="34"/>
  <c r="D197" i="34"/>
  <c r="D198" i="34"/>
  <c r="D199" i="34"/>
  <c r="D200" i="34"/>
  <c r="D201" i="34"/>
  <c r="D202" i="34"/>
  <c r="C196" i="34"/>
  <c r="C197" i="34"/>
  <c r="C198" i="34"/>
  <c r="C199" i="34"/>
  <c r="C200" i="34"/>
  <c r="C201" i="34"/>
  <c r="C202" i="34"/>
  <c r="D195" i="34"/>
  <c r="C195" i="34"/>
  <c r="D176" i="34"/>
  <c r="D177" i="34"/>
  <c r="D178" i="34"/>
  <c r="D179" i="34"/>
  <c r="D180" i="34"/>
  <c r="D181" i="34"/>
  <c r="D182" i="34"/>
  <c r="D183" i="34"/>
  <c r="D184" i="34"/>
  <c r="D185" i="34"/>
  <c r="D186" i="34"/>
  <c r="D187" i="34"/>
  <c r="D188" i="34"/>
  <c r="D189" i="34"/>
  <c r="D190" i="34"/>
  <c r="D191" i="34"/>
  <c r="D192" i="34"/>
  <c r="D175" i="34"/>
  <c r="C176" i="34"/>
  <c r="C177" i="34"/>
  <c r="C178" i="34"/>
  <c r="C179" i="34"/>
  <c r="C180" i="34"/>
  <c r="C181" i="34"/>
  <c r="C182" i="34"/>
  <c r="C183" i="34"/>
  <c r="C184" i="34"/>
  <c r="C185" i="34"/>
  <c r="C186" i="34"/>
  <c r="C187" i="34"/>
  <c r="C188" i="34"/>
  <c r="C189" i="34"/>
  <c r="C190" i="34"/>
  <c r="C191" i="34"/>
  <c r="C192" i="34"/>
  <c r="C175" i="34"/>
  <c r="C119" i="34"/>
  <c r="C109" i="34"/>
  <c r="D100" i="34"/>
  <c r="D101" i="34"/>
  <c r="D102" i="34"/>
  <c r="D103" i="34"/>
  <c r="D104" i="34"/>
  <c r="D105" i="34"/>
  <c r="D106" i="34"/>
  <c r="D107" i="34"/>
  <c r="D108" i="34"/>
  <c r="D109" i="34"/>
  <c r="D110" i="34"/>
  <c r="D111" i="34"/>
  <c r="D112" i="34"/>
  <c r="D113" i="34"/>
  <c r="D114" i="34"/>
  <c r="D115" i="34"/>
  <c r="D116" i="34"/>
  <c r="D117" i="34"/>
  <c r="D118" i="34"/>
  <c r="D119" i="34"/>
  <c r="D120" i="34"/>
  <c r="D121" i="34"/>
  <c r="D122" i="34"/>
  <c r="D123" i="34"/>
  <c r="D124" i="34"/>
  <c r="D125" i="34"/>
  <c r="D126" i="34"/>
  <c r="D127" i="34"/>
  <c r="D128" i="34"/>
  <c r="D129" i="34"/>
  <c r="D130" i="34"/>
  <c r="D131" i="34"/>
  <c r="D132" i="34"/>
  <c r="D133" i="34"/>
  <c r="D134" i="34"/>
  <c r="D135" i="34"/>
  <c r="D136" i="34"/>
  <c r="D137" i="34"/>
  <c r="D138" i="34"/>
  <c r="D139" i="34"/>
  <c r="D140" i="34"/>
  <c r="D141" i="34"/>
  <c r="D142" i="34"/>
  <c r="D143" i="34"/>
  <c r="D144" i="34"/>
  <c r="D145" i="34"/>
  <c r="D146" i="34"/>
  <c r="D147" i="34"/>
  <c r="D148" i="34"/>
  <c r="D149" i="34"/>
  <c r="D150" i="34"/>
  <c r="D151" i="34"/>
  <c r="D152" i="34"/>
  <c r="D153" i="34"/>
  <c r="D154" i="34"/>
  <c r="D155" i="34"/>
  <c r="D156" i="34"/>
  <c r="D157" i="34"/>
  <c r="D158" i="34"/>
  <c r="D159" i="34"/>
  <c r="D160" i="34"/>
  <c r="D161" i="34"/>
  <c r="D162" i="34"/>
  <c r="D163" i="34"/>
  <c r="D164" i="34"/>
  <c r="D165" i="34"/>
  <c r="D166" i="34"/>
  <c r="D167" i="34"/>
  <c r="D168" i="34"/>
  <c r="D169" i="34"/>
  <c r="D170" i="34"/>
  <c r="D171" i="34"/>
  <c r="C100" i="34"/>
  <c r="C101" i="34"/>
  <c r="C102" i="34"/>
  <c r="C103" i="34"/>
  <c r="C104" i="34"/>
  <c r="C105" i="34"/>
  <c r="C106" i="34"/>
  <c r="C107" i="34"/>
  <c r="C108" i="34"/>
  <c r="C110" i="34"/>
  <c r="C111" i="34"/>
  <c r="C113" i="34"/>
  <c r="C114" i="34"/>
  <c r="C115" i="34"/>
  <c r="C116" i="34"/>
  <c r="C117" i="34"/>
  <c r="C120" i="34"/>
  <c r="C121" i="34"/>
  <c r="C122" i="34"/>
  <c r="C123" i="34"/>
  <c r="C124" i="34"/>
  <c r="C125" i="34"/>
  <c r="C126" i="34"/>
  <c r="C127" i="34"/>
  <c r="C128" i="34"/>
  <c r="C129" i="34"/>
  <c r="C130" i="34"/>
  <c r="C131" i="34"/>
  <c r="C132" i="34"/>
  <c r="C133" i="34"/>
  <c r="C134" i="34"/>
  <c r="C135" i="34"/>
  <c r="C136" i="34"/>
  <c r="C137" i="34"/>
  <c r="C138" i="34"/>
  <c r="C139" i="34"/>
  <c r="C140" i="34"/>
  <c r="C141" i="34"/>
  <c r="C142" i="34"/>
  <c r="C143" i="34"/>
  <c r="C144" i="34"/>
  <c r="C145" i="34"/>
  <c r="C146" i="34"/>
  <c r="C147" i="34"/>
  <c r="C148" i="34"/>
  <c r="C149" i="34"/>
  <c r="C150" i="34"/>
  <c r="C151" i="34"/>
  <c r="C152" i="34"/>
  <c r="C153" i="34"/>
  <c r="C154" i="34"/>
  <c r="C155" i="34"/>
  <c r="C156" i="34"/>
  <c r="C157" i="34"/>
  <c r="C158" i="34"/>
  <c r="C159" i="34"/>
  <c r="C160" i="34"/>
  <c r="C161" i="34"/>
  <c r="C162" i="34"/>
  <c r="C163" i="34"/>
  <c r="C164" i="34"/>
  <c r="C165" i="34"/>
  <c r="C166" i="34"/>
  <c r="C167" i="34"/>
  <c r="C168" i="34"/>
  <c r="C169" i="34"/>
  <c r="C170" i="34"/>
  <c r="C171" i="34"/>
  <c r="D99" i="34"/>
  <c r="C99" i="34"/>
  <c r="C96" i="34"/>
  <c r="D96" i="34"/>
  <c r="D95" i="34"/>
  <c r="C95" i="34"/>
  <c r="D93" i="34"/>
  <c r="C93" i="34"/>
  <c r="D90" i="34"/>
  <c r="C90" i="34"/>
  <c r="D78" i="34"/>
  <c r="D79" i="34"/>
  <c r="D80" i="34"/>
  <c r="D81" i="34"/>
  <c r="D82" i="34"/>
  <c r="D83" i="34"/>
  <c r="D84" i="34"/>
  <c r="D85" i="34"/>
  <c r="D86" i="34"/>
  <c r="D87" i="34"/>
  <c r="C78" i="34"/>
  <c r="C79" i="34"/>
  <c r="C80" i="34"/>
  <c r="C81" i="34"/>
  <c r="C82" i="34"/>
  <c r="C83" i="34"/>
  <c r="C84" i="34"/>
  <c r="C85" i="34"/>
  <c r="C86" i="34"/>
  <c r="C87" i="34"/>
  <c r="D77" i="34"/>
  <c r="C77" i="34"/>
  <c r="D67" i="34"/>
  <c r="D68" i="34"/>
  <c r="D69" i="34"/>
  <c r="D70" i="34"/>
  <c r="D71" i="34"/>
  <c r="D72" i="34"/>
  <c r="D73" i="34"/>
  <c r="D74" i="34"/>
  <c r="C67" i="34"/>
  <c r="C68" i="34"/>
  <c r="C69" i="34"/>
  <c r="C70" i="34"/>
  <c r="C71" i="34"/>
  <c r="C72" i="34"/>
  <c r="C73" i="34"/>
  <c r="C74" i="34"/>
  <c r="D66" i="34"/>
  <c r="C66" i="34"/>
  <c r="D57" i="34"/>
  <c r="D58" i="34"/>
  <c r="D59" i="34"/>
  <c r="D60" i="34"/>
  <c r="D61" i="34"/>
  <c r="D62" i="34"/>
  <c r="D63" i="34"/>
  <c r="C57" i="34"/>
  <c r="C58" i="34"/>
  <c r="C59" i="34"/>
  <c r="C60" i="34"/>
  <c r="C61" i="34"/>
  <c r="C62" i="34"/>
  <c r="C63" i="34"/>
  <c r="D56" i="34"/>
  <c r="C56" i="34"/>
  <c r="D46" i="34"/>
  <c r="D47" i="34"/>
  <c r="D48" i="34"/>
  <c r="D49" i="34"/>
  <c r="D50" i="34"/>
  <c r="D51" i="34"/>
  <c r="D52" i="34"/>
  <c r="D53" i="34"/>
  <c r="C46" i="34"/>
  <c r="C47" i="34"/>
  <c r="C48" i="34"/>
  <c r="C49" i="34"/>
  <c r="C50" i="34"/>
  <c r="C51" i="34"/>
  <c r="C52" i="34"/>
  <c r="C53" i="34"/>
  <c r="D45" i="34"/>
  <c r="C45" i="34"/>
  <c r="D40" i="34"/>
  <c r="D41" i="34"/>
  <c r="D42" i="34"/>
  <c r="C40" i="34"/>
  <c r="C41" i="34"/>
  <c r="C42" i="34"/>
  <c r="D39" i="34"/>
  <c r="C39" i="34"/>
  <c r="D27" i="34"/>
  <c r="D28" i="34"/>
  <c r="D29" i="34"/>
  <c r="D30" i="34"/>
  <c r="D31" i="34"/>
  <c r="D32" i="34"/>
  <c r="D33" i="34"/>
  <c r="C27" i="34"/>
  <c r="C28" i="34"/>
  <c r="C29" i="34"/>
  <c r="C30" i="34"/>
  <c r="C31" i="34"/>
  <c r="C32" i="34"/>
  <c r="C33" i="34"/>
  <c r="D26" i="34"/>
  <c r="C26" i="34"/>
  <c r="D16" i="34"/>
  <c r="D17" i="34"/>
  <c r="D18" i="34"/>
  <c r="D19" i="34"/>
  <c r="D20" i="34"/>
  <c r="D21" i="34"/>
  <c r="D22" i="34"/>
  <c r="C16" i="34"/>
  <c r="C17" i="34"/>
  <c r="C18" i="34"/>
  <c r="C19" i="34"/>
  <c r="C21" i="34"/>
  <c r="C22" i="34"/>
  <c r="D15" i="34"/>
  <c r="C15" i="34"/>
  <c r="A30" i="35" l="1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B30" i="35"/>
  <c r="B41" i="36" s="1"/>
  <c r="B29" i="35"/>
  <c r="B39" i="36" s="1"/>
  <c r="B28" i="35"/>
  <c r="B37" i="36" s="1"/>
  <c r="B27" i="35"/>
  <c r="B35" i="36" s="1"/>
  <c r="B26" i="35"/>
  <c r="B33" i="36" s="1"/>
  <c r="B25" i="35"/>
  <c r="B31" i="36" s="1"/>
  <c r="B24" i="35"/>
  <c r="B29" i="36" s="1"/>
  <c r="B23" i="35"/>
  <c r="B27" i="36" s="1"/>
  <c r="B22" i="35"/>
  <c r="B25" i="36" s="1"/>
  <c r="B21" i="35"/>
  <c r="B23" i="36" s="1"/>
  <c r="B20" i="35"/>
  <c r="B21" i="36" s="1"/>
  <c r="B19" i="35"/>
  <c r="B19" i="36" s="1"/>
  <c r="B18" i="35"/>
  <c r="B17" i="36" s="1"/>
  <c r="B17" i="35"/>
  <c r="B15" i="36" s="1"/>
  <c r="B16" i="35"/>
  <c r="B13" i="36" s="1"/>
  <c r="B15" i="35"/>
  <c r="B11" i="36" s="1"/>
  <c r="C29" i="35" l="1"/>
  <c r="C39" i="36" s="1"/>
  <c r="G20" i="38" l="1"/>
  <c r="I14" i="38"/>
  <c r="H14" i="38"/>
  <c r="C17" i="35" l="1"/>
  <c r="C15" i="36" s="1"/>
  <c r="F38" i="38"/>
  <c r="C38" i="38"/>
  <c r="B38" i="38"/>
  <c r="F36" i="38"/>
  <c r="G36" i="38" s="1"/>
  <c r="H36" i="38" s="1"/>
  <c r="I36" i="38" s="1"/>
  <c r="C36" i="38"/>
  <c r="B36" i="38"/>
  <c r="F34" i="38"/>
  <c r="B34" i="38"/>
  <c r="F32" i="38"/>
  <c r="G32" i="38" s="1"/>
  <c r="C32" i="38"/>
  <c r="B32" i="38"/>
  <c r="F30" i="38"/>
  <c r="G30" i="38" s="1"/>
  <c r="H30" i="38" s="1"/>
  <c r="I30" i="38" s="1"/>
  <c r="C30" i="38"/>
  <c r="B30" i="38"/>
  <c r="F28" i="38"/>
  <c r="G28" i="38" s="1"/>
  <c r="B28" i="38"/>
  <c r="F26" i="38"/>
  <c r="G26" i="38" s="1"/>
  <c r="H26" i="38" s="1"/>
  <c r="I26" i="38" s="1"/>
  <c r="C26" i="38"/>
  <c r="B26" i="38"/>
  <c r="F24" i="38"/>
  <c r="C24" i="38"/>
  <c r="B24" i="38"/>
  <c r="G22" i="38"/>
  <c r="H22" i="38" s="1"/>
  <c r="I22" i="38" s="1"/>
  <c r="H20" i="38"/>
  <c r="I20" i="38" s="1"/>
  <c r="G18" i="38"/>
  <c r="H18" i="38" s="1"/>
  <c r="I18" i="38" s="1"/>
  <c r="G16" i="38"/>
  <c r="H16" i="38" s="1"/>
  <c r="I16" i="38" s="1"/>
  <c r="G14" i="38"/>
  <c r="I9" i="38"/>
  <c r="J9" i="38" s="1"/>
  <c r="D15" i="36" l="1"/>
  <c r="E15" i="36"/>
  <c r="F15" i="36"/>
  <c r="G15" i="36"/>
  <c r="G34" i="38"/>
  <c r="H34" i="38" s="1"/>
  <c r="I34" i="38" s="1"/>
  <c r="G24" i="38"/>
  <c r="H24" i="38" s="1"/>
  <c r="I24" i="38" s="1"/>
  <c r="G38" i="38"/>
  <c r="H38" i="38" s="1"/>
  <c r="I38" i="38" s="1"/>
  <c r="H28" i="38"/>
  <c r="I28" i="38" s="1"/>
  <c r="H32" i="38"/>
  <c r="I32" i="38" s="1"/>
  <c r="C28" i="35" l="1"/>
  <c r="C37" i="36" s="1"/>
  <c r="C23" i="35"/>
  <c r="C27" i="36" s="1"/>
  <c r="C30" i="35" l="1"/>
  <c r="C41" i="36" s="1"/>
  <c r="C24" i="35"/>
  <c r="C29" i="36" s="1"/>
  <c r="C21" i="35"/>
  <c r="C23" i="36" s="1"/>
  <c r="C27" i="35"/>
  <c r="C35" i="36" s="1"/>
  <c r="C19" i="35"/>
  <c r="C19" i="36" s="1"/>
  <c r="C20" i="35"/>
  <c r="C21" i="36" s="1"/>
  <c r="C22" i="35"/>
  <c r="C25" i="36" s="1"/>
  <c r="C26" i="35"/>
  <c r="C33" i="36" s="1"/>
  <c r="G12" i="37"/>
  <c r="G10" i="37"/>
  <c r="G8" i="37"/>
  <c r="G7" i="37"/>
  <c r="C15" i="35" l="1"/>
  <c r="C11" i="36" s="1"/>
  <c r="G11" i="36" s="1"/>
  <c r="G29" i="36"/>
  <c r="F29" i="36"/>
  <c r="H29" i="36"/>
  <c r="G9" i="37"/>
  <c r="E11" i="36" l="1"/>
  <c r="D11" i="36"/>
  <c r="O11" i="36"/>
  <c r="F11" i="36"/>
  <c r="P42" i="36"/>
  <c r="P40" i="36"/>
  <c r="P38" i="36"/>
  <c r="P36" i="36"/>
  <c r="P34" i="36"/>
  <c r="P32" i="36"/>
  <c r="P30" i="36"/>
  <c r="P28" i="36"/>
  <c r="P26" i="36"/>
  <c r="P24" i="36"/>
  <c r="P22" i="36"/>
  <c r="P20" i="36"/>
  <c r="P18" i="36"/>
  <c r="P16" i="36"/>
  <c r="P14" i="36"/>
  <c r="P12" i="36"/>
  <c r="C7" i="36"/>
  <c r="B10" i="35"/>
  <c r="B9" i="35"/>
  <c r="G23" i="36" l="1"/>
  <c r="L23" i="36"/>
  <c r="O23" i="36"/>
  <c r="J23" i="36"/>
  <c r="D23" i="36"/>
  <c r="H23" i="36"/>
  <c r="M23" i="36"/>
  <c r="K23" i="36"/>
  <c r="N23" i="36"/>
  <c r="F23" i="36"/>
  <c r="I23" i="36"/>
  <c r="E23" i="36"/>
  <c r="P23" i="36" l="1"/>
  <c r="R23" i="36" s="1"/>
  <c r="L39" i="36" l="1"/>
  <c r="M39" i="36"/>
  <c r="J39" i="36"/>
  <c r="E39" i="36"/>
  <c r="K39" i="36"/>
  <c r="D39" i="36"/>
  <c r="F39" i="36"/>
  <c r="I39" i="36"/>
  <c r="N39" i="36"/>
  <c r="G39" i="36"/>
  <c r="H39" i="36"/>
  <c r="O39" i="36"/>
  <c r="P39" i="36" l="1"/>
  <c r="R39" i="36" s="1"/>
  <c r="D27" i="36" l="1"/>
  <c r="F27" i="36"/>
  <c r="K27" i="36"/>
  <c r="N27" i="36"/>
  <c r="O27" i="36"/>
  <c r="J27" i="36"/>
  <c r="G27" i="36"/>
  <c r="E27" i="36"/>
  <c r="H27" i="36"/>
  <c r="M27" i="36"/>
  <c r="I27" i="36"/>
  <c r="L27" i="36"/>
  <c r="P27" i="36" l="1"/>
  <c r="R27" i="36" s="1"/>
  <c r="E160" i="34" l="1"/>
  <c r="E158" i="34"/>
  <c r="E157" i="34"/>
  <c r="E153" i="34"/>
  <c r="E151" i="34"/>
  <c r="E148" i="34"/>
  <c r="E144" i="34"/>
  <c r="E143" i="34"/>
  <c r="E140" i="34"/>
  <c r="E139" i="34"/>
  <c r="E109" i="34"/>
  <c r="E41" i="34"/>
  <c r="C18" i="35"/>
  <c r="C17" i="36" s="1"/>
  <c r="E30" i="34"/>
  <c r="E29" i="34"/>
  <c r="C25" i="35" l="1"/>
  <c r="C31" i="36" s="1"/>
  <c r="E28" i="34"/>
  <c r="C16" i="35" l="1"/>
  <c r="C13" i="36" s="1"/>
  <c r="J21" i="36"/>
  <c r="I21" i="36"/>
  <c r="D21" i="36"/>
  <c r="K21" i="36"/>
  <c r="L21" i="36"/>
  <c r="H21" i="36"/>
  <c r="N21" i="36"/>
  <c r="M21" i="36"/>
  <c r="G21" i="36"/>
  <c r="O21" i="36"/>
  <c r="F21" i="36"/>
  <c r="E21" i="36"/>
  <c r="J29" i="36"/>
  <c r="I29" i="36"/>
  <c r="K29" i="36"/>
  <c r="D29" i="36"/>
  <c r="N29" i="36"/>
  <c r="E29" i="36"/>
  <c r="L29" i="36"/>
  <c r="O29" i="36"/>
  <c r="M29" i="36"/>
  <c r="J19" i="36"/>
  <c r="M19" i="36"/>
  <c r="H19" i="36"/>
  <c r="I19" i="36"/>
  <c r="F19" i="36"/>
  <c r="N19" i="36"/>
  <c r="E19" i="36"/>
  <c r="D19" i="36"/>
  <c r="L19" i="36"/>
  <c r="G19" i="36"/>
  <c r="O19" i="36"/>
  <c r="K19" i="36"/>
  <c r="J37" i="36"/>
  <c r="L37" i="36"/>
  <c r="I37" i="36"/>
  <c r="M37" i="36"/>
  <c r="F37" i="36"/>
  <c r="E37" i="36"/>
  <c r="N37" i="36"/>
  <c r="K37" i="36"/>
  <c r="G37" i="36"/>
  <c r="H37" i="36"/>
  <c r="O37" i="36"/>
  <c r="D37" i="36"/>
  <c r="K17" i="36"/>
  <c r="G17" i="36"/>
  <c r="E17" i="36"/>
  <c r="L17" i="36"/>
  <c r="O17" i="36"/>
  <c r="D17" i="36"/>
  <c r="I17" i="36"/>
  <c r="H17" i="36"/>
  <c r="J17" i="36"/>
  <c r="F17" i="36"/>
  <c r="N17" i="36"/>
  <c r="M17" i="36"/>
  <c r="F35" i="36"/>
  <c r="J35" i="36"/>
  <c r="N35" i="36"/>
  <c r="D35" i="36"/>
  <c r="G35" i="36"/>
  <c r="K35" i="36"/>
  <c r="O35" i="36"/>
  <c r="H35" i="36"/>
  <c r="L35" i="36"/>
  <c r="E35" i="36"/>
  <c r="I35" i="36"/>
  <c r="M35" i="36"/>
  <c r="E33" i="36"/>
  <c r="I33" i="36"/>
  <c r="M33" i="36"/>
  <c r="F33" i="36"/>
  <c r="J33" i="36"/>
  <c r="N33" i="36"/>
  <c r="G33" i="36"/>
  <c r="K33" i="36"/>
  <c r="O33" i="36"/>
  <c r="D33" i="36"/>
  <c r="H33" i="36"/>
  <c r="L33" i="36"/>
  <c r="G25" i="36"/>
  <c r="K25" i="36"/>
  <c r="O25" i="36"/>
  <c r="D25" i="36"/>
  <c r="H25" i="36"/>
  <c r="L25" i="36"/>
  <c r="E25" i="36"/>
  <c r="I25" i="36"/>
  <c r="M25" i="36"/>
  <c r="F25" i="36"/>
  <c r="J25" i="36"/>
  <c r="N25" i="36"/>
  <c r="P19" i="36" l="1"/>
  <c r="R19" i="36" s="1"/>
  <c r="P37" i="36"/>
  <c r="R37" i="36" s="1"/>
  <c r="P21" i="36"/>
  <c r="R21" i="36" s="1"/>
  <c r="P29" i="36"/>
  <c r="R29" i="36" s="1"/>
  <c r="P17" i="36"/>
  <c r="R17" i="36" s="1"/>
  <c r="J15" i="36"/>
  <c r="I15" i="36"/>
  <c r="O15" i="36"/>
  <c r="L15" i="36"/>
  <c r="K15" i="36"/>
  <c r="M15" i="36"/>
  <c r="H15" i="36"/>
  <c r="N15" i="36"/>
  <c r="P35" i="36"/>
  <c r="R35" i="36" s="1"/>
  <c r="P33" i="36"/>
  <c r="R33" i="36" s="1"/>
  <c r="H31" i="36"/>
  <c r="L31" i="36"/>
  <c r="D31" i="36"/>
  <c r="E31" i="36"/>
  <c r="I31" i="36"/>
  <c r="M31" i="36"/>
  <c r="F31" i="36"/>
  <c r="J31" i="36"/>
  <c r="N31" i="36"/>
  <c r="G31" i="36"/>
  <c r="O31" i="36"/>
  <c r="K31" i="36"/>
  <c r="P25" i="36"/>
  <c r="R25" i="36" s="1"/>
  <c r="H11" i="36"/>
  <c r="C31" i="35" l="1"/>
  <c r="C32" i="35" s="1"/>
  <c r="C33" i="35" s="1"/>
  <c r="P15" i="36"/>
  <c r="R15" i="36" s="1"/>
  <c r="K11" i="36"/>
  <c r="M11" i="36"/>
  <c r="I11" i="36"/>
  <c r="N11" i="36"/>
  <c r="L11" i="36"/>
  <c r="P31" i="36"/>
  <c r="R31" i="36" s="1"/>
  <c r="J11" i="36"/>
  <c r="P11" i="36" l="1"/>
  <c r="R11" i="36" s="1"/>
  <c r="F13" i="36"/>
  <c r="I13" i="36"/>
  <c r="L13" i="36"/>
  <c r="J13" i="36"/>
  <c r="G13" i="36"/>
  <c r="M13" i="36"/>
  <c r="N13" i="36"/>
  <c r="K13" i="36"/>
  <c r="D13" i="36"/>
  <c r="O13" i="36"/>
  <c r="H13" i="36"/>
  <c r="E13" i="36"/>
  <c r="P13" i="36" l="1"/>
  <c r="R13" i="36" s="1"/>
  <c r="C11" i="34"/>
  <c r="C43" i="36"/>
  <c r="F41" i="36" l="1"/>
  <c r="F43" i="36" s="1"/>
  <c r="N41" i="36"/>
  <c r="N43" i="36" s="1"/>
  <c r="M41" i="36"/>
  <c r="M43" i="36" s="1"/>
  <c r="E41" i="36"/>
  <c r="E43" i="36" s="1"/>
  <c r="K41" i="36"/>
  <c r="K43" i="36" s="1"/>
  <c r="G41" i="36"/>
  <c r="G43" i="36" s="1"/>
  <c r="O41" i="36"/>
  <c r="O43" i="36" s="1"/>
  <c r="D41" i="36"/>
  <c r="D43" i="36" s="1"/>
  <c r="H41" i="36"/>
  <c r="H43" i="36" s="1"/>
  <c r="L41" i="36"/>
  <c r="L43" i="36" s="1"/>
  <c r="J41" i="36"/>
  <c r="J43" i="36" s="1"/>
  <c r="I41" i="36"/>
  <c r="I43" i="36" s="1"/>
  <c r="P43" i="36" l="1"/>
  <c r="P41" i="36"/>
  <c r="R41" i="36" s="1"/>
</calcChain>
</file>

<file path=xl/sharedStrings.xml><?xml version="1.0" encoding="utf-8"?>
<sst xmlns="http://schemas.openxmlformats.org/spreadsheetml/2006/main" count="13042" uniqueCount="8634">
  <si>
    <t>5.0</t>
  </si>
  <si>
    <t>cj</t>
  </si>
  <si>
    <t>un</t>
  </si>
  <si>
    <t>2.0</t>
  </si>
  <si>
    <t>3.0</t>
  </si>
  <si>
    <t>4.0</t>
  </si>
  <si>
    <t>11.1</t>
  </si>
  <si>
    <t>11.5</t>
  </si>
  <si>
    <t>11.9</t>
  </si>
  <si>
    <t>12.0</t>
  </si>
  <si>
    <t>13.0</t>
  </si>
  <si>
    <t>Argamassa de regularização e/ou proteção</t>
  </si>
  <si>
    <t>14.0</t>
  </si>
  <si>
    <t>15.0</t>
  </si>
  <si>
    <t>15.1</t>
  </si>
  <si>
    <t>16.0</t>
  </si>
  <si>
    <t>m</t>
  </si>
  <si>
    <t>mxmês</t>
  </si>
  <si>
    <t>m²xmês</t>
  </si>
  <si>
    <t>kg</t>
  </si>
  <si>
    <t>m³</t>
  </si>
  <si>
    <t>Montagem e desmontagem de andaime torre metálica com altura até 10 m</t>
  </si>
  <si>
    <t>Lastro de pedra britada</t>
  </si>
  <si>
    <t>Lona plástica</t>
  </si>
  <si>
    <t>Conforto mecânico, equipamentos e sistemas</t>
  </si>
  <si>
    <t>1.1</t>
  </si>
  <si>
    <t>Reboco</t>
  </si>
  <si>
    <t>Cimentado desempenado e alisado (queimado)</t>
  </si>
  <si>
    <t>Forma em madeira comum para fundação</t>
  </si>
  <si>
    <t>Forma plana em compensado para estrutura convencional</t>
  </si>
  <si>
    <t>Placa de identificação para obra</t>
  </si>
  <si>
    <t>Vergas, contravergas e pilaretes de concreto armado</t>
  </si>
  <si>
    <t>Condulete metálico de 3/4´</t>
  </si>
  <si>
    <t xml:space="preserve">un </t>
  </si>
  <si>
    <t>ITEM</t>
  </si>
  <si>
    <t>DESCRIÇÃO DOS SERVIÇOS</t>
  </si>
  <si>
    <t>UNID</t>
  </si>
  <si>
    <t>1.4</t>
  </si>
  <si>
    <t>2.6</t>
  </si>
  <si>
    <t>4.2</t>
  </si>
  <si>
    <t xml:space="preserve">Serviço técnico especializado </t>
  </si>
  <si>
    <t>Limpeza e arremate</t>
  </si>
  <si>
    <t>QUANTIDADES</t>
  </si>
  <si>
    <t>Concreto usinado, fck = 25,0 MPa</t>
  </si>
  <si>
    <t>Terra vegetal orgânica comum</t>
  </si>
  <si>
    <t>Plantio de grama esmeralda em placas (jardins e canteiros)</t>
  </si>
  <si>
    <t>4.3</t>
  </si>
  <si>
    <t>Pintura</t>
  </si>
  <si>
    <t>1.3</t>
  </si>
  <si>
    <t>2.1</t>
  </si>
  <si>
    <t>2.2</t>
  </si>
  <si>
    <t>2.3</t>
  </si>
  <si>
    <t>TOTAL</t>
  </si>
  <si>
    <t>TOTAL GERAL</t>
  </si>
  <si>
    <t>BDI</t>
  </si>
  <si>
    <t>Instalações Hidráulicas</t>
  </si>
  <si>
    <t>Início, apoio e administração da obra</t>
  </si>
  <si>
    <t>Revestimentos</t>
  </si>
  <si>
    <t>4.4</t>
  </si>
  <si>
    <t>2.4</t>
  </si>
  <si>
    <t>2.5</t>
  </si>
  <si>
    <t>Instalações Elétricas, Elétricas Especiais e Eletrônicas</t>
  </si>
  <si>
    <t>Fundação e Estrutura</t>
  </si>
  <si>
    <t>m²</t>
  </si>
  <si>
    <t>Vergalhão com rosca, porca e arruela de diâmetro 1/4´ (tirante)</t>
  </si>
  <si>
    <t>Chave para conexão de engate rápido</t>
  </si>
  <si>
    <t>Limpeza final da obra</t>
  </si>
  <si>
    <t>Abertura e preparo de caixa até 40 cm, compactação do subleito mínimo de 95% do PN e transporte até o raio de 1,0 km</t>
  </si>
  <si>
    <t>Base de brita graduada</t>
  </si>
  <si>
    <t>Guia pré-moldada reta tipo PMSP 100 - fck 25 MPa</t>
  </si>
  <si>
    <t>Tampão de engate rápido em latão, DN= 2 1/2´, com corrente</t>
  </si>
  <si>
    <t>1.2</t>
  </si>
  <si>
    <t>5.1</t>
  </si>
  <si>
    <t>5.4</t>
  </si>
  <si>
    <t>6.1</t>
  </si>
  <si>
    <t>6.3</t>
  </si>
  <si>
    <t>6.4</t>
  </si>
  <si>
    <t>11.6</t>
  </si>
  <si>
    <t>11.7</t>
  </si>
  <si>
    <t>11.8</t>
  </si>
  <si>
    <t>Lançamento e adensamento de concreto ou massa em fundação</t>
  </si>
  <si>
    <t>Alvenaria de embasamento em tijolo maciço comum</t>
  </si>
  <si>
    <t>Pavimentação em lajota de concreto 35 MPa, espessura 8 cm, tipos: raquete, retangular, sextavado e 16 faces, com rejunte em areia</t>
  </si>
  <si>
    <t>Unidade:</t>
  </si>
  <si>
    <t>Local:</t>
  </si>
  <si>
    <t>Obra:</t>
  </si>
  <si>
    <t>Eletroduto corrugado em polietileno de alta densidade, DN= 75 mm, com acessórios</t>
  </si>
  <si>
    <t>11.10</t>
  </si>
  <si>
    <t>6.5</t>
  </si>
  <si>
    <t>Concreto preparado no local, fck = 20,0 MPa</t>
  </si>
  <si>
    <t>Árvore ornamental tipo coqueiro Jerivá - h= 4,00 m</t>
  </si>
  <si>
    <t>Eletroduto corrugado em polietileno de alta densidade, DN= 30 mm, com acessórios</t>
  </si>
  <si>
    <t>Eletroduto corrugado em polietileno de alta densidade, DN= 50 mm, com acessórios</t>
  </si>
  <si>
    <t>Guia pré-moldada curva tipo PMSP 100 - fck 25 MPa</t>
  </si>
  <si>
    <t>Base em concreto com fck de 25 MPa, para guias, sarjetas ou sarjetões</t>
  </si>
  <si>
    <t>11.11</t>
  </si>
  <si>
    <t>11.12</t>
  </si>
  <si>
    <t>11.13</t>
  </si>
  <si>
    <t>11.14</t>
  </si>
  <si>
    <t>11.15</t>
  </si>
  <si>
    <t>11.16</t>
  </si>
  <si>
    <t>11.18</t>
  </si>
  <si>
    <t>11.19</t>
  </si>
  <si>
    <t>11.20</t>
  </si>
  <si>
    <t>11.21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</si>
  <si>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</si>
  <si>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</si>
  <si>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</si>
  <si>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</si>
  <si>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</si>
  <si>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</si>
  <si>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</si>
  <si>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</si>
  <si>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</si>
  <si>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</si>
  <si>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</si>
  <si>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</si>
  <si>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</si>
  <si>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11.36</t>
  </si>
  <si>
    <t>11.58</t>
  </si>
  <si>
    <t>11.59</t>
  </si>
  <si>
    <t>11.60</t>
  </si>
  <si>
    <t>11.61</t>
  </si>
  <si>
    <t>11.62</t>
  </si>
  <si>
    <t>11.63</t>
  </si>
  <si>
    <t>11.64</t>
  </si>
  <si>
    <t>11.65</t>
  </si>
  <si>
    <t>11.66</t>
  </si>
  <si>
    <t>11.68</t>
  </si>
  <si>
    <t>11.69</t>
  </si>
  <si>
    <t>11.70</t>
  </si>
  <si>
    <t>11.71</t>
  </si>
  <si>
    <t>11.72</t>
  </si>
  <si>
    <t>11.73</t>
  </si>
  <si>
    <t>SECRETARIA DE ESTADO DA SAÚDE</t>
  </si>
  <si>
    <t>COORDENADORIA GERAL DE ADMINISTRAÇÃO</t>
  </si>
  <si>
    <t>GRUPO TÉCNICO DE EDIFICAÇÕES</t>
  </si>
  <si>
    <t>Alvenaria e elemento divisor/Cobertura</t>
  </si>
  <si>
    <t>Bebedouro</t>
  </si>
  <si>
    <t>HOSPITAL REGIONAL DE BEBEDOURO</t>
  </si>
  <si>
    <t>Pavimentação e Comunicação visual</t>
  </si>
  <si>
    <t>Transporte e Serviço em Solo</t>
  </si>
  <si>
    <t>3.1</t>
  </si>
  <si>
    <t>PR.TOTAL
CONTR.</t>
  </si>
  <si>
    <t>VALOR</t>
  </si>
  <si>
    <t>6.8</t>
  </si>
  <si>
    <t>5.2</t>
  </si>
  <si>
    <t>5.3</t>
  </si>
  <si>
    <t>1.5</t>
  </si>
  <si>
    <t>5.5</t>
  </si>
  <si>
    <t>1.6</t>
  </si>
  <si>
    <t>8.10</t>
  </si>
  <si>
    <t>8.11</t>
  </si>
  <si>
    <t>16.6</t>
  </si>
  <si>
    <t>Reservatório elevado</t>
  </si>
  <si>
    <t>13.2</t>
  </si>
  <si>
    <t>1.7</t>
  </si>
  <si>
    <t>1.8</t>
  </si>
  <si>
    <t>1.9</t>
  </si>
  <si>
    <t>Projeto executivo de arquitetura em formato A1</t>
  </si>
  <si>
    <t>2.7</t>
  </si>
  <si>
    <t>Montagem e desmontagem de andaime tubular fachadeiro com altura até 10 m</t>
  </si>
  <si>
    <t>vb</t>
  </si>
  <si>
    <t>10.4</t>
  </si>
  <si>
    <t>13.4</t>
  </si>
  <si>
    <t>13.5</t>
  </si>
  <si>
    <t>13.6</t>
  </si>
  <si>
    <t>14.1</t>
  </si>
  <si>
    <t>tx</t>
  </si>
  <si>
    <t>2.8</t>
  </si>
  <si>
    <t>unxmês</t>
  </si>
  <si>
    <t>Válvula globo angular de 45° em bronze, DN= 2 1/2´</t>
  </si>
  <si>
    <t>13.7</t>
  </si>
  <si>
    <t>13.8</t>
  </si>
  <si>
    <t>Projeto executivo de estrutura em formato A1</t>
  </si>
  <si>
    <t>01.17.051</t>
  </si>
  <si>
    <t>01.28.260</t>
  </si>
  <si>
    <t>Revestimento interno de poço profundo tubo PVC geomecânico nervurado standard, diâmetro de 6" (150 mm)</t>
  </si>
  <si>
    <t>01.28.390</t>
  </si>
  <si>
    <t>01.28.570</t>
  </si>
  <si>
    <t>Cimentação de boca do poço profundo, entre perfuração de maior diâmetro (cimentação do espaço anular)</t>
  </si>
  <si>
    <t>01.28.450</t>
  </si>
  <si>
    <t>Pré-filtro tipo pérola para poço profundo</t>
  </si>
  <si>
    <t>01.28.500</t>
  </si>
  <si>
    <t>Limpeza e desenvolvimento do poço profundo</t>
  </si>
  <si>
    <t>h</t>
  </si>
  <si>
    <t>01.28.580</t>
  </si>
  <si>
    <t>Laje de proteção em concreto armado para poço profundo (área mínimo de 3,00 m²)</t>
  </si>
  <si>
    <t>01.28.540</t>
  </si>
  <si>
    <t>Desinfecção de poço profundo</t>
  </si>
  <si>
    <t>01.28.490</t>
  </si>
  <si>
    <t>Taxa de mobilização e desmobilização de equipamentos para execução de bombeamento, limpeza, desenvolvimento e teste de vazão</t>
  </si>
  <si>
    <t>01.28.510</t>
  </si>
  <si>
    <t>Ensaio de vazão (bombeamento) para poço profundo, com bomba submersa</t>
  </si>
  <si>
    <t>01.28.550</t>
  </si>
  <si>
    <t>Análise físico-química e bacteriológica da água para poço profundo</t>
  </si>
  <si>
    <t>01.28.480</t>
  </si>
  <si>
    <t>Perfilagem elétrica de poço profundo</t>
  </si>
  <si>
    <t>01.28.600</t>
  </si>
  <si>
    <t>01.28.610</t>
  </si>
  <si>
    <t>01.28.620</t>
  </si>
  <si>
    <t>Licença de perfuração para poço profundo</t>
  </si>
  <si>
    <t>Outorga de direito de uso para poço profundo</t>
  </si>
  <si>
    <t>Parecer técnico junto a CETESB</t>
  </si>
  <si>
    <t>46.08.050</t>
  </si>
  <si>
    <t>Tubo galvanizado sem costura schedule 40, DN= 2´, inclusive conexões</t>
  </si>
  <si>
    <t>47.01.060</t>
  </si>
  <si>
    <t>Registro de gaveta em latão fundido sem acabamento, DN= 2´</t>
  </si>
  <si>
    <t>47.05.050</t>
  </si>
  <si>
    <t>Válvula de retenção horizontal em bronze, DN= 2´</t>
  </si>
  <si>
    <t>47.11.100</t>
  </si>
  <si>
    <t>Manômetro com mostrador de 4´, escalas: 0-4 / 0-7 / 0-10 / 0-17 / 0-21 / 0-28 kg/cm²</t>
  </si>
  <si>
    <t>47.01.010</t>
  </si>
  <si>
    <t>Registro de gaveta em latão fundido sem acabamento, DN= 1/2´</t>
  </si>
  <si>
    <t>45.03.010</t>
  </si>
  <si>
    <t>Hidrômetro em ferro fundido, diâmetro 50 mm (2´)</t>
  </si>
  <si>
    <t>Escada marinheiro (galvanizada)</t>
  </si>
  <si>
    <t>Escada marinheiro com guarda corpo (degrau em ´T´)</t>
  </si>
  <si>
    <t>Elaboração de projeto de sistema de estação compacta de tratamento de esgoto para vazão máxima horária 12,0 l/s e atendimento classe II, assessoria, documentação e aprovação na CETESB</t>
  </si>
  <si>
    <t>Projeto executivo de climatização em formato A1</t>
  </si>
  <si>
    <t>01.17.151</t>
  </si>
  <si>
    <t>01.17.031</t>
  </si>
  <si>
    <t>Projeto executivo de instalações hidráulicas em formato A1</t>
  </si>
  <si>
    <t>01.17.071</t>
  </si>
  <si>
    <t>01.20.010</t>
  </si>
  <si>
    <t>Taxa de mobilização e desmobilização de equipamentos para execução de levantamento topográfico</t>
  </si>
  <si>
    <t>02.10.050</t>
  </si>
  <si>
    <t>Locação para muros, cercas e alambrados</t>
  </si>
  <si>
    <t>02.10.060</t>
  </si>
  <si>
    <t>Andaime torre metálico (1,5 x 1,5 m) com piso metálico</t>
  </si>
  <si>
    <t>02.05.060</t>
  </si>
  <si>
    <t>02.05.090</t>
  </si>
  <si>
    <t>02.05.100</t>
  </si>
  <si>
    <t>Montagem e desmontagem de andaime tubular fachadeiro com altura superior a 10 m</t>
  </si>
  <si>
    <t>Andaime tubular fachadeiro com piso metálico e sapatas ajustáveis</t>
  </si>
  <si>
    <t>02.08.020</t>
  </si>
  <si>
    <t>02.05.195</t>
  </si>
  <si>
    <t>Balancim elétrico tipo plataforma para transporte vertical, com altura até 60 m</t>
  </si>
  <si>
    <t>4.1</t>
  </si>
  <si>
    <t>Escavação manual em solo de 1ª e 2ª categoria em vala ou cava até 1,50 m</t>
  </si>
  <si>
    <t>06.02.020</t>
  </si>
  <si>
    <t>Reaterro manual apiloado sem controle de compactação</t>
  </si>
  <si>
    <t>06.11.040</t>
  </si>
  <si>
    <t>Concreto não estrutural executado no local, mínimo 150 kg cimento / m³</t>
  </si>
  <si>
    <t>11.04.020</t>
  </si>
  <si>
    <t>02.09.130</t>
  </si>
  <si>
    <t>Limpeza mecanizada do terreno, inclusive troncos com diâmetro acima de 15 cm até 50 cm, com caminhão à disposição dentro da obra, até o raio de 1,0 km</t>
  </si>
  <si>
    <t>09.01.020</t>
  </si>
  <si>
    <t>11.01.130</t>
  </si>
  <si>
    <t>11.16.040</t>
  </si>
  <si>
    <t>10.01.040</t>
  </si>
  <si>
    <t>11.18.040</t>
  </si>
  <si>
    <t>11.18.060</t>
  </si>
  <si>
    <t>09.02.020</t>
  </si>
  <si>
    <t>14.01.020</t>
  </si>
  <si>
    <t>14.04.210</t>
  </si>
  <si>
    <t>Alvenaria de bloco cerâmico de vedação, uso revestido, de 14 cm</t>
  </si>
  <si>
    <t>14.20.010</t>
  </si>
  <si>
    <t>17.01.020</t>
  </si>
  <si>
    <t>17.02.020</t>
  </si>
  <si>
    <t>17.02.120</t>
  </si>
  <si>
    <t>17.02.220</t>
  </si>
  <si>
    <t>6.2</t>
  </si>
  <si>
    <t>6.0</t>
  </si>
  <si>
    <t>17.03.020</t>
  </si>
  <si>
    <t>Chapisco</t>
  </si>
  <si>
    <t>Calha, rufo, afins em chapa galvanizada nº 24 - corte 0,50 m</t>
  </si>
  <si>
    <t>25.01.100</t>
  </si>
  <si>
    <t>25.02.110</t>
  </si>
  <si>
    <t>24.03.060</t>
  </si>
  <si>
    <t>24.03.080</t>
  </si>
  <si>
    <t>25.01.450</t>
  </si>
  <si>
    <t>Caixilho em alumínio para pele de vidro, tipo fachada</t>
  </si>
  <si>
    <t>19.01.060</t>
  </si>
  <si>
    <t>Peitoril e/ou soleira em granito, espessura de 2 cm e largura até 20 cm</t>
  </si>
  <si>
    <t>19.01.390</t>
  </si>
  <si>
    <t>Peitoril e/ou soleira em granito, espessura de 2 cm e largura de 21 até 30 cm</t>
  </si>
  <si>
    <t>Impermeabilização com cimento cristalizante para umidade e água de percolação</t>
  </si>
  <si>
    <t>32.17.050</t>
  </si>
  <si>
    <t>9.0</t>
  </si>
  <si>
    <t>Caixa de passagem em alumínio fundido à prova de tempo, 300 x 300 mm</t>
  </si>
  <si>
    <t>13.3</t>
  </si>
  <si>
    <t>Boca de leão simples tipo PMSP com grelha</t>
  </si>
  <si>
    <t>49.12.058</t>
  </si>
  <si>
    <t>47.01.070</t>
  </si>
  <si>
    <t>Registro de gaveta em latão fundido sem acabamento, DN= 2 1/2´</t>
  </si>
  <si>
    <t>50.01.190</t>
  </si>
  <si>
    <t>l</t>
  </si>
  <si>
    <t>47.05.280</t>
  </si>
  <si>
    <t>50.01.210</t>
  </si>
  <si>
    <t>55.01.020</t>
  </si>
  <si>
    <t>54.01.010</t>
  </si>
  <si>
    <t>Regularização e compactação mecanizada de superfície, sem controle do proctor normal</t>
  </si>
  <si>
    <t>54.01.030</t>
  </si>
  <si>
    <t>54.01.210</t>
  </si>
  <si>
    <t>54.04.350</t>
  </si>
  <si>
    <t>54.06.020</t>
  </si>
  <si>
    <t>54.06.040</t>
  </si>
  <si>
    <t>54.06.110</t>
  </si>
  <si>
    <t>34.02.100</t>
  </si>
  <si>
    <t>34.01.010</t>
  </si>
  <si>
    <t>34.04.280</t>
  </si>
  <si>
    <t>34.04.360</t>
  </si>
  <si>
    <t>Locação de vias, calçadas, tanques e lagoas</t>
  </si>
  <si>
    <t>17.03.040</t>
  </si>
  <si>
    <t>11.03.090</t>
  </si>
  <si>
    <t>35.03.030</t>
  </si>
  <si>
    <t>Cancela automática metálica com barreira de alumínio até 3,50 m</t>
  </si>
  <si>
    <t>Transporte de solo de 1ª e 2ª categoria por caminhão para distâncias superiores ao 10° km até o 15° km</t>
  </si>
  <si>
    <t>05.10.024</t>
  </si>
  <si>
    <t>Alvenaria de bloco de concreto de vedação de 14 x 19 x 39 cm - classe C</t>
  </si>
  <si>
    <t>14.10.111</t>
  </si>
  <si>
    <t>Alvenaria de bloco de concreto estrutural 19 x 19 x 39 cm - classe B</t>
  </si>
  <si>
    <t>14.11.231</t>
  </si>
  <si>
    <t>Tubo de cobre classe A, DN= 54mm (2´), inclusive conexões</t>
  </si>
  <si>
    <t>46.10.060</t>
  </si>
  <si>
    <t>Tubo de PVC rígido soldável marrom, DN= 60 mm, (2´), inclusive conexões</t>
  </si>
  <si>
    <t>46.01.060</t>
  </si>
  <si>
    <t>Caixa sifonada de PVC rígido de 150 x 185 x 75 mm, com grelha</t>
  </si>
  <si>
    <t>49.01.040</t>
  </si>
  <si>
    <t>Tubo de PVC rígido soldável marrom, DN= 25 mm, (3/4´), inclusive conexões</t>
  </si>
  <si>
    <t>46.01.020</t>
  </si>
  <si>
    <t>46.02.060</t>
  </si>
  <si>
    <t>Esquadrias, Brises, Portas, Marcenaria, Vidros, Corrimão</t>
  </si>
  <si>
    <t>17.10.020</t>
  </si>
  <si>
    <t>Piso em granilite moldado no local</t>
  </si>
  <si>
    <t>17.10.120</t>
  </si>
  <si>
    <t>Degrau em granilite moldado no local</t>
  </si>
  <si>
    <t>17.10.200</t>
  </si>
  <si>
    <t>Rodapé qualquer em granilite moldado no local até 10 cm</t>
  </si>
  <si>
    <t>Cabo de cobre flexível de 185 mm², isolamento 0,6/1kV - isolação HEPR 90°C</t>
  </si>
  <si>
    <t>39.21.130</t>
  </si>
  <si>
    <t>Cabo de cobre flexível de 150 mm², isolamento 0,6/1 kV - isolação HEPR 90°C</t>
  </si>
  <si>
    <t>39.21.125</t>
  </si>
  <si>
    <t>Cabo de cobre flexível de 120 mm², isolamento 0,6/1kV - isolação HEPR 90°C</t>
  </si>
  <si>
    <t>39.21.120</t>
  </si>
  <si>
    <t>Cabo de cobre flexível de 95 mm², isolamento 0,6/1kV - isolação HEPR 90°C</t>
  </si>
  <si>
    <t>39.21.110</t>
  </si>
  <si>
    <t>Cabo de cobre flexível de 70 mm², isolamento 0,6/1kV - isolação HEPR 90°C</t>
  </si>
  <si>
    <t>39.21.100</t>
  </si>
  <si>
    <t>Cabo de cobre flexível de 50 mm², isolamento 0,6/1kV - isolação HEPR 90°C</t>
  </si>
  <si>
    <t>39.21.090</t>
  </si>
  <si>
    <t>Cabo de cobre flexível de 35 mm², isolamento 0,6/1kV - isolação HEPR 90°C</t>
  </si>
  <si>
    <t>39.21.080</t>
  </si>
  <si>
    <t>Cabo de cobre flexível de 25 mm², isolamento 0,6/1kV - isolação HEPR 90°C</t>
  </si>
  <si>
    <t>39.21.070</t>
  </si>
  <si>
    <t>Cabo de cobre flexível de 16 mm², isolamento 0,6/1kV - isolação HEPR 90°C</t>
  </si>
  <si>
    <t>Cabo de cobre flexível de 10 mm², isolamento 0,6/1kV - isolação HEPR 90°C</t>
  </si>
  <si>
    <t>39.21.050</t>
  </si>
  <si>
    <t>Cabo de cobre flexível de 6 mm², isolamento 0,6/1kV - isolação HEPR 90°C</t>
  </si>
  <si>
    <t>39.21.040</t>
  </si>
  <si>
    <t>39.29.114</t>
  </si>
  <si>
    <t>39.29.113</t>
  </si>
  <si>
    <t>39.29.112</t>
  </si>
  <si>
    <t>39.29.111</t>
  </si>
  <si>
    <t>39.29.110</t>
  </si>
  <si>
    <t>38.13.010</t>
  </si>
  <si>
    <t>38.13.020</t>
  </si>
  <si>
    <t>38.13.030</t>
  </si>
  <si>
    <t>40.02.620</t>
  </si>
  <si>
    <t>Eletroduto galvanizado, médio de 3/4´ - com acessórios</t>
  </si>
  <si>
    <t>38.04.040</t>
  </si>
  <si>
    <t>38.07.210</t>
  </si>
  <si>
    <t>40.06.040</t>
  </si>
  <si>
    <t>Eletroduto de PVC corrugado flexível reforçado, diâmetro externo de 25 mm</t>
  </si>
  <si>
    <t>38.19.210</t>
  </si>
  <si>
    <t>Eletroduto de PVC corrugado flexível reforçado, diâmetro externo de 32 mm</t>
  </si>
  <si>
    <t>38.19.220</t>
  </si>
  <si>
    <t>Caixa em PVC de 4´ x 2´</t>
  </si>
  <si>
    <t>Caixa em PVC de 4´ x 4´</t>
  </si>
  <si>
    <t>40.07.010</t>
  </si>
  <si>
    <t>40.07.020</t>
  </si>
  <si>
    <t>37.03.210</t>
  </si>
  <si>
    <t>Quadro de distribuição universal de embutir, para disjuntores 56 DIN / 40 Bolt-on - 225 A - sem componentes</t>
  </si>
  <si>
    <t>37.03.240</t>
  </si>
  <si>
    <t>Painel monobloco autoportante em chapa de aço de 2,0 mm de espessura, com proteção mínima IP 54 - sem componentes</t>
  </si>
  <si>
    <t>37.06.010</t>
  </si>
  <si>
    <t>37.13.770</t>
  </si>
  <si>
    <t>Disjuntor em caixa moldada, térmico e magnético ajustáveis, tripolar 630/690 V, faixa de ajuste de 440 até 630 A</t>
  </si>
  <si>
    <t>37.13.760</t>
  </si>
  <si>
    <t>37.25.110</t>
  </si>
  <si>
    <t>37.25.100</t>
  </si>
  <si>
    <t>Disjuntor em caixa moldada tripolar, térmico e magnético fixos, tensão de isolamento 480/690V, de 10A a 60A</t>
  </si>
  <si>
    <t>37.25.090</t>
  </si>
  <si>
    <t>Protetor de surto híbrido para rede de telecomunicações</t>
  </si>
  <si>
    <t>69.20.260</t>
  </si>
  <si>
    <t>37.12.200</t>
  </si>
  <si>
    <t>Fusível diazed retardado de 2 A até 25 A</t>
  </si>
  <si>
    <t>Mini-disjuntor termomagnético, tripolar 220/380 V, corrente de 40 A até 50 A</t>
  </si>
  <si>
    <t>37.13.890</t>
  </si>
  <si>
    <t>Mini-disjuntor termomagnético, tripolar 400 V, corrente de 80 A até 125 A</t>
  </si>
  <si>
    <t>37.13.910</t>
  </si>
  <si>
    <t>Mini-disjuntor termomagnético, tripolar 220/380 V, corrente de 63 A</t>
  </si>
  <si>
    <t>37.13.900</t>
  </si>
  <si>
    <t>Mini-disjuntor termomagnético, tripolar 220/380 V, corrente de 10 A até 32 A</t>
  </si>
  <si>
    <t>37.13.880</t>
  </si>
  <si>
    <t>Mini-disjuntor termomagnético, bipolar 220/380 V, corrente de 10 A até 32 A</t>
  </si>
  <si>
    <t>37.13.840</t>
  </si>
  <si>
    <t>Mini-disjuntor termomagnético, unipolar 127/220 V, corrente de 10 A até 32 A</t>
  </si>
  <si>
    <t>37.13.800</t>
  </si>
  <si>
    <t>Dispositivo diferencial residual de 25 A x 30 mA - 2 polos</t>
  </si>
  <si>
    <t>37.17.060</t>
  </si>
  <si>
    <t>Disjuntor em caixa moldada tripolar, térmico e magnético fixos, tensão de isolamento 415/690V, de 175A a 250A</t>
  </si>
  <si>
    <t>Fonte de alimentação universal bivolt com saída de 24 V - 1,5 A - 35 W</t>
  </si>
  <si>
    <t>61.15.010</t>
  </si>
  <si>
    <t>37.25.210</t>
  </si>
  <si>
    <t>Transformador de corrente 50-5 A até 150-5 A, janela</t>
  </si>
  <si>
    <t>37.19.060</t>
  </si>
  <si>
    <t>Quadro Telebrás de embutir de 600 x 600 x 120 mm</t>
  </si>
  <si>
    <t>37.01.120</t>
  </si>
  <si>
    <t>Quadro Telebrás de embutir de 1200 x 1200 x 120 mm</t>
  </si>
  <si>
    <t>37.01.220</t>
  </si>
  <si>
    <t>Quadro Telebrás de embutir de 800 x 800 x 120 mm</t>
  </si>
  <si>
    <t>37.01.160</t>
  </si>
  <si>
    <t>Cabo de cobre nu, têmpera mole, classe 2, de 35 mm²</t>
  </si>
  <si>
    <t>39.04.070</t>
  </si>
  <si>
    <t>Caixa de inspeção suspensa</t>
  </si>
  <si>
    <t>42.05.100</t>
  </si>
  <si>
    <t>Terminal de pressão/compressão para cabo de 35 mm²</t>
  </si>
  <si>
    <t>39.10.130</t>
  </si>
  <si>
    <t>Eletroduto de PVC rígido roscável de 1´ - com acessórios</t>
  </si>
  <si>
    <t>38.01.060</t>
  </si>
  <si>
    <t>42.05.440</t>
  </si>
  <si>
    <t>Captor tipo terminal aéreo, h= 600 mm, diâmetro de 3/8´ galvanizado a fogo</t>
  </si>
  <si>
    <t>42.01.098</t>
  </si>
  <si>
    <t>Captor tipo Franklin, h= 300 mm, 4 pontos, 2 descidas, acabamento cromado</t>
  </si>
  <si>
    <t>42.01.040</t>
  </si>
  <si>
    <t>Grupo gerador com potência de 460/434 kVA, variação de + ou - 10% - completo</t>
  </si>
  <si>
    <t>36.08.540</t>
  </si>
  <si>
    <t>Luminária fechada para iluminação pública tipo pétala pequena</t>
  </si>
  <si>
    <t>41.11.060</t>
  </si>
  <si>
    <t>Reator eletromagnético de alto fator de potência, para lâmpada vapor metálico 150 W / 220 V</t>
  </si>
  <si>
    <t>41.08.440</t>
  </si>
  <si>
    <t>Lâmpada de vapor metálico elipsoidal, base E40 de 250 W</t>
  </si>
  <si>
    <t>41.05.520</t>
  </si>
  <si>
    <t>11.17</t>
  </si>
  <si>
    <t>Eletroduto de PVC rígido roscável de 3/4´ - com acessórios</t>
  </si>
  <si>
    <t>Transformador de potência trifásico de 30 kVA, classe 1,2 KV, a seco com cabine</t>
  </si>
  <si>
    <t>24.02.460</t>
  </si>
  <si>
    <t>Porta de abrir em tela ondulada de aço galvanizado, completa</t>
  </si>
  <si>
    <t>34.05.270</t>
  </si>
  <si>
    <t>Alambrado em tela de aço galvanizado de 2´, montantes metálicos retos</t>
  </si>
  <si>
    <t>41.10.060</t>
  </si>
  <si>
    <t>38.07.300</t>
  </si>
  <si>
    <t>38.21.140</t>
  </si>
  <si>
    <t>Eletrocalha lisa galvanizada a fogo, 200 x 50 mm, com acessórios</t>
  </si>
  <si>
    <t>Disjuntor em caixa moldada, térmico e magnético ajustáveis, tripolar 1250/690 V, faixa de ajuste de 800 até 1250 A</t>
  </si>
  <si>
    <t>Disjuntor em caixa moldada tripolar, térmico e magnético fixos, tensão de isolamento 480/690V, de 70A até 150A</t>
  </si>
  <si>
    <t>36.09.230</t>
  </si>
  <si>
    <t>38.01.040</t>
  </si>
  <si>
    <t>01.28.040</t>
  </si>
  <si>
    <t>Perfuração rotativa para poço profundo em camadas de solos sedimentares, diâmetro de 8 1/2" (215,90 mm)</t>
  </si>
  <si>
    <t>Tubo de PVC rígido soldável marrom, DN= 32 mm, (1´), inclusive conexões</t>
  </si>
  <si>
    <t>46.05.040</t>
  </si>
  <si>
    <t>Tubo PVC rígido, tipo Coletor Esgoto, junta elástica, DN= 150 mm, inclusive conexões</t>
  </si>
  <si>
    <t>46.05.070</t>
  </si>
  <si>
    <t>47.05.060</t>
  </si>
  <si>
    <t>Válvula de retenção horizontal em bronze, DN= 2 1/2´</t>
  </si>
  <si>
    <t>47.05.140</t>
  </si>
  <si>
    <t>Válvula de retenção vertical em bronze, DN= 2 1/2´</t>
  </si>
  <si>
    <t>46.08.070</t>
  </si>
  <si>
    <t>Tubo galvanizado sem costura schedule 40, DN= 2 1/2´, inclusive conexões</t>
  </si>
  <si>
    <t xml:space="preserve">           </t>
  </si>
  <si>
    <t xml:space="preserve">Item </t>
  </si>
  <si>
    <t>Descrição dos Serviços</t>
  </si>
  <si>
    <t>Valor Total</t>
  </si>
  <si>
    <t>7.0</t>
  </si>
  <si>
    <t>8.0</t>
  </si>
  <si>
    <t>10.0</t>
  </si>
  <si>
    <t>11.0</t>
  </si>
  <si>
    <t>ANEXO VII</t>
  </si>
  <si>
    <t>MODELO CRONOGRAMA FÍSICO FINANCEIRO</t>
  </si>
  <si>
    <t xml:space="preserve">PR. TOTAL </t>
  </si>
  <si>
    <t>MÊS - 1</t>
  </si>
  <si>
    <t>MÊS - 2</t>
  </si>
  <si>
    <t>MÊS - 3</t>
  </si>
  <si>
    <t>MÊS - 4</t>
  </si>
  <si>
    <t>MÊS - 5</t>
  </si>
  <si>
    <t>MÊS - 6</t>
  </si>
  <si>
    <t>MÊS - 7</t>
  </si>
  <si>
    <t>MÊS - 8</t>
  </si>
  <si>
    <t>MÊS - 9</t>
  </si>
  <si>
    <t>MÊS - 10</t>
  </si>
  <si>
    <t>MÊS - 11</t>
  </si>
  <si>
    <t>MÊS - 12</t>
  </si>
  <si>
    <t>1.0</t>
  </si>
  <si>
    <t>TOTAL ACUMULADO</t>
  </si>
  <si>
    <t>RESUMO - PLANILHA ORÇAMENTÁRIA</t>
  </si>
  <si>
    <t>2ª FASE</t>
  </si>
  <si>
    <t>02.08.040</t>
  </si>
  <si>
    <t>"As Built"</t>
  </si>
  <si>
    <t>gb</t>
  </si>
  <si>
    <t>02.03.080</t>
  </si>
  <si>
    <t>34.05.260</t>
  </si>
  <si>
    <t>36.09.110</t>
  </si>
  <si>
    <t>01.28.010</t>
  </si>
  <si>
    <t>Taxa de mobilização e desmobilização de equipamentos para execução de perfuração para poço profundo - profundidade até 200 m</t>
  </si>
  <si>
    <t>Fundo Selador Acrílico</t>
  </si>
  <si>
    <t xml:space="preserve">Composição de Serviços </t>
  </si>
  <si>
    <t>DATA</t>
  </si>
  <si>
    <t>UNID.</t>
  </si>
  <si>
    <t>M2</t>
  </si>
  <si>
    <t>Total</t>
  </si>
  <si>
    <t>CPOS</t>
  </si>
  <si>
    <t xml:space="preserve">Discriminação </t>
  </si>
  <si>
    <t>Unid.</t>
  </si>
  <si>
    <t>Coef.</t>
  </si>
  <si>
    <t>Custo Unit.</t>
  </si>
  <si>
    <t>Obra: Hospital Regional de Bebedouro</t>
  </si>
  <si>
    <t>Segunda Fase I</t>
  </si>
  <si>
    <t>CPU 01</t>
  </si>
  <si>
    <t xml:space="preserve">FUNDO SELADOR </t>
  </si>
  <si>
    <t>B.01.000.010140</t>
  </si>
  <si>
    <t>Pintor</t>
  </si>
  <si>
    <t>B.01.000.010141</t>
  </si>
  <si>
    <t>Ajudante de Pintor</t>
  </si>
  <si>
    <t>J.02.000.037518</t>
  </si>
  <si>
    <t>Selador para tinta acrílica Coral, Suvinil ou equivalente</t>
  </si>
  <si>
    <t>J.01.000.038014</t>
  </si>
  <si>
    <t>Lixa massa/madeira uso geral Norton, Alcar ou equivalente (médias)</t>
  </si>
  <si>
    <t>VERSÃO 174</t>
  </si>
  <si>
    <t>Vigência: a partir de 01/11/18</t>
  </si>
  <si>
    <t>5.7</t>
  </si>
  <si>
    <t>15.03.030</t>
  </si>
  <si>
    <t>Fornecimento e montagem de estrutura em aço ASTM-A36, sem pintura</t>
  </si>
  <si>
    <t>5.8</t>
  </si>
  <si>
    <t>16.13.130</t>
  </si>
  <si>
    <t>Telhamento em chapa de aço com pintura poliéster, tipo sanduíche, espessura de 0,50 mm, com poliestireno expandido</t>
  </si>
  <si>
    <t>Combate e prevenção a incêndio</t>
  </si>
  <si>
    <t>33.07.140</t>
  </si>
  <si>
    <t>Pintura com esmalte alquídico em estrutura metálica</t>
  </si>
  <si>
    <t>24.03.040</t>
  </si>
  <si>
    <t>Guarda-corpo tubular com tela em aço galvanizado, diâmetro de 1 1/2´</t>
  </si>
  <si>
    <t>40.11.010</t>
  </si>
  <si>
    <t>Relé fotoelétrico 50/60 Hz, 110/220 V, 1200 VA, completo</t>
  </si>
  <si>
    <t>Impermeabilização, proteção</t>
  </si>
  <si>
    <t>02.05.202</t>
  </si>
  <si>
    <t>02.05.212</t>
  </si>
  <si>
    <t>16.33.052</t>
  </si>
  <si>
    <t>37.11.020</t>
  </si>
  <si>
    <t>Base de fusível Diazed completa para 25 A</t>
  </si>
  <si>
    <t>43.05.030</t>
  </si>
  <si>
    <t>01.28.310</t>
  </si>
  <si>
    <t>39.21.230</t>
  </si>
  <si>
    <t>Cabo de cobre flexível de 3 x 1,5 mm², isolamento 0,6/1 kV - isolação HEPR 90°C</t>
  </si>
  <si>
    <t>46.01.030</t>
  </si>
  <si>
    <t>Administração Local</t>
  </si>
  <si>
    <t>SINAPI</t>
  </si>
  <si>
    <t>Vigia Noturno</t>
  </si>
  <si>
    <t>Secretaria de Estado da Saúde de São Paulo</t>
  </si>
  <si>
    <t>COMPOSIÇÕES</t>
  </si>
  <si>
    <t>SEM DESONERAÇÃO (ONERADO)</t>
  </si>
  <si>
    <t>Vigência: a partir de 02/07/18</t>
  </si>
  <si>
    <t>BDI : 0,00 %</t>
  </si>
  <si>
    <t>L.S.: 101,99%</t>
  </si>
  <si>
    <t>MÃO DE OBRA ADMINISTRATIVA</t>
  </si>
  <si>
    <t>Fonte</t>
  </si>
  <si>
    <t>Insumo</t>
  </si>
  <si>
    <t>%</t>
  </si>
  <si>
    <t>Total M.O.</t>
  </si>
  <si>
    <t>Total Mat.</t>
  </si>
  <si>
    <t>Encargos Sociais mensalistas</t>
  </si>
  <si>
    <t xml:space="preserve">TOTAL  </t>
  </si>
  <si>
    <t>L..S.</t>
  </si>
  <si>
    <t>Total H C/ Enc.</t>
  </si>
  <si>
    <t>Total Mês</t>
  </si>
  <si>
    <t>B.01.000.020118</t>
  </si>
  <si>
    <t>Engenheiro senior de civil</t>
  </si>
  <si>
    <t>B.01.000.020119</t>
  </si>
  <si>
    <t>Engenheiro senior de elétrica</t>
  </si>
  <si>
    <t>B.01.000.020115</t>
  </si>
  <si>
    <t>Engenheiro junior de civil/Segurança do Trabalho</t>
  </si>
  <si>
    <t>B.01.000.020121</t>
  </si>
  <si>
    <t>Técnico de Edificações / Projetista Pleno nivel Técnico</t>
  </si>
  <si>
    <t>Técnico de Segurança do Trabalho/Proj. Pleno nível Técnico</t>
  </si>
  <si>
    <t>Encarregado Administrativo /Apontador</t>
  </si>
  <si>
    <t>BEBEDOURO-SP</t>
  </si>
  <si>
    <t>CPU-02</t>
  </si>
  <si>
    <t>5.6</t>
  </si>
  <si>
    <t>6.6</t>
  </si>
  <si>
    <t>6.7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</si>
  <si>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</si>
  <si>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</si>
  <si>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</si>
  <si>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</si>
  <si>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</si>
  <si>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</si>
  <si>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</si>
  <si>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</si>
  <si>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</si>
  <si>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</si>
  <si>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</si>
  <si>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</si>
  <si>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</si>
  <si>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</si>
  <si>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</si>
  <si>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</si>
  <si>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</si>
  <si>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</si>
  <si>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9.1</t>
  </si>
  <si>
    <t>10.1</t>
  </si>
  <si>
    <t>10.2</t>
  </si>
  <si>
    <t>10.3</t>
  </si>
  <si>
    <t>11.2</t>
  </si>
  <si>
    <t>11.3</t>
  </si>
  <si>
    <t>11.4</t>
  </si>
  <si>
    <t>11.22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</si>
  <si>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</si>
  <si>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</si>
  <si>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</si>
  <si>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</si>
  <si>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</si>
  <si>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</si>
  <si>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</si>
  <si>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</si>
  <si>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</si>
  <si>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11.46</t>
  </si>
  <si>
    <t>11.47</t>
  </si>
  <si>
    <t>11.48</t>
  </si>
  <si>
    <t>11.49</t>
  </si>
  <si>
    <t>11.50</t>
  </si>
  <si>
    <t>11.51</t>
  </si>
  <si>
    <t>11.52</t>
  </si>
  <si>
    <t>11.53</t>
  </si>
  <si>
    <t>11.54</t>
  </si>
  <si>
    <t>11.55</t>
  </si>
  <si>
    <t>11.56</t>
  </si>
  <si>
    <t>11.57</t>
  </si>
  <si>
    <t>11.67</t>
  </si>
  <si>
    <t>12.1</t>
  </si>
  <si>
    <t>12.12</t>
  </si>
  <si>
    <t>12.14</t>
  </si>
  <si>
    <t>13.1</t>
  </si>
  <si>
    <t>16.1</t>
  </si>
  <si>
    <t>16.2</t>
  </si>
  <si>
    <t>16.3</t>
  </si>
  <si>
    <t>16.4</t>
  </si>
  <si>
    <t>16.5</t>
  </si>
  <si>
    <t>16.7</t>
  </si>
  <si>
    <t>16.8</t>
  </si>
  <si>
    <t>16.9</t>
  </si>
  <si>
    <t>16.10</t>
  </si>
  <si>
    <t>16.11</t>
  </si>
  <si>
    <t>16.12</t>
  </si>
  <si>
    <t>16.13</t>
  </si>
  <si>
    <t>16.14</t>
  </si>
  <si>
    <t>16.16</t>
  </si>
  <si>
    <t>16.17</t>
  </si>
  <si>
    <t>26.01.169</t>
  </si>
  <si>
    <t>Vidro liso laminado incolor de 8 mm</t>
  </si>
  <si>
    <t>55.01.140</t>
  </si>
  <si>
    <t>Limpeza de superfície com hidrojateamento</t>
  </si>
  <si>
    <t>39.21.140</t>
  </si>
  <si>
    <t>Cabo de cobre flexível de 240 mm², isolamento 0,6/1kV - isolação HEPR 90°C</t>
  </si>
  <si>
    <t>Revestimento interno de poço profundo tubo aço preto liso calandrado, diâmetro de 16" (406,40 mm)</t>
  </si>
  <si>
    <t>50.01.060</t>
  </si>
  <si>
    <t>Abrigo para hidrante/mangueira (embutir e externo)</t>
  </si>
  <si>
    <t>14.10.121</t>
  </si>
  <si>
    <t>Alvenaria de bloco de concreto de vedação de 19 x 19 x 39 cm - classe C</t>
  </si>
  <si>
    <t>12.01.040</t>
  </si>
  <si>
    <t>Broca em concreto armado diâmetro de 25 cm - completa</t>
  </si>
  <si>
    <t>5.9</t>
  </si>
  <si>
    <t>40.10.100</t>
  </si>
  <si>
    <t>Contator de potência 32 A - 2na+2nf</t>
  </si>
  <si>
    <t>40.10.520</t>
  </si>
  <si>
    <t>Contator auxiliar - 4na+4nf</t>
  </si>
  <si>
    <t>40.10.020</t>
  </si>
  <si>
    <t>Contator de potência 9 A - 2na+2nf</t>
  </si>
  <si>
    <t>40.10.500</t>
  </si>
  <si>
    <t>40.11.240</t>
  </si>
  <si>
    <t>40.12.030</t>
  </si>
  <si>
    <t>40.20.090</t>
  </si>
  <si>
    <t>Botoeira com retenção para quadro/painel</t>
  </si>
  <si>
    <t>CPOS - COMPANHIA PAULISTA DE OBRAS E SERVIÇOS</t>
  </si>
  <si>
    <t>BOLETIM REFERENCIAL DE CUSTOS - TABELA DE SERVIÇOS</t>
  </si>
  <si>
    <t>Referência</t>
  </si>
  <si>
    <t>Un</t>
  </si>
  <si>
    <t>Material</t>
  </si>
  <si>
    <t>Mão de Obra</t>
  </si>
  <si>
    <t>Custo Total</t>
  </si>
  <si>
    <t>01</t>
  </si>
  <si>
    <t>01.02</t>
  </si>
  <si>
    <t>01.02.071</t>
  </si>
  <si>
    <t>Parecer técnico de fundações, contenções e recomendações gerais, para empreendimentos com área construída até 1.000 m²</t>
  </si>
  <si>
    <t>01.02.081</t>
  </si>
  <si>
    <t>Parecer técnico de fundações, contenções e recomendações gerais, para empreendimentos com área construída de 1.001 a 2.000 m²</t>
  </si>
  <si>
    <t>01.02.091</t>
  </si>
  <si>
    <t>Parecer técnico de fundações, contenções e recomendações gerais, para empreendimentos com área construída de 2.001 a 5.000 m²</t>
  </si>
  <si>
    <t>01.02.101</t>
  </si>
  <si>
    <t>Parecer técnico de fundações, contenções e recomendações gerais, para empreendimentos com área construída de 5.001 a 10.000 m²</t>
  </si>
  <si>
    <t>01.02.111</t>
  </si>
  <si>
    <t>Parecer técnico de fundações, contenções e recomendações gerais, para empreendimentos com área construída acima de 10.000 m²</t>
  </si>
  <si>
    <t>01.06</t>
  </si>
  <si>
    <t>01.06.021</t>
  </si>
  <si>
    <t>Elaboração de projeto de adequação de entrada de energia elétrica junto a concessionária, com medição em baixa tensão e demanda até 75 kVA</t>
  </si>
  <si>
    <t>01.06.031</t>
  </si>
  <si>
    <t>Elaboração de projeto de adequação de entrada de energia elétrica junto a concessionária, com medição em média tensão, subestação simplificada e demanda de 75 kVA a 300 kVA</t>
  </si>
  <si>
    <t>01.06.032</t>
  </si>
  <si>
    <t>Elaboração de projeto de adequação de entrada de energia elétrica junto a concessionária, com medição em média tensão e demanda de 75 kVA a 300 kVA</t>
  </si>
  <si>
    <t>01.06.041</t>
  </si>
  <si>
    <t>Elaboração de projeto de adequação de entrada de energia elétrica junto a concessionária, com medição em média tensão e demanda acima de 300 kVA a 2 MVA</t>
  </si>
  <si>
    <t>01.17</t>
  </si>
  <si>
    <t>01.17.041</t>
  </si>
  <si>
    <t>Projeto executivo de arquitetura em formato A0</t>
  </si>
  <si>
    <t>01.17.061</t>
  </si>
  <si>
    <t>Projeto executivo de estrutura em formato A0</t>
  </si>
  <si>
    <t>01.17.081</t>
  </si>
  <si>
    <t>Projeto executivo de instalações hidráulicas em formato A0</t>
  </si>
  <si>
    <t>01.17.111</t>
  </si>
  <si>
    <t>Projeto executivo de instalações elétricas em formato A1</t>
  </si>
  <si>
    <t>01.17.121</t>
  </si>
  <si>
    <t>Projeto executivo de instalações elétricas em formato A0</t>
  </si>
  <si>
    <t>01.17.161</t>
  </si>
  <si>
    <t>Projeto executivo de climatização em formato A0</t>
  </si>
  <si>
    <t>01.17.171</t>
  </si>
  <si>
    <t>Projeto executivo de chuveiros automáticos em formato A1</t>
  </si>
  <si>
    <t>01.17.181</t>
  </si>
  <si>
    <t>Projeto executivo de chuveiros automáticos em formato A0</t>
  </si>
  <si>
    <t>01.20</t>
  </si>
  <si>
    <t>Levantamento planimétrico cadastral com áreas ocupadas predominantemente por comunidades - área acima de 20.000 m² até 200.000 m²</t>
  </si>
  <si>
    <t>Levantamento planimétrico cadastral com áreas ocupadas predominantemente por comunidades - área acima de 200.000 m²</t>
  </si>
  <si>
    <t>Levantamento planimétrico cadastral com áreas até 50% de ocupação - área acima de 20.000 m² até 200.000 m²</t>
  </si>
  <si>
    <t>Levantamento planimétrico cadastral com áreas até 50% de ocupação - área acima de 200.000 m²</t>
  </si>
  <si>
    <t>Levantamento planimétrico cadastral com áreas acima de 50% de ocupação - área acima de 20.000 m² até 200.000 m²</t>
  </si>
  <si>
    <t>Levantamento planimétrico cadastral com áreas acima de 50% de ocupação - área acima de 200.000 m²</t>
  </si>
  <si>
    <t>Levantamento planialtimétrico cadastral com áreas ocupadas predominantemente por comunidades - área acima de 20.000 m² até 200.000 m²</t>
  </si>
  <si>
    <t>Levantamento planialtimétrico cadastral com áreas ocupadas predominantemente por comunidades - área acima de 200.000 m²</t>
  </si>
  <si>
    <t>Levantamento planialtimétrico cadastral com áreas até 50% de ocupação - área acima de 20.000 m² até 200.000 m²</t>
  </si>
  <si>
    <t>Levantamento planialtimétrico cadastral com áreas até 50% de ocupação - área acima de 200.000 m²</t>
  </si>
  <si>
    <t>Levantamento planialtimétrico cadastral com áreas acima de 50% de ocupação - área acima de 20.000 m² até 200.000 m²</t>
  </si>
  <si>
    <t>Levantamento planialtimétrico cadastral com áreas acima de 50% de ocupação - área acima de 200.000 m²</t>
  </si>
  <si>
    <t>Levantamento planialtimétrico cadastral em área rural acima de 2 até 5 alqueires</t>
  </si>
  <si>
    <t>Levantamento planialtimétrico cadastral em área rural acima de 5 até 10 alqueires</t>
  </si>
  <si>
    <t>Levantamento planialtimétrico cadastral em área rural acima de 10 alqueires</t>
  </si>
  <si>
    <t>km</t>
  </si>
  <si>
    <t>01.21</t>
  </si>
  <si>
    <t>01.21.010</t>
  </si>
  <si>
    <t>Taxa de mobilização e desmobilização de equipamentos para execução de sondagem</t>
  </si>
  <si>
    <t>01.21.090</t>
  </si>
  <si>
    <t>Taxa de mobilização e desmobilização de equipamentos para execução de sondagem rotativa</t>
  </si>
  <si>
    <t>01.21.100</t>
  </si>
  <si>
    <t>Sondagem do terreno a trado</t>
  </si>
  <si>
    <t>01.21.110</t>
  </si>
  <si>
    <t>Sondagem do terreno à percussão (mínimo de 30 m)</t>
  </si>
  <si>
    <t>01.21.120</t>
  </si>
  <si>
    <t>Sondagem do terreno rotativa em solo</t>
  </si>
  <si>
    <t>01.21.130</t>
  </si>
  <si>
    <t>Sondagem do terreno rotativa em rocha</t>
  </si>
  <si>
    <t>01.21.140</t>
  </si>
  <si>
    <t>Sondagem do terreno à percussão com a utilização de torquímetro (mínimo de 30 m)</t>
  </si>
  <si>
    <t>01.23</t>
  </si>
  <si>
    <t>01.23.010</t>
  </si>
  <si>
    <t>Taxa de mobilização e desmobilização de equipamentos para execução de corte em concreto armado</t>
  </si>
  <si>
    <t>01.23.020</t>
  </si>
  <si>
    <t>Limpeza de armadura com escova de aço</t>
  </si>
  <si>
    <t>01.23.030</t>
  </si>
  <si>
    <t>Preparo de ponte de aderência com adesivo a base de epóxi</t>
  </si>
  <si>
    <t>01.23.040</t>
  </si>
  <si>
    <t>Tratamento de armadura com produto anticorrosivo a base de zinco</t>
  </si>
  <si>
    <t>01.23.060</t>
  </si>
  <si>
    <t>Corte de concreto deteriorado inclusive remoção dos detritos</t>
  </si>
  <si>
    <t>01.23.070</t>
  </si>
  <si>
    <t>Demarcação de área com disco de corte diamantado</t>
  </si>
  <si>
    <t>01.23.100</t>
  </si>
  <si>
    <t>Demolição de concreto armado com preservação de armadura, para reforço e recuperação estrutural</t>
  </si>
  <si>
    <t>01.23.140</t>
  </si>
  <si>
    <t>Furação de 1 1/4" em concreto armado</t>
  </si>
  <si>
    <t>01.23.150</t>
  </si>
  <si>
    <t>Furação de 1 1/2" em concreto armado</t>
  </si>
  <si>
    <t>01.23.160</t>
  </si>
  <si>
    <t>Furação de 2 1/4" em concreto armado</t>
  </si>
  <si>
    <t>01.23.190</t>
  </si>
  <si>
    <t>Furação de 2 1/2" em concreto armado</t>
  </si>
  <si>
    <t>01.23.200</t>
  </si>
  <si>
    <t>Taxa de mobilização e desmobilização de equipamentos para execução de perfuração em concreto</t>
  </si>
  <si>
    <t>01.23.221</t>
  </si>
  <si>
    <t>Furação para até 10mm x 100mm em concreto armado, inclusive colagem de armadura (barra de até Ø 8,0mm)</t>
  </si>
  <si>
    <t>01.23.222</t>
  </si>
  <si>
    <t>Furação para 12,5mm x 100mm em concreto armado, inclusive colagem de armadura (barra de Ø 10mm)</t>
  </si>
  <si>
    <t>01.23.223</t>
  </si>
  <si>
    <t>Furação para 16mm x 100mm em concreto armado, inclusive colagem de armadura (barra de Ø 12,5mm)</t>
  </si>
  <si>
    <t>01.23.231</t>
  </si>
  <si>
    <t>Furação para até 10mm x 150mm em concreto armado, inclusive colagem de armadura (barra de até Ø 8,0mm)</t>
  </si>
  <si>
    <t>01.23.232</t>
  </si>
  <si>
    <t>Furação para 12,5mm x 150mm em concreto armado, inclusive colagem de armadura (barra de Ø 10mm)</t>
  </si>
  <si>
    <t>01.23.233</t>
  </si>
  <si>
    <t>Furação para 16mm x 150mm em concreto armado, inclusive colagem de armadura (barra de Ø 12,5mm)</t>
  </si>
  <si>
    <t>01.23.234</t>
  </si>
  <si>
    <t>Furação para 20mm x 150mm em concreto armado, inclusive colagem de armadura (barra de Ø 16mm)</t>
  </si>
  <si>
    <t>01.23.236</t>
  </si>
  <si>
    <t>Furação para até 10mm x 200mm em concreto armado, inclusive colagem de armadura (barra de até Ø 8,0mm)</t>
  </si>
  <si>
    <t>01.23.237</t>
  </si>
  <si>
    <t>Furação para 12,5mm x 200mm em concreto armado, inclusive colagem de armadura (barra de Ø 10mm)</t>
  </si>
  <si>
    <t>01.23.238</t>
  </si>
  <si>
    <t>Furação para 16mm x 200mm em concreto armado, inclusive colagem de armadura (barra de Ø 12,5mm)</t>
  </si>
  <si>
    <t>01.23.239</t>
  </si>
  <si>
    <t>Furação para 20mm x 200mm em concreto armado, inclusive colagem de armadura (barra de Ø 16mm)</t>
  </si>
  <si>
    <t>01.23.254</t>
  </si>
  <si>
    <t>Furação de 1" em concreto armado</t>
  </si>
  <si>
    <t>01.23.260</t>
  </si>
  <si>
    <t>Furação de 2" em concreto armado</t>
  </si>
  <si>
    <t>01.23.264</t>
  </si>
  <si>
    <t>Furação de 3" em concreto armado</t>
  </si>
  <si>
    <t>01.23.270</t>
  </si>
  <si>
    <t>Furação de 4" em concreto armado</t>
  </si>
  <si>
    <t>01.23.274</t>
  </si>
  <si>
    <t>Furação de 5" em concreto armado</t>
  </si>
  <si>
    <t>01.23.280</t>
  </si>
  <si>
    <t>Furação de 6" em concreto armado</t>
  </si>
  <si>
    <t>01.23.510</t>
  </si>
  <si>
    <t>Corte vertical em concreto armado, espessura de 15 cm</t>
  </si>
  <si>
    <t>01.27</t>
  </si>
  <si>
    <t>01.27.011</t>
  </si>
  <si>
    <t>Projeto e implementação de gerenciamento integrado de resíduos sólidos e gestão de perdas</t>
  </si>
  <si>
    <t>01.27.021</t>
  </si>
  <si>
    <t>Projeto e implementação de educação ambiental</t>
  </si>
  <si>
    <t>01.27.031</t>
  </si>
  <si>
    <t>Projeto e implementação de controle ambiental da obra</t>
  </si>
  <si>
    <t>01.27.041</t>
  </si>
  <si>
    <t>Laudo de caracterização de vegetação</t>
  </si>
  <si>
    <t>01.27.051</t>
  </si>
  <si>
    <t>Laudo de caracterização da fauna associada à flora</t>
  </si>
  <si>
    <t>01.27.061</t>
  </si>
  <si>
    <t>Projeto e implementação de monitoramento da fauna durante a obra</t>
  </si>
  <si>
    <t>01.27.071</t>
  </si>
  <si>
    <t>Laudo de autodepuração</t>
  </si>
  <si>
    <t>01.27.091</t>
  </si>
  <si>
    <t>Estudo de impacto de vizinhança, em área urbana até 10.000 m²</t>
  </si>
  <si>
    <t>01.28</t>
  </si>
  <si>
    <t>01.28.020</t>
  </si>
  <si>
    <t>Taxa de mobilização e desmobilização de equipamentos para execução de perfuração para poço profundo - profundidade acima de 200 m e até 300 m</t>
  </si>
  <si>
    <t>01.28.030</t>
  </si>
  <si>
    <t>Taxa de mobilização e desmobilização de equipamentos para execução de perfuração para poço profundo - profundidade acima de 300 m</t>
  </si>
  <si>
    <t>01.28.050</t>
  </si>
  <si>
    <t>Perfuração rotativa para poço profundo em aluvião, arenito, ou solos sedimentados em geral, diâmetro de 10" (250 mm)</t>
  </si>
  <si>
    <t>01.28.060</t>
  </si>
  <si>
    <t>Perfuração rotativa para poço profundo em aluvião, arenito, ou solos sedimentados em geral, diâmetro de 12" (300 mm)</t>
  </si>
  <si>
    <t>01.28.070</t>
  </si>
  <si>
    <t>Perfuração rotativa para poço profundo em aluvião, arenito, ou solos sedimentados em geral, diâmetro de 14" (350 mm)</t>
  </si>
  <si>
    <t>01.28.080</t>
  </si>
  <si>
    <t>Perfuração rotativa para poço profundo em aluvião, arenito, ou solos sedimentados em geral, diâmetro de 16" (400 mm)</t>
  </si>
  <si>
    <t>01.28.090</t>
  </si>
  <si>
    <t>Perfuração rotativa para poço profundo em aluvião, arenito, ou solos sedimentados em geral, diâmetro de 18" (450 mm)</t>
  </si>
  <si>
    <t>01.28.100</t>
  </si>
  <si>
    <t>Perfuração rotativa para poço profundo em aluvião, arenito, ou solos sedimentados em geral, diâmetro de 20" (500 mm)</t>
  </si>
  <si>
    <t>01.28.110</t>
  </si>
  <si>
    <t>Perfuração rotativa para poço profundo em aluvião, arenito, ou solos sedimentados em geral, diâmetro de 22" (550 mm)</t>
  </si>
  <si>
    <t>01.28.120</t>
  </si>
  <si>
    <t>Perfuração rotativa para poço profundo em aluvião, arenito, ou solos sedimentados em geral, diâmetro de 26" (650 mm)</t>
  </si>
  <si>
    <t>01.28.130</t>
  </si>
  <si>
    <t>Perfuração rotativa para poço profundo em solos e/ou rocha metassedimentar alterada em geral, diâmetro de 20" (508 mm)</t>
  </si>
  <si>
    <t>01.28.140</t>
  </si>
  <si>
    <t>Perfuração roto-pneumática para poço profundo em rocha metassedimentar em geral, diâmetro de 12 1/4" (311,15 mm)</t>
  </si>
  <si>
    <t>01.28.150</t>
  </si>
  <si>
    <t>Perfuração rotativa para poço profundo em rocha sã (basalto), diâmetro de 14" (350 mm)</t>
  </si>
  <si>
    <t>01.28.160</t>
  </si>
  <si>
    <t>Perfuração rotativa para poço profundo em rocha alterada (basalto alterado), diâmetro de 8" (200 mm)</t>
  </si>
  <si>
    <t>01.28.170</t>
  </si>
  <si>
    <t>Perfuração rotativa para poço profundo em rocha alterada (basalto alterado), diâmetro de 10" (250 mm)</t>
  </si>
  <si>
    <t>01.28.180</t>
  </si>
  <si>
    <t>Perfuração rotativa para poço profundo em rocha alterada (basalto alterado), diâmetro de 12" (300 mm)</t>
  </si>
  <si>
    <t>01.28.190</t>
  </si>
  <si>
    <t>Perfuração roto-pneumática para poço profundo em rocha sã (basalto), diâmetro de 6" (150 mm)</t>
  </si>
  <si>
    <t>01.28.200</t>
  </si>
  <si>
    <t>Perfuração roto-pneumática para poço profundo em rocha sã (basalto), diâmetro de 8" (200 mm)</t>
  </si>
  <si>
    <t>01.28.210</t>
  </si>
  <si>
    <t>Perfuração roto-pneumática para poço profundo em rocha sã (basalto), diâmetro de 10" (250 mm)</t>
  </si>
  <si>
    <t>01.28.220</t>
  </si>
  <si>
    <t>Perfuração roto-pneumática para poço profundo em rocha sã (basalto), diâmetro de 12" (300 mm)</t>
  </si>
  <si>
    <t>01.28.230</t>
  </si>
  <si>
    <t>Perfuração roto-pneumática para poço profundo em rocha sã (basalto), diâmetro de 14" (350 mm)</t>
  </si>
  <si>
    <t>01.28.240</t>
  </si>
  <si>
    <t>Perfuração roto-pneumática para poço profundo em rocha sã (basalto), diâmetro de 18" (450 mm)</t>
  </si>
  <si>
    <t>01.28.250</t>
  </si>
  <si>
    <t>Revestimento interno de poço profundo tubo liso em aço galvanizado, diâmetro de 6" (152,40 mm) - união solda</t>
  </si>
  <si>
    <t>01.28.270</t>
  </si>
  <si>
    <t>Revestimento interno de poço profundo tubo PVC geomecânico nervurado reforçado, diâmetro de 8" (200 mm)</t>
  </si>
  <si>
    <t>01.28.280</t>
  </si>
  <si>
    <t>Revestimento interno de poço profundo tubo de aço preto, diâmetro de 6" (152,40 mm)</t>
  </si>
  <si>
    <t>01.28.290</t>
  </si>
  <si>
    <t>Revestimento interno de poço profundo tubo preto DIN 2440, diâmetro de 6" (150 mm)</t>
  </si>
  <si>
    <t>01.28.300</t>
  </si>
  <si>
    <t>Revestimento interno de poço profundo tubo preto DIN 2440, diâmetro de 8" (200 mm)</t>
  </si>
  <si>
    <t>01.28.350</t>
  </si>
  <si>
    <t>Revestimento da boca de poço profundo tubo chapa 3/16", diâmetro de 12"</t>
  </si>
  <si>
    <t>01.28.360</t>
  </si>
  <si>
    <t>Revestimento da boca de poço profundo tubo chapa 3/16", diâmetro de 14"</t>
  </si>
  <si>
    <t>01.28.370</t>
  </si>
  <si>
    <t>Revestimento da boca de poço profundo tubo chapa 3/16", diâmetro de 16"</t>
  </si>
  <si>
    <t>01.28.380</t>
  </si>
  <si>
    <t>Revestimento da boca de poço profundo tubo chapa 3/16", diâmetro de 20"</t>
  </si>
  <si>
    <t>Filtro PVC geomecânico nervurado tipo standard para poço profundo, diâmetro de 6" (150 mm)</t>
  </si>
  <si>
    <t>01.28.400</t>
  </si>
  <si>
    <t>Filtro PVC geomecânico nervurado tipo reforçado para poço profundo, diâmetro de 8" (200 mm)</t>
  </si>
  <si>
    <t>01.28.410</t>
  </si>
  <si>
    <t>Filtro espiralado galvanizado simples (standard) para poço profundo, diâmetro de 6" (152,40 mm)</t>
  </si>
  <si>
    <t>01.28.420</t>
  </si>
  <si>
    <t>Filtro espiralado galvanizado reforçado para poço profundo, diâmetro de 6" (152,40 mm)</t>
  </si>
  <si>
    <t>01.28.430</t>
  </si>
  <si>
    <t>Filtro espiralado em aço inoxidável reforçado para poço profundo, diâmetro de 6" (152,40 mm)</t>
  </si>
  <si>
    <t>01.28.440</t>
  </si>
  <si>
    <t>Filtro galvanizado tipo NOLD para poço profundo, diâmetro de 6" (150 mm)</t>
  </si>
  <si>
    <t>01.28.460</t>
  </si>
  <si>
    <t>Pré-filtro tipo Jacareí para poço profundo</t>
  </si>
  <si>
    <t>01.28.470</t>
  </si>
  <si>
    <t>Perfilagem ótica (filmagem / endoscopia) para poço profundo</t>
  </si>
  <si>
    <t>01.28.520</t>
  </si>
  <si>
    <t>Ensaio de vazão escalonado para poço profundo</t>
  </si>
  <si>
    <t>01.28.530</t>
  </si>
  <si>
    <t>Ensaio de recuperação de nível para poço profundo</t>
  </si>
  <si>
    <t>01.28.560</t>
  </si>
  <si>
    <t>01.28.590</t>
  </si>
  <si>
    <t>Lacre do poço profundo (tampa)</t>
  </si>
  <si>
    <t>02</t>
  </si>
  <si>
    <t>02.01</t>
  </si>
  <si>
    <t>02.01.021</t>
  </si>
  <si>
    <t>Construção provisória em madeira - fornecimento e montagem</t>
  </si>
  <si>
    <t>02.01.171</t>
  </si>
  <si>
    <t>Sanitário/vestiário provisório em alvenaria</t>
  </si>
  <si>
    <t>02.01.180</t>
  </si>
  <si>
    <t>Banheiro químico modelo Standard, com manutenção conforme exigências da CETESB</t>
  </si>
  <si>
    <t>02.01.200</t>
  </si>
  <si>
    <t>Desmobilização de construção provisória</t>
  </si>
  <si>
    <t>02.02</t>
  </si>
  <si>
    <t>02.02.120</t>
  </si>
  <si>
    <t>Locação de container tipo alojamento - área mínima de 13,80 m²</t>
  </si>
  <si>
    <t>02.02.130</t>
  </si>
  <si>
    <t>Locação de container tipo escritório com 1 vaso sanitário, 1 lavatório e 1 ponto para chuveiro - área mínima de 13,80 m²</t>
  </si>
  <si>
    <t>02.02.140</t>
  </si>
  <si>
    <t>Locação de container tipo sanitário com 2 vasos sanitários, 2 lavatórios, 2 mictórios e 4 pontos para chuveiro - área mínima de 13,80 m²</t>
  </si>
  <si>
    <t>02.02.150</t>
  </si>
  <si>
    <t>Locação de container tipo depósito - área mínima de 13,80 m²</t>
  </si>
  <si>
    <t>02.02.160</t>
  </si>
  <si>
    <t>Locação de container tipo guarita - área mínima de 4,60 m²</t>
  </si>
  <si>
    <t>02.03</t>
  </si>
  <si>
    <t>02.03.030</t>
  </si>
  <si>
    <t>Proteção de superfícies em geral com plástico bolha</t>
  </si>
  <si>
    <t>02.03.060</t>
  </si>
  <si>
    <t>Proteção de fachada com tela de nylon</t>
  </si>
  <si>
    <t>Fechamento provisório de vãos em chapa de madeira compensada</t>
  </si>
  <si>
    <t>02.03.110</t>
  </si>
  <si>
    <t>Tapume móvel para fechamento de áreas</t>
  </si>
  <si>
    <t>02.03.120</t>
  </si>
  <si>
    <t>Tapume fixo para fechamento de áreas, com portão</t>
  </si>
  <si>
    <t>02.03.200</t>
  </si>
  <si>
    <t>Locação de quadros metálicos para plataforma de proteção, inclusive o madeiramento</t>
  </si>
  <si>
    <t>02.03.240</t>
  </si>
  <si>
    <t>Proteção de piso com tecido de aniagem e gesso</t>
  </si>
  <si>
    <t>02.03.250</t>
  </si>
  <si>
    <t>Tapume fixo em painel OSB - espessura 8 mm</t>
  </si>
  <si>
    <t>02.03.260</t>
  </si>
  <si>
    <t>Tapume fixo em painel OSB - espessura 10 mm</t>
  </si>
  <si>
    <t>02.03.270</t>
  </si>
  <si>
    <t>Tapume fixo em painel OSB - espessura 12 mm</t>
  </si>
  <si>
    <t>02.03.500</t>
  </si>
  <si>
    <t>Proteção em madeira e lona plástica para equipamento mecânico ou informática - para obras de reforma</t>
  </si>
  <si>
    <t>02.05</t>
  </si>
  <si>
    <t>02.05.080</t>
  </si>
  <si>
    <t>Montagem e desmontagem de andaime torre metálica com altura superior a 10 m</t>
  </si>
  <si>
    <t>02.06</t>
  </si>
  <si>
    <t>02.06.030</t>
  </si>
  <si>
    <t>Locação de plataforma elevatória articulada, com altura aproximada de 12,50m, capacidade de carga de 227kg, elétrica</t>
  </si>
  <si>
    <t>02.06.040</t>
  </si>
  <si>
    <t>Locação de plataforma elevatória articulada, com altura aproximada de 20,00m, capacidade de carga de 227kg, diesel</t>
  </si>
  <si>
    <t>02.08</t>
  </si>
  <si>
    <t>Placa em lona com impressão digital e requadro em metalon</t>
  </si>
  <si>
    <t>02.08.050</t>
  </si>
  <si>
    <t>Placa em lona com impressão digital e estrutura em madeira</t>
  </si>
  <si>
    <t>02.09</t>
  </si>
  <si>
    <t>02.09.030</t>
  </si>
  <si>
    <t>02.09.040</t>
  </si>
  <si>
    <t>02.09.150</t>
  </si>
  <si>
    <t>Corte e derrubada de eucalípto (1° corte) - idade até 4 anos</t>
  </si>
  <si>
    <t>02.09.160</t>
  </si>
  <si>
    <t>Corte e derrubada de eucalípto (1° corte) - idade acima de 4 anos</t>
  </si>
  <si>
    <t>02.10</t>
  </si>
  <si>
    <t>02.10.020</t>
  </si>
  <si>
    <t>Locação de obra de edificação</t>
  </si>
  <si>
    <t>02.10.040</t>
  </si>
  <si>
    <t>Locação de rede de canalização</t>
  </si>
  <si>
    <t>03</t>
  </si>
  <si>
    <t>03.01</t>
  </si>
  <si>
    <t>03.01.020</t>
  </si>
  <si>
    <t>Demolição manual de concreto simples</t>
  </si>
  <si>
    <t>03.01.040</t>
  </si>
  <si>
    <t>Demolição manual de concreto armado</t>
  </si>
  <si>
    <t>03.01.060</t>
  </si>
  <si>
    <t>Demolição manual de lajes pré-moldadas, incluindo revestimento</t>
  </si>
  <si>
    <t>03.01.200</t>
  </si>
  <si>
    <t>Demolição mecanizada de concreto armado, inclusive fragmentação, carregamento, transporte até 1,0 quilômetro e descarregamento</t>
  </si>
  <si>
    <t>03.01.210</t>
  </si>
  <si>
    <t>Demolição mecanizada de concreto armado, inclusive fragmentação e acomodação do material</t>
  </si>
  <si>
    <t>03.01.220</t>
  </si>
  <si>
    <t>Demolição mecanizada de concreto simples, inclusive fragmentação, carregamento, transporte até 1,0 quilômetro e descarregamento</t>
  </si>
  <si>
    <t>03.01.230</t>
  </si>
  <si>
    <t>Demolição mecanizada de concreto simples, inclusive fragmentação e acomodação do material</t>
  </si>
  <si>
    <t>03.01.240</t>
  </si>
  <si>
    <t>Demolição mecanizada de pavimento ou piso em concreto, inclusive fragmentação, carregamento, transporte até 1,0 quilômetro e descarregamento</t>
  </si>
  <si>
    <t>03.01.250</t>
  </si>
  <si>
    <t>Demolição mecanizada de pavimento ou piso em concreto, inclusive fragmentação e acomodação do material</t>
  </si>
  <si>
    <t>03.01.260</t>
  </si>
  <si>
    <t>Demolição mecanizada de sarjeta ou sarjetão, inclusive fragmentação, carregamento, transporte até 1,0 quilômetro e descarregamento</t>
  </si>
  <si>
    <t>03.01.270</t>
  </si>
  <si>
    <t>Demolição mecanizada de sarjeta ou sarjetão, inclusive fragmentação e acomodação do material</t>
  </si>
  <si>
    <t>03.02</t>
  </si>
  <si>
    <t>03.02.020</t>
  </si>
  <si>
    <t>Demolição manual de alvenaria de fundação/embasamento</t>
  </si>
  <si>
    <t>03.02.040</t>
  </si>
  <si>
    <t>Demolição manual de alvenaria de elevação ou elemento vazado, incluindo revestimento</t>
  </si>
  <si>
    <t>03.03</t>
  </si>
  <si>
    <t>03.03.020</t>
  </si>
  <si>
    <t>Apicoamento manual de piso, parede ou teto</t>
  </si>
  <si>
    <t>03.03.040</t>
  </si>
  <si>
    <t>Demolição manual de revestimento em massa de parede ou teto</t>
  </si>
  <si>
    <t>03.03.060</t>
  </si>
  <si>
    <t>Demolição manual de revestimento em massa de piso</t>
  </si>
  <si>
    <t>03.04</t>
  </si>
  <si>
    <t>03.04.020</t>
  </si>
  <si>
    <t>Demolição manual de revestimento cerâmico, incluindo a base</t>
  </si>
  <si>
    <t>03.04.030</t>
  </si>
  <si>
    <t>Demolição manual de revestimento em ladrilho hidráulico, incluindo a base</t>
  </si>
  <si>
    <t>03.04.040</t>
  </si>
  <si>
    <t>Demolição manual de rodapé, soleira ou peitoril, em material cerâmico e/ou ladrilho hidráulico, incluindo a base</t>
  </si>
  <si>
    <t>03.05</t>
  </si>
  <si>
    <t>03.05.020</t>
  </si>
  <si>
    <t>Demolição manual de revestimento sintético, incluindo a base</t>
  </si>
  <si>
    <t>03.06</t>
  </si>
  <si>
    <t>03.06.050</t>
  </si>
  <si>
    <t>Desmonte (levantamento) mecanizado de pavimento em paralelepípedo ou lajota de concreto, inclusive carregamento, transporte até 1,0 quilômetro e descarregamento</t>
  </si>
  <si>
    <t>03.06.060</t>
  </si>
  <si>
    <t>Desmonte (levantamento) mecanizado de pavimento em paralelepípedo ou lajota de concreto, inclusive acomodação do material</t>
  </si>
  <si>
    <t>03.07</t>
  </si>
  <si>
    <t>03.07.010</t>
  </si>
  <si>
    <t>Demolição (levantamento) mecanizada de pavimento asfáltico, inclusive carregamento, transporte até 1,0 quilômetro e descarregamento</t>
  </si>
  <si>
    <t>03.07.030</t>
  </si>
  <si>
    <t>Demolição (levantamento) mecanizada de pavimento asfáltico, inclusive fragmentação e acomodação do material</t>
  </si>
  <si>
    <t>03.07.050</t>
  </si>
  <si>
    <t>Fresagem de pavimento asfáltico com espessura até 5 cm, inclusive carregamento, transporte até 1,0 quilômetro e descarregamento</t>
  </si>
  <si>
    <t>03.07.070</t>
  </si>
  <si>
    <t>Fresagem de pavimento asfáltico com espessura até 5 cm, inclusive acomodação do material</t>
  </si>
  <si>
    <t>03.07.080</t>
  </si>
  <si>
    <t>03.08</t>
  </si>
  <si>
    <t>03.08.020</t>
  </si>
  <si>
    <t>Demolição manual de forro em estuque, inclusive sistema de fixação/tarugamento</t>
  </si>
  <si>
    <t>03.08.040</t>
  </si>
  <si>
    <t>Demolição manual de forro qualquer, inclusive sistema de fixação/tarugamento</t>
  </si>
  <si>
    <t>03.08.060</t>
  </si>
  <si>
    <t>Demolição manual de forro em gesso, inclusive sistema de fixação</t>
  </si>
  <si>
    <t>03.08.200</t>
  </si>
  <si>
    <t>Demolição manual de painéis divisórias, inclusive montantes metálicos</t>
  </si>
  <si>
    <t>03.09</t>
  </si>
  <si>
    <t>03.09.020</t>
  </si>
  <si>
    <t>Demolição manual de camada impermeabilizante</t>
  </si>
  <si>
    <t>03.09.040</t>
  </si>
  <si>
    <t>Demolição manual de argamassa regularizante, isolante ou protetora e papel Kraft</t>
  </si>
  <si>
    <t>03.09.060</t>
  </si>
  <si>
    <t>Remoção manual de junta de dilatação ou retração, inclusive apoio</t>
  </si>
  <si>
    <t>03.10</t>
  </si>
  <si>
    <t>03.10.020</t>
  </si>
  <si>
    <t>Remoção de pintura em rodapé, baguete ou moldura com lixa</t>
  </si>
  <si>
    <t>03.10.040</t>
  </si>
  <si>
    <t>Remoção de pintura em rodapé, baguete ou moldura com produto químico</t>
  </si>
  <si>
    <t>03.10.060</t>
  </si>
  <si>
    <t>Remoção de caiação ou tinta mineral impermeável</t>
  </si>
  <si>
    <t>03.10.080</t>
  </si>
  <si>
    <t>Remoção de pintura em superfícies de madeira e/ou metálicas com produtos químicos</t>
  </si>
  <si>
    <t>03.10.100</t>
  </si>
  <si>
    <t>Remoção de pintura em superfícies de madeira e/ou metálicas com lixamento</t>
  </si>
  <si>
    <t>03.10.120</t>
  </si>
  <si>
    <t>Remoção de pintura em massa com produtos químicos</t>
  </si>
  <si>
    <t>03.10.140</t>
  </si>
  <si>
    <t>Remoção de pintura em massa com lixamento</t>
  </si>
  <si>
    <t>04</t>
  </si>
  <si>
    <t>04.01</t>
  </si>
  <si>
    <t>04.01.020</t>
  </si>
  <si>
    <t>Retirada de divisória em placa de madeira ou fibrocimento tarugada</t>
  </si>
  <si>
    <t>04.01.040</t>
  </si>
  <si>
    <t>Retirada de divisória em placa de madeira ou fibrocimento com montantes metálicos</t>
  </si>
  <si>
    <t>04.01.060</t>
  </si>
  <si>
    <t>Retirada de divisória em placa de concreto, granito, granilite ou mármore</t>
  </si>
  <si>
    <t>04.01.080</t>
  </si>
  <si>
    <t>Retirada de fechamento em placas pré-moldadas, inclusive pilares</t>
  </si>
  <si>
    <t>04.01.090</t>
  </si>
  <si>
    <t>Retirada de barreira de proteção com arame de alta segurança, simples ou duplo</t>
  </si>
  <si>
    <t>04.01.100</t>
  </si>
  <si>
    <t>Retirada de cerca</t>
  </si>
  <si>
    <t>04.02</t>
  </si>
  <si>
    <t>04.02.020</t>
  </si>
  <si>
    <t>Retirada de peças lineares em madeira com seção até 60 cm²</t>
  </si>
  <si>
    <t>04.02.030</t>
  </si>
  <si>
    <t>Retirada de peças lineares em madeira com seção superior a 60 cm²</t>
  </si>
  <si>
    <t>04.02.050</t>
  </si>
  <si>
    <t>Retirada de estrutura em madeira tesoura - telhas de barro</t>
  </si>
  <si>
    <t>04.02.070</t>
  </si>
  <si>
    <t>Retirada de estrutura em madeira tesoura - telhas perfil qualquer</t>
  </si>
  <si>
    <t>04.02.090</t>
  </si>
  <si>
    <t>Retirada de estrutura em madeira pontaletada - telhas de barro</t>
  </si>
  <si>
    <t>04.02.110</t>
  </si>
  <si>
    <t>Retirada de estrutura em madeira pontaletada - telhas perfil qualquer</t>
  </si>
  <si>
    <t>04.02.140</t>
  </si>
  <si>
    <t>Retirada de estrutura metálica</t>
  </si>
  <si>
    <t>04.03</t>
  </si>
  <si>
    <t>04.03.020</t>
  </si>
  <si>
    <t>Retirada de telhamento em barro</t>
  </si>
  <si>
    <t>04.03.040</t>
  </si>
  <si>
    <t>Retirada de telhamento perfil e material qualquer, exceto barro</t>
  </si>
  <si>
    <t>04.03.060</t>
  </si>
  <si>
    <t>Retirada de cumeeira ou espigão em barro</t>
  </si>
  <si>
    <t>04.03.080</t>
  </si>
  <si>
    <t>Retirada de cumeeira, espigão ou rufo perfil qualquer</t>
  </si>
  <si>
    <t>04.03.090</t>
  </si>
  <si>
    <t>Retirada de domo de acrílico, inclusive perfis metálicos de fixação</t>
  </si>
  <si>
    <t>04.04</t>
  </si>
  <si>
    <t>04.04.010</t>
  </si>
  <si>
    <t>Retirada de revestimento em pedra, granito ou mármore, em parede ou fachada</t>
  </si>
  <si>
    <t>04.04.020</t>
  </si>
  <si>
    <t>Retirada de revestimento em pedra, granito ou mármore, em piso</t>
  </si>
  <si>
    <t>04.04.030</t>
  </si>
  <si>
    <t>Retirada de soleira ou peitoril em pedra, granito ou mármore</t>
  </si>
  <si>
    <t>04.04.040</t>
  </si>
  <si>
    <t>Retirada de degrau em pedra, granito ou mármore</t>
  </si>
  <si>
    <t>04.04.060</t>
  </si>
  <si>
    <t>Retirada de rodapé em pedra, granito ou mármore</t>
  </si>
  <si>
    <t>04.05</t>
  </si>
  <si>
    <t>04.05.010</t>
  </si>
  <si>
    <t>Retirada de revestimento em lambris de madeira</t>
  </si>
  <si>
    <t>04.05.020</t>
  </si>
  <si>
    <t>Retirada de piso em tacos de madeira</t>
  </si>
  <si>
    <t>04.05.040</t>
  </si>
  <si>
    <t>Retirada de soalho somente o tablado</t>
  </si>
  <si>
    <t>04.05.060</t>
  </si>
  <si>
    <t>Retirada de soalho inclusive vigamento</t>
  </si>
  <si>
    <t>04.05.080</t>
  </si>
  <si>
    <t>Retirada de degrau em madeira</t>
  </si>
  <si>
    <t>04.05.100</t>
  </si>
  <si>
    <t>Retirada de rodapé inclusive cordão em madeira</t>
  </si>
  <si>
    <t>04.06</t>
  </si>
  <si>
    <t>04.06.010</t>
  </si>
  <si>
    <t>Retirada de revestimento em lambris metálicos</t>
  </si>
  <si>
    <t>04.06.020</t>
  </si>
  <si>
    <t>Retirada de piso em material sintético assentado a cola</t>
  </si>
  <si>
    <t>04.06.040</t>
  </si>
  <si>
    <t>Retirada de degrau em material sintético assentado a cola</t>
  </si>
  <si>
    <t>04.06.060</t>
  </si>
  <si>
    <t>Retirada de rodapé inclusive cordão em material sintético</t>
  </si>
  <si>
    <t>04.06.100</t>
  </si>
  <si>
    <t>Retirada de piso elevado telescópico metálico, inclusive estrutura de sustentação</t>
  </si>
  <si>
    <t>04.07</t>
  </si>
  <si>
    <t>04.07.020</t>
  </si>
  <si>
    <t>Retirada de forro qualquer em placas ou tiras fixadas</t>
  </si>
  <si>
    <t>04.07.040</t>
  </si>
  <si>
    <t>Retirada de forro qualquer em placas ou tiras apoiadas</t>
  </si>
  <si>
    <t>04.07.060</t>
  </si>
  <si>
    <t>Retirada de sistema de fixação/tarugamento de forro</t>
  </si>
  <si>
    <t>04.08</t>
  </si>
  <si>
    <t>04.08.020</t>
  </si>
  <si>
    <t>Retirada de folha de esquadria em madeira</t>
  </si>
  <si>
    <t>04.08.040</t>
  </si>
  <si>
    <t>Retirada de guarnição, moldura e peças lineares em madeira, fixadas</t>
  </si>
  <si>
    <t>04.08.060</t>
  </si>
  <si>
    <t>Retirada de batente com guarnição e peças lineares em madeira, chumbados</t>
  </si>
  <si>
    <t>04.08.080</t>
  </si>
  <si>
    <t>Retirada de elemento em madeira e sistema de fixação tipo quadro, lousa, etc.</t>
  </si>
  <si>
    <t>04.08.100</t>
  </si>
  <si>
    <t>Retirada de armário em madeira ou metal</t>
  </si>
  <si>
    <t>04.09</t>
  </si>
  <si>
    <t>04.09.020</t>
  </si>
  <si>
    <t>Retirada de esquadria metálica em geral</t>
  </si>
  <si>
    <t>04.09.040</t>
  </si>
  <si>
    <t>Retirada de folha de esquadria metálica</t>
  </si>
  <si>
    <t>04.09.060</t>
  </si>
  <si>
    <t>Retirada de batente, corrimão ou peças lineares metálicas, chumbados</t>
  </si>
  <si>
    <t>04.09.080</t>
  </si>
  <si>
    <t>Retirada de batente, corrimão ou peças lineares metálicas, fixados</t>
  </si>
  <si>
    <t>04.09.100</t>
  </si>
  <si>
    <t>Retirada de guarda-corpo ou gradil em geral</t>
  </si>
  <si>
    <t>04.09.120</t>
  </si>
  <si>
    <t>Retirada de escada de marinheiro com ou sem guarda-corpo</t>
  </si>
  <si>
    <t>04.09.140</t>
  </si>
  <si>
    <t>Retirada de poste ou sistema de sustentação para alambrado ou fechamento</t>
  </si>
  <si>
    <t>04.09.160</t>
  </si>
  <si>
    <t>Retirada de entelamento metálico em geral</t>
  </si>
  <si>
    <t>04.10</t>
  </si>
  <si>
    <t>04.10.020</t>
  </si>
  <si>
    <t>Retirada de fechadura ou fecho de embutir</t>
  </si>
  <si>
    <t>04.10.040</t>
  </si>
  <si>
    <t>Retirada de fechadura ou fecho de sobrepor</t>
  </si>
  <si>
    <t>04.10.060</t>
  </si>
  <si>
    <t>Retirada de dobradiça</t>
  </si>
  <si>
    <t>04.10.080</t>
  </si>
  <si>
    <t>Retirada de peça ou acessório complementar em geral de esquadria</t>
  </si>
  <si>
    <t>04.11</t>
  </si>
  <si>
    <t>04.11.020</t>
  </si>
  <si>
    <t>Retirada de aparelho sanitário incluindo acessórios</t>
  </si>
  <si>
    <t>04.11.030</t>
  </si>
  <si>
    <t>Retirada de bancada incluindo pertences</t>
  </si>
  <si>
    <t>04.11.040</t>
  </si>
  <si>
    <t>Retirada de complemento sanitário chumbado</t>
  </si>
  <si>
    <t>04.11.060</t>
  </si>
  <si>
    <t>Retirada de complemento sanitário fixado ou de sobrepor</t>
  </si>
  <si>
    <t>04.11.080</t>
  </si>
  <si>
    <t>Retirada de registro ou válvula embutidos</t>
  </si>
  <si>
    <t>04.11.100</t>
  </si>
  <si>
    <t>Retirada de registro ou válvula aparentes</t>
  </si>
  <si>
    <t>04.11.110</t>
  </si>
  <si>
    <t>Retirada de purificador/bebedouro</t>
  </si>
  <si>
    <t>04.11.120</t>
  </si>
  <si>
    <t>Retirada de torneira ou chuveiro</t>
  </si>
  <si>
    <t>04.11.140</t>
  </si>
  <si>
    <t>Retirada de sifão ou metais sanitários diversos</t>
  </si>
  <si>
    <t>04.11.160</t>
  </si>
  <si>
    <t>Retirada de caixa de descarga de sobrepor ou acoplada</t>
  </si>
  <si>
    <t>04.12</t>
  </si>
  <si>
    <t>04.12.020</t>
  </si>
  <si>
    <t>Retirada de conjunto motor-bomba</t>
  </si>
  <si>
    <t>04.12.040</t>
  </si>
  <si>
    <t>Retirada de motor de bomba de recalque</t>
  </si>
  <si>
    <t>04.13</t>
  </si>
  <si>
    <t>04.13.020</t>
  </si>
  <si>
    <t>Retirada de isolamento térmico com material monolítico</t>
  </si>
  <si>
    <t>04.13.060</t>
  </si>
  <si>
    <t>Retirada de isolamento térmico com material em panos</t>
  </si>
  <si>
    <t>04.14</t>
  </si>
  <si>
    <t>04.14.020</t>
  </si>
  <si>
    <t>Retirada de vidro ou espelho com raspagem da massa ou retirada de baguete</t>
  </si>
  <si>
    <t>04.14.040</t>
  </si>
  <si>
    <t>Retirada de esquadria em vidro</t>
  </si>
  <si>
    <t>04.17</t>
  </si>
  <si>
    <t>04.17.020</t>
  </si>
  <si>
    <t>Remoção de aparelho de iluminação ou projetor fixo em teto, piso ou parede</t>
  </si>
  <si>
    <t>04.17.040</t>
  </si>
  <si>
    <t>Remoção de aparelho de iluminação ou projetor fixo em poste ou braço</t>
  </si>
  <si>
    <t>04.17.060</t>
  </si>
  <si>
    <t>Remoção de suporte tipo braquet</t>
  </si>
  <si>
    <t>04.17.080</t>
  </si>
  <si>
    <t>Remoção de barramento de cobre</t>
  </si>
  <si>
    <t>04.17.100</t>
  </si>
  <si>
    <t>Remoção de base de disjuntor tipo QUIK-LAG</t>
  </si>
  <si>
    <t>04.17.120</t>
  </si>
  <si>
    <t>Remoção de base de fusível tipo DIAZED</t>
  </si>
  <si>
    <t>04.17.140</t>
  </si>
  <si>
    <t>Remoção de base e haste de para-raios</t>
  </si>
  <si>
    <t>04.17.160</t>
  </si>
  <si>
    <t>Remoção de base ou chave para fusível NH tipo tripolar</t>
  </si>
  <si>
    <t>04.17.180</t>
  </si>
  <si>
    <t>Remoção de base ou chave para fusível NH tipo unipolar</t>
  </si>
  <si>
    <t>04.17.200</t>
  </si>
  <si>
    <t>Remoção de braçadeira para passagem de cordoalha</t>
  </si>
  <si>
    <t>04.17.220</t>
  </si>
  <si>
    <t>Remoção de bucha de passagem interna ou externa</t>
  </si>
  <si>
    <t>04.17.240</t>
  </si>
  <si>
    <t>Remoção de bucha de passagem para neutro</t>
  </si>
  <si>
    <t>04.18</t>
  </si>
  <si>
    <t>04.18.020</t>
  </si>
  <si>
    <t>Remoção de cabeçote em rede de telefonia</t>
  </si>
  <si>
    <t>04.18.040</t>
  </si>
  <si>
    <t>Remoção de cabo de aço e esticadores de para-raios</t>
  </si>
  <si>
    <t>04.18.060</t>
  </si>
  <si>
    <t>Remoção de caixa de entrada de energia padrão medição indireta completa</t>
  </si>
  <si>
    <t>04.18.070</t>
  </si>
  <si>
    <t>Remoção de caixa de entrada de energia padrão residencial completa</t>
  </si>
  <si>
    <t>04.18.080</t>
  </si>
  <si>
    <t>Remoção de caixa de entrada telefônica completa</t>
  </si>
  <si>
    <t>04.18.090</t>
  </si>
  <si>
    <t>Remoção de caixa de medição padrão completa</t>
  </si>
  <si>
    <t>04.18.120</t>
  </si>
  <si>
    <t>Remoção de caixa estampada</t>
  </si>
  <si>
    <t>04.18.130</t>
  </si>
  <si>
    <t>Remoção de caixa para fusível ou tomada instalada em perfilado</t>
  </si>
  <si>
    <t>04.18.140</t>
  </si>
  <si>
    <t>Remoção de caixa para transformador de corrente</t>
  </si>
  <si>
    <t>04.18.180</t>
  </si>
  <si>
    <t>Remoção de cantoneira metálica</t>
  </si>
  <si>
    <t>04.18.200</t>
  </si>
  <si>
    <t>Remoção de captor de para-raios tipo Franklin</t>
  </si>
  <si>
    <t>04.18.220</t>
  </si>
  <si>
    <t>Remoção de chapa de ferro para bucha de passagem</t>
  </si>
  <si>
    <t>04.18.240</t>
  </si>
  <si>
    <t>Remoção de chave automática da bóia</t>
  </si>
  <si>
    <t>04.18.250</t>
  </si>
  <si>
    <t>Remoção de chave base de mármore ou ardósia</t>
  </si>
  <si>
    <t>04.18.260</t>
  </si>
  <si>
    <t>Remoção de chave de ação rápida comando frontal montado em painel</t>
  </si>
  <si>
    <t>04.18.270</t>
  </si>
  <si>
    <t>Remoção de chave fusível indicadora tipo Matheus</t>
  </si>
  <si>
    <t>04.18.280</t>
  </si>
  <si>
    <t>Remoção de chave seccionadora tripolar seca mecanismo de manobra frontal</t>
  </si>
  <si>
    <t>04.18.290</t>
  </si>
  <si>
    <t>Remoção de chave tipo Pacco rotativo</t>
  </si>
  <si>
    <t>04.18.320</t>
  </si>
  <si>
    <t>Remoção de cinta de fixação de eletroduto ou sela para cruzeta em poste</t>
  </si>
  <si>
    <t>04.18.340</t>
  </si>
  <si>
    <t>Remoção de condulete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</si>
  <si>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</si>
  <si>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</si>
  <si>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</si>
  <si>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</si>
  <si>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</si>
  <si>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</si>
  <si>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</si>
  <si>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</si>
  <si>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04.18.400</t>
  </si>
  <si>
    <t>Remoção de condutor especial</t>
  </si>
  <si>
    <t>04.18.410</t>
  </si>
  <si>
    <t>Remoção de cordoalha ou cabo de cobre nu</t>
  </si>
  <si>
    <t>04.18.420</t>
  </si>
  <si>
    <t>Remoção de contator magnético para comando de bomba</t>
  </si>
  <si>
    <t>04.18.440</t>
  </si>
  <si>
    <t>Remoção de corrente para pendentes</t>
  </si>
  <si>
    <t>04.18.460</t>
  </si>
  <si>
    <t>Remoção de cruzeta de ferro para fixação de projetores</t>
  </si>
  <si>
    <t>04.18.470</t>
  </si>
  <si>
    <t>Remoção de cruzeta de madeira</t>
  </si>
  <si>
    <t>04.19</t>
  </si>
  <si>
    <t>04.19.020</t>
  </si>
  <si>
    <t>Remoção de disjuntor de volume normal ou reduzido</t>
  </si>
  <si>
    <t>04.19.030</t>
  </si>
  <si>
    <t>Remoção de disjuntor a seco aberto tripolar, 600 V de 800 A</t>
  </si>
  <si>
    <t>04.19.060</t>
  </si>
  <si>
    <t>Remoção de disjuntor termomagnético</t>
  </si>
  <si>
    <t>04.19.080</t>
  </si>
  <si>
    <t>Remoção de fundo de quadro de distribuição ou caixa de passagem</t>
  </si>
  <si>
    <t>04.19.100</t>
  </si>
  <si>
    <t>Remoção de gancho de sustentação de luminária em perfilado</t>
  </si>
  <si>
    <t>04.19.120</t>
  </si>
  <si>
    <t>Remoção de interruptores, tomadas, botão de campainha ou cigarra</t>
  </si>
  <si>
    <t>04.19.140</t>
  </si>
  <si>
    <t>Remoção de isolador tipo castanha e gancho de sustentação</t>
  </si>
  <si>
    <t>04.19.160</t>
  </si>
  <si>
    <t>Remoção de isolador tipo disco completo e gancho de suspensão</t>
  </si>
  <si>
    <t>04.19.180</t>
  </si>
  <si>
    <t>Remoção de isolador tipo pino, inclusive o pino</t>
  </si>
  <si>
    <t>04.20</t>
  </si>
  <si>
    <t>04.20.020</t>
  </si>
  <si>
    <t>Remoção de janela de ventilação, iluminação ou ventilação e iluminação padrão</t>
  </si>
  <si>
    <t>04.20.040</t>
  </si>
  <si>
    <t>Remoção de lâmpada</t>
  </si>
  <si>
    <t>04.20.060</t>
  </si>
  <si>
    <t>Remoção de luz de obstáculo</t>
  </si>
  <si>
    <t>04.20.080</t>
  </si>
  <si>
    <t>Remoção de manopla de comando de disjuntor</t>
  </si>
  <si>
    <t>04.20.100</t>
  </si>
  <si>
    <t>Remoção de mão francesa</t>
  </si>
  <si>
    <t>04.20.120</t>
  </si>
  <si>
    <t>Remoção de terminal modular (mufla) tripolar ou unipolar</t>
  </si>
  <si>
    <t>04.21</t>
  </si>
  <si>
    <t>04.21.020</t>
  </si>
  <si>
    <t>Remoção de óleo de disjuntor ou transformador</t>
  </si>
  <si>
    <t>04.21.040</t>
  </si>
  <si>
    <t>Remoção de pára-raios tipo cristal-valve em cabine primária</t>
  </si>
  <si>
    <t>04.21.050</t>
  </si>
  <si>
    <t>Remoção de pára-raios tipo cristal-valve em poste singelo ou estaleiro</t>
  </si>
  <si>
    <t>04.21.060</t>
  </si>
  <si>
    <t>Remoção de perfilado</t>
  </si>
  <si>
    <t>04.21.100</t>
  </si>
  <si>
    <t>Remoção de porta de quadro ou painel</t>
  </si>
  <si>
    <t>04.21.130</t>
  </si>
  <si>
    <t>Remoção de poste de concreto</t>
  </si>
  <si>
    <t>04.21.140</t>
  </si>
  <si>
    <t>Remoção de poste metálico</t>
  </si>
  <si>
    <t>04.21.150</t>
  </si>
  <si>
    <t>Remoção de poste de madeira</t>
  </si>
  <si>
    <t>04.21.160</t>
  </si>
  <si>
    <t>Remoção de quadro de distribuição, chamada ou caixa de passagem</t>
  </si>
  <si>
    <t>04.21.200</t>
  </si>
  <si>
    <t>Remoção de reator para lâmpada</t>
  </si>
  <si>
    <t>04.21.210</t>
  </si>
  <si>
    <t>Remoção de reator para lâmpada fixo em poste</t>
  </si>
  <si>
    <t>04.21.240</t>
  </si>
  <si>
    <t>Remoção de relé</t>
  </si>
  <si>
    <t>04.21.260</t>
  </si>
  <si>
    <t>Remoção de roldana</t>
  </si>
  <si>
    <t>04.21.280</t>
  </si>
  <si>
    <t>Remoção de soquete</t>
  </si>
  <si>
    <t>04.21.300</t>
  </si>
  <si>
    <t>Remoção de suporte de transformador em poste singelo ou estaleiro</t>
  </si>
  <si>
    <t>04.22</t>
  </si>
  <si>
    <t>04.22.020</t>
  </si>
  <si>
    <t>Remoção de terminal ou conector para cabos</t>
  </si>
  <si>
    <t>04.22.040</t>
  </si>
  <si>
    <t>Remoção de transformador de potência em cabine primária</t>
  </si>
  <si>
    <t>04.22.050</t>
  </si>
  <si>
    <t>Remoção de transformador de potencial completo (pequeno)</t>
  </si>
  <si>
    <t>04.22.060</t>
  </si>
  <si>
    <t>Remoção de transformador de potência trifásico até 225 kVA, a óleo, em poste singelo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</si>
  <si>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</si>
  <si>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</si>
  <si>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</si>
  <si>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</si>
  <si>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04.22.120</t>
  </si>
  <si>
    <t>Remoção de tubulação elétrica embutida com diâmetro externo acima de 50 mm</t>
  </si>
  <si>
    <t>04.22.130</t>
  </si>
  <si>
    <t>Remoção de tubulação elétrica embutida com diâmetro externo até 50 mm</t>
  </si>
  <si>
    <t>04.22.200</t>
  </si>
  <si>
    <t>Remoção de vergalhão</t>
  </si>
  <si>
    <t>04.30</t>
  </si>
  <si>
    <t>04.30.020</t>
  </si>
  <si>
    <t>Remoção de calha ou rufo</t>
  </si>
  <si>
    <t>04.30.040</t>
  </si>
  <si>
    <t>Remoção de condutor aparente</t>
  </si>
  <si>
    <t>04.30.060</t>
  </si>
  <si>
    <t>Remoção de tubulação hidráulica em geral, incluindo conexões, caixas e ralos</t>
  </si>
  <si>
    <t>04.30.080</t>
  </si>
  <si>
    <t>Remoção de hidrante de parede completo</t>
  </si>
  <si>
    <t>04.30.100</t>
  </si>
  <si>
    <t>Remoção de reservatório em fibrocimento até 1000 litros</t>
  </si>
  <si>
    <t>04.31</t>
  </si>
  <si>
    <t>04.31.010</t>
  </si>
  <si>
    <t>Retirada de bico de sprinkler</t>
  </si>
  <si>
    <t>04.35</t>
  </si>
  <si>
    <t>04.35.050</t>
  </si>
  <si>
    <t>Retirada de aparelho de ar condicionado portátil</t>
  </si>
  <si>
    <t>04.40</t>
  </si>
  <si>
    <t>04.40.010</t>
  </si>
  <si>
    <t>Retirada manual de guia pré-moldada, inclusive limpeza, carregamento, transporte até 1,0 quilômetro e descarregamento</t>
  </si>
  <si>
    <t>04.40.020</t>
  </si>
  <si>
    <t>Retirada de soleira ou peitoril em geral</t>
  </si>
  <si>
    <t>04.40.030</t>
  </si>
  <si>
    <t>Retirada manual de guia pré-moldada, inclusive limpeza e empilhamento</t>
  </si>
  <si>
    <t>04.40.050</t>
  </si>
  <si>
    <t>Retirada manual de paralelepípedo ou lajota de concreto, inclusive limpeza, carregamento, transporte até 1,0 quilômetro e descarregamento</t>
  </si>
  <si>
    <t>04.40.070</t>
  </si>
  <si>
    <t>Retirada manual de paralelepípedo ou lajota de concreto, inclusive limpeza e empilhamento</t>
  </si>
  <si>
    <t>05</t>
  </si>
  <si>
    <t>05.04</t>
  </si>
  <si>
    <t>05.04.060</t>
  </si>
  <si>
    <t>Transporte manual horizontal e/ou vertical de entulho até o local de despejo - ensacado</t>
  </si>
  <si>
    <t>05.07</t>
  </si>
  <si>
    <t>05.07.040</t>
  </si>
  <si>
    <t>Remoção de entulho separado de obra com caçamba metálica - terra, alvenaria, concreto, argamassa, madeira, papel, plástico ou metal</t>
  </si>
  <si>
    <t>05.07.050</t>
  </si>
  <si>
    <t>Remoção de entulho de obra com caçamba metálica - material volumoso e misturado por alvenaria, terra, madeira, papel, plástico e metal</t>
  </si>
  <si>
    <t>05.07.060</t>
  </si>
  <si>
    <t>Remoção de entulho de obra com caçamba metálica - material rejeitado e misturado por vegetação, isopor, manta asfáltica e lã de vidro</t>
  </si>
  <si>
    <t>05.07.070</t>
  </si>
  <si>
    <t>Remoção de entulho de obra com caçamba metálica - gesso e/ou drywall</t>
  </si>
  <si>
    <t>05.08</t>
  </si>
  <si>
    <t>05.08.060</t>
  </si>
  <si>
    <t>Transporte de entulho, para distâncias superiores ao 3° km até o 5° km</t>
  </si>
  <si>
    <t>05.08.080</t>
  </si>
  <si>
    <t>Transporte de entulho, para distâncias superiores ao 5° km até o 10° km</t>
  </si>
  <si>
    <t>05.08.100</t>
  </si>
  <si>
    <t>Transporte de entulho, para distâncias superiores ao 10° km até o 15° km</t>
  </si>
  <si>
    <t>05.08.120</t>
  </si>
  <si>
    <t>Transporte de entulho, para distâncias superiores ao 15° km até o 20° km</t>
  </si>
  <si>
    <t>05.08.140</t>
  </si>
  <si>
    <t>Transporte de entulho, para distâncias superiores ao 20° km</t>
  </si>
  <si>
    <t>m³xkm</t>
  </si>
  <si>
    <t>05.08.220</t>
  </si>
  <si>
    <t>Carregamento mecanizado de entulho fragmentado, com caminhão à disposição dentro da obra, até o raio de 1,0 km</t>
  </si>
  <si>
    <t>05.09</t>
  </si>
  <si>
    <t>05.09.001</t>
  </si>
  <si>
    <t>Taxa de destinação de residuo sólido em aterro, tipo gesso</t>
  </si>
  <si>
    <t>t</t>
  </si>
  <si>
    <t>05.09.002</t>
  </si>
  <si>
    <t>Taxa de destinação de residuo sólido em aterro, tipo vidro</t>
  </si>
  <si>
    <t>05.09.003</t>
  </si>
  <si>
    <t>Taxa de destinação de residuo sólido em aterro, tipo madeira</t>
  </si>
  <si>
    <t>05.09.004</t>
  </si>
  <si>
    <t>Taxa de destinação de residuo sólido em aterro, tipo papel</t>
  </si>
  <si>
    <t>05.09.005</t>
  </si>
  <si>
    <t>Taxa de destinação de residuo sólido em aterro, tipo plástico</t>
  </si>
  <si>
    <t>05.09.006</t>
  </si>
  <si>
    <t>Taxa de destinação de residuo sólido em aterro, tipo inerte</t>
  </si>
  <si>
    <t>05.09.007</t>
  </si>
  <si>
    <t>Taxa de destinação de resíduo sólido em aterro, tipo solo/terra</t>
  </si>
  <si>
    <t>05.09.008</t>
  </si>
  <si>
    <t>Transporte e taxa de destinação de resíduo sólido em aterro, tipo telhas cimento amianto</t>
  </si>
  <si>
    <t>05.10</t>
  </si>
  <si>
    <t>05.10.010</t>
  </si>
  <si>
    <t>Carregamento mecanizado de solo de 1ª e 2ª categoria</t>
  </si>
  <si>
    <t>05.10.020</t>
  </si>
  <si>
    <t>Transporte de solo de 1ª e 2ª categoria por caminhão até o 2° km</t>
  </si>
  <si>
    <t>05.10.021</t>
  </si>
  <si>
    <t>Transporte de solo de 1ª e 2ª categoria por caminhão para distâncias superiores ao 2° km até o 3° km</t>
  </si>
  <si>
    <t>05.10.022</t>
  </si>
  <si>
    <t>Transporte de solo de 1ª e 2ª categoria por caminhão para distâncias superiores ao 3° km até o 5° km</t>
  </si>
  <si>
    <t>05.10.023</t>
  </si>
  <si>
    <t>Transporte de solo de 1ª e 2ª categoria por caminhão para distâncias superiores ao 5° km até o 10° km</t>
  </si>
  <si>
    <t>05.10.025</t>
  </si>
  <si>
    <t>Transporte de solo de 1ª e 2ª categoria por caminhão para distâncias superiores ao 15° km até o 20° km</t>
  </si>
  <si>
    <t>05.10.026</t>
  </si>
  <si>
    <t>Transporte de solo de 1ª e 2ª categoria por caminhão para distâncias superiores ao 20° km</t>
  </si>
  <si>
    <t>05.10.030</t>
  </si>
  <si>
    <t>Transporte de solo brejoso por caminhão até o 2° km</t>
  </si>
  <si>
    <t>05.10.031</t>
  </si>
  <si>
    <t>Transporte de solo brejoso por caminhão para distâncias superiores ao 2° km até o 3° km</t>
  </si>
  <si>
    <t>05.10.032</t>
  </si>
  <si>
    <t>Transporte de solo brejoso por caminhão para distâncias superiores ao 3° km até o 5° km</t>
  </si>
  <si>
    <t>05.10.033</t>
  </si>
  <si>
    <t>Transporte de solo brejoso por caminhão para distâncias superiores ao 5° km até o 10° km</t>
  </si>
  <si>
    <t>05.10.034</t>
  </si>
  <si>
    <t>Transporte de solo brejoso por caminhão para distâncias superiores ao 10° km até o 15° km</t>
  </si>
  <si>
    <t>05.10.035</t>
  </si>
  <si>
    <t>Transporte de solo brejoso por caminhão para distâncias superiores ao 15° km até o 20° km</t>
  </si>
  <si>
    <t>05.10.036</t>
  </si>
  <si>
    <t>Transporte de solo brejoso por caminhão para distâncias superiores ao 20° km</t>
  </si>
  <si>
    <t>06</t>
  </si>
  <si>
    <t>06.01</t>
  </si>
  <si>
    <t>06.01.020</t>
  </si>
  <si>
    <t>Escavação manual em solo de 1ª e 2ª categoria em campo aberto</t>
  </si>
  <si>
    <t>06.01.040</t>
  </si>
  <si>
    <t>Escavação manual em solo brejoso em campo aberto</t>
  </si>
  <si>
    <t>06.02</t>
  </si>
  <si>
    <t>06.02.040</t>
  </si>
  <si>
    <t>Escavação manual em solo de 1ª e 2ª categoria em vala ou cava além de 1,50 m</t>
  </si>
  <si>
    <t>06.11</t>
  </si>
  <si>
    <t>06.11.020</t>
  </si>
  <si>
    <t>Reaterro manual para simples regularização sem compactação</t>
  </si>
  <si>
    <t>06.11.060</t>
  </si>
  <si>
    <t>Reaterro manual com adição de 2% de cimento</t>
  </si>
  <si>
    <t>06.12</t>
  </si>
  <si>
    <t>06.12.020</t>
  </si>
  <si>
    <t>Aterro manual apiloado de área interna com maço de 30 kg</t>
  </si>
  <si>
    <t>06.14</t>
  </si>
  <si>
    <t>06.14.020</t>
  </si>
  <si>
    <t>Carga manual de solo</t>
  </si>
  <si>
    <t>07</t>
  </si>
  <si>
    <t>07.01</t>
  </si>
  <si>
    <t>07.01.010</t>
  </si>
  <si>
    <t>Escavação e carga mecanizada para exploração de solo em jazida</t>
  </si>
  <si>
    <t>07.01.020</t>
  </si>
  <si>
    <t>Escavação e carga mecanizada em solo de 1ª categoria, em campo aberto</t>
  </si>
  <si>
    <t>07.01.060</t>
  </si>
  <si>
    <t>Escavação e carga mecanizada em solo de 2ª categoria, em campo aberto</t>
  </si>
  <si>
    <t>07.01.120</t>
  </si>
  <si>
    <t>Carga e remoção de terra até a distância média de 1,0 km</t>
  </si>
  <si>
    <t>07.02</t>
  </si>
  <si>
    <t>07.02.020</t>
  </si>
  <si>
    <t>Escavação mecanizada de valas ou cavas com profundidade de até 2,00 m</t>
  </si>
  <si>
    <t>07.02.040</t>
  </si>
  <si>
    <t>Escavação mecanizada de valas ou cavas com profundidade de até 3,00 m</t>
  </si>
  <si>
    <t>07.02.060</t>
  </si>
  <si>
    <t>Escavação mecanizada de valas ou cavas com profundidade de até 4,00 m</t>
  </si>
  <si>
    <t>07.02.080</t>
  </si>
  <si>
    <t>Escavação mecanizada de valas ou cavas com profundidade acima de 4,00 m, com escavadeira hidráulica</t>
  </si>
  <si>
    <t>07.05</t>
  </si>
  <si>
    <t>07.05.010</t>
  </si>
  <si>
    <t>Escavação e carga mecanizada em solo brejoso ou turfa</t>
  </si>
  <si>
    <t>07.05.020</t>
  </si>
  <si>
    <t>Escavação e carga mecanizada em solo vegetal superficial</t>
  </si>
  <si>
    <t>07.06</t>
  </si>
  <si>
    <t>07.06.010</t>
  </si>
  <si>
    <t>Escavação e carga mecanizada em campo aberto, com rompedor hidráulico, em rocha</t>
  </si>
  <si>
    <t>07.10</t>
  </si>
  <si>
    <t>07.10.020</t>
  </si>
  <si>
    <t>Espalhamento de solo em bota-fora com compactação sem controle</t>
  </si>
  <si>
    <t>07.11</t>
  </si>
  <si>
    <t>07.11.020</t>
  </si>
  <si>
    <t>Reaterro compactado mecanizado de vala ou cava com compactador</t>
  </si>
  <si>
    <t>07.11.040</t>
  </si>
  <si>
    <t>Reaterro compactado mecanizado de vala ou cava com rolo, mínimo de 95% PN</t>
  </si>
  <si>
    <t>07.12</t>
  </si>
  <si>
    <t>07.12.010</t>
  </si>
  <si>
    <t>Compactação de aterro mecanizado mínimo de 95% PN, sem fornecimento de solo em áreas fechadas</t>
  </si>
  <si>
    <t>07.12.020</t>
  </si>
  <si>
    <t>Compactação de aterro mecanizado mínimo de 95% PN, sem fornecimento de solo em campo aberto</t>
  </si>
  <si>
    <t>07.12.030</t>
  </si>
  <si>
    <t>Compactação de aterro mecanizado a 100% PN, sem fornecimento de solo em campo aberto</t>
  </si>
  <si>
    <t>07.12.040</t>
  </si>
  <si>
    <t>Aterro mecanizado por compensação, solo de 1ª categoria em campo aberto, sem compactação do aterro</t>
  </si>
  <si>
    <t>08</t>
  </si>
  <si>
    <t>08.01</t>
  </si>
  <si>
    <t>08.01.020</t>
  </si>
  <si>
    <t>Escoramento de solo contínuo</t>
  </si>
  <si>
    <t>08.01.040</t>
  </si>
  <si>
    <t>Escoramento de solo descontínuo</t>
  </si>
  <si>
    <t>08.01.060</t>
  </si>
  <si>
    <t>Escoramento de solo pontaletado</t>
  </si>
  <si>
    <t>08.01.080</t>
  </si>
  <si>
    <t>Escoramento de solo especial</t>
  </si>
  <si>
    <t>08.01.100</t>
  </si>
  <si>
    <t>Escoramento com estacas pranchas metálicas - profundidade até 4,00 m</t>
  </si>
  <si>
    <t>08.01.110</t>
  </si>
  <si>
    <t>Escoramento com estacas pranchas metálicas - profundidade até 6,00 m</t>
  </si>
  <si>
    <t>08.01.120</t>
  </si>
  <si>
    <t>Escoramento com estacas pranchas metálicas - profundidade até 8,00 m</t>
  </si>
  <si>
    <t>08.02</t>
  </si>
  <si>
    <t>08.02.020</t>
  </si>
  <si>
    <t>Cimbramento em madeira com estroncas de eucalipto</t>
  </si>
  <si>
    <t>08.02.040</t>
  </si>
  <si>
    <t>Cimbramento em perfil metálico para obras de arte</t>
  </si>
  <si>
    <t>08.02.050</t>
  </si>
  <si>
    <t>Cimbramento tubular metálico</t>
  </si>
  <si>
    <t>m³xmês</t>
  </si>
  <si>
    <t>08.02.060</t>
  </si>
  <si>
    <t>Montagem e desmontagem de cimbramento tubular metálico</t>
  </si>
  <si>
    <t>08.03</t>
  </si>
  <si>
    <t>08.03.020</t>
  </si>
  <si>
    <t>Descimbramento em madeira</t>
  </si>
  <si>
    <t>08.05</t>
  </si>
  <si>
    <t>08.05.010</t>
  </si>
  <si>
    <t>Geomembrana em polietileno de alta densidade PEAD de 1,0 mm</t>
  </si>
  <si>
    <t>08.05.100</t>
  </si>
  <si>
    <t>Dreno com pedra britada</t>
  </si>
  <si>
    <t>08.05.110</t>
  </si>
  <si>
    <t>Dreno com areia grossa</t>
  </si>
  <si>
    <t>08.05.180</t>
  </si>
  <si>
    <t>Manta geotêxtil com resistência à tração longitudinal de 10kN/m e transversal de 9kN/m</t>
  </si>
  <si>
    <t>08.05.190</t>
  </si>
  <si>
    <t>Manta geotêxtil com resistência à tração longitudinal de 16kN/m e transversal de 14kN/m</t>
  </si>
  <si>
    <t>08.05.220</t>
  </si>
  <si>
    <t>Manta geotêxtil com resistência à tração longitudinal de 31kN/m e transversal de 27kN/m</t>
  </si>
  <si>
    <t>08.06</t>
  </si>
  <si>
    <t>08.06.040</t>
  </si>
  <si>
    <t>Barbacã em tubo de PVC com diâmetro 50 mm</t>
  </si>
  <si>
    <t>08.06.060</t>
  </si>
  <si>
    <t>Barbacã em tubo de PVC com diâmetro 75 mm</t>
  </si>
  <si>
    <t>08.06.080</t>
  </si>
  <si>
    <t>Barbacã em tubo de PVC com diâmetro 100 mm</t>
  </si>
  <si>
    <t>08.07</t>
  </si>
  <si>
    <t>08.07.050</t>
  </si>
  <si>
    <t>Taxa de mobilização e desmobilização de equipamentos para execução de rebaixamento de lençol freático</t>
  </si>
  <si>
    <t>08.07.060</t>
  </si>
  <si>
    <t>Locação de conjunto de bombeamento a vácuo para rebaixamento de lençol freático, com até 50 ponteiras e potência até 15 HP, mínimo 30 dias</t>
  </si>
  <si>
    <t>cjxdia</t>
  </si>
  <si>
    <t>08.07.070</t>
  </si>
  <si>
    <t>Ponteiras filtrantes, profundidade até 5,0 m</t>
  </si>
  <si>
    <t>08.07.090</t>
  </si>
  <si>
    <t>Esgotamento de águas superficiais com bomba de superfície ou submersa</t>
  </si>
  <si>
    <t>HPxh</t>
  </si>
  <si>
    <t>08.10</t>
  </si>
  <si>
    <t>08.10.040</t>
  </si>
  <si>
    <t>Enrocamento com pedra arrumada</t>
  </si>
  <si>
    <t>08.10.060</t>
  </si>
  <si>
    <t>Enrocamento com pedra assentada</t>
  </si>
  <si>
    <t>08.10.108</t>
  </si>
  <si>
    <t>Gabião tipo caixa em tela metálica, altura de 0,5m, com revestimento liga zinco/alumínio, malha hexagonal 8/10 cm, fio diâmetro 2,70mm, independente do formato ou utilização</t>
  </si>
  <si>
    <t>08.10.109</t>
  </si>
  <si>
    <t>Gabião tipo caixa em tela metálica, altura de 1,0m, com revestimento liga zinco/alumínio, malha hexagonal 8/10 cm, fio diâmetro 2,70mm, independente do formato ou utilização</t>
  </si>
  <si>
    <t>09</t>
  </si>
  <si>
    <t>09.01</t>
  </si>
  <si>
    <t>09.01.030</t>
  </si>
  <si>
    <t>Forma em madeira comum para estrutura</t>
  </si>
  <si>
    <t>09.01.040</t>
  </si>
  <si>
    <t>Forma em madeira comum para caixão perdido</t>
  </si>
  <si>
    <t>09.01.150</t>
  </si>
  <si>
    <t>09.01.160</t>
  </si>
  <si>
    <t>Desmontagem de forma em madeira para estrutura de vigas, com tábuas</t>
  </si>
  <si>
    <t>09.02</t>
  </si>
  <si>
    <t>09.02.040</t>
  </si>
  <si>
    <t>Forma plana em compensado para estrutura aparente</t>
  </si>
  <si>
    <t>09.02.060</t>
  </si>
  <si>
    <t>Forma curva em compensado para estrutura aparente</t>
  </si>
  <si>
    <t>09.02.080</t>
  </si>
  <si>
    <t>Forma plana em compensado para obra de arte, sem cimbramento</t>
  </si>
  <si>
    <t>09.02.100</t>
  </si>
  <si>
    <t>Forma em compensado para encamisamento de tubulão</t>
  </si>
  <si>
    <t>09.02.120</t>
  </si>
  <si>
    <t>Forma ripada de 5 cm na vertical</t>
  </si>
  <si>
    <t>09.02.130</t>
  </si>
  <si>
    <t>Forma plana em compensado para estrutura convencional com cimbramento tubular metálico</t>
  </si>
  <si>
    <t>09.02.140</t>
  </si>
  <si>
    <t>Forma plana em compensado para estrutura aparente com cimbramento tubular metálico</t>
  </si>
  <si>
    <t>09.02.150</t>
  </si>
  <si>
    <t>Forma curva em compensado para estrutura convencional com cimbramento tubular metálico</t>
  </si>
  <si>
    <t>09.04</t>
  </si>
  <si>
    <t>09.04.020</t>
  </si>
  <si>
    <t>Forma em tubo de papelão com diâmetro de 25 cm</t>
  </si>
  <si>
    <t>09.04.030</t>
  </si>
  <si>
    <t>Forma em tubo de papelão com diâmetro de 30 cm</t>
  </si>
  <si>
    <t>09.04.040</t>
  </si>
  <si>
    <t>Forma em tubo de papelão com diâmetro de 35 cm</t>
  </si>
  <si>
    <t>09.04.050</t>
  </si>
  <si>
    <t>Forma em tubo de papelão com diâmetro de 40 cm</t>
  </si>
  <si>
    <t>09.04.060</t>
  </si>
  <si>
    <t>Forma em tubo de papelão com diâmetro de 45 cm</t>
  </si>
  <si>
    <t>09.07</t>
  </si>
  <si>
    <t>09.07.060</t>
  </si>
  <si>
    <t>Forma em polipropileno (cubeta) e acessórios para laje nervurada com dimensões variáveis - locação</t>
  </si>
  <si>
    <t>10</t>
  </si>
  <si>
    <t>10.01</t>
  </si>
  <si>
    <t>10.01.020</t>
  </si>
  <si>
    <t>Armadura em barra de aço CA-25 fyk = 250 MPa</t>
  </si>
  <si>
    <t>Armadura em barra de aço CA-50 (A ou B) fyk = 500 MPa</t>
  </si>
  <si>
    <t>10.01.060</t>
  </si>
  <si>
    <t>Armadura em barra de aço CA-60 (A ou B) fyk = 600 MPa</t>
  </si>
  <si>
    <t>10.02</t>
  </si>
  <si>
    <t>10.02.020</t>
  </si>
  <si>
    <t>Armadura em tela soldada de aço</t>
  </si>
  <si>
    <t>11</t>
  </si>
  <si>
    <t>11.01</t>
  </si>
  <si>
    <t>11.01.100</t>
  </si>
  <si>
    <t>Concreto usinado, fck = 20,0 MPa</t>
  </si>
  <si>
    <t>11.01.160</t>
  </si>
  <si>
    <t>Concreto usinado, fck = 30,0 MPa</t>
  </si>
  <si>
    <t>11.01.170</t>
  </si>
  <si>
    <t>Concreto usinado, fck = 35,0 MPa</t>
  </si>
  <si>
    <t>11.01.190</t>
  </si>
  <si>
    <t>Concreto usinado, fck = 40,0 MPa</t>
  </si>
  <si>
    <t>11.01.260</t>
  </si>
  <si>
    <t>Concreto usinado, fck = 20,0 MPa - para bombeamento</t>
  </si>
  <si>
    <t>11.01.290</t>
  </si>
  <si>
    <t>Concreto usinado, fck = 25,0 MPa - para bombeamento</t>
  </si>
  <si>
    <t>11.01.320</t>
  </si>
  <si>
    <t>Concreto usinado, fck = 30,0 MPa - para bombeamento</t>
  </si>
  <si>
    <t>11.01.321</t>
  </si>
  <si>
    <t>Concreto usinado, fck = 35,0 MPa - para bombeamento</t>
  </si>
  <si>
    <t>11.01.350</t>
  </si>
  <si>
    <t>Concreto usinado, fck = 40,0 MPa - para bombeamento</t>
  </si>
  <si>
    <t>11.01.510</t>
  </si>
  <si>
    <t>Concreto usinado, fck = 20,0 MPa - para bombeamento em estaca hélice contínua</t>
  </si>
  <si>
    <t>11.01.630</t>
  </si>
  <si>
    <t>Concreto usinado, fck = 25,0 MPa - para perfil extrudado</t>
  </si>
  <si>
    <t>11.02</t>
  </si>
  <si>
    <t>11.02.020</t>
  </si>
  <si>
    <t>Concreto usinado não estrutural mínimo 150 kg cimento / m³</t>
  </si>
  <si>
    <t>11.02.040</t>
  </si>
  <si>
    <t>Concreto usinado não estrutural mínimo 200 kg cimento / m³</t>
  </si>
  <si>
    <t>11.02.060</t>
  </si>
  <si>
    <t>Concreto usinado não estrutural mínimo 300 kg cimento / m³</t>
  </si>
  <si>
    <t>11.03</t>
  </si>
  <si>
    <t>11.03.140</t>
  </si>
  <si>
    <t>Concreto preparado no local, fck = 30,0 MPa</t>
  </si>
  <si>
    <t>11.04</t>
  </si>
  <si>
    <t>11.04.040</t>
  </si>
  <si>
    <t>Concreto não estrutural executado no local, mínimo 200 kg cimento / m³</t>
  </si>
  <si>
    <t>11.04.060</t>
  </si>
  <si>
    <t>Concreto não estrutural executado no local, mínimo 300 kg cimento / m³</t>
  </si>
  <si>
    <t>11.05</t>
  </si>
  <si>
    <t>11.05.010</t>
  </si>
  <si>
    <t>Argamassa em solo e cimento a 5% em peso</t>
  </si>
  <si>
    <t>11.05.030</t>
  </si>
  <si>
    <t>Argamassa graute expansiva autonivelante de alta resistência</t>
  </si>
  <si>
    <t>11.05.040</t>
  </si>
  <si>
    <t>Argamassa graute</t>
  </si>
  <si>
    <t>11.05.060</t>
  </si>
  <si>
    <t>Concreto ciclópico - fornecimento e aplicação (com 30% de pedra rachão), concreto fck 15,0 Mpa</t>
  </si>
  <si>
    <t>11.05.120</t>
  </si>
  <si>
    <t>Execução de concreto projetado - consumo de cimento 350 kg/m³</t>
  </si>
  <si>
    <t>11.16.020</t>
  </si>
  <si>
    <t>Lançamento, espalhamento e adensamento de concreto ou massa em lastro e/ou enchimento</t>
  </si>
  <si>
    <t>11.16.060</t>
  </si>
  <si>
    <t>Lançamento e adensamento de concreto ou massa em estrutura</t>
  </si>
  <si>
    <t>11.16.080</t>
  </si>
  <si>
    <t>Lançamento e adensamento de concreto ou massa por bombeamento</t>
  </si>
  <si>
    <t>11.16.220</t>
  </si>
  <si>
    <t>Nivelamento de piso em concreto com acabadora de superfície</t>
  </si>
  <si>
    <t>11.18.020</t>
  </si>
  <si>
    <t>Lastro de areia</t>
  </si>
  <si>
    <t>11.18.070</t>
  </si>
  <si>
    <t>Enchimento de laje com concreto celular com densidade de 1.200 kg/m³</t>
  </si>
  <si>
    <t>11.18.080</t>
  </si>
  <si>
    <t>Enchimento de laje com tijolos cerâmicos furados</t>
  </si>
  <si>
    <t>11.18.110</t>
  </si>
  <si>
    <t>Enchimento de nichos em geral, com material proveniente de entulho</t>
  </si>
  <si>
    <t>11.18.140</t>
  </si>
  <si>
    <t>Lastro e/ou fundação em rachão mecanizado</t>
  </si>
  <si>
    <t>11.18.150</t>
  </si>
  <si>
    <t>Lastro e/ou fundação em rachão manual</t>
  </si>
  <si>
    <t>11.18.160</t>
  </si>
  <si>
    <t>Enchimento de nichos em geral, com areia</t>
  </si>
  <si>
    <t>11.18.180</t>
  </si>
  <si>
    <t>Colchão de areia</t>
  </si>
  <si>
    <t>11.18.190</t>
  </si>
  <si>
    <t>Enchimento de nichos com poliestireno expandido do tipo P-1</t>
  </si>
  <si>
    <t>11.20.030</t>
  </si>
  <si>
    <t>Cura química de concreto à base de película emulsionada</t>
  </si>
  <si>
    <t>11.20.050</t>
  </si>
  <si>
    <t>Corte de junta de dilatação, com serra de disco diamantado para pisos</t>
  </si>
  <si>
    <t>11.20.090</t>
  </si>
  <si>
    <t>Selante endurecedor de concreto antipó</t>
  </si>
  <si>
    <t>11.20.120</t>
  </si>
  <si>
    <t>Reparo superficial com argamassa polimérica (tixotrópica), bicomponente</t>
  </si>
  <si>
    <t>11.20.130</t>
  </si>
  <si>
    <t>Tratamento de fissuras estáveis (não ativas) em elementos de concreto</t>
  </si>
  <si>
    <t>12</t>
  </si>
  <si>
    <t>12.01</t>
  </si>
  <si>
    <t>12.01.020</t>
  </si>
  <si>
    <t>Broca em concreto armado diâmetro de 20 cm - completa</t>
  </si>
  <si>
    <t>12.01.060</t>
  </si>
  <si>
    <t>Broca em concreto armado diâmetro de 30 cm - completa</t>
  </si>
  <si>
    <t>12.04</t>
  </si>
  <si>
    <t>12.04.010</t>
  </si>
  <si>
    <t>Taxa de mobilização e desmobilização de equipamentos para execução de estaca pré-moldada</t>
  </si>
  <si>
    <t>12.04.020</t>
  </si>
  <si>
    <t>Estaca pré-moldada de concreto até 20 t</t>
  </si>
  <si>
    <t>12.04.030</t>
  </si>
  <si>
    <t>Estaca pré-moldada de concreto até 30 t</t>
  </si>
  <si>
    <t>12.04.040</t>
  </si>
  <si>
    <t>Estaca pré-moldada de concreto até 40 t</t>
  </si>
  <si>
    <t>12.04.050</t>
  </si>
  <si>
    <t>Estaca pré-moldada de concreto até 50 t</t>
  </si>
  <si>
    <t>12.04.060</t>
  </si>
  <si>
    <t>Estaca pré-moldada de concreto até 60 t</t>
  </si>
  <si>
    <t>12.04.070</t>
  </si>
  <si>
    <t>Estaca pré-moldada de concreto até 70 t</t>
  </si>
  <si>
    <t>12.05</t>
  </si>
  <si>
    <t>12.05.010</t>
  </si>
  <si>
    <t>Taxa de mobilização e desmobilização de equipamentos para execução de estaca escavada</t>
  </si>
  <si>
    <t>12.05.020</t>
  </si>
  <si>
    <t>Estaca escavada mecanicamente, diâmetro de 25 cm até 20 t</t>
  </si>
  <si>
    <t>12.05.030</t>
  </si>
  <si>
    <t>Estaca escavada mecanicamente, diâmetro de 30 cm até 30 t</t>
  </si>
  <si>
    <t>12.05.040</t>
  </si>
  <si>
    <t>Estaca escavada mecanicamente, diâmetro de 35 cm até 40 t</t>
  </si>
  <si>
    <t>12.05.150</t>
  </si>
  <si>
    <t>Estaca escavada mecanicamente, diâmetro de 40 cm até 50 t</t>
  </si>
  <si>
    <t>12.06</t>
  </si>
  <si>
    <t>12.06.010</t>
  </si>
  <si>
    <t>Taxa de mobilização e desmobilização de equipamentos para execução de estaca tipo Strauss</t>
  </si>
  <si>
    <t>12.06.020</t>
  </si>
  <si>
    <t>Estaca tipo Strauss, diâmetro de 25 cm até 20 t</t>
  </si>
  <si>
    <t>12.06.030</t>
  </si>
  <si>
    <t>Estaca tipo Strauss, diâmetro de 32 cm até 30 t</t>
  </si>
  <si>
    <t>12.06.040</t>
  </si>
  <si>
    <t>Estaca tipo Strauss, diâmetro de 38 cm até 40 t</t>
  </si>
  <si>
    <t>12.06.080</t>
  </si>
  <si>
    <t>Estaca tipo Strauss, diâmetro de 45 cm até 60 t</t>
  </si>
  <si>
    <t>12.07</t>
  </si>
  <si>
    <t>12.07.010</t>
  </si>
  <si>
    <t>Taxa de mobilização e desmobilização de equipamentos para execução de estaca tipo Raiz em solo</t>
  </si>
  <si>
    <t>12.07.030</t>
  </si>
  <si>
    <t>Estaca tipo Raiz, diâmetro de 10 cm para 10 t, em solo</t>
  </si>
  <si>
    <t>12.07.050</t>
  </si>
  <si>
    <t>Estaca tipo Raiz, diâmetro de 12 cm para 15 t, em solo</t>
  </si>
  <si>
    <t>12.07.060</t>
  </si>
  <si>
    <t>Estaca tipo Raiz, diâmetro de 15 cm para 25 t, em solo</t>
  </si>
  <si>
    <t>12.07.070</t>
  </si>
  <si>
    <t>Estaca tipo Raiz, diâmetro de 16 cm para 35 t, em solo</t>
  </si>
  <si>
    <t>12.07.090</t>
  </si>
  <si>
    <t>Estaca tipo Raiz, diâmetro de 20 cm para 50 t, em solo</t>
  </si>
  <si>
    <t>12.07.100</t>
  </si>
  <si>
    <t>Estaca tipo Raiz, diâmetro de 25 cm para 80 t, em solo</t>
  </si>
  <si>
    <t>12.07.110</t>
  </si>
  <si>
    <t>Estaca tipo Raiz, diâmetro de 31 cm para 100 t, em solo</t>
  </si>
  <si>
    <t>12.07.130</t>
  </si>
  <si>
    <t>Estaca tipo Raiz, diâmetro de 40 cm para 130 t, em solo</t>
  </si>
  <si>
    <t>12.07.151</t>
  </si>
  <si>
    <t>Estaca tipo Raiz, diâmetro de 31 cm, sem armação, em solo</t>
  </si>
  <si>
    <t>12.07.153</t>
  </si>
  <si>
    <t>Estaca tipo Raiz, diâmetro de 45 cm, sem armação, em solo</t>
  </si>
  <si>
    <t>12.07.270</t>
  </si>
  <si>
    <t>Taxa de mobilização e desmobilização de equipamentos para execução de estaca tipo Raiz em rocha</t>
  </si>
  <si>
    <t>12.07.271</t>
  </si>
  <si>
    <t>Estaca tipo Raiz, diâmetro de 31 cm, sem armação, em rocha</t>
  </si>
  <si>
    <t>12.07.272</t>
  </si>
  <si>
    <t>Estaca tipo Raiz, diâmetro de 41 cm, sem armação, em rocha</t>
  </si>
  <si>
    <t>12.07.273</t>
  </si>
  <si>
    <t>Estaca tipo Raiz, diâmetro de 45 cm, sem armação, em rocha</t>
  </si>
  <si>
    <t>12.09</t>
  </si>
  <si>
    <t>12.09.010</t>
  </si>
  <si>
    <t>Taxa de mobilização e desmobilização de equipamentos para execução de tubulão escavado mecanicamente</t>
  </si>
  <si>
    <t>12.09.020</t>
  </si>
  <si>
    <t>Abertura de fuste mecanizado diâmetro de 50 cm</t>
  </si>
  <si>
    <t>12.09.040</t>
  </si>
  <si>
    <t>Abertura de fuste mecanizado diâmetro de 60 cm</t>
  </si>
  <si>
    <t>12.09.060</t>
  </si>
  <si>
    <t>Abertura de fuste mecanizado diâmetro de 80 cm</t>
  </si>
  <si>
    <t>12.09.140</t>
  </si>
  <si>
    <t>Escavação manual em campo aberto para tubulão, fuste e/ou base</t>
  </si>
  <si>
    <t>12.12.010</t>
  </si>
  <si>
    <t>Taxa de mobilização e desmobilização de equipamentos para execução de estaca tipo hélice contínua em solo</t>
  </si>
  <si>
    <t>12.12.014</t>
  </si>
  <si>
    <t>Estaca tipo hélice contínua, diâmetro de 25 cm em solo</t>
  </si>
  <si>
    <t>12.12.016</t>
  </si>
  <si>
    <t>Estaca tipo hélice contínua, diâmetro de 30 cm em solo</t>
  </si>
  <si>
    <t>12.12.020</t>
  </si>
  <si>
    <t>Estaca tipo hélice contínua, diâmetro de 35 cm em solo</t>
  </si>
  <si>
    <t>12.12.060</t>
  </si>
  <si>
    <t>Estaca tipo hélice contínua, diâmetro de 40 cm em solo</t>
  </si>
  <si>
    <t>12.12.070</t>
  </si>
  <si>
    <t>Estaca tipo hélice contínua, diâmetro de 50 cm em solo</t>
  </si>
  <si>
    <t>12.12.074</t>
  </si>
  <si>
    <t>Estaca tipo hélice contínua, diâmetro de 60 cm em solo</t>
  </si>
  <si>
    <t>12.12.090</t>
  </si>
  <si>
    <t>Estaca tipo hélice contínua, diâmetro de 70 cm em solo</t>
  </si>
  <si>
    <t>12.12.100</t>
  </si>
  <si>
    <t>Estaca tipo hélice contínua, diâmetro de 80 cm em solo</t>
  </si>
  <si>
    <t>12.14.010</t>
  </si>
  <si>
    <t>Taxa de mobilização e desmobilização de equipamentos para execução de estacas escavadas com injeção ou microestaca</t>
  </si>
  <si>
    <t>12.14.040</t>
  </si>
  <si>
    <t>Estaca escavada com injeção ou microestaca, diâmetro de 16 cm</t>
  </si>
  <si>
    <t>12.14.050</t>
  </si>
  <si>
    <t>Estaca escavada com injeção ou microestaca, diâmetro de 20 cm</t>
  </si>
  <si>
    <t>12.14.060</t>
  </si>
  <si>
    <t>Estaca escavada com injeção ou microestaca, diâmetro de 25 cm</t>
  </si>
  <si>
    <t>13</t>
  </si>
  <si>
    <t>13.01</t>
  </si>
  <si>
    <t>13.02</t>
  </si>
  <si>
    <t>13.05</t>
  </si>
  <si>
    <t>13.05.084</t>
  </si>
  <si>
    <t>Pré-laje em painel pré-fabricado treliçado, com EPS, H= 12 cm</t>
  </si>
  <si>
    <t>13.05.090</t>
  </si>
  <si>
    <t>Pré-laje em painel pré-fabricado treliçado, com EPS, H= 16 cm</t>
  </si>
  <si>
    <t>13.05.094</t>
  </si>
  <si>
    <t>Pré-laje em painel pré-fabricado treliçado, com EPS, H= 20 cm</t>
  </si>
  <si>
    <t>13.05.096</t>
  </si>
  <si>
    <t>Pré-laje em painel pré-fabricado treliçado, com EPS, H= 25 cm</t>
  </si>
  <si>
    <t>13.05.110</t>
  </si>
  <si>
    <t>Pré-laje em painel pré-fabricado treliçado, H= 12 cm</t>
  </si>
  <si>
    <t>13.05.150</t>
  </si>
  <si>
    <t>Pré-laje em painel pré-fabricado treliçado, H= 16 cm</t>
  </si>
  <si>
    <t>14</t>
  </si>
  <si>
    <t>14.01</t>
  </si>
  <si>
    <t>14.01.050</t>
  </si>
  <si>
    <t>Alvenaria de embasamento em bloco de concreto de 14 x 19 x 39 cm - classe A</t>
  </si>
  <si>
    <t>14.01.060</t>
  </si>
  <si>
    <t>Alvenaria de embasamento em bloco de concreto de 19 x 19 x 39 cm - classe A</t>
  </si>
  <si>
    <t>14.02</t>
  </si>
  <si>
    <t>14.02.020</t>
  </si>
  <si>
    <t>Alvenaria de elevação de 1/4 tijolo maciço comum</t>
  </si>
  <si>
    <t>14.02.030</t>
  </si>
  <si>
    <t>Alvenaria de elevação de 1/2 tijolo maciço comum</t>
  </si>
  <si>
    <t>14.02.040</t>
  </si>
  <si>
    <t>Alvenaria de elevação de 1 tijolo maciço comum</t>
  </si>
  <si>
    <t>14.02.050</t>
  </si>
  <si>
    <t>Alvenaria de elevação de 1 1/2 tijolo maciço comum</t>
  </si>
  <si>
    <t>14.02.070</t>
  </si>
  <si>
    <t>Alvenaria de elevação de 1/2 tijolo maciço aparente</t>
  </si>
  <si>
    <t>14.02.080</t>
  </si>
  <si>
    <t>Alvenaria de elevação de 1 tijolo maciço aparente</t>
  </si>
  <si>
    <t>14.03</t>
  </si>
  <si>
    <t>14.03.020</t>
  </si>
  <si>
    <t>Alvenaria de elevação de 1/4 tijolo laminado</t>
  </si>
  <si>
    <t>14.03.040</t>
  </si>
  <si>
    <t>Alvenaria de elevação de 1/2 tijolo laminado</t>
  </si>
  <si>
    <t>14.03.060</t>
  </si>
  <si>
    <t>Alvenaria de elevação de 1 tijolo laminado</t>
  </si>
  <si>
    <t>14.04</t>
  </si>
  <si>
    <t>14.04.200</t>
  </si>
  <si>
    <t>Alvenaria de bloco cerâmico de vedação, uso revestido, de 9 cm</t>
  </si>
  <si>
    <t>14.04.220</t>
  </si>
  <si>
    <t>Alvenaria de bloco cerâmico de vedação, uso revestido, de 19 cm</t>
  </si>
  <si>
    <t>14.05</t>
  </si>
  <si>
    <t>14.05.050</t>
  </si>
  <si>
    <t>Alvenaria de bloco cerâmico estrutural, uso revestido, de 14 cm</t>
  </si>
  <si>
    <t>14.05.060</t>
  </si>
  <si>
    <t>Alvenaria de bloco cerâmico estrutural, uso revestido, de 19 cm</t>
  </si>
  <si>
    <t>14.10</t>
  </si>
  <si>
    <t>14.10.101</t>
  </si>
  <si>
    <t>Alvenaria de bloco de concreto de vedação de 9 x 19 x 39 cm - classe C</t>
  </si>
  <si>
    <t>14.11</t>
  </si>
  <si>
    <t>14.11.221</t>
  </si>
  <si>
    <t>Alvenaria de bloco de concreto estrutural 14 x 19 x 39 cm - classe B</t>
  </si>
  <si>
    <t>14.11.261</t>
  </si>
  <si>
    <t>Alvenaria de bloco de concreto estrutural 14 x 19 x 39 cm - classe A</t>
  </si>
  <si>
    <t>14.11.271</t>
  </si>
  <si>
    <t>Alvenaria de bloco de concreto estrutural 19 x 19 x 39 cm - classe A</t>
  </si>
  <si>
    <t>14.15</t>
  </si>
  <si>
    <t>14.15.060</t>
  </si>
  <si>
    <t>Alvenaria em bloco de concreto celular autoclavado de 10 cm, uso revestido - classe C25</t>
  </si>
  <si>
    <t>14.15.100</t>
  </si>
  <si>
    <t>Alvenaria em bloco de concreto celular autoclavado de 12,5 cm, uso revestido - classe C25</t>
  </si>
  <si>
    <t>14.15.120</t>
  </si>
  <si>
    <t>Alvenaria em bloco de concreto celular autoclavado de 15 cm, uso revestido - classe C25</t>
  </si>
  <si>
    <t>14.15.140</t>
  </si>
  <si>
    <t>Alvenaria em bloco de concreto celular autoclavado de 20 cm, uso revestido - classe C25</t>
  </si>
  <si>
    <t>14.20</t>
  </si>
  <si>
    <t>14.20.020</t>
  </si>
  <si>
    <t>Cimalha em concreto com pingadeira</t>
  </si>
  <si>
    <t>14.25</t>
  </si>
  <si>
    <t>14.25.040</t>
  </si>
  <si>
    <t>Alvenaria em bloco de vidro com armação</t>
  </si>
  <si>
    <t>14.28</t>
  </si>
  <si>
    <t>14.28.030</t>
  </si>
  <si>
    <t>Elemento vazado em concreto, tipo quadriculado de 39 x 39 x 10 cm</t>
  </si>
  <si>
    <t>14.28.100</t>
  </si>
  <si>
    <t>Elemento vazado em vidro, tipo veneziana capelinha de 20 x 10 x 10 cm</t>
  </si>
  <si>
    <t>14.28.110</t>
  </si>
  <si>
    <t>Elemento vazado em concreto, tipo veneziana de 39 x 39 x 10 cm</t>
  </si>
  <si>
    <t>14.28.140</t>
  </si>
  <si>
    <t>Elemento vazado em vidro, tipo veneziana de 20 x 20 x 6 cm</t>
  </si>
  <si>
    <t>14.30</t>
  </si>
  <si>
    <t>14.30.010</t>
  </si>
  <si>
    <t>Divisória em placas de granito com espessura de 3 cm</t>
  </si>
  <si>
    <t>14.30.020</t>
  </si>
  <si>
    <t>Divisória em placas de granilite com espessura de 3 cm</t>
  </si>
  <si>
    <t>14.30.040</t>
  </si>
  <si>
    <t>Divisória em placas de ardósia com espessura de 2 cm</t>
  </si>
  <si>
    <t>14.30.070</t>
  </si>
  <si>
    <t>Divisória sanitária em painel laminado melamínico estrutural com perfis em alumínio, inclusive ferragem completa para vão de porta</t>
  </si>
  <si>
    <t>14.30.080</t>
  </si>
  <si>
    <t>Divisão para mictório em placas de mármore branco, com espessura de 3 cm</t>
  </si>
  <si>
    <t>14.30.110</t>
  </si>
  <si>
    <t>Divisória cega tipo naval, acabamento em laminado fenólico melamínico, com espessura de 3,5 cm</t>
  </si>
  <si>
    <t>14.30.160</t>
  </si>
  <si>
    <t>Divisória em placas de gesso acartonado, resistência ao fogo 60 minutos, espessura 120/90mm - 1RF / 1RF LM</t>
  </si>
  <si>
    <t>14.30.190</t>
  </si>
  <si>
    <t>Divisória cega tipo naval com miolo mineral, acabamento em laminado melamínico, com espessura de 3,5 cm</t>
  </si>
  <si>
    <t>14.30.230</t>
  </si>
  <si>
    <t>Divisória painel/vidro/vidro tipo naval, acabamento em laminado fenólico melamínico, com espessura de 3,5 cm</t>
  </si>
  <si>
    <t>14.30.260</t>
  </si>
  <si>
    <t>Divisória em placas de gesso acartonado, resistência ao fogo 30 minutos, espessura 73/48mm - 1ST / 1ST</t>
  </si>
  <si>
    <t>14.30.270</t>
  </si>
  <si>
    <t>Divisória em placas de gesso acartonado, resistência ao fogo 30 minutos, espessura 73/48mm - 1ST / 1ST LM</t>
  </si>
  <si>
    <t>14.30.300</t>
  </si>
  <si>
    <t>Divisória em placas de gesso acartonado, resistência ao fogo 30 minutos, espessura 100/70mm - 1ST / 1ST LM</t>
  </si>
  <si>
    <t>14.30.310</t>
  </si>
  <si>
    <t>Divisória em placas de gesso acartonado, resistência ao fogo 30 minutos, espessura 100/70mm - 1ST / 1ST</t>
  </si>
  <si>
    <t>14.30.410</t>
  </si>
  <si>
    <t>Divisória em placas de gesso acartonado, resistência ao fogo 30 minutos, espessura 100/70mm - 1RU / 1RU</t>
  </si>
  <si>
    <t>14.30.440</t>
  </si>
  <si>
    <t>Divisória em placas duplas de gesso acartonado, resistência ao fogo 60 minutos, espessura 120/70mm - 2ST / 2ST LM</t>
  </si>
  <si>
    <t>14.30.841</t>
  </si>
  <si>
    <t>Divisória cega tipo piso/teto em laminado melamínico de baixa pressão, com coluna estrutural em alumínio extrudado</t>
  </si>
  <si>
    <t>14.30.842</t>
  </si>
  <si>
    <t>Divisória tipo piso/teto em vidro temperado simples, com coluna estrutural em alumínio extrudado</t>
  </si>
  <si>
    <t>14.30.843</t>
  </si>
  <si>
    <t>Divisória tipo piso/teto em vidro temperado duplo e micro persianas, com coluna estrutural em alumínio extrudado</t>
  </si>
  <si>
    <t>14.30.844</t>
  </si>
  <si>
    <t>Porta cega simples com bandeira cega em laminado melamínico de baixa pressão para divisórias modulares, com batentes em alumínio extrudado</t>
  </si>
  <si>
    <t>14.30.860</t>
  </si>
  <si>
    <t>Divisória em placas de granilite com espessura de 4 cm</t>
  </si>
  <si>
    <t>14.30.870</t>
  </si>
  <si>
    <t>Divisória em placas duplas de gesso acartonado, resistência ao fogo 120 minutos, espessura 130/70mm - 2RF / 2RF</t>
  </si>
  <si>
    <t>14.30.880</t>
  </si>
  <si>
    <t>Divisória em placas duplas de gesso acartonado, resistência ao fogo 60 minutos, espessura 120/70mm - 2ST / 2RU</t>
  </si>
  <si>
    <t>14.30.890</t>
  </si>
  <si>
    <t>Divisória em placas duplas de gesso acartonado, resistência ao fogo 60 minutos, espessura 120/70mm - 2RU / 2RU</t>
  </si>
  <si>
    <t>14.30.900</t>
  </si>
  <si>
    <t>Divisória em placas duplas de gesso acartonado, resistência ao fogo 60 minutos, espessura 98/48mm - 2ST / 2ST LM</t>
  </si>
  <si>
    <t>14.30.910</t>
  </si>
  <si>
    <t>Divisória em placas duplas de gesso acartonado, resistência ao fogo 60 minutos, espessura 98/48mm - 2RU / 2RU LM</t>
  </si>
  <si>
    <t>14.30.920</t>
  </si>
  <si>
    <t>Divisória em placas duplas de gesso acartonado, resistência ao fogo 60 minutos, espessura 98/48mm - 2ST / 2RU LM</t>
  </si>
  <si>
    <t>14.31</t>
  </si>
  <si>
    <t>14.31.030</t>
  </si>
  <si>
    <t>Fechamento em placa cimentícia com espessura de 12 mm</t>
  </si>
  <si>
    <t>14.40</t>
  </si>
  <si>
    <t>14.40.040</t>
  </si>
  <si>
    <t>Recolocação de divisórias em chapas com montantes metálicos</t>
  </si>
  <si>
    <t>14.40.060</t>
  </si>
  <si>
    <t>Tela galvanizada para fixação de alvenaria com dimensão de 6x50cm</t>
  </si>
  <si>
    <t>14.40.070</t>
  </si>
  <si>
    <t>Tela galvanizada para fixação de alvenaria com dimensão de 7,5x50cm</t>
  </si>
  <si>
    <t>14.40.080</t>
  </si>
  <si>
    <t>Tela galvanizada para fixação de alvenaria com dimensão de 10,5x50cm</t>
  </si>
  <si>
    <t>14.40.090</t>
  </si>
  <si>
    <t>Tela galvanizada para fixação de alvenaria com dimensão de 12x50cm</t>
  </si>
  <si>
    <t>14.40.100</t>
  </si>
  <si>
    <t>Tela galvanizada para fixação de alvenaria com dimensão de 17x50cm</t>
  </si>
  <si>
    <t>15</t>
  </si>
  <si>
    <t>15.01</t>
  </si>
  <si>
    <t>15.01.010</t>
  </si>
  <si>
    <t>Estrutura de madeira tesourada para telha de barro - vãos até 7,00 m</t>
  </si>
  <si>
    <t>15.01.020</t>
  </si>
  <si>
    <t>Estrutura de madeira tesourada para telha de barro - vãos de 7,01 a 10,00 m</t>
  </si>
  <si>
    <t>15.01.030</t>
  </si>
  <si>
    <t>Estrutura de madeira tesourada para telha de barro - vãos de 10,01 a 13,00 m</t>
  </si>
  <si>
    <t>15.01.040</t>
  </si>
  <si>
    <t>Estrutura de madeira tesourada para telha de barro - vãos de 13,01 a 18,00 m</t>
  </si>
  <si>
    <t>15.01.110</t>
  </si>
  <si>
    <t>Estrutura de madeira tesourada para telha perfil ondulado - vãos até 7,00 m</t>
  </si>
  <si>
    <t>15.01.120</t>
  </si>
  <si>
    <t>Estrutura de madeira tesourada para telha perfil ondulado - vãos 7,01 a 10,00 m</t>
  </si>
  <si>
    <t>15.01.130</t>
  </si>
  <si>
    <t>Estrutura de madeira tesourada para telha perfil ondulado - vãos 10,01 a 13,00 m</t>
  </si>
  <si>
    <t>15.01.140</t>
  </si>
  <si>
    <t>Estrutura de madeira tesourada para telha perfil ondulado - vãos 13,01 a 18,00 m</t>
  </si>
  <si>
    <t>15.01.210</t>
  </si>
  <si>
    <t>Estrutura pontaletada para telhas de barro</t>
  </si>
  <si>
    <t>15.01.220</t>
  </si>
  <si>
    <t>Estrutura pontaletada para telhas onduladas</t>
  </si>
  <si>
    <t>15.01.310</t>
  </si>
  <si>
    <t>Estrutura em terças para telhas de barro</t>
  </si>
  <si>
    <t>15.01.320</t>
  </si>
  <si>
    <t>Estrutura em terças para telhas perfil e material qualquer, exceto barro</t>
  </si>
  <si>
    <t>15.01.330</t>
  </si>
  <si>
    <t>Estrutura em terças para telhas perfil trapezoidal</t>
  </si>
  <si>
    <t>15.03</t>
  </si>
  <si>
    <t>15.03.090</t>
  </si>
  <si>
    <t>Montagem de estrutura metálica em aço, sem pintura</t>
  </si>
  <si>
    <t>15.03.110</t>
  </si>
  <si>
    <t>Fornecimento e montagem de estrutura em aço patinável, sem pintura</t>
  </si>
  <si>
    <t>15.03.131</t>
  </si>
  <si>
    <t>Fornecimento e montagem de estrutura em aço ASTM-A572 Grau 50, sem pintura</t>
  </si>
  <si>
    <t>15.03.140</t>
  </si>
  <si>
    <t>Fornecimento e montagem de estrutura tubular em aço ASTM-A572 Grau 50, sem pintura</t>
  </si>
  <si>
    <t>15.05</t>
  </si>
  <si>
    <t>15.05.290</t>
  </si>
  <si>
    <t>Placas, vigas e pilares em concreto armado pré-moldado - fck= 40 MPa</t>
  </si>
  <si>
    <t>15.05.300</t>
  </si>
  <si>
    <t>Mobiliário em concreto armado pré-moldado - fck= 40 MPa</t>
  </si>
  <si>
    <t>15.05.520</t>
  </si>
  <si>
    <t>Placas, vigas e pilares em concreto armado pré-moldado - fck= 35 MPa</t>
  </si>
  <si>
    <t>15.05.530</t>
  </si>
  <si>
    <t>Placas, vigas e pilares em concreto armado pré-moldado - fck= 25 MPa</t>
  </si>
  <si>
    <t>15.05.540</t>
  </si>
  <si>
    <t>Mobiliário em concreto armado pré-moldado - fck= 25 MPa</t>
  </si>
  <si>
    <t>15.20</t>
  </si>
  <si>
    <t>15.20.020</t>
  </si>
  <si>
    <t>Fornecimento de peças diversas para estrutura em madeira</t>
  </si>
  <si>
    <t>15.20.040</t>
  </si>
  <si>
    <t>Recolocação de peças lineares em madeira com seção até 60 cm²</t>
  </si>
  <si>
    <t>15.20.060</t>
  </si>
  <si>
    <t>Recolocação de peças lineares em madeira com seção superior a 60 cm²</t>
  </si>
  <si>
    <t>16</t>
  </si>
  <si>
    <t>16.02</t>
  </si>
  <si>
    <t>16.02.010</t>
  </si>
  <si>
    <t>Telha de barro tipo italiana</t>
  </si>
  <si>
    <t>16.02.020</t>
  </si>
  <si>
    <t>Telha de barro tipo francesa</t>
  </si>
  <si>
    <t>16.02.030</t>
  </si>
  <si>
    <t>Telha de barro tipo romana</t>
  </si>
  <si>
    <t>16.02.045</t>
  </si>
  <si>
    <t>Telha de barro colonial/paulista</t>
  </si>
  <si>
    <t>16.02.060</t>
  </si>
  <si>
    <t>Telha de barro tipo plan</t>
  </si>
  <si>
    <t>16.02.120</t>
  </si>
  <si>
    <t>Emboçamento de beiral em telhas de barro</t>
  </si>
  <si>
    <t>16.02.230</t>
  </si>
  <si>
    <t>Cumeeira de barro emboçado tipos: plan, romana, italiana, francesa e paulistinha</t>
  </si>
  <si>
    <t>16.02.270</t>
  </si>
  <si>
    <t>Espigão de barro emboçado</t>
  </si>
  <si>
    <t>16.03</t>
  </si>
  <si>
    <t>16.03.010</t>
  </si>
  <si>
    <t>Telhamento em cimento reforçado com fio sintético CRFS - perfil ondulado de 6 mm</t>
  </si>
  <si>
    <t>16.03.020</t>
  </si>
  <si>
    <t>Telhamento em cimento reforçado com fio sintético CRFS - perfil ondulado de 8 mm</t>
  </si>
  <si>
    <t>16.03.030</t>
  </si>
  <si>
    <t>Telhamento em cimento reforçado com fio sintético CRFS - perfil trapezoidal de 44 cm</t>
  </si>
  <si>
    <t>16.03.040</t>
  </si>
  <si>
    <t>Telhamento em cimento reforçado com fio sintético CRFS - perfil modulado</t>
  </si>
  <si>
    <t>16.03.300</t>
  </si>
  <si>
    <t>Cumeeira normal em cimento reforçado com fio sintético CRFS - perfil ondulado</t>
  </si>
  <si>
    <t>16.03.310</t>
  </si>
  <si>
    <t>Cumeeira universal em cimento reforçado com fio sintético CRFS - perfil ondulado</t>
  </si>
  <si>
    <t>16.03.320</t>
  </si>
  <si>
    <t>Cumeeira normal em cimento reforçado com fio sintético CRFS - perfil trapezoidal 44 cm</t>
  </si>
  <si>
    <t>16.03.330</t>
  </si>
  <si>
    <t>Cumeeira normal em cimento reforçado com fio sintético CRFS - perfil modulado</t>
  </si>
  <si>
    <t>16.03.360</t>
  </si>
  <si>
    <t>Espigão em cimento reforçado com fio sintético CRFS - perfil ondulado</t>
  </si>
  <si>
    <t>16.03.370</t>
  </si>
  <si>
    <t>Espigão em cimento reforçado com fio sintético CRFS - perfil modulado</t>
  </si>
  <si>
    <t>16.03.400</t>
  </si>
  <si>
    <t>Rufo em cimento reforçado com fio sintético CRFS - perfil ondulado</t>
  </si>
  <si>
    <t>16.10.020</t>
  </si>
  <si>
    <t>Telha em fibra vegetal, perfil ondulado, com espessura de 3 mm</t>
  </si>
  <si>
    <t>16.10.100</t>
  </si>
  <si>
    <t>Cumeeira em fibra vegetal, lisa, com espessura de 3 mm</t>
  </si>
  <si>
    <t>16.12.020</t>
  </si>
  <si>
    <t>Telhamento em chapa de aço pré-pintada com epóxi e poliéster, perfil ondulado, com espessura de 0,50 mm</t>
  </si>
  <si>
    <t>16.12.040</t>
  </si>
  <si>
    <t>Telhamento em chapa de aço pré-pintada com epóxi e poliéster, perfil ondulado calandrado, com espessura de 0,80 mm</t>
  </si>
  <si>
    <t>16.12.050</t>
  </si>
  <si>
    <t>Telhamento em chapa de aço pré-pintada com epóxi e poliéster, perfil trapezoidal, com espessura de 0,80 mm e altura de 100 mm</t>
  </si>
  <si>
    <t>16.12.060</t>
  </si>
  <si>
    <t>Telhamento em chapa de aço pré-pintada com epóxi e poliéster, perfil trapezoidal, com espessura de 0,50 mm e altura de 40 mm</t>
  </si>
  <si>
    <t>16.12.200</t>
  </si>
  <si>
    <t>Cumeeira em chapa de aço pré-pintada com epóxi e poliéster, perfil trapezoidal, com espessura de 0,50 mm</t>
  </si>
  <si>
    <t>16.12.220</t>
  </si>
  <si>
    <t>Cumeeira em chapa de aço pré-pintada com epóxi e poliéster, perfil ondulado, com espessura de 0,50 mm</t>
  </si>
  <si>
    <t>16.13.060</t>
  </si>
  <si>
    <t>Telhamento em chapa de aço pré-pintada com epóxi e poliéster, tipo sanduíche, espessura de 0,50 mm, com lã de rocha</t>
  </si>
  <si>
    <t>16.13.070</t>
  </si>
  <si>
    <t>Telhamento em chapa de aço pré-pintada com epóxi e poliéster, tipo sanduíche, espessura de 0,50 mm, com poliuretano</t>
  </si>
  <si>
    <t>16.13.140</t>
  </si>
  <si>
    <t>Telhamento em chapa de aço galvanizado autoportante, perfil trapezoidal, com espessura de 0,80 mm e altura de 120 mm</t>
  </si>
  <si>
    <t>16.16.040</t>
  </si>
  <si>
    <t>Telha ondulada translúcida em polipropileno</t>
  </si>
  <si>
    <t>16.16.160</t>
  </si>
  <si>
    <t>Telha em poliéster reforçado com fibras de vidro, perfil trapezoidal 49</t>
  </si>
  <si>
    <t>16.16.400</t>
  </si>
  <si>
    <t>Cumeeira para telha de poliéster, tipo perfil trapezoidal 49</t>
  </si>
  <si>
    <t>16.20</t>
  </si>
  <si>
    <t>16.20.020</t>
  </si>
  <si>
    <t>Telhas de vidro para iluminação tipo francesa</t>
  </si>
  <si>
    <t>16.20.040</t>
  </si>
  <si>
    <t>Telhas de vidro para iluminação tipo colonial/paulistinha</t>
  </si>
  <si>
    <t>16.30</t>
  </si>
  <si>
    <t>16.30.020</t>
  </si>
  <si>
    <t>Domo de acrílico fixado em perfis de alumínio</t>
  </si>
  <si>
    <t>16.32</t>
  </si>
  <si>
    <t>16.32.070</t>
  </si>
  <si>
    <t>Cobertura curva em chapa de policarbonato alveolar bronze de 6 mm</t>
  </si>
  <si>
    <t>16.32.120</t>
  </si>
  <si>
    <t>Cobertura plana em chapa de policarbonato alveolar de 10 mm</t>
  </si>
  <si>
    <t>16.32.130</t>
  </si>
  <si>
    <t>Cobertura curva em chapa de policarbonato alveolar bronze de 10 mm</t>
  </si>
  <si>
    <t>16.33</t>
  </si>
  <si>
    <t>16.33.022</t>
  </si>
  <si>
    <t>Calha, rufo, afins em chapa galvanizada nº 24 - corte 0,33 m</t>
  </si>
  <si>
    <t>16.33.062</t>
  </si>
  <si>
    <t>Calha, rufo, afins em chapa galvanizada nº 24 - corte 1,00 m</t>
  </si>
  <si>
    <t>16.33.082</t>
  </si>
  <si>
    <t>Calha, rufo, afins em chapa galvanizada nº 26 - corte 0,33 m</t>
  </si>
  <si>
    <t>16.33.102</t>
  </si>
  <si>
    <t>Calha, rufo, afins em chapa galvanizada nº 26 - corte 0,50 m</t>
  </si>
  <si>
    <t>16.33.400</t>
  </si>
  <si>
    <t>Rufo pré-moldado em concreto, de 14 x 50 x 18,5 cm</t>
  </si>
  <si>
    <t>16.33.410</t>
  </si>
  <si>
    <t>Rufo pré-moldado em concreto, de 20 x 50 x 26 cm</t>
  </si>
  <si>
    <t>16.40</t>
  </si>
  <si>
    <t>16.40.040</t>
  </si>
  <si>
    <t>Recolocação de cumeeiras e espigões de barro</t>
  </si>
  <si>
    <t>16.40.060</t>
  </si>
  <si>
    <t>Recolocação de telha de barro tipo colonial/paulistinha</t>
  </si>
  <si>
    <t>16.40.080</t>
  </si>
  <si>
    <t>Recolocação de telha de barro tipo plan</t>
  </si>
  <si>
    <t>16.40.090</t>
  </si>
  <si>
    <t>Recolocação de domo de acrílico, inclusive perfis metálicos de fixação</t>
  </si>
  <si>
    <t>16.40.120</t>
  </si>
  <si>
    <t>Recolocação de telhas de barro tipo francesa</t>
  </si>
  <si>
    <t>16.40.140</t>
  </si>
  <si>
    <t>Recolocação de telha em fibrocimento ou CRFS, perfil ondulado</t>
  </si>
  <si>
    <t>16.40.150</t>
  </si>
  <si>
    <t>Recolocação de telha em fibrocimento ou CRFS, perfil modulado ou trapezoidal</t>
  </si>
  <si>
    <t>17</t>
  </si>
  <si>
    <t>17.01</t>
  </si>
  <si>
    <t>17.01.010</t>
  </si>
  <si>
    <t>Argamassa de proteção com argila expandida</t>
  </si>
  <si>
    <t>17.01.040</t>
  </si>
  <si>
    <t>Lastro de concreto impermeabilizado</t>
  </si>
  <si>
    <t>17.01.050</t>
  </si>
  <si>
    <t>Regularização de piso com nata de cimento</t>
  </si>
  <si>
    <t>17.01.060</t>
  </si>
  <si>
    <t>Regularização de piso com nata de cimento e bianco</t>
  </si>
  <si>
    <t>17.01.120</t>
  </si>
  <si>
    <t>Argamassa de cimento e areia traço 1:3, com adesivo acrílico</t>
  </si>
  <si>
    <t>17.02</t>
  </si>
  <si>
    <t>17.02.030</t>
  </si>
  <si>
    <t>Chapisco 1:4 com areia grossa</t>
  </si>
  <si>
    <t>17.02.040</t>
  </si>
  <si>
    <t>Chapisco com bianco</t>
  </si>
  <si>
    <t>17.02.060</t>
  </si>
  <si>
    <t>Chapisco fino peneirado</t>
  </si>
  <si>
    <t>17.02.080</t>
  </si>
  <si>
    <t>Chapisco rústico com pedra britada nº 1</t>
  </si>
  <si>
    <t>Emboço comum</t>
  </si>
  <si>
    <t>17.02.140</t>
  </si>
  <si>
    <t>Emboço desempenado com espuma de poliéster</t>
  </si>
  <si>
    <t>17.02.250</t>
  </si>
  <si>
    <t>Argamassa decorativa para revestimento em parede interna e externa</t>
  </si>
  <si>
    <t>17.02.260</t>
  </si>
  <si>
    <t>Barra lisa com acabamento em nata de cimento</t>
  </si>
  <si>
    <t>17.02.330</t>
  </si>
  <si>
    <t>Emboço desempenado com argamassa industrializada</t>
  </si>
  <si>
    <t>17.03</t>
  </si>
  <si>
    <t>Cimentado desempenado</t>
  </si>
  <si>
    <t>17.03.060</t>
  </si>
  <si>
    <t>Cimentado desempenado e alisado com corante (queimado)</t>
  </si>
  <si>
    <t>17.03.080</t>
  </si>
  <si>
    <t>Cimentado semi-áspero</t>
  </si>
  <si>
    <t>17.03.100</t>
  </si>
  <si>
    <t>Cimentado áspero com caneluras</t>
  </si>
  <si>
    <t>17.03.200</t>
  </si>
  <si>
    <t>Degrau em cimentado</t>
  </si>
  <si>
    <t>17.03.300</t>
  </si>
  <si>
    <t>Rodapé em cimentado desempenado e alisado com altura 5 cm</t>
  </si>
  <si>
    <t>17.03.310</t>
  </si>
  <si>
    <t>Rodapé em cimentado desempenado e alisado com altura 7 cm</t>
  </si>
  <si>
    <t>17.03.320</t>
  </si>
  <si>
    <t>Rodapé em cimentado desempenado e alisado com altura 10 cm</t>
  </si>
  <si>
    <t>17.03.330</t>
  </si>
  <si>
    <t>Rodapé em cimentado desempenado e alisado com altura 15 cm</t>
  </si>
  <si>
    <t>17.04</t>
  </si>
  <si>
    <t>17.04.020</t>
  </si>
  <si>
    <t>Revestimento em gesso liso desempenado sobre emboço</t>
  </si>
  <si>
    <t>17.04.040</t>
  </si>
  <si>
    <t>Revestimento em gesso liso desempenado sobre bloco</t>
  </si>
  <si>
    <t>17.05</t>
  </si>
  <si>
    <t>17.05.020</t>
  </si>
  <si>
    <t>Piso com requadro em concreto simples sem controle de fck</t>
  </si>
  <si>
    <t>17.05.070</t>
  </si>
  <si>
    <t>17.05.100</t>
  </si>
  <si>
    <t>17.05.320</t>
  </si>
  <si>
    <t>Soleira em concreto simples</t>
  </si>
  <si>
    <t>17.05.420</t>
  </si>
  <si>
    <t>Peitoril em concreto simples</t>
  </si>
  <si>
    <t>17.10</t>
  </si>
  <si>
    <t>17.10.100</t>
  </si>
  <si>
    <t>Soleira em granilite moldado no local</t>
  </si>
  <si>
    <t>17.10.410</t>
  </si>
  <si>
    <t>Rodapé em placas pré-moldadas de granilite, acabamento encerado, até 10 cm</t>
  </si>
  <si>
    <t>17.10.430</t>
  </si>
  <si>
    <t>Piso em placas de granilite, acabamento encerado</t>
  </si>
  <si>
    <t>17.12</t>
  </si>
  <si>
    <t>17.12.060</t>
  </si>
  <si>
    <t>Piso em alta resistência moldado no local 12 mm</t>
  </si>
  <si>
    <t>17.12.100</t>
  </si>
  <si>
    <t>Soleira em alta resistência moldada no local</t>
  </si>
  <si>
    <t>17.12.120</t>
  </si>
  <si>
    <t>Degrau em alta resistência 8 mm</t>
  </si>
  <si>
    <t>17.12.140</t>
  </si>
  <si>
    <t>Degrau em alta resistência 12 mm</t>
  </si>
  <si>
    <t>17.12.240</t>
  </si>
  <si>
    <t>Rodapé qualquer em alta resistência moldado no local até 10 cm</t>
  </si>
  <si>
    <t>17.20</t>
  </si>
  <si>
    <t>17.20.020</t>
  </si>
  <si>
    <t>Massa raspada</t>
  </si>
  <si>
    <t>17.20.040</t>
  </si>
  <si>
    <t>Revestimento em granito lavado tipo Fulget uso externo, em faixas até 40 cm</t>
  </si>
  <si>
    <t>17.20.050</t>
  </si>
  <si>
    <t>Friso para junta de dilatação em revestimento de granito lavado tipo Fulget</t>
  </si>
  <si>
    <t>17.20.060</t>
  </si>
  <si>
    <t>Revestimento em granito lavado tipo Fulget uso externo</t>
  </si>
  <si>
    <t>17.20.140</t>
  </si>
  <si>
    <t>Revestimento texturizado acrílico com microagregados minerais</t>
  </si>
  <si>
    <t>17.40</t>
  </si>
  <si>
    <t>17.40.010</t>
  </si>
  <si>
    <t>Reparos em piso de granilite - estucamento e polimento</t>
  </si>
  <si>
    <t>17.40.020</t>
  </si>
  <si>
    <t>Reparos em pisos de alta resistência fundidos no local - estucamento e polimento</t>
  </si>
  <si>
    <t>17.40.030</t>
  </si>
  <si>
    <t>Reparos em degrau e espelho de granilite - estucamento e polimento</t>
  </si>
  <si>
    <t>17.40.070</t>
  </si>
  <si>
    <t>Reparos em rodapé de granilite - estucamento e polimento</t>
  </si>
  <si>
    <t>17.40.110</t>
  </si>
  <si>
    <t>Faixa antiderrapante definitiva para degraus, soleiras, patamares ou pisos</t>
  </si>
  <si>
    <t>17.40.150</t>
  </si>
  <si>
    <t>Resina acrílica para piso de granilite</t>
  </si>
  <si>
    <t>17.40.160</t>
  </si>
  <si>
    <t>Resina epóxi para piso de granilite</t>
  </si>
  <si>
    <t>17.40.170</t>
  </si>
  <si>
    <t>Resina poliuretano para piso de granilite</t>
  </si>
  <si>
    <t>17.40.180</t>
  </si>
  <si>
    <t>Resina acrílica para degrau de granilite</t>
  </si>
  <si>
    <t>17.40.190</t>
  </si>
  <si>
    <t>Resina epóxi para degrau de granilite</t>
  </si>
  <si>
    <t>17.40.200</t>
  </si>
  <si>
    <t>Resina poliuretano para degrau de granilite</t>
  </si>
  <si>
    <t>18</t>
  </si>
  <si>
    <t>18.05</t>
  </si>
  <si>
    <t>18.05.020</t>
  </si>
  <si>
    <t>Revestimento em plaqueta laminada, para área interna e externa, sem rejunte</t>
  </si>
  <si>
    <t>18.06</t>
  </si>
  <si>
    <t>18.06.022</t>
  </si>
  <si>
    <t>Placa cerâmica esmaltada PEI-4 para área interna, grupo de absorção BIIa, resistência química A, assentado com argamassa colante industrializada</t>
  </si>
  <si>
    <t>18.06.023</t>
  </si>
  <si>
    <t>Rodapé em placa cerâmica esmaltada PEI-4 para áreas internas, grupo de absorção BIIa, resistência química A, assentado com argamassa colante industrializada</t>
  </si>
  <si>
    <t>18.06.062</t>
  </si>
  <si>
    <t>Placa cerâmica esmaltada PEI-5 para área interna, com textura semirrugosa, grupo de absorção BIb, resistência química A, assentado com argamassa colante industrializada</t>
  </si>
  <si>
    <t>18.06.063</t>
  </si>
  <si>
    <t>Rodapé em placa cerâmica esmaltada PEI-5 para área interna, com textura semirrugosa, grupo de absorção BIb, resistência química A, assentado com argamassa colante industrializada</t>
  </si>
  <si>
    <t>18.06.102</t>
  </si>
  <si>
    <t>Placa cerâmica esmaltada PEI-5 para área interna, grupo de absorção BIIb, resistência química B, assentado com argamassa colante industrializada</t>
  </si>
  <si>
    <t>18.06.103</t>
  </si>
  <si>
    <t>Rodapé em placa cerâmica esmaltada PEI-5 para área interna, grupo de absorção BIIb, resistência química B, assentado com argamassa colante industrializada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</si>
  <si>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</si>
  <si>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</si>
  <si>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18.06.143</t>
  </si>
  <si>
    <t>Rodapé em placa cerâmica esmaltada antiderrapante PEI-5 para área interna com saída para o exterior, grupo de absorção BIIa, resistência química A, assentado com argamassa colante industrializada</t>
  </si>
  <si>
    <t>18.06.182</t>
  </si>
  <si>
    <t>Placa cerâmica esmaltada rústica PEI-5 para área interna com saída para o exterior, grupo de absorção BIIb, resistência química B, assentado com argamassa colante industrializada</t>
  </si>
  <si>
    <t>18.06.183</t>
  </si>
  <si>
    <t>Rodapé em placa cerâmica esmaltada rústica PEI-5 para área interna com saída para o exterior, grupo de absorção BIIb, resistência química B, assentado com argamassa colante industrializada</t>
  </si>
  <si>
    <t>18.06.222</t>
  </si>
  <si>
    <t>Placa cerâmica esmaltada PEI-5 para área externa, grupo de absorção BIIb, resistência química B, assentado com argamassa colante industrializada</t>
  </si>
  <si>
    <t>18.06.223</t>
  </si>
  <si>
    <t>Rodapé em placa cerâmica esmaltada PEI-5 para área externa, grupo de absorção BIIb, resistência química B, assentado com argamassa colante industrializada</t>
  </si>
  <si>
    <t>18.06.302</t>
  </si>
  <si>
    <t>Placa em cerâmica esmaltada antiderrapante PEI-4 para área externa, grupo de absorção BIb, resistência química A, assentado com argamassa colante industrializada</t>
  </si>
  <si>
    <t>18.06.303</t>
  </si>
  <si>
    <t>Rodapé em placa cerâmica esmaltada antiderrapante PEI-4 para área externa, grupo de absorção BIb, resistência química A, assentado com argamassa colante industrializada</t>
  </si>
  <si>
    <t>18.06.350</t>
  </si>
  <si>
    <t>Assentamento de pisos e revestimentos cerâmicos com argamassa mista</t>
  </si>
  <si>
    <t>18.06.400</t>
  </si>
  <si>
    <t>Rejuntamento em placas cerâmicas com cimento branco, juntas acima de 3 até 5 mm</t>
  </si>
  <si>
    <t>18.06.410</t>
  </si>
  <si>
    <t>Rejuntamento em placas cerâmicas com argamassa industrializada para rejunte, juntas acima de 3 até 5 mm</t>
  </si>
  <si>
    <t>18.06.420</t>
  </si>
  <si>
    <t>Rejuntamento em placas cerâmicas com cimento branco, juntas acima de 5 até 10 mm</t>
  </si>
  <si>
    <t>18.06.430</t>
  </si>
  <si>
    <t>Rejuntamento em placas cerâmicas com argamassa industrializada para rejunte, juntas acima de 5 até 10 mm</t>
  </si>
  <si>
    <t>18.06.500</t>
  </si>
  <si>
    <t>Rejuntamento de rodapé em placas cerâmicas com cimento branco, altura até 10 cm, juntas acima de 3 até 5 mm</t>
  </si>
  <si>
    <t>18.06.510</t>
  </si>
  <si>
    <t>Rejuntamento de rodapé em placas cerâmicas com argamassa industrializada para rejunte, altura até 10 cm, juntas acima de 3 até 5 mm</t>
  </si>
  <si>
    <t>18.06.520</t>
  </si>
  <si>
    <t>Rejuntamento de rodapé em placas cerâmicas com cimento branco, altura até 10 cm, juntas acima de 5 até 10 mm</t>
  </si>
  <si>
    <t>18.06.530</t>
  </si>
  <si>
    <t>Rejuntamento de rodapé em placas cerâmicas com argamassa industrializada para rejunte, altura até 10 cm, juntas acima de 5 até 10 mm</t>
  </si>
  <si>
    <t>18.07</t>
  </si>
  <si>
    <t>18.07.020</t>
  </si>
  <si>
    <t>Placa cerâmica não esmaltada extrudada de alta resistência química e mecânica, espessura de 9 mm, uso industrial, assentado com argamassa química bicomponente</t>
  </si>
  <si>
    <t>18.07.040</t>
  </si>
  <si>
    <t>Placa cerâmica não esmaltada extrudada de alta resistência química e mecânica, espessura de 14 mm, uso industrial, assentado com argamassa química bicomponente</t>
  </si>
  <si>
    <t>18.07.080</t>
  </si>
  <si>
    <t>Rodapé em placa cerâmica não esmaltada extrudada de alta resistência química e mecânica, altura de 10 cm, uso industrial, assentado com argamassa química bicomponente</t>
  </si>
  <si>
    <t>18.07.160</t>
  </si>
  <si>
    <t>Placa cerâmica não esmaltada extrudada para área com altas temperaturas, de alta resistência química e mecânica, espessura mínima de 13 mm, uso industrial e cozinhas profissionais, assentado com argamassa industrializada</t>
  </si>
  <si>
    <t>18.07.170</t>
  </si>
  <si>
    <t>Rodapé em placa cerâmica não esmaltada extrudada para área com altas temperaturas, de alta resistência química e mecânica, altura de 10cm, uso indústrial e cozinhas profissionais, assentado com argamassa industrializada</t>
  </si>
  <si>
    <t>18.07.200</t>
  </si>
  <si>
    <t>Rejuntamento em placa cerâmica extrudada antiácida de 9 mm, com argamassa industrializada bicomponente à base de resina furânica, juntas acima de 3 até 6 mm</t>
  </si>
  <si>
    <t>18.07.210</t>
  </si>
  <si>
    <t>Rejuntamento de placa cerâmica extrudada de 9 mm, com argamassa sintética industrializada tricomponente à base de resina epóxi, juntas acima de 3 até 6 mm</t>
  </si>
  <si>
    <t>18.07.220</t>
  </si>
  <si>
    <t>Rejuntamento em placa cerâmica extrudada antiácida, espessura de 14 mm, com argamassa industrializada bicomponente, à base de resina furânica, juntas acima de 3 até 6 mm</t>
  </si>
  <si>
    <t>18.07.230</t>
  </si>
  <si>
    <t>Rejuntamento em placa cerâmica extrudada antiácida de 14 mm, com argamassa sintética industrializada tricomponente, à base de resina epóxi, juntas de 3 até 6 mm</t>
  </si>
  <si>
    <t>18.07.250</t>
  </si>
  <si>
    <t>Rejuntamento em placa cerâmica extrudada antiácida, com argamassa industrializada anticorrosiva bicomponente à base de bauxita, para área de altas temperaturas, juntas acima de 3 até 6mm</t>
  </si>
  <si>
    <t>18.07.300</t>
  </si>
  <si>
    <t>Rejuntamento de rodapé em placa cerâmica extrudada antiácida de 9 mm, com argamassa industrializada bicomponente à base de resina furânica, juntas acima de 3 até 6 mm</t>
  </si>
  <si>
    <t>18.07.310</t>
  </si>
  <si>
    <t>Rejuntamento de rodapé em placa cerâmica extrudada antiácida de 9 mm, com argamassa sintética  industrializada tricomponente à base de resina epóxi, juntas acima de 3 até 6 mm</t>
  </si>
  <si>
    <t>18.08</t>
  </si>
  <si>
    <t>18.08.032</t>
  </si>
  <si>
    <t>Revestimento em porcelanato esmaltado antiderrapante para área externa e ambiente com alto tráfego, grupo de absorção BIa, assentado com argamassa colante industrializada, rejuntado</t>
  </si>
  <si>
    <t>18.08.042</t>
  </si>
  <si>
    <t>Rodapé em porcelanato esmaltado antiderrapante para área externa e ambiente com alto tráfego, grupo de absorção BIa, assentado com argamassa colante industrializada, rejuntado</t>
  </si>
  <si>
    <t>18.08.062</t>
  </si>
  <si>
    <t>Revestimento em porcelanato esmaltado polido para área interna e ambiente com tráfego médio, grupo de absorção BIa, assentado com argamassa colante industrializada, rejuntado</t>
  </si>
  <si>
    <t>18.08.072</t>
  </si>
  <si>
    <t>Rodapé em porcelanato esmaltado polido para área interna e ambiente com tráfego médio, grupo de absorção BIa, assentado com argamassa colante industrializada, rejuntado</t>
  </si>
  <si>
    <t>18.08.090</t>
  </si>
  <si>
    <t>Revestimento em porcelanato esmaltado acetinado para área interna e ambiente com acesso ao exterior, grupo de absorção BIa, resistência química B, assentado com argamassa colante industrializada, rejuntado</t>
  </si>
  <si>
    <t>18.08.100</t>
  </si>
  <si>
    <t>Rodapé em porcelanato esmaltado acetinado para área interna e ambiente com acesso ao exterior, grupo de absorção BIa, resistência química B, assentado com argamassa colante industrializada, rejuntado</t>
  </si>
  <si>
    <t>18.08.110</t>
  </si>
  <si>
    <t>Revestimento em porcelanato técnico antiderrapante para área externa, grupo de absorção BIa, assentado com argamassa colante industrializada, rejuntado</t>
  </si>
  <si>
    <t>18.08.120</t>
  </si>
  <si>
    <t>Rodapé em porcelanato técnico antiderrapante para área interna, grupo de absorção BIa, assentado com argamassa colante industrializada, rejuntado</t>
  </si>
  <si>
    <t>18.08.130</t>
  </si>
  <si>
    <t>Revestimento em porcelanato técnico antiácido para área de alto tráfego, grupo de absorção BIa, assentado com argamassa colante industrializada e rejuntado com resina epóxi</t>
  </si>
  <si>
    <t>18.08.140</t>
  </si>
  <si>
    <t>Rodapé em porcelanato técnico antiácido para área de alto tráfego, grupo de absorção BIa, assentado com argamassa colante industrializada e rejuntado com resina epóxi</t>
  </si>
  <si>
    <t>18.08.152</t>
  </si>
  <si>
    <t>Revestimento em porcelanato técnico natural para área interna e ambiente com acesso ao exterior, grupo de absorção BIa, assentado com argamassa colante industrializada, rejuntado</t>
  </si>
  <si>
    <t>18.08.162</t>
  </si>
  <si>
    <t>Rodapé em porcelanato técnico natural, para área interna e ambiente com acesso ao exterior, grupo de absorção BIa, assentado com argamassa colante industrializada, rejuntado</t>
  </si>
  <si>
    <t>18.08.170</t>
  </si>
  <si>
    <t>Revestimento em porcelanato técnico polido para área interna e ambiente de médio tráfego, grupo de absorção BIa, coeficiente de atrito I, assentado com argamassa colante industrializada, rejuntado</t>
  </si>
  <si>
    <t>18.08.180</t>
  </si>
  <si>
    <t>Rodapé em porcelanato técnico polido para área interna e ambiente de médio tráfego, grupo de absorção BIa, assentado com argamassa colante industrializada, rejuntado</t>
  </si>
  <si>
    <t>18.11</t>
  </si>
  <si>
    <t>18.11.012</t>
  </si>
  <si>
    <t>Revestimento em placa cerâmica esmaltada de 7,5x7,5 cm, assentado e rejuntado com argamassa industrializada</t>
  </si>
  <si>
    <t>18.11.022</t>
  </si>
  <si>
    <t>Revestimento em placa cerâmica esmaltada de 10x10 cm, assentado e rejuntado com argamassa industrializada</t>
  </si>
  <si>
    <t>18.11.032</t>
  </si>
  <si>
    <t>Revestimento em placa cerâmica esmaltada de 15x15 cm, tipo monocolor, assentado e rejuntado com argamassa industrializada</t>
  </si>
  <si>
    <t>18.11.042</t>
  </si>
  <si>
    <t>Revestimento em placa cerâmica esmaltada de 20x20 cm, tipo monocolor, assentado e rejuntado com argamassa industrializada</t>
  </si>
  <si>
    <t>18.11.052</t>
  </si>
  <si>
    <t>Revestimento em placa cerâmica esmaltada, tipo monoporosa, retangular, assentado e rejuntado com argamassa industrializada</t>
  </si>
  <si>
    <t>18.12</t>
  </si>
  <si>
    <t>18.12.020</t>
  </si>
  <si>
    <t>Revestimento em pastilha de porcelana natural ou esmaltada de 5 x 5 cm, assentado e rejuntado com argamassa colante industrializada</t>
  </si>
  <si>
    <t>18.12.120</t>
  </si>
  <si>
    <t>Revestimento em pastilha de porcelana natural ou esmaltada de 2,5 x 2,5 cm, assentado e rejuntado com argamassa colante industrializada</t>
  </si>
  <si>
    <t>18.12.140</t>
  </si>
  <si>
    <t>Revestimento em pastilha de porcelana natural ou esmaltada de 2,5 x 5 cm, assentado e rejuntado com argamassa colante industrializada</t>
  </si>
  <si>
    <t>18.13</t>
  </si>
  <si>
    <t>18.13.010</t>
  </si>
  <si>
    <t>Revestimento em placa cerâmica não esmaltada extrudada, de alta resistência química e mecânica, espessura de 9 mm, assentado com argamassa colante industrializada</t>
  </si>
  <si>
    <t>18.13.020</t>
  </si>
  <si>
    <t>Revestimento em placa cerâmica extrudada de alta resistência química e mecânica, espessura entre 9 e 10 mm, assentado com argamassa industrializada de alta aderência</t>
  </si>
  <si>
    <t>18.13.202</t>
  </si>
  <si>
    <t>Rejuntamento em placa cerâmica extrudada, espessura entre 9 e 10 mm, com argamassa industrial anticorrosiva à base de resina epóxi, juntas de 6 a 10 mm</t>
  </si>
  <si>
    <t>19</t>
  </si>
  <si>
    <t>19.01</t>
  </si>
  <si>
    <t>19.01.010</t>
  </si>
  <si>
    <t>Rodapé em granito, espessura de 3 cm e altura de 7 cm</t>
  </si>
  <si>
    <t>19.01.020</t>
  </si>
  <si>
    <t>Revestimento em granito, espessura de 2 cm, assente com massa</t>
  </si>
  <si>
    <t>19.01.040</t>
  </si>
  <si>
    <t>Revestimento em granito, espessura de 3 cm, assente com massa</t>
  </si>
  <si>
    <t>19.01.120</t>
  </si>
  <si>
    <t>Degrau e espelho de granito, espessura de 2 cm</t>
  </si>
  <si>
    <t>19.01.320</t>
  </si>
  <si>
    <t>Rodapé em granito, espessura de 3 cm e altura de 7,01 até 10 cm</t>
  </si>
  <si>
    <t>19.01.410</t>
  </si>
  <si>
    <t>Revestimento em granito jateado, espessura de 2,0 cm, assente com massa</t>
  </si>
  <si>
    <t>19.01.420</t>
  </si>
  <si>
    <t>Rodapé em granito jateado, espessura de 2 cm e altura de 7 cm, assente com massa</t>
  </si>
  <si>
    <t>19.01.430</t>
  </si>
  <si>
    <t>Degrau e espelho em granito jateado, espessura de 2 cm, assente com massa</t>
  </si>
  <si>
    <t>19.01.440</t>
  </si>
  <si>
    <t>Soleira / peitoril em granito jateado, espessura de 2 cm e largura de 20 a 30cm, assente com massa</t>
  </si>
  <si>
    <t>19.02</t>
  </si>
  <si>
    <t>19.02.020</t>
  </si>
  <si>
    <t>Revestimento em mármore branco, espessura de 2 cm, assente com massa</t>
  </si>
  <si>
    <t>19.02.040</t>
  </si>
  <si>
    <t>Revestimento em mármore travertino nacional, espessura de 2 cm, assente com massa</t>
  </si>
  <si>
    <t>19.02.060</t>
  </si>
  <si>
    <t>Revestimento em mármore branco, espessura de 3 cm, assente com massa</t>
  </si>
  <si>
    <t>19.02.080</t>
  </si>
  <si>
    <t>Revestimento em mármore travertino nacional, espessura de 3 cm, assente com massa</t>
  </si>
  <si>
    <t>19.02.220</t>
  </si>
  <si>
    <t>Degrau e espelho em mármore branco, espessura de 2 cm</t>
  </si>
  <si>
    <t>19.02.240</t>
  </si>
  <si>
    <t>Degrau e espelho em mármore travertino nacional, espessura de 2 cm</t>
  </si>
  <si>
    <t>19.02.250</t>
  </si>
  <si>
    <t>Rodapé em mármore branco, espessura de 2 cm e altura de 7 cm</t>
  </si>
  <si>
    <t>19.03</t>
  </si>
  <si>
    <t>19.03.020</t>
  </si>
  <si>
    <t>Revestimento em pedra tipo arenito comum</t>
  </si>
  <si>
    <t>19.03.060</t>
  </si>
  <si>
    <t>Revestimento em pedra mineira comum</t>
  </si>
  <si>
    <t>19.03.090</t>
  </si>
  <si>
    <t>Revestimento em pedra Miracema</t>
  </si>
  <si>
    <t>19.03.100</t>
  </si>
  <si>
    <t>Rodapé em pedra Miracema, altura de 5,75 cm</t>
  </si>
  <si>
    <t>19.03.110</t>
  </si>
  <si>
    <t>Rodapé em pedra Miracema, altura de 11,5 cm</t>
  </si>
  <si>
    <t>19.03.220</t>
  </si>
  <si>
    <t>Rodapé em pedra mineira simples, altura de 10 cm</t>
  </si>
  <si>
    <t>19.03.260</t>
  </si>
  <si>
    <t>Revestimento em pedra ardósia selecionada</t>
  </si>
  <si>
    <t>19.03.270</t>
  </si>
  <si>
    <t>Rodapé em pedra ardósia, altura de 7 cm</t>
  </si>
  <si>
    <t>19.03.290</t>
  </si>
  <si>
    <t>Peitoril e/ou soleira em ardósia, espessura de 2 cm e largura até 20 cm</t>
  </si>
  <si>
    <t>19.20</t>
  </si>
  <si>
    <t>19.20.020</t>
  </si>
  <si>
    <t>Recolocação de mármore, pedras e granitos, assentes com massa</t>
  </si>
  <si>
    <t>20</t>
  </si>
  <si>
    <t>20.01</t>
  </si>
  <si>
    <t>20.01.040</t>
  </si>
  <si>
    <t>Lambril em madeira macho/fêmea tarugado, exceto pinus</t>
  </si>
  <si>
    <t>20.03</t>
  </si>
  <si>
    <t>20.03.010</t>
  </si>
  <si>
    <t>Soalho em tábua de madeira aparelhada</t>
  </si>
  <si>
    <t>20.04</t>
  </si>
  <si>
    <t>20.04.020</t>
  </si>
  <si>
    <t>Piso em tacos de Ipê colado</t>
  </si>
  <si>
    <t>20.10</t>
  </si>
  <si>
    <t>20.10.040</t>
  </si>
  <si>
    <t>Rodapé de madeira de 7 x 1,5 cm</t>
  </si>
  <si>
    <t>20.10.120</t>
  </si>
  <si>
    <t>Cordão de madeira</t>
  </si>
  <si>
    <t>20.20</t>
  </si>
  <si>
    <t>20.20.020</t>
  </si>
  <si>
    <t>Recolocação de soalho em madeira</t>
  </si>
  <si>
    <t>20.20.040</t>
  </si>
  <si>
    <t>Recolocação de tacos soltos com cola</t>
  </si>
  <si>
    <t>20.20.100</t>
  </si>
  <si>
    <t>Recolocação de rodapé e cordão de madeira</t>
  </si>
  <si>
    <t>20.20.200</t>
  </si>
  <si>
    <t>Raspagem com calafetação e aplicação de verniz sinteco</t>
  </si>
  <si>
    <t>20.20.220</t>
  </si>
  <si>
    <t>Raspagem com calafetação e aplicação de cera</t>
  </si>
  <si>
    <t>21</t>
  </si>
  <si>
    <t>21.01</t>
  </si>
  <si>
    <t>21.01.100</t>
  </si>
  <si>
    <t>Revestimento em borracha sintética preta, espessura de 4 mm - colado</t>
  </si>
  <si>
    <t>21.01.130</t>
  </si>
  <si>
    <t>Revestimento em borracha sintética preta, espessura de 7 mm - argamassado</t>
  </si>
  <si>
    <t>21.01.160</t>
  </si>
  <si>
    <t>Revestimento em grama sintética, com espessura de 20 a 32 mm</t>
  </si>
  <si>
    <t>21.02</t>
  </si>
  <si>
    <t>21.02.050</t>
  </si>
  <si>
    <t>Revestimento vinílico, espessura de 2 mm, para tráfego médio, com impermeabilizante acrílico</t>
  </si>
  <si>
    <t>21.02.060</t>
  </si>
  <si>
    <t>Revestimento vinílico, espessura de 3,2 mm, para tráfego intenso, com impermeabilizante acrílico</t>
  </si>
  <si>
    <t>21.02.071</t>
  </si>
  <si>
    <t>Revestimento vinílico em manta, espessura total de 2mm, resistente a lavagem com hipoclorito</t>
  </si>
  <si>
    <t>21.02.271</t>
  </si>
  <si>
    <t>Revestimento vinílico em manta heterogênea, espessura de 2 mm, com impermeabilizante acrílico</t>
  </si>
  <si>
    <t>21.02.281</t>
  </si>
  <si>
    <t>Revestimento vinílico flexível em manta homogênea, espessura de 2 mm, com impermeabilizante acrílico</t>
  </si>
  <si>
    <t>21.02.291</t>
  </si>
  <si>
    <t>Revestimento vinílico heterogêneo flexível em réguas, espessura de 3 mm, com impermeabilizante acrílico</t>
  </si>
  <si>
    <t>21.02.310</t>
  </si>
  <si>
    <t>Revestimento vinílico autoportante acústico, espessura de 4,5 mm, com impermeabilizante acrílico</t>
  </si>
  <si>
    <t>21.02.311</t>
  </si>
  <si>
    <t>Revestimento vinílico autoportante, espessura de 4 mm, com impermeabilizante acrílico</t>
  </si>
  <si>
    <t>21.02.320</t>
  </si>
  <si>
    <t>Revestimento vinílico antiestático acústico, espessura de 5 mm, com impermeabilizante acrílico</t>
  </si>
  <si>
    <t>21.03</t>
  </si>
  <si>
    <t>21.03.010</t>
  </si>
  <si>
    <t>Revestimento em aço inoxidável AISI 304, liga 18,8, chapa 20, espessura de 1 mm, acabamento escovado com grana especial</t>
  </si>
  <si>
    <t>21.03.090</t>
  </si>
  <si>
    <t>Piso elevado tipo telescópico em chapa de aço, sem revestimento</t>
  </si>
  <si>
    <t>21.03.151</t>
  </si>
  <si>
    <t>Revestimento em placas de alumínio composto "ACM", espessura de 4 mm e acabamento em PVDF</t>
  </si>
  <si>
    <t>21.04</t>
  </si>
  <si>
    <t>21.04.100</t>
  </si>
  <si>
    <t>Revestimento com carpete para tráfego moderado, uso comercial, tipo bouclê de 5,4 até 8 mm</t>
  </si>
  <si>
    <t>21.04.110</t>
  </si>
  <si>
    <t>Revestimento com carpete para tráfego intenso, uso comercial, tipo bouclê de 6 mm</t>
  </si>
  <si>
    <t>21.05</t>
  </si>
  <si>
    <t>21.05.010</t>
  </si>
  <si>
    <t>Piso em painel com miolo de madeira contraplacado por lâminas de madeira e externamente por chapas em CRFS, espessura de 40 mm</t>
  </si>
  <si>
    <t>21.05.100</t>
  </si>
  <si>
    <t>Piso elevado de concreto em placas de 600 x 600 mm, antiderrapante, sem acabamento</t>
  </si>
  <si>
    <t>21.07</t>
  </si>
  <si>
    <t>21.07.010</t>
  </si>
  <si>
    <t>Revestimento em laminado melamínico dissipativo</t>
  </si>
  <si>
    <t>21.10</t>
  </si>
  <si>
    <t>21.10.050</t>
  </si>
  <si>
    <t>Rodapé de poliestireno, espessura de 7 cm</t>
  </si>
  <si>
    <t>21.10.051</t>
  </si>
  <si>
    <t>Rodapé de poliestireno, espessura de 8 cm</t>
  </si>
  <si>
    <t>21.10.061</t>
  </si>
  <si>
    <t>Rodapé para piso vinílico em PVC, espessura de 2 mm e altura de 5 cm, curvo/plano, com impermeabilizante acrílico</t>
  </si>
  <si>
    <t>21.10.071</t>
  </si>
  <si>
    <t>Rodapé flexível para piso vinílico em PVC, espessura de 2 mm e altura de 7,5 cm, curvo/plano, com impermeabilizante acrílico</t>
  </si>
  <si>
    <t>21.10.081</t>
  </si>
  <si>
    <t>Rodapé hospitalar flexível em PVC para piso vinílico, espessura de 2 mm e altura de 7,5 cm, com impermeabilizante acrílico</t>
  </si>
  <si>
    <t>21.10.210</t>
  </si>
  <si>
    <t>Rodapé em borracha sintética preta, altura até 7 cm - colado</t>
  </si>
  <si>
    <t>21.10.220</t>
  </si>
  <si>
    <t>Rodapé de cordão de poliamida</t>
  </si>
  <si>
    <t>21.10.250</t>
  </si>
  <si>
    <t>Rodapé em laminado melamínico dissipativo, espessura de 2 mm e altura de 10 cm</t>
  </si>
  <si>
    <t>21.11</t>
  </si>
  <si>
    <t>21.11.050</t>
  </si>
  <si>
    <t>Degrau (piso e espelho) em borracha sintética preta com testeira - colado</t>
  </si>
  <si>
    <t>21.11.131</t>
  </si>
  <si>
    <t>Testeira flexível para arremate de degrau vinílico em PVC, espessura de 2 mm, com impermeabilizante acrílico</t>
  </si>
  <si>
    <t>21.20</t>
  </si>
  <si>
    <t>21.20.020</t>
  </si>
  <si>
    <t>Recolocação de piso sintético com cola</t>
  </si>
  <si>
    <t>21.20.040</t>
  </si>
  <si>
    <t>Recolocação de piso sintético argamassado</t>
  </si>
  <si>
    <t>21.20.050</t>
  </si>
  <si>
    <t>Recolocação de piso elevado telescópico metálico, inclusive estrutura de sustentação</t>
  </si>
  <si>
    <t>21.20.060</t>
  </si>
  <si>
    <t>Furação de piso elevado telescópico em chapa de aço</t>
  </si>
  <si>
    <t>21.20.100</t>
  </si>
  <si>
    <t>Recolocação de rodapé e cordões sintéticos</t>
  </si>
  <si>
    <t>21.20.300</t>
  </si>
  <si>
    <t>Fita adesiva antiderrapante com largura de 5 cm</t>
  </si>
  <si>
    <t>21.20.302</t>
  </si>
  <si>
    <t>Fita adesiva antiderrapante fosforescente, alto tráfego, largura de 5 cm</t>
  </si>
  <si>
    <t>21.20.410</t>
  </si>
  <si>
    <t>Cantoneira de sobrepor em PVC de 4 x 4 cm</t>
  </si>
  <si>
    <t>21.20.460</t>
  </si>
  <si>
    <t>Canto externo de acabamento em PVC</t>
  </si>
  <si>
    <t>22</t>
  </si>
  <si>
    <t>22.01</t>
  </si>
  <si>
    <t>22.01.010</t>
  </si>
  <si>
    <t>Forro em tábuas aparelhadas macho e fêmea de pinus</t>
  </si>
  <si>
    <t>22.01.020</t>
  </si>
  <si>
    <t>Forro em tábuas aparelhadas macho e fêmea de pinus tarugado</t>
  </si>
  <si>
    <t>22.01.080</t>
  </si>
  <si>
    <t>Forro xadrez em ripas de angelim-vermelho / bacuri / maçaranduba tarugado</t>
  </si>
  <si>
    <t>22.01.210</t>
  </si>
  <si>
    <t>Testeira em tábua aparelhada, largura até 20 cm</t>
  </si>
  <si>
    <t>22.01.220</t>
  </si>
  <si>
    <t>Beiral em tábua de angelim-vermelho / bacuri / maçaranduba macho e fêmea com tarugamento</t>
  </si>
  <si>
    <t>22.01.240</t>
  </si>
  <si>
    <t>Beiral em tábua de angelim-vermelho / bacuri / maçaranduba macho e fêmea</t>
  </si>
  <si>
    <t>22.02</t>
  </si>
  <si>
    <t>22.02.010</t>
  </si>
  <si>
    <t>Forro em placa de gesso liso fixo</t>
  </si>
  <si>
    <t>22.02.030</t>
  </si>
  <si>
    <t>Forro em painéis de gesso acartonado, espessura de 12,5 mm, fixo</t>
  </si>
  <si>
    <t>22.02.100</t>
  </si>
  <si>
    <t>Forro em painéis de gesso acartonado, acabamento liso com película em PVC - 625mm x 1250mm, espessura de 9,5mm, removível</t>
  </si>
  <si>
    <t>22.02.190</t>
  </si>
  <si>
    <t>Forro de gesso removível com película rígida de PVC de 625mm x 625mm</t>
  </si>
  <si>
    <t>22.03</t>
  </si>
  <si>
    <t>22.03.010</t>
  </si>
  <si>
    <t>Forro em poliestireno expandido com textura acrílica, espessura de 20 mm</t>
  </si>
  <si>
    <t>22.03.020</t>
  </si>
  <si>
    <t>Forro em lã de vidro revestido em PVC, espessura de 20 mm</t>
  </si>
  <si>
    <t>22.03.030</t>
  </si>
  <si>
    <t>Forro em fibra mineral acústico, revestido em látex</t>
  </si>
  <si>
    <t>22.03.040</t>
  </si>
  <si>
    <t>Forro modular removível em PVC de 618mm x 1243mm</t>
  </si>
  <si>
    <t>22.03.050</t>
  </si>
  <si>
    <t>Forro em fibra mineral revestido em látex</t>
  </si>
  <si>
    <t>22.03.070</t>
  </si>
  <si>
    <t>Forro em lâmina de PVC</t>
  </si>
  <si>
    <t>22.03.122</t>
  </si>
  <si>
    <t>Forro em fibra mineral com placas acústicas removíveis de 625mm x 1250mm</t>
  </si>
  <si>
    <t>22.03.140</t>
  </si>
  <si>
    <t>Forro em fibra mineral com placas acústicas removíveis de 625mm x 625mm</t>
  </si>
  <si>
    <t>22.04</t>
  </si>
  <si>
    <t>22.04.020</t>
  </si>
  <si>
    <t>Forro metálico removível, em painéis de 625mm x 625mm, tipo colmeia</t>
  </si>
  <si>
    <t>22.06</t>
  </si>
  <si>
    <t>22.06.130</t>
  </si>
  <si>
    <t>Brise em placa cimentícia, montado em perfil e chapa metálica</t>
  </si>
  <si>
    <t>22.06.200</t>
  </si>
  <si>
    <t>Brise metálico curvo e móvel em chapa microperfurada aluzinc pré-pintada</t>
  </si>
  <si>
    <t>22.06.210</t>
  </si>
  <si>
    <t>Brise metálico fixo em chapa microperfurada aluzinc pré-pintada</t>
  </si>
  <si>
    <t>22.06.220</t>
  </si>
  <si>
    <t>Brise metálico fixo e linear em chapa microperfurada aluzinc pré-pintada, largura frontal de 57 mm</t>
  </si>
  <si>
    <t>22.06.230</t>
  </si>
  <si>
    <t>Brise metálico fixo e linear em chapa lisa aluzinc pré-pintada, largura frontal de 30 mm</t>
  </si>
  <si>
    <t>22.06.240</t>
  </si>
  <si>
    <t>Brise metálico fixo em chapa lisa aluzinc pré-pintada, formato ogiva, lâmina frontal de 200 mm</t>
  </si>
  <si>
    <t>22.06.250</t>
  </si>
  <si>
    <t>Brise metálico curvo e móvel termoacústico em chapa lisa aluzinc pré-pintada</t>
  </si>
  <si>
    <t>22.06.300</t>
  </si>
  <si>
    <t>Brise metálico curvo e móvel em chapa microperfurada de alumínio pré-pintada</t>
  </si>
  <si>
    <t>22.06.310</t>
  </si>
  <si>
    <t>Brise metálico fixo em chapa microperfurada de alumínio pré-pintada</t>
  </si>
  <si>
    <t>22.06.320</t>
  </si>
  <si>
    <t>Brise metálico fixo e linear em chapa microperfurada alumínio pré-pintada, largura frontal de 57 mm</t>
  </si>
  <si>
    <t>22.06.330</t>
  </si>
  <si>
    <t>Brise metálico fixo e linear em chapa lisa em alumínio pré-pintada, largura frontal de 30 mm</t>
  </si>
  <si>
    <t>22.06.340</t>
  </si>
  <si>
    <t>Brise metálico fixo em chapa lisa alumínio pré-pintada, formato ogiva, lâmina frontal de 200 mm</t>
  </si>
  <si>
    <t>22.06.350</t>
  </si>
  <si>
    <t>Brise metálico curvo e móvel termoacústico em chapa lisa de alumínio pré-pintada</t>
  </si>
  <si>
    <t>22.20</t>
  </si>
  <si>
    <t>22.20.010</t>
  </si>
  <si>
    <t>Placa em fibra de vidro revestida em PVC</t>
  </si>
  <si>
    <t>22.20.020</t>
  </si>
  <si>
    <t>Recolocação de forros fixados</t>
  </si>
  <si>
    <t>22.20.040</t>
  </si>
  <si>
    <t>Recolocação de forros apoiados ou encaixados</t>
  </si>
  <si>
    <t>22.20.050</t>
  </si>
  <si>
    <t>Moldura de gesso simples, largura até 6,0 cm</t>
  </si>
  <si>
    <t>22.20.090</t>
  </si>
  <si>
    <t>Abertura para vão de luminária em forro de PVC modular</t>
  </si>
  <si>
    <t>23</t>
  </si>
  <si>
    <t>23.01</t>
  </si>
  <si>
    <t>23.01.050</t>
  </si>
  <si>
    <t>Caixilho em madeira maximar</t>
  </si>
  <si>
    <t>23.01.060</t>
  </si>
  <si>
    <t>Caixilho em madeira tipo veneziana de correr</t>
  </si>
  <si>
    <t>23.02</t>
  </si>
  <si>
    <t>23.02.010</t>
  </si>
  <si>
    <t>Acréscimo de bandeira - porta macho e fêmea com batente de madeira</t>
  </si>
  <si>
    <t>23.02.030</t>
  </si>
  <si>
    <t>Porta macho e fêmea com batente de madeira - 70 x 210 cm</t>
  </si>
  <si>
    <t>23.02.040</t>
  </si>
  <si>
    <t>Porta macho e fêmea com batente de madeira - 80 x 210 cm</t>
  </si>
  <si>
    <t>23.02.050</t>
  </si>
  <si>
    <t>Porta macho e fêmea com batente de madeira - 90 x 210 cm</t>
  </si>
  <si>
    <t>23.02.060</t>
  </si>
  <si>
    <t>Porta macho e fêmea com batente de madeira - 120 x 210 cm</t>
  </si>
  <si>
    <t>23.02.500</t>
  </si>
  <si>
    <t>Acréscimo de bandeira - porta macho e fêmea com batente metálico</t>
  </si>
  <si>
    <t>23.02.520</t>
  </si>
  <si>
    <t>Porta macho e fêmea com batente metálico - 70 x 210 cm</t>
  </si>
  <si>
    <t>23.02.530</t>
  </si>
  <si>
    <t>Porta macho e fêmea com batente metálico - 80 x 210 cm</t>
  </si>
  <si>
    <t>23.02.540</t>
  </si>
  <si>
    <t>Porta macho e fêmea com batente metálico - 90 x 210 cm</t>
  </si>
  <si>
    <t>23.02.550</t>
  </si>
  <si>
    <t>Porta macho e fêmea com batente metálico - 120 x 210 cm</t>
  </si>
  <si>
    <t>23.04</t>
  </si>
  <si>
    <t>23.04.010</t>
  </si>
  <si>
    <t>Acréscimo de bandeira - porta lisa revestida com laminado fenólico melamínico e batente de madeira sem revestimento</t>
  </si>
  <si>
    <t>23.04.070</t>
  </si>
  <si>
    <t>Porta em laminado fenólico melamínico com batente em alumínio - 80 x 180 cm</t>
  </si>
  <si>
    <t>23.04.080</t>
  </si>
  <si>
    <t>Porta em laminado fenólico melamínico com batente em alumínio - 60 x 160 cm</t>
  </si>
  <si>
    <t>23.04.090</t>
  </si>
  <si>
    <t>Porta em laminado fenólico melamínico com acabamento liso, batente de madeira sem revestimento - 70 x 210 cm</t>
  </si>
  <si>
    <t>23.04.100</t>
  </si>
  <si>
    <t>Porta em laminado fenólico melamínico com acabamento liso, batente de madeira sem revestimento - 80 x 210 cm</t>
  </si>
  <si>
    <t>23.04.110</t>
  </si>
  <si>
    <t>Porta em laminado fenólico melamínico com acabamento liso, batente de madeira sem revestimento - 90 x 210 cm</t>
  </si>
  <si>
    <t>23.04.120</t>
  </si>
  <si>
    <t>Porta em laminado fenólico melamínico com acabamento liso, batente de madeira sem revestimento - 120 x 210 cm</t>
  </si>
  <si>
    <t>23.04.130</t>
  </si>
  <si>
    <t>Porta em laminado fenólico melamínico com acabamento liso, batente de madeira sem revestimento - 140 x 210 cm</t>
  </si>
  <si>
    <t>23.04.140</t>
  </si>
  <si>
    <t>Porta em laminado fenólico melamínico com acabamento liso, batente de madeira sem revestimento - 220 x 210 cm</t>
  </si>
  <si>
    <t>23.04.500</t>
  </si>
  <si>
    <t>Acréscimo de bandeira - porta lisa revestida com laminado fenólico melamínico e batente metálico</t>
  </si>
  <si>
    <t>23.04.570</t>
  </si>
  <si>
    <t>Porta em laminado melamínico estrutural com acabamento texturizado, batente em alumínio com ferragens - 60 x 180 cm</t>
  </si>
  <si>
    <t>23.04.580</t>
  </si>
  <si>
    <t>Porta em laminado fenólico melamínico com acabamento liso, batente metálico - 60 x 160 cm</t>
  </si>
  <si>
    <t>23.04.590</t>
  </si>
  <si>
    <t>Porta em laminado fenólico melamínico com acabamento liso, batente metálico - 70 x 210 cm</t>
  </si>
  <si>
    <t>23.04.600</t>
  </si>
  <si>
    <t>Porta em laminado fenólico melamínico com acabamento liso, batente metálico - 80 x 210 cm</t>
  </si>
  <si>
    <t>23.04.610</t>
  </si>
  <si>
    <t>Porta em laminado fenólico melamínico com acabamento liso, batente metálico - 90 x 210 cm</t>
  </si>
  <si>
    <t>23.04.620</t>
  </si>
  <si>
    <t>Porta em laminado fenólico melamínico com acabamento liso, batente metálico - 120 x 210 cm</t>
  </si>
  <si>
    <t>23.04.630</t>
  </si>
  <si>
    <t>Porta em laminado fenólico melamínico com acabamento liso, batente metálico - 60 x 100 cm</t>
  </si>
  <si>
    <t>23.08</t>
  </si>
  <si>
    <t>23.08.010</t>
  </si>
  <si>
    <t>Estrado em madeira</t>
  </si>
  <si>
    <t>23.08.020</t>
  </si>
  <si>
    <t>Faixa/batedor de proteção em madeira aparelhada natural de 10 x 2,5 cm</t>
  </si>
  <si>
    <t>23.08.030</t>
  </si>
  <si>
    <t>Faixa/batedor de proteção em madeira de 20 x 5 cm, com acabamento em laminado fenólico melamínico</t>
  </si>
  <si>
    <t>23.08.040</t>
  </si>
  <si>
    <t>Armário/gabinete embutido em MDF sob medida, revestido em laminado melamínico, com portas e prateleiras</t>
  </si>
  <si>
    <t>23.08.060</t>
  </si>
  <si>
    <t>Tampo sob medida em compensado, revestido na face superior em laminado fenólico melamínico</t>
  </si>
  <si>
    <t>23.08.080</t>
  </si>
  <si>
    <t>Prateleira sob medida em compensado, revestida nas duas faces em laminado fenólico melamínico</t>
  </si>
  <si>
    <t>23.08.100</t>
  </si>
  <si>
    <t>Armário tipo prateleira com subdivisão em compensado, revestido totalmente em laminado fenólico melamínico</t>
  </si>
  <si>
    <t>23.08.110</t>
  </si>
  <si>
    <t>Painel em compensado naval, espessura de 25 mm</t>
  </si>
  <si>
    <t>23.08.160</t>
  </si>
  <si>
    <t>Porta lisa com balcão, batente de madeira, completa - 80 x 210 cm</t>
  </si>
  <si>
    <t>23.08.170</t>
  </si>
  <si>
    <t>Lousa em laminado melamínico, branco - linha comercial</t>
  </si>
  <si>
    <t>23.08.210</t>
  </si>
  <si>
    <t>Armário sob medida em compensado de madeira totalmente revestido em folheado de madeira, completo</t>
  </si>
  <si>
    <t>23.08.220</t>
  </si>
  <si>
    <t>Armário sob medida em compensado de madeira totalmente revestido em laminado melamínico texturizado, completo</t>
  </si>
  <si>
    <t>23.08.320</t>
  </si>
  <si>
    <t>Porta acústica de madeira</t>
  </si>
  <si>
    <t>23.08.380</t>
  </si>
  <si>
    <t>Faixa/batedor de proteção em madeira de 290 x 15 mm, com acabamento em laminado fenólico melamínico</t>
  </si>
  <si>
    <t>23.09</t>
  </si>
  <si>
    <t>23.09.010</t>
  </si>
  <si>
    <t>Acréscimo de bandeira - porta lisa comum com batente de madeira</t>
  </si>
  <si>
    <t>23.09.020</t>
  </si>
  <si>
    <t>Porta lisa com batente madeira - 60 x 210 cm</t>
  </si>
  <si>
    <t>23.09.030</t>
  </si>
  <si>
    <t>Porta lisa com batente madeira - 70 x 210 cm</t>
  </si>
  <si>
    <t>23.09.040</t>
  </si>
  <si>
    <t>Porta lisa com batente madeira - 80 x 210 cm</t>
  </si>
  <si>
    <t>23.09.050</t>
  </si>
  <si>
    <t>Porta lisa com batente madeira - 90 x 210 cm</t>
  </si>
  <si>
    <t>23.09.052</t>
  </si>
  <si>
    <t>Porta lisa com batente madeira - 110 x 210 cm</t>
  </si>
  <si>
    <t>23.09.060</t>
  </si>
  <si>
    <t>Porta lisa com batente madeira - 120 x 210 cm</t>
  </si>
  <si>
    <t>23.09.100</t>
  </si>
  <si>
    <t>Porta lisa com batente madeira - 160 x 210 cm</t>
  </si>
  <si>
    <t>23.09.420</t>
  </si>
  <si>
    <t>Porta lisa com batente em alumínio, largura 60 cm, altura de 105 a 200 cm</t>
  </si>
  <si>
    <t>23.09.430</t>
  </si>
  <si>
    <t>Porta lisa com batente em alumínio, largura 80 cm, altura de 105 a 200 cm</t>
  </si>
  <si>
    <t>23.09.440</t>
  </si>
  <si>
    <t>Porta lisa com batente em alumínio, largura 90 cm, altura de 105 a 200 cm</t>
  </si>
  <si>
    <t>23.09.520</t>
  </si>
  <si>
    <t>Porta lisa com batente metálico - 60 x 160 cm</t>
  </si>
  <si>
    <t>23.09.530</t>
  </si>
  <si>
    <t>Porta lisa com batente metálico - 80 x 160 cm</t>
  </si>
  <si>
    <t>23.09.540</t>
  </si>
  <si>
    <t>Porta lisa com batente metálico - 70 x 210 cm</t>
  </si>
  <si>
    <t>23.09.550</t>
  </si>
  <si>
    <t>Porta lisa com batente metálico - 80 x 210 cm</t>
  </si>
  <si>
    <t>23.09.560</t>
  </si>
  <si>
    <t>Porta lisa com batente metálico - 90 x 210 cm</t>
  </si>
  <si>
    <t>23.09.570</t>
  </si>
  <si>
    <t>Porta lisa com batente metálico - 120 x 210 cm</t>
  </si>
  <si>
    <t>23.09.590</t>
  </si>
  <si>
    <t>Porta lisa com batente metálico - 160 x 210 cm</t>
  </si>
  <si>
    <t>23.09.600</t>
  </si>
  <si>
    <t>Porta lisa com batente metálico - 60 x 180 cm</t>
  </si>
  <si>
    <t>23.09.610</t>
  </si>
  <si>
    <t>Porta lisa com batente metálico - 60 x 210 cm</t>
  </si>
  <si>
    <t>23.09.630</t>
  </si>
  <si>
    <t>Porta lisa com batente madeira, 2 folhas - 140 x 210 cm</t>
  </si>
  <si>
    <t>23.11</t>
  </si>
  <si>
    <t>23.11.010</t>
  </si>
  <si>
    <t>Acréscimo de bandeira - porta lisa para acabamento em verniz, com batente de madeira</t>
  </si>
  <si>
    <t>23.11.030</t>
  </si>
  <si>
    <t>Porta lisa para acabamento em verniz, com batente de madeira - 70 x 210 cm</t>
  </si>
  <si>
    <t>23.11.040</t>
  </si>
  <si>
    <t>Porta lisa para acabamento em verniz, com batente de madeira - 80 x 210 cm</t>
  </si>
  <si>
    <t>23.11.050</t>
  </si>
  <si>
    <t>Porta lisa para acabamento em verniz, com batente de madeira - 90 x 210 cm</t>
  </si>
  <si>
    <t>23.12</t>
  </si>
  <si>
    <t>23.12.001</t>
  </si>
  <si>
    <t>Porta lisa de madeira, interna "PIM", para acabamento em pintura, padrão dimensional médio, com ferragens, completo - 80 x 210 cm</t>
  </si>
  <si>
    <t>23.13</t>
  </si>
  <si>
    <t>23.13.001</t>
  </si>
  <si>
    <t>Porta lisa de madeira, interna "PIM", para acabamento em pintura, padrão dimensional médio/pesado, com ferragens, completo - 80 x 210 cm</t>
  </si>
  <si>
    <t>23.13.002</t>
  </si>
  <si>
    <t>Porta lisa de madeira, interna "PIM", para acabamento em pintura, padrão dimensional médio/pesado, com ferragens, completo - 90 x 210 cm</t>
  </si>
  <si>
    <t>23.13.020</t>
  </si>
  <si>
    <t>Porta lisa de madeira, interna, resistente a umidade "PIM RU", para acabamento em pintura, padrão dimensional médio/pesado, com ferragens, completo - 80 x 210 cm</t>
  </si>
  <si>
    <t>23.13.040</t>
  </si>
  <si>
    <t>Porta lisa de madeira, interna, resistente a umidade "PIM RU", para acabamento revestido ou em pintura, para divisória sanitária, padrão dimensional médio/pesado, com ferragens, completo - 80 x 190 cm</t>
  </si>
  <si>
    <t>23.13.052</t>
  </si>
  <si>
    <t>Porta lisa de madeira, interna, resistente a umidade "PIM RU", para acabamento em pintura, tipo acessível, padrão dimensional médio/pesado, com ferragens, completo - 90 x 210 cm</t>
  </si>
  <si>
    <t>23.13.064</t>
  </si>
  <si>
    <t>Porta lisa de madeira, interna, resistente a umidade "PIM RU", para acabamento em pintura, de correr ou deslizante, tipo acessível, padrão dimensional pesado, com sistema deslizante e ferragens, completo - 100 x 210 cm</t>
  </si>
  <si>
    <t>23.20</t>
  </si>
  <si>
    <t>23.20.020</t>
  </si>
  <si>
    <t>Recolocação de batentes de madeira</t>
  </si>
  <si>
    <t>23.20.040</t>
  </si>
  <si>
    <t>Recolocação de folhas de porta ou janela</t>
  </si>
  <si>
    <t>23.20.060</t>
  </si>
  <si>
    <t>Recolocação de guarnição ou molduras</t>
  </si>
  <si>
    <t>23.20.100</t>
  </si>
  <si>
    <t>Batente de madeira para porta</t>
  </si>
  <si>
    <t>23.20.110</t>
  </si>
  <si>
    <t>Visor fixo e requadro de madeira para porta, para receber vidro</t>
  </si>
  <si>
    <t>23.20.120</t>
  </si>
  <si>
    <t>Guarnição de madeira</t>
  </si>
  <si>
    <t>23.20.140</t>
  </si>
  <si>
    <t>Acréscimo de visor completo em porta de madeira</t>
  </si>
  <si>
    <t>23.20.160</t>
  </si>
  <si>
    <t>Folha de porta veneziana maciça, sob medida</t>
  </si>
  <si>
    <t>23.20.170</t>
  </si>
  <si>
    <t>Folha de porta lisa folheada com madeira, sob medida</t>
  </si>
  <si>
    <t>23.20.180</t>
  </si>
  <si>
    <t>Folha de porta em madeira para receber vidro, sob medida</t>
  </si>
  <si>
    <t>23.20.310</t>
  </si>
  <si>
    <t>23.20.320</t>
  </si>
  <si>
    <t>23.20.330</t>
  </si>
  <si>
    <t>23.20.340</t>
  </si>
  <si>
    <t>23.20.450</t>
  </si>
  <si>
    <t>23.20.460</t>
  </si>
  <si>
    <t>23.20.550</t>
  </si>
  <si>
    <t>23.20.600</t>
  </si>
  <si>
    <t>Folha de porta em madeira com tela de proteção tipo mosqueteira</t>
  </si>
  <si>
    <t>24</t>
  </si>
  <si>
    <t>24.01</t>
  </si>
  <si>
    <t>24.01.010</t>
  </si>
  <si>
    <t>Caixilho em ferro fixo, sob medida</t>
  </si>
  <si>
    <t>24.01.030</t>
  </si>
  <si>
    <t>Caixilho em ferro basculante, sob medida</t>
  </si>
  <si>
    <t>24.01.070</t>
  </si>
  <si>
    <t>Caixilho em ferro de correr, sob medida</t>
  </si>
  <si>
    <t>24.01.080</t>
  </si>
  <si>
    <t>Caixilho em ferro de correr, linha comercial</t>
  </si>
  <si>
    <t>24.01.090</t>
  </si>
  <si>
    <t>Caixilho em ferro com ventilação permanente, sob medida</t>
  </si>
  <si>
    <t>24.01.100</t>
  </si>
  <si>
    <t>Caixilho em ferro tipo veneziana, linha comercial</t>
  </si>
  <si>
    <t>24.01.110</t>
  </si>
  <si>
    <t>Caixilho em ferro tipo veneziana, sob medida</t>
  </si>
  <si>
    <t>24.01.120</t>
  </si>
  <si>
    <t>Caixilho tipo veneziana industrial com montantes em aço galvanizado e aletas em fibra de vidro</t>
  </si>
  <si>
    <t>24.01.180</t>
  </si>
  <si>
    <t>Caixilho removível em tela de aço galvanizado, tipo ondulada com malha de 1", fio 12, com requadro tubular de aço carbono, sob medida</t>
  </si>
  <si>
    <t>24.01.190</t>
  </si>
  <si>
    <t>Caixilho fixo em tela de aço galvanizado tipo ondulada com malha de 1/2", fio 12, com requadro em cantoneira de aço carbono, sob medida</t>
  </si>
  <si>
    <t>24.01.200</t>
  </si>
  <si>
    <t>Caixilho fixo em aço SAE 1010/1020 para vidro à prova de bala, sob medida</t>
  </si>
  <si>
    <t>24.01.270</t>
  </si>
  <si>
    <t>Caixilho tipo guichê em perfil de chapa dobrada em aço, com subdivisões para vidro laminado 3 mm, sob medida</t>
  </si>
  <si>
    <t>24.01.280</t>
  </si>
  <si>
    <t>Caixilho tipo guichê em chapa de aço</t>
  </si>
  <si>
    <t>24.02</t>
  </si>
  <si>
    <t>24.02.010</t>
  </si>
  <si>
    <t>Porta em ferro de abrir, para receber vidro, sob medida</t>
  </si>
  <si>
    <t>24.02.020</t>
  </si>
  <si>
    <t>Porta em ferro de abrir, para receber vidro, linha comercial</t>
  </si>
  <si>
    <t>24.02.040</t>
  </si>
  <si>
    <t>Porta/portão tipo gradil sob medida</t>
  </si>
  <si>
    <t>24.02.050</t>
  </si>
  <si>
    <t>Porta corta-fogo classe P.90 de 90 x 210 cm, completa, com maçaneta tipo alavanca</t>
  </si>
  <si>
    <t>24.02.052</t>
  </si>
  <si>
    <t>Porta corta-fogo classe P.90 de 100 x 210 cm, completa, com maçaneta tipo alavanca</t>
  </si>
  <si>
    <t>24.02.054</t>
  </si>
  <si>
    <t>Porta corta-fogo classe P.90, com barra antipânico numa face e maçaneta na outra, completa</t>
  </si>
  <si>
    <t>24.02.056</t>
  </si>
  <si>
    <t>Porta corta-fogo classe P.120 de 80 x 210 cm, com uma folha de abrir, completa</t>
  </si>
  <si>
    <t>24.02.058</t>
  </si>
  <si>
    <t>Porta corta-fogo classe P.120 de 90 x 210 cm, com uma folha de abrir, completa</t>
  </si>
  <si>
    <t>24.02.060</t>
  </si>
  <si>
    <t>Porta/portão de abrir em chapa, sob medida</t>
  </si>
  <si>
    <t>24.02.070</t>
  </si>
  <si>
    <t>Porta de ferro de abrir tipo veneziana, linha comercial</t>
  </si>
  <si>
    <t>24.02.080</t>
  </si>
  <si>
    <t>Porta/portão de abrir em veneziana de ferro, sob medida</t>
  </si>
  <si>
    <t>24.02.100</t>
  </si>
  <si>
    <t>Portão tubular em tela de aço galvanizado até 2,50 m de altura, completo</t>
  </si>
  <si>
    <t>24.02.270</t>
  </si>
  <si>
    <t>Portão de 2 folhas, tubular em tela de aço galvanizado acima de 2,50 m de altura, completo</t>
  </si>
  <si>
    <t>24.02.280</t>
  </si>
  <si>
    <t>Porta/portão de correr em tela ondulada de aço galvanizado, sob medida</t>
  </si>
  <si>
    <t>24.02.290</t>
  </si>
  <si>
    <t>Porta/portão de correr em chapa cega dupla, sob medida</t>
  </si>
  <si>
    <t>24.02.410</t>
  </si>
  <si>
    <t>Porta em ferro de correr, para receber vidro, sob medida</t>
  </si>
  <si>
    <t>24.02.430</t>
  </si>
  <si>
    <t>Porta em ferro de abrir, parte inferior chapeada, parte superior para receber vidro, sob medida</t>
  </si>
  <si>
    <t>24.02.440</t>
  </si>
  <si>
    <t>Porta em ferro tipo sanfonada, em chapa cega, sob medida</t>
  </si>
  <si>
    <t>24.02.450</t>
  </si>
  <si>
    <t>Grade de proteção para caixilhos</t>
  </si>
  <si>
    <t>24.02.470</t>
  </si>
  <si>
    <t>Portinhola de correr em chapa, para ´passa pacote´, completa, sob medida</t>
  </si>
  <si>
    <t>24.02.480</t>
  </si>
  <si>
    <t>Portinhola de abrir em chapa, para ´passa pacote´, completa, sob medida</t>
  </si>
  <si>
    <t>24.02.490</t>
  </si>
  <si>
    <t>Grade em barra chata soldada de 1 1/2´ x 1/4´, sob medida</t>
  </si>
  <si>
    <t>24.02.590</t>
  </si>
  <si>
    <t>Porta de enrolar manual, cega ou vazada</t>
  </si>
  <si>
    <t>24.02.630</t>
  </si>
  <si>
    <t>Portão de 2 folhas tubular diâmetro de 3´, com tela em aço galvanizado de 2´, altura acima de 3,00 m, completo</t>
  </si>
  <si>
    <t>24.02.810</t>
  </si>
  <si>
    <t>Porta/portão de abrir em chapa cega com isolamento acústico, sob medida</t>
  </si>
  <si>
    <t>24.02.840</t>
  </si>
  <si>
    <t>Portão basculante em chapa metálica, estruturado com perfis metálicos</t>
  </si>
  <si>
    <t>24.02.900</t>
  </si>
  <si>
    <t>Porta de abrir em chapa dupla com visor, batente envolvente, completa</t>
  </si>
  <si>
    <t>24.02.930</t>
  </si>
  <si>
    <t>Portão de 2 folhas tubular, com tela em aço galvanizado de 2´ e fio 10, completo</t>
  </si>
  <si>
    <t>24.03</t>
  </si>
  <si>
    <t>24.03.100</t>
  </si>
  <si>
    <t>Alçapão/tampa em chapa de ferro com porta cadeado</t>
  </si>
  <si>
    <t>24.03.200</t>
  </si>
  <si>
    <t>Tela de proteção tipo mosquiteira em aço galvanizado, com requadro em perfis de ferro</t>
  </si>
  <si>
    <t>24.03.210</t>
  </si>
  <si>
    <t>Tela de proteção em malha ondulada de 1´, fio 10 (BWG), com requadro</t>
  </si>
  <si>
    <t>24.03.290</t>
  </si>
  <si>
    <t>Fechamento em chapa de aço galvanizada nº 14 MSG, perfurada com diâmetro de 12,7 mm, requadro em chapa dobrada</t>
  </si>
  <si>
    <t>24.03.300</t>
  </si>
  <si>
    <t>Fechamento em chapa expandida losangular de 10 x 20 mm, com requadro em cantoneira de aço carbono</t>
  </si>
  <si>
    <t>24.03.310</t>
  </si>
  <si>
    <t>Corrimão tubular em aço galvanizado, diâmetro 1 1/2´</t>
  </si>
  <si>
    <t>24.03.320</t>
  </si>
  <si>
    <t>Corrimão tubular em aço galvanizado, diâmetro 2´</t>
  </si>
  <si>
    <t>24.03.340</t>
  </si>
  <si>
    <t>Tampa em chapa de segurança tipo xadrez, aço galvanizado a fogo antiderrapante de 1/4´</t>
  </si>
  <si>
    <t>24.03.410</t>
  </si>
  <si>
    <t>Fechamento em chapa perfurada, furos quadrados 4 x 4 mm, com requadro em cantoneira de aço carbono</t>
  </si>
  <si>
    <t>24.03.680</t>
  </si>
  <si>
    <t>Grade para piso eletrofundida, malha 30 x 100 mm, com barra de 40 x 2 mm</t>
  </si>
  <si>
    <t>24.03.690</t>
  </si>
  <si>
    <t>Grade para forro eletrofundida, malha 25 x 100 mm, com barra de 25 x 2 mm</t>
  </si>
  <si>
    <t>24.03.930</t>
  </si>
  <si>
    <t>Porta de enrolar automatizada, em chapa de aço galvanizada microperfurada, com pintura eletrostática, com controle remoto</t>
  </si>
  <si>
    <t>24.04</t>
  </si>
  <si>
    <t>24.04.150</t>
  </si>
  <si>
    <t>Porta de segurança de correr suspensa em grade de aço SAE 1045, diâmetro de 1´, completa, sem têmpera e revenimento</t>
  </si>
  <si>
    <t>24.04.220</t>
  </si>
  <si>
    <t>Grade de segurança em aço SAE 1045, diâmetro 1´, sem têmpera e revenimento</t>
  </si>
  <si>
    <t>24.04.230</t>
  </si>
  <si>
    <t>24.04.240</t>
  </si>
  <si>
    <t>Grade de segurança em aço SAE 1045 chapeada, diâmetro 1´, sem têmpera e revenimento</t>
  </si>
  <si>
    <t>24.04.250</t>
  </si>
  <si>
    <t>24.04.260</t>
  </si>
  <si>
    <t>24.04.270</t>
  </si>
  <si>
    <t>24.04.280</t>
  </si>
  <si>
    <t>24.04.300</t>
  </si>
  <si>
    <t>Grade de segurança em aço SAE 1045, diâmetro 1´, com têmpera e revenimento</t>
  </si>
  <si>
    <t>24.04.310</t>
  </si>
  <si>
    <t>24.04.320</t>
  </si>
  <si>
    <t>Grade de segurança em aço SAE 1045 chapeada, diâmetro 1´, com têmpera e revenimento</t>
  </si>
  <si>
    <t>24.04.330</t>
  </si>
  <si>
    <t>24.04.340</t>
  </si>
  <si>
    <t>24.04.350</t>
  </si>
  <si>
    <t>24.04.360</t>
  </si>
  <si>
    <t>24.04.370</t>
  </si>
  <si>
    <t>24.04.380</t>
  </si>
  <si>
    <t>Porta de segurança de correr suspensa em grade de aço SAE 1045, chapeada, diâmetro de 1´, completa, sem têmpera e revenimento</t>
  </si>
  <si>
    <t>24.04.400</t>
  </si>
  <si>
    <t>Porta de segurança de correr em grade de aço SAE 1045, diâmetro de 1´, completa, com têmpera e revenimento</t>
  </si>
  <si>
    <t>24.04.410</t>
  </si>
  <si>
    <t>Porta de segurança de correr suspensa em grade de aço SAE 1045 chapeada, diâmetro de 1´, completa, com têmpera e revenimento</t>
  </si>
  <si>
    <t>24.04.420</t>
  </si>
  <si>
    <t>Porta de segurança de correr em grade de aço SAE 1045 chapeada, diâmetro de 1´, completa, sem têmpera e revenimento</t>
  </si>
  <si>
    <t>24.04.430</t>
  </si>
  <si>
    <t>Porta de segurança de correr em grade de aço SAE 1045, diâmetro de 1´, completa, sem têmpera e revenimento</t>
  </si>
  <si>
    <t>24.04.610</t>
  </si>
  <si>
    <t>Caixilho de segurança em aço SAE 1010/1020 tipo fixo e de correr, para receber vidro, com bandeira tipo veneziana</t>
  </si>
  <si>
    <t>24.04.620</t>
  </si>
  <si>
    <t>24.04.630</t>
  </si>
  <si>
    <t>24.06</t>
  </si>
  <si>
    <t>24.06.030</t>
  </si>
  <si>
    <t>Guarda-corpo com vidro de 8mm, em tubo de aço galvanizado, diâmetro 1 1/2´</t>
  </si>
  <si>
    <t>24.07</t>
  </si>
  <si>
    <t>24.07.030</t>
  </si>
  <si>
    <t>Porta de enrolar automatizado, em perfil meia cana perfurado, tipo transvision</t>
  </si>
  <si>
    <t>24.07.040</t>
  </si>
  <si>
    <t>Porta de abrir em chapa de aço galvanizado, com requadro em tela ondulada malha 2´ e fio 12</t>
  </si>
  <si>
    <t>24.08</t>
  </si>
  <si>
    <t>24.08.020</t>
  </si>
  <si>
    <t>Corrimão duplo em tubo de aço inoxidável escovado, com diâmetro de 1 1/2´ e montantes com diâmetro de 2´</t>
  </si>
  <si>
    <t>24.08.031</t>
  </si>
  <si>
    <t>Corrimão em tubo de aço inoxidável escovado, diâmetro de 1 1/2"</t>
  </si>
  <si>
    <t>24.08.040</t>
  </si>
  <si>
    <t>Corrimão em tubo de aço inoxidável escovado, diâmetro de 1 1/2´ e montantes com diâmetro de 2´</t>
  </si>
  <si>
    <t>24.20</t>
  </si>
  <si>
    <t>24.20.020</t>
  </si>
  <si>
    <t>Recolocação de esquadrias metálicas</t>
  </si>
  <si>
    <t>24.20.040</t>
  </si>
  <si>
    <t>Recolocação de batentes</t>
  </si>
  <si>
    <t>24.20.060</t>
  </si>
  <si>
    <t>Recolocação de escada de marinheiro</t>
  </si>
  <si>
    <t>24.20.090</t>
  </si>
  <si>
    <t>Solda MIG em esquadrias metálicas</t>
  </si>
  <si>
    <t>24.20.100</t>
  </si>
  <si>
    <t>Brete para instalação lateral em grade de segurança</t>
  </si>
  <si>
    <t>24.20.120</t>
  </si>
  <si>
    <t>Batente em chapa dobrada para portas</t>
  </si>
  <si>
    <t>24.20.140</t>
  </si>
  <si>
    <t>Batente em chapa de aço SAE 1010/1020, espessura de 3/16´, para obras de segurança</t>
  </si>
  <si>
    <t>24.20.200</t>
  </si>
  <si>
    <t>Chapa de ferro nº 14, inclusive soldagem</t>
  </si>
  <si>
    <t>24.20.230</t>
  </si>
  <si>
    <t>Tela ondulada em aço galvanizado fio 10 BWG, malha de 1´</t>
  </si>
  <si>
    <t>24.20.270</t>
  </si>
  <si>
    <t>Tela em aço galvanizado fio 16 BWG, malha de 1´ - tipo alambrado</t>
  </si>
  <si>
    <t>24.20.300</t>
  </si>
  <si>
    <t>Chapa perfurada em aço SAE 1020, furos redondos de diâmetro 7,5 mm, espessura 1/8´ - soldagem tipo MIG</t>
  </si>
  <si>
    <t>24.20.310</t>
  </si>
  <si>
    <t>25</t>
  </si>
  <si>
    <t>25.01</t>
  </si>
  <si>
    <t>25.01.020</t>
  </si>
  <si>
    <t>Caixilho em alumínio fixo, sob medida</t>
  </si>
  <si>
    <t>25.01.030</t>
  </si>
  <si>
    <t>Caixilho em alumínio basculante com vidro, linha comercial</t>
  </si>
  <si>
    <t>25.01.040</t>
  </si>
  <si>
    <t>Caixilho em alumínio basculante, sob medida</t>
  </si>
  <si>
    <t>25.01.050</t>
  </si>
  <si>
    <t>Caixilho em alumínio maximar com vidro, linha comercial</t>
  </si>
  <si>
    <t>25.01.060</t>
  </si>
  <si>
    <t>Caixilho em alumínio maximar, sob medida</t>
  </si>
  <si>
    <t>25.01.070</t>
  </si>
  <si>
    <t>Caixilho em alumínio de correr com vidro, linha comercial</t>
  </si>
  <si>
    <t>25.01.080</t>
  </si>
  <si>
    <t>Caixilho em alumínio de correr, sob medida</t>
  </si>
  <si>
    <t>25.01.090</t>
  </si>
  <si>
    <t>Caixilho em alumínio tipo veneziana com vidro, linha comercial</t>
  </si>
  <si>
    <t>Caixilho em alumínio tipo veneziana, sob medida</t>
  </si>
  <si>
    <t>25.01.110</t>
  </si>
  <si>
    <t>Caixilho guilhotina em alumínio anodizado, sob medida</t>
  </si>
  <si>
    <t>25.01.120</t>
  </si>
  <si>
    <t>Caixilho tipo veneziana industrial com montantes em alumínio e aletas em fibra de vidro</t>
  </si>
  <si>
    <t>25.01.240</t>
  </si>
  <si>
    <t>25.01.361</t>
  </si>
  <si>
    <t>25.01.371</t>
  </si>
  <si>
    <t>25.01.380</t>
  </si>
  <si>
    <t>25.01.400</t>
  </si>
  <si>
    <t>Caixilho em alumínio anodizado fixo</t>
  </si>
  <si>
    <t>25.01.410</t>
  </si>
  <si>
    <t>Caixilho em alumínio anodizado maximar</t>
  </si>
  <si>
    <t>25.01.430</t>
  </si>
  <si>
    <t>Caixilho em alumínio fixo, tipo fachada</t>
  </si>
  <si>
    <t>25.01.440</t>
  </si>
  <si>
    <t>Caixilho em alumínio maximar, tipo fachada</t>
  </si>
  <si>
    <t>25.01.460</t>
  </si>
  <si>
    <t>Gradil em alumínio natural, sob medida</t>
  </si>
  <si>
    <t>25.01.470</t>
  </si>
  <si>
    <t>Caixilho fixo tipo veneziana em alumínio anodizado, sob medida - branco</t>
  </si>
  <si>
    <t>25.01.480</t>
  </si>
  <si>
    <t>Caixilho em alumínio com pintura eletrostática, basculante, sob medida - branco</t>
  </si>
  <si>
    <t>25.01.490</t>
  </si>
  <si>
    <t>Caixilho em alumínio com pintura eletrostática, maximar, sob medida - branco</t>
  </si>
  <si>
    <t>25.01.500</t>
  </si>
  <si>
    <t>Caixilho em alumínio anodizado fixo, sob medida - bronze/preto</t>
  </si>
  <si>
    <t>25.01.510</t>
  </si>
  <si>
    <t>Caixilho em alumínio anodizado basculante, sob medida - bronze/preto</t>
  </si>
  <si>
    <t>25.01.520</t>
  </si>
  <si>
    <t>Caixilho em alumínio anodizado maximar, sob medida - bronze/preto</t>
  </si>
  <si>
    <t>25.01.530</t>
  </si>
  <si>
    <t>Caixilho em alumínio anodizado de correr, sob medida - bronze/preto</t>
  </si>
  <si>
    <t>25.02</t>
  </si>
  <si>
    <t>25.02.010</t>
  </si>
  <si>
    <t>Porta de entrada de abrir em alumínio com vidro, linha comercial</t>
  </si>
  <si>
    <t>25.02.020</t>
  </si>
  <si>
    <t>Porta de entrada de abrir em alumínio, sob medida</t>
  </si>
  <si>
    <t>25.02.040</t>
  </si>
  <si>
    <t>Porta de entrada de correr em alumínio, sob medida</t>
  </si>
  <si>
    <t>25.02.050</t>
  </si>
  <si>
    <t>Porta veneziana de abrir em alumínio, linha comercial</t>
  </si>
  <si>
    <t>25.02.060</t>
  </si>
  <si>
    <t>Porta/portinhola em alumínio, sob medida</t>
  </si>
  <si>
    <t>25.02.070</t>
  </si>
  <si>
    <t>Portinhola tipo veneziana em alumínio, linha comercial</t>
  </si>
  <si>
    <t>Porta veneziana de abrir em alumínio, sob medida</t>
  </si>
  <si>
    <t>25.02.211</t>
  </si>
  <si>
    <t>Porta veneziana de abrir em alumínio, cor branca</t>
  </si>
  <si>
    <t>25.02.221</t>
  </si>
  <si>
    <t>25.02.230</t>
  </si>
  <si>
    <t>Porta em alumínio anodizado de abrir, sob medida - bronze/preto</t>
  </si>
  <si>
    <t>25.02.240</t>
  </si>
  <si>
    <t>Porta em alumínio anodizado de correr, sob medida - bronze/preto</t>
  </si>
  <si>
    <t>25.02.250</t>
  </si>
  <si>
    <t>Porta em alumínio anodizado de abrir, tipo veneziana, sob medida - bronze/preto</t>
  </si>
  <si>
    <t>25.02.260</t>
  </si>
  <si>
    <t>Portinhola em alumínio anodizado de correr, tipo veneziana, sob medida - bronze/preto</t>
  </si>
  <si>
    <t>25.02.300</t>
  </si>
  <si>
    <t>Porta de abrir em alumínio com pintura eletrostática, sob medida - cor branca</t>
  </si>
  <si>
    <t>25.02.310</t>
  </si>
  <si>
    <t>Porta de abrir em alumínio tipo lambri, sob medida - cor branca</t>
  </si>
  <si>
    <t>25.03</t>
  </si>
  <si>
    <t>25.03.100</t>
  </si>
  <si>
    <t>Guarda-corpo com perfis em alumínio</t>
  </si>
  <si>
    <t>25.20</t>
  </si>
  <si>
    <t>25.20.020</t>
  </si>
  <si>
    <t>Tela de proteção tipo mosquiteira removível, em fibra de vidro com revestimento em PVC e requadro em alumínio</t>
  </si>
  <si>
    <t>26</t>
  </si>
  <si>
    <t>26.01</t>
  </si>
  <si>
    <t>26.01.020</t>
  </si>
  <si>
    <t>Vidro liso transparente de 3 mm</t>
  </si>
  <si>
    <t>26.01.040</t>
  </si>
  <si>
    <t>Vidro liso transparente de 4 mm</t>
  </si>
  <si>
    <t>26.01.060</t>
  </si>
  <si>
    <t>Vidro liso transparente de 5 mm</t>
  </si>
  <si>
    <t>26.01.080</t>
  </si>
  <si>
    <t>Vidro liso transparente de 6 mm</t>
  </si>
  <si>
    <t>26.01.140</t>
  </si>
  <si>
    <t>Vidro liso laminado colorido de 6 mm</t>
  </si>
  <si>
    <t>26.01.155</t>
  </si>
  <si>
    <t>Vidro liso laminado colorido de 10 mm</t>
  </si>
  <si>
    <t>26.01.160</t>
  </si>
  <si>
    <t>Vidro liso laminado leitoso de 6 mm</t>
  </si>
  <si>
    <t>26.01.168</t>
  </si>
  <si>
    <t>Vidro liso laminado incolor de 6 mm</t>
  </si>
  <si>
    <t>26.01.170</t>
  </si>
  <si>
    <t>Vidro liso laminado incolor de 10 mm</t>
  </si>
  <si>
    <t>26.01.180</t>
  </si>
  <si>
    <t>Vidro liso laminado incolor de 30 mm</t>
  </si>
  <si>
    <t>26.01.190</t>
  </si>
  <si>
    <t>Vidro liso laminado jateado de 6 mm</t>
  </si>
  <si>
    <t>26.01.230</t>
  </si>
  <si>
    <t>Vidro fantasia de 3/4 mm</t>
  </si>
  <si>
    <t>26.01.240</t>
  </si>
  <si>
    <t>Vidro fantasia colorido de 3/4 mm</t>
  </si>
  <si>
    <t>26.01.260</t>
  </si>
  <si>
    <t>Vidro aramado de 6/7 mm</t>
  </si>
  <si>
    <t>26.01.348</t>
  </si>
  <si>
    <t>26.01.350</t>
  </si>
  <si>
    <t>26.02</t>
  </si>
  <si>
    <t>26.02.020</t>
  </si>
  <si>
    <t>Vidro temperado incolor de 6 mm</t>
  </si>
  <si>
    <t>26.02.040</t>
  </si>
  <si>
    <t>Vidro temperado incolor de 8 mm</t>
  </si>
  <si>
    <t>26.02.060</t>
  </si>
  <si>
    <t>Vidro temperado incolor de 10 mm</t>
  </si>
  <si>
    <t>26.02.120</t>
  </si>
  <si>
    <t>Vidro temperado cinza ou bronze de 6 mm</t>
  </si>
  <si>
    <t>26.02.140</t>
  </si>
  <si>
    <t>Vidro temperado cinza ou bronze de 8 mm</t>
  </si>
  <si>
    <t>26.02.160</t>
  </si>
  <si>
    <t>Vidro temperado cinza ou bronze de 10 mm</t>
  </si>
  <si>
    <t>26.02.170</t>
  </si>
  <si>
    <t>Vidro temperado serigrafado incolor de 8 mm</t>
  </si>
  <si>
    <t>26.02.300</t>
  </si>
  <si>
    <t>Vidro temperado neutro verde de 10 mm</t>
  </si>
  <si>
    <t>26.03</t>
  </si>
  <si>
    <t>26.03.070</t>
  </si>
  <si>
    <t>Vidro laminado temperado incolor de 8mm</t>
  </si>
  <si>
    <t>26.03.074</t>
  </si>
  <si>
    <t>Vidro laminado temperado incolor de 16 mm</t>
  </si>
  <si>
    <t>26.03.090</t>
  </si>
  <si>
    <t>Vidro laminado temperado jateado de 8mm</t>
  </si>
  <si>
    <t>26.03.300</t>
  </si>
  <si>
    <t>Vidro laminado temperado neutro verde de 12 mm</t>
  </si>
  <si>
    <t>26.04</t>
  </si>
  <si>
    <t>26.04.010</t>
  </si>
  <si>
    <t>Espelho em vidro cristal liso, espessura de 4 mm, colocado sobre a parede</t>
  </si>
  <si>
    <t>26.04.030</t>
  </si>
  <si>
    <t>Espelho comum de 3 mm com moldura em alumínio</t>
  </si>
  <si>
    <t>26.20</t>
  </si>
  <si>
    <t>26.20.010</t>
  </si>
  <si>
    <t>Massa para vidro</t>
  </si>
  <si>
    <t>26.20.020</t>
  </si>
  <si>
    <t>Recolocação de vidro inclusive emassamento ou recolocação de baguetes</t>
  </si>
  <si>
    <t>27</t>
  </si>
  <si>
    <t>27.02</t>
  </si>
  <si>
    <t>27.02.001</t>
  </si>
  <si>
    <t>Chapa em policarbonato compacta, fumê, espessura de 6mm</t>
  </si>
  <si>
    <t>27.02.011</t>
  </si>
  <si>
    <t>Chapa em policarbonato compacta, cristal, espessura de 6 mm</t>
  </si>
  <si>
    <t>27.02.041</t>
  </si>
  <si>
    <t>Chapa em policarbonato compacta, cristal, espessura de 10 mm</t>
  </si>
  <si>
    <t>27.02.050</t>
  </si>
  <si>
    <t>Chapa de policarbonato alveolar de 6 mm</t>
  </si>
  <si>
    <t>27.03</t>
  </si>
  <si>
    <t>27.03.030</t>
  </si>
  <si>
    <t>Placa de poliéster reforçada com fibra de vidro de 3 mm</t>
  </si>
  <si>
    <t>27.04</t>
  </si>
  <si>
    <t>27.04.030</t>
  </si>
  <si>
    <t>Caixilho de correr em PVC</t>
  </si>
  <si>
    <t>27.04.040</t>
  </si>
  <si>
    <t>Corrimão, bate-maca ou protetor de parede em PVC, com amortecimento à impacto, altura de 131 mm</t>
  </si>
  <si>
    <t>27.04.050</t>
  </si>
  <si>
    <t>Protetor de parede ou bate-maca em PVC flexível, com amortecimento à impacto, altura de 150 mm</t>
  </si>
  <si>
    <t>27.04.051</t>
  </si>
  <si>
    <t>Faixa em vinil para proteção de paredes, com amortecimento à alto impacto, altura de 400 mm</t>
  </si>
  <si>
    <t>27.04.052</t>
  </si>
  <si>
    <t>Cantoneira adesiva em vinil de alto impacto</t>
  </si>
  <si>
    <t>27.04.060</t>
  </si>
  <si>
    <t>Bate-maca ou protetor de parede curvo em PVC, com amortecimento à impacto, altura de 200 mm</t>
  </si>
  <si>
    <t>27.04.070</t>
  </si>
  <si>
    <t>Bate-maca ou protetor de parede em PVC, com amortecimento à impacto, altura de 200 mm</t>
  </si>
  <si>
    <t>28</t>
  </si>
  <si>
    <t>28.01</t>
  </si>
  <si>
    <t>28.01.020</t>
  </si>
  <si>
    <t>Ferragem completa com maçaneta tipo alavanca, para porta externa com 1 folha</t>
  </si>
  <si>
    <t>28.01.030</t>
  </si>
  <si>
    <t>Ferragem completa com maçaneta tipo alavanca, para porta externa com 2 folhas</t>
  </si>
  <si>
    <t>28.01.040</t>
  </si>
  <si>
    <t>Ferragem completa com maçaneta tipo alavanca, para porta interna com 1 folha</t>
  </si>
  <si>
    <t>28.01.050</t>
  </si>
  <si>
    <t>28.01.070</t>
  </si>
  <si>
    <t>Ferragem completa para porta de box de WC tipo livre/ocupado</t>
  </si>
  <si>
    <t>28.01.080</t>
  </si>
  <si>
    <t>Ferragem adicional para porta vão simples em divisória</t>
  </si>
  <si>
    <t>28.01.090</t>
  </si>
  <si>
    <t>Ferragem adicional para porta vão duplo em divisória</t>
  </si>
  <si>
    <t>28.01.146</t>
  </si>
  <si>
    <t>Fechadura eletromagnética para capacidade de atraque de 150 kgf</t>
  </si>
  <si>
    <t>28.01.150</t>
  </si>
  <si>
    <t>Fechadura elétrica de sobrepor para porta ou portão com peso até 400 kg</t>
  </si>
  <si>
    <t>28.01.160</t>
  </si>
  <si>
    <t>Mola aérea para porta, com esforço acima de 50 kg até 60 kg</t>
  </si>
  <si>
    <t>28.01.171</t>
  </si>
  <si>
    <t>Mola aérea para porta, com esforço acima de 60 kg até 80 kg</t>
  </si>
  <si>
    <t>28.01.180</t>
  </si>
  <si>
    <t>Mola aérea hidráulica, para porta com largura até 1,60 m</t>
  </si>
  <si>
    <t>28.01.210</t>
  </si>
  <si>
    <t>Fechadura tipo alavanca com chave para porta corta-fogo</t>
  </si>
  <si>
    <t>28.01.250</t>
  </si>
  <si>
    <t>Visor tipo olho mágico</t>
  </si>
  <si>
    <t>28.01.270</t>
  </si>
  <si>
    <t>Fechadura de segurança para cela tipo gorges, com clic e abertura de um lado</t>
  </si>
  <si>
    <t>28.01.280</t>
  </si>
  <si>
    <t>Fechadura de segurança para cela tipo gorges, com clic e abertura de um lado, embutida em caixa</t>
  </si>
  <si>
    <t>28.01.290</t>
  </si>
  <si>
    <t>Fechadura de segurança para corredor tipo gorges, com abertura de dois lados</t>
  </si>
  <si>
    <t>28.01.330</t>
  </si>
  <si>
    <t>Mola hidráulica de piso, para porta com largura até 1,10 m e peso até 120 kg</t>
  </si>
  <si>
    <t>28.01.400</t>
  </si>
  <si>
    <t>Ferrolho de segurança de 1,20 m, para adaptação em portas de celas, embutido em caixa</t>
  </si>
  <si>
    <t>28.01.550</t>
  </si>
  <si>
    <t>Fechadura com maçaneta tipo alavanca em aço inoxidável, para porta externa</t>
  </si>
  <si>
    <t>28.05</t>
  </si>
  <si>
    <t>28.05.020</t>
  </si>
  <si>
    <t>Cadeado de latão com cilindro - trava dupla - 25/27mm</t>
  </si>
  <si>
    <t>28.05.040</t>
  </si>
  <si>
    <t>Cadeado de latão com cilindro - trava dupla - 35/36mm</t>
  </si>
  <si>
    <t>28.05.060</t>
  </si>
  <si>
    <t>Cadeado de latão com cilindro - trava dupla - 50mm</t>
  </si>
  <si>
    <t>28.05.070</t>
  </si>
  <si>
    <t>28.05.080</t>
  </si>
  <si>
    <t>Cadeado de latão com cilindro - trava dupla - 60mm</t>
  </si>
  <si>
    <t>28.20</t>
  </si>
  <si>
    <t>28.20.020</t>
  </si>
  <si>
    <t>Recolocação de fechaduras de embutir</t>
  </si>
  <si>
    <t>28.20.030</t>
  </si>
  <si>
    <t>Barra antipânico de sobrepor para porta de 1 folha</t>
  </si>
  <si>
    <t>28.20.040</t>
  </si>
  <si>
    <t>Recolocação de fechaduras e fechos de sobrepor</t>
  </si>
  <si>
    <t>28.20.050</t>
  </si>
  <si>
    <t>Barra antipânico de sobrepor e maçaneta livre para porta de 1 folha</t>
  </si>
  <si>
    <t>28.20.060</t>
  </si>
  <si>
    <t>Recolocação de dobradiças</t>
  </si>
  <si>
    <t>28.20.070</t>
  </si>
  <si>
    <t>Ferragem para portão de tapume</t>
  </si>
  <si>
    <t>28.20.090</t>
  </si>
  <si>
    <t>Dobradiça tipo gonzo, diâmetro de 1 1/2´ com abas de 2´ x 3/8´</t>
  </si>
  <si>
    <t>28.20.170</t>
  </si>
  <si>
    <t>Brete para instalação superior em porta chapa/grade de segurança</t>
  </si>
  <si>
    <t>28.20.210</t>
  </si>
  <si>
    <t>Ferrolho de segurança para adaptação em portas de celas</t>
  </si>
  <si>
    <t>28.20.211</t>
  </si>
  <si>
    <t>Maçaneta tipo alavanca, acionamento com chave, para porta corta-fogo</t>
  </si>
  <si>
    <t>28.20.220</t>
  </si>
  <si>
    <t>Dobradiça inferior para porta de vidro temperado</t>
  </si>
  <si>
    <t>28.20.230</t>
  </si>
  <si>
    <t>Dobradiça superior para porta de vidro temperado</t>
  </si>
  <si>
    <t>28.20.360</t>
  </si>
  <si>
    <t>Suporte duplo para vidro temperado fixado em alvenaria</t>
  </si>
  <si>
    <t>28.20.411</t>
  </si>
  <si>
    <t>Dobradiça em aço cromado de 3 1/2", para porta de até 21 kg</t>
  </si>
  <si>
    <t>28.20.412</t>
  </si>
  <si>
    <t>Dobradiça em aço inoxidável de 3" x 2 1/2", para porta de até 25 kg</t>
  </si>
  <si>
    <t>28.20.413</t>
  </si>
  <si>
    <t>Dobradiça em latão cromado reforçada de 3 1/2" x 3", para porta de até 35 kg</t>
  </si>
  <si>
    <t>28.20.430</t>
  </si>
  <si>
    <t>Dobradiça em latão cromado, com mola tipo vai e vem, de 3"</t>
  </si>
  <si>
    <t>28.20.510</t>
  </si>
  <si>
    <t>Pivô superior lateral para porta em vidro temperado</t>
  </si>
  <si>
    <t>28.20.550</t>
  </si>
  <si>
    <t>Mancal inferior com rolamento para porta em vidro temperado</t>
  </si>
  <si>
    <t>28.20.590</t>
  </si>
  <si>
    <t>Contra fechadura de centro para porta em vidro temperado</t>
  </si>
  <si>
    <t>28.20.600</t>
  </si>
  <si>
    <t>Fechadura de centro com cilindro para porta em vidro temperado</t>
  </si>
  <si>
    <t>28.20.650</t>
  </si>
  <si>
    <t>Puxador duplo em aço inoxidável, para porta de madeira, alumínio ou vidro, de 350 mm</t>
  </si>
  <si>
    <t>28.20.750</t>
  </si>
  <si>
    <t>Capa de proteção para fechadura / ferrolho</t>
  </si>
  <si>
    <t>28.20.760</t>
  </si>
  <si>
    <t>Espelho para trinco de piso para porta em vidro temperado</t>
  </si>
  <si>
    <t>28.20.770</t>
  </si>
  <si>
    <t>Trinco de piso para porta em vidro temperado</t>
  </si>
  <si>
    <t>28.20.800</t>
  </si>
  <si>
    <t>Equipamento automatizador de portas deslizantes para folha dupla</t>
  </si>
  <si>
    <t>28.20.810</t>
  </si>
  <si>
    <t>Equipamento automatizador telescópico unilateral de portas deslizantes para folha dupla</t>
  </si>
  <si>
    <t>28.20.820</t>
  </si>
  <si>
    <t>Barra antipânico de sobrepor com maçaneta e chave, para porta em vidro de 1 folha</t>
  </si>
  <si>
    <t>28.20.830</t>
  </si>
  <si>
    <t>Barra antipânico de sobrepor com maçaneta e chave, para porta dupla em vidro</t>
  </si>
  <si>
    <t>28.20.840</t>
  </si>
  <si>
    <t>Barra antipânico para porta dupla com travamentos horizontal e vertical completa, com maçaneta tipo alavanca e chave, para vãos de 1,40 a 1,60 m</t>
  </si>
  <si>
    <t>28.20.850</t>
  </si>
  <si>
    <t>Barra antipânico para porta dupla com travamentos horizontal e vertical completa, com maçaneta tipo alavanca e chave, para vãos de 1,70 a 2,60 m</t>
  </si>
  <si>
    <t>28.21</t>
  </si>
  <si>
    <t>28.21.010</t>
  </si>
  <si>
    <t>Dobradiça inferior em zamac, para porta de vidro temperado</t>
  </si>
  <si>
    <t>28.21.020</t>
  </si>
  <si>
    <t>Dobradiça superior em zamac, para porta de vidro temperado</t>
  </si>
  <si>
    <t>28.21.030</t>
  </si>
  <si>
    <t>Suporte simples de canto em zamac, para vidro temperado</t>
  </si>
  <si>
    <t>28.21.040</t>
  </si>
  <si>
    <t>Suporte duplo em zamac para vidro temperado fixado em alvenaria</t>
  </si>
  <si>
    <t>28.21.050</t>
  </si>
  <si>
    <t>Suporte quádruplo em zamac para vidro temperado</t>
  </si>
  <si>
    <t>28.21.060</t>
  </si>
  <si>
    <t>Pivô superior lateral em zamac, para porta em vidro temperado</t>
  </si>
  <si>
    <t>28.21.070</t>
  </si>
  <si>
    <t>Mancal inferior com rolamento em zamac, para porta em vidro temperado</t>
  </si>
  <si>
    <t>28.21.080</t>
  </si>
  <si>
    <t>Contra fechadura de centro em zamac, para porta em vidro temperado</t>
  </si>
  <si>
    <t>28.21.090</t>
  </si>
  <si>
    <t>Suporte duplo ou central sem núcleo em zamac, para vidro temperado</t>
  </si>
  <si>
    <t>28.21.100</t>
  </si>
  <si>
    <t>Trinco de piso em zamac, para vidro temperado</t>
  </si>
  <si>
    <t>28.21.110</t>
  </si>
  <si>
    <t>Espelho para trinco de piso em zamac, para porta em vidro temperado</t>
  </si>
  <si>
    <t>29</t>
  </si>
  <si>
    <t>29.01</t>
  </si>
  <si>
    <t>29.01.020</t>
  </si>
  <si>
    <t>Cantoneira em alumínio perfil sextavado</t>
  </si>
  <si>
    <t>29.01.030</t>
  </si>
  <si>
    <t>Perfil em alumínio natural</t>
  </si>
  <si>
    <t>29.01.040</t>
  </si>
  <si>
    <t>Cantoneira em alumínio perfil ´Y´</t>
  </si>
  <si>
    <t>29.01.210</t>
  </si>
  <si>
    <t>Cantoneira em aço galvanizado</t>
  </si>
  <si>
    <t>29.01.230</t>
  </si>
  <si>
    <t>Cantoneira e perfis em ferro</t>
  </si>
  <si>
    <t>29.03</t>
  </si>
  <si>
    <t>29.03.010</t>
  </si>
  <si>
    <t>Cabo em aço galvanizado com alma de aço, diâmetro de 3/16´ (4,76 mm)</t>
  </si>
  <si>
    <t>29.03.020</t>
  </si>
  <si>
    <t>Cabo em aço galvanizado com alma de aço, diâmetro de 5/16´ (7,94 mm)</t>
  </si>
  <si>
    <t>29.03.030</t>
  </si>
  <si>
    <t>Cordoalha de aço galvanizado, diâmetro de 1/4´ (6,35 mm)</t>
  </si>
  <si>
    <t>29.03.040</t>
  </si>
  <si>
    <t>29.20</t>
  </si>
  <si>
    <t>29.20.030</t>
  </si>
  <si>
    <t>Alumínio liso para complementos e reparos</t>
  </si>
  <si>
    <t>30</t>
  </si>
  <si>
    <t>30.01</t>
  </si>
  <si>
    <t>30.01.010</t>
  </si>
  <si>
    <t>Barra de apoio reta, para pessoas com mobilidade reduzida, em tubo de aço inoxidável de 1 1/2´</t>
  </si>
  <si>
    <t>30.01.020</t>
  </si>
  <si>
    <t>Barra de apoio reta, para pessoas com mobilidade reduzida, em tubo de aço inoxidável de 1 1/2´ x 500 mm</t>
  </si>
  <si>
    <t>30.01.030</t>
  </si>
  <si>
    <t>Barra de apoio reta, para pessoas com mobilidade reduzida, em tubo de aço inoxidável de 1 1/2´ x 800 mm</t>
  </si>
  <si>
    <t>30.01.040</t>
  </si>
  <si>
    <t>Barra de apoio reta, para pessoas com mobilidade reduzida, em tubo de aço inoxidável de 1 1/2´ x 900 mm</t>
  </si>
  <si>
    <t>30.01.050</t>
  </si>
  <si>
    <t>Barra de apoio em ângulo de 90°, para pessoas com mobilidade reduzida, em tubo de aço inoxidável de 1 1/2´ x 800 x 800 mm</t>
  </si>
  <si>
    <t>30.01.061</t>
  </si>
  <si>
    <t>Barra de apoio lateral para lavatório, para pessoas com mobilidade reduzida, em tubo de aço inoxidável de 1.1/4", comprimento 25 a 30 cm</t>
  </si>
  <si>
    <t>30.01.070</t>
  </si>
  <si>
    <t>Barra de apoio reta, para pessoas com mobilidade reduzida, em tubo de alumínio, comprimento de 500 mm, acabamento com pintura epóxi</t>
  </si>
  <si>
    <t>30.01.080</t>
  </si>
  <si>
    <t>Barra de apoio reta, para pessoas com mobilidade reduzida, em tubo de alumínio, comprimento de 800 mm, acabamento com pintura epóxi</t>
  </si>
  <si>
    <t>30.01.090</t>
  </si>
  <si>
    <t>Barra de apoio em ângulo de 90°, para pessoas com mobilidade reduzida, em tubo de alumínio de 800 x 800 mm, acabamento com pintura epóxi</t>
  </si>
  <si>
    <t>30.01.100</t>
  </si>
  <si>
    <t>Barra de apoio reta, para pessoas com mobilidade reduzida, em tubo de alumínio, comprimento de 900 mm, acabamento com pintura epóxi</t>
  </si>
  <si>
    <t>30.01.110</t>
  </si>
  <si>
    <t>Barra de proteção para sifão, para pessoas com mobilidade reduzida, em tubo de alumínio, acabamento com pintura epóxi</t>
  </si>
  <si>
    <t>30.01.120</t>
  </si>
  <si>
    <t>Barra de apoio reta, para pessoas com mobilidade reduzida, em tubo de aço inoxidável de 1 1/4´ x 400 mm</t>
  </si>
  <si>
    <t>30.01.130</t>
  </si>
  <si>
    <t>Barra de proteção para lavatório, para pessoas com mobilidade reduzida, em tubo de alumínio acabamento com pintura epóxi</t>
  </si>
  <si>
    <t>30.03</t>
  </si>
  <si>
    <t>30.03.030</t>
  </si>
  <si>
    <t>Bebedouro elétrico de pressão em aço inoxidável, capacidade de refrigeração de 06 l/h</t>
  </si>
  <si>
    <t>30.03.040</t>
  </si>
  <si>
    <t>Bebedouro elétrico de pressão em aço inoxidável, capacidade de refrigeração de 16,6 l/h</t>
  </si>
  <si>
    <t>30.04</t>
  </si>
  <si>
    <t>30.04.010</t>
  </si>
  <si>
    <t>Revestimento em borracha sintética colorida de 5,0 mm, para sinalização tátil de alerta / direcional - assentamento argamassado</t>
  </si>
  <si>
    <t>30.04.020</t>
  </si>
  <si>
    <t>Revestimento em borracha sintética colorida de 5,0 mm, para sinalização tátil de alerta / direcional - colado</t>
  </si>
  <si>
    <t>30.04.030</t>
  </si>
  <si>
    <t>Piso em ladrilho hidráulico podotátil várias cores (25x25x2,5cm), assentado com argamassa mista</t>
  </si>
  <si>
    <t>30.04.040</t>
  </si>
  <si>
    <t>Faixa em policarbonato para sinalização visual fotoluminescente, para degraus, comprimento de 20 cm</t>
  </si>
  <si>
    <t>30.04.060</t>
  </si>
  <si>
    <t>Revestimento em chapa de aço inoxidável para proteção de portas, altura de 40 cm</t>
  </si>
  <si>
    <t>30.04.070</t>
  </si>
  <si>
    <t>Rejuntamento de piso em ladrilho hidráulico (25x25x2,5cm) com argamassa industrializada para rejunte, juntas de 2 mm</t>
  </si>
  <si>
    <t>30.04.090</t>
  </si>
  <si>
    <t>Sinalização visual de degraus com pintura esmalte epóxi, comprimento de 20 cm</t>
  </si>
  <si>
    <t>30.04.100</t>
  </si>
  <si>
    <t>Piso tátil de concreto, alerta / direcional, intertravado, espessura de 6 cm, com rejunte em areia</t>
  </si>
  <si>
    <t>30.04.110</t>
  </si>
  <si>
    <t>Revestimento em porcelanato antiderrapante de alerta / direcional, grupo de absorção BI-a, rejuntado</t>
  </si>
  <si>
    <t>30.06</t>
  </si>
  <si>
    <t>30.06.010</t>
  </si>
  <si>
    <t>Placa para sinalização tátil (início ou final) em braile para corrimão</t>
  </si>
  <si>
    <t>30.06.020</t>
  </si>
  <si>
    <t>Placa para sinalização tátil (pavimento) em braile para corrimão</t>
  </si>
  <si>
    <t>30.06.030</t>
  </si>
  <si>
    <t>Anel de borracha para sinalização tátil para corrimão, diâmetro de 4,5 cm</t>
  </si>
  <si>
    <t>30.06.050</t>
  </si>
  <si>
    <t>Tinta acrílica para sinalização visual de piso, com acabamento microtexturizado e antiderrapante</t>
  </si>
  <si>
    <t>30.06.061</t>
  </si>
  <si>
    <t>30.06.064</t>
  </si>
  <si>
    <t>30.06.080</t>
  </si>
  <si>
    <t>Placa de identificação em alumínio para WC, com desenho universal de acessibilidade</t>
  </si>
  <si>
    <t>30.06.090</t>
  </si>
  <si>
    <t>Placa de identificação para estacionamento, com desenho universal de acessibilidade, tipo pedestal</t>
  </si>
  <si>
    <t>30.06.100</t>
  </si>
  <si>
    <t>Sinalização com pictograma para vaga de estacionamento</t>
  </si>
  <si>
    <t>30.06.110</t>
  </si>
  <si>
    <t>Sinalização com pictograma para vaga de estacionamento, com faixas demarcatórias</t>
  </si>
  <si>
    <t>30.06.132</t>
  </si>
  <si>
    <t>Placa de sinalização tátil em poliestireno com alto relevo em braile, para identificação de pavimentos</t>
  </si>
  <si>
    <t>30.08</t>
  </si>
  <si>
    <t>30.08.030</t>
  </si>
  <si>
    <t>Assento articulado para banho, em alumínio com pintura epóxi de 700 x 450 mm</t>
  </si>
  <si>
    <t>30.08.040</t>
  </si>
  <si>
    <t>Lavatório de louça para canto sem coluna para pessoas com mobilidade reduzida</t>
  </si>
  <si>
    <t>30.08.050</t>
  </si>
  <si>
    <t>Trocador acessível em MDF com revestimento em laminado melamínico de 180x80cm</t>
  </si>
  <si>
    <t>30.08.060</t>
  </si>
  <si>
    <t>Bacia sifonada de louça para pessoas com mobilidade reduzida - 6 litros</t>
  </si>
  <si>
    <t>30.14</t>
  </si>
  <si>
    <t>30.14.010</t>
  </si>
  <si>
    <t>Elevador de uso restrito a pessoas com mobilidade reduzida com 02 paradas, capacidade de 225 kg - uso interno em alvenaria</t>
  </si>
  <si>
    <t>30.14.020</t>
  </si>
  <si>
    <t>Elevador de uso restrito a pessoas com mobilidade reduzida com 03 paradas, capacidade de 225 kg - uso interno em alvenaria</t>
  </si>
  <si>
    <t>30.14.030</t>
  </si>
  <si>
    <t>Plataforma para elevação até 2,00 m, nas dimensões de 900 x 1400 mm, capacidade de 250 kg- percurso até 1,00 m de altura</t>
  </si>
  <si>
    <t>30.14.040</t>
  </si>
  <si>
    <t>Plataforma para elevação até 2,00 m, nas dimensões de 900 x 1400 mm, capacidade de 250 kg - percurso superior a 1,00 m de altura</t>
  </si>
  <si>
    <t>32</t>
  </si>
  <si>
    <t>32.06</t>
  </si>
  <si>
    <t>32.06.010</t>
  </si>
  <si>
    <t>Lã de vidro e/ou lã de rocha com espessura de 1´</t>
  </si>
  <si>
    <t>32.06.030</t>
  </si>
  <si>
    <t>Lã de vidro e/ou lã de rocha com espessura de 2´</t>
  </si>
  <si>
    <t>32.06.120</t>
  </si>
  <si>
    <t>Argila expandida</t>
  </si>
  <si>
    <t>32.06.130</t>
  </si>
  <si>
    <t>Espuma flexível de poliuretano poliéter/poliéster para absorção acústica, espessura de 5,0 cm</t>
  </si>
  <si>
    <t>32.06.151</t>
  </si>
  <si>
    <t>Lâmina refletiva revestida com dupla face em alumínio, dupla malha de reforço e laminação entre camadas, para isolação térmica</t>
  </si>
  <si>
    <t>32.06.231</t>
  </si>
  <si>
    <t>Película de controle solar refletiva na cor prata, para aplicação em vidros</t>
  </si>
  <si>
    <t>32.06.380</t>
  </si>
  <si>
    <t>Isolamento acústico em placas de espuma semirrígida, com uma camada de manta HD, espessura de 50 mm</t>
  </si>
  <si>
    <t>32.06.396</t>
  </si>
  <si>
    <t>Manta termo-acústica em fibra cerâmica aluminizada, espessura de 38 mm</t>
  </si>
  <si>
    <t>32.06.400</t>
  </si>
  <si>
    <t>Isolamento acústico em placas de espuma semirrígida incombustível, com superfície em cunhas anecóicas, espessura de 50 mm</t>
  </si>
  <si>
    <t>32.07</t>
  </si>
  <si>
    <t>32.07.040</t>
  </si>
  <si>
    <t>Junta plástica de 3/4´ x 1/8´</t>
  </si>
  <si>
    <t>32.07.060</t>
  </si>
  <si>
    <t>Junta de latão bitola de 1/8´</t>
  </si>
  <si>
    <t>32.07.090</t>
  </si>
  <si>
    <t>Junta de dilatação ou vedação com mastique de silicone, 1,0 x 0,5 cm - inclusive guia de apoio em polietileno</t>
  </si>
  <si>
    <t>32.07.110</t>
  </si>
  <si>
    <t>Junta a base de asfalto oxidado a quente</t>
  </si>
  <si>
    <t>cm³</t>
  </si>
  <si>
    <t>32.07.120</t>
  </si>
  <si>
    <t>Mangueira plástica flexível para junta de dilatação</t>
  </si>
  <si>
    <t>32.07.160</t>
  </si>
  <si>
    <t>Junta de dilatação elástica a base de poliuretano</t>
  </si>
  <si>
    <t>32.07.230</t>
  </si>
  <si>
    <t>Perfil de acabamento com borracha termoplástica vulcanizada contínua flexível, para junta de dilatação de embutir - piso-piso</t>
  </si>
  <si>
    <t>32.07.240</t>
  </si>
  <si>
    <t>Perfil de acabamento com borracha termoplástica vulcanizada contínua flexível, para junta de dilatação de embutir - piso-parede</t>
  </si>
  <si>
    <t>32.07.250</t>
  </si>
  <si>
    <t>Perfil de acabamento com borracha termoplástica vulcanizada contínua flexível, para junta de dilatação de embutir - parede-parede ou forro-forro</t>
  </si>
  <si>
    <t>32.07.260</t>
  </si>
  <si>
    <t>Perfil de acabamento com borracha termoplástica vulcanizada contínua flexível, para junta de dilatação de embutir - parede-parede ou forro-forro - canto</t>
  </si>
  <si>
    <t>32.08</t>
  </si>
  <si>
    <t>32.08.010</t>
  </si>
  <si>
    <t>Junta estrutural com poliestireno expandido de alta densidade P-III, espessura de 10 mm</t>
  </si>
  <si>
    <t>32.08.030</t>
  </si>
  <si>
    <t>Junta estrutural com poliestireno expandido de alta densidade P-III, espessura de 20 mm</t>
  </si>
  <si>
    <t>32.08.050</t>
  </si>
  <si>
    <t>Junta estrutural com perfilado termoplástico em PVC, perfil O-12</t>
  </si>
  <si>
    <t>32.08.060</t>
  </si>
  <si>
    <t>Junta estrutural com perfilado termoplástico em PVC, perfil O-22</t>
  </si>
  <si>
    <t>32.08.070</t>
  </si>
  <si>
    <t>Junta estrutural com perfil elastomérico para fissuras, painéis e estruturas em geral, movimentação máxima 15 mm</t>
  </si>
  <si>
    <t>32.08.090</t>
  </si>
  <si>
    <t>Junta estrutural com perfil elastomérico para fissuras, painéis e estruturas em geral, movimentação máxima 30 mm</t>
  </si>
  <si>
    <t>32.08.110</t>
  </si>
  <si>
    <t>Junta estrutural com perfil elastomérico e lábios poliméricos para obras de arte, movimentação máxima 40 mm</t>
  </si>
  <si>
    <t>32.08.130</t>
  </si>
  <si>
    <t>Junta estrutural com perfil elastomérico e lábios poliméricos para obras de arte, movimentação máxima 55 mm</t>
  </si>
  <si>
    <t>32.08.160</t>
  </si>
  <si>
    <t>Junta elástica estrutural de neoprene</t>
  </si>
  <si>
    <t>32.09</t>
  </si>
  <si>
    <t>32.09.020</t>
  </si>
  <si>
    <t>Chapa de aço em bitolas medias</t>
  </si>
  <si>
    <t>32.09.040</t>
  </si>
  <si>
    <t>Apoio em placa de neoprene fretado</t>
  </si>
  <si>
    <t>dm³</t>
  </si>
  <si>
    <t>32.10</t>
  </si>
  <si>
    <t>32.10.050</t>
  </si>
  <si>
    <t>Proteção anticorrosiva, a base de resina epóxi com alcatrão, para ramais sob a terra, com DN até 1´</t>
  </si>
  <si>
    <t>32.10.060</t>
  </si>
  <si>
    <t>Proteção anticorrosiva, a base de resina epóxi com alcatrão, para ramais sob a terra, com DN acima de 1´ até 2´</t>
  </si>
  <si>
    <t>32.10.070</t>
  </si>
  <si>
    <t>Proteção anticorrosiva, a base de resina epóxi com alcatrão, para ramais sob a terra, com DN acima de 2´ até 3´</t>
  </si>
  <si>
    <t>32.10.080</t>
  </si>
  <si>
    <t>Proteção anticorrosiva, a base de resina epóxi com alcatrão, para ramais sob a terra, com DN acima de 3´ até 4´</t>
  </si>
  <si>
    <t>32.10.082</t>
  </si>
  <si>
    <t>Proteção anticorrosiva, a base de resina epóxi com alcatrão, para ramais sob a terra, com DN acima de 5´ até 6´</t>
  </si>
  <si>
    <t>32.10.090</t>
  </si>
  <si>
    <t>Proteção anticorrosiva, com fita adesiva, para ramais sob a terra, com DN até 1´</t>
  </si>
  <si>
    <t>32.10.100</t>
  </si>
  <si>
    <t>Proteção anticorrosiva, com fita adesiva, para ramais sob a terra, com DN acima de 1´ até 2´</t>
  </si>
  <si>
    <t>32.10.110</t>
  </si>
  <si>
    <t>Proteção anticorrosiva, com fita adesiva, para ramais sob a terra, com DN acima de 2´ até 3´</t>
  </si>
  <si>
    <t>32.11</t>
  </si>
  <si>
    <t>32.11.150</t>
  </si>
  <si>
    <t>Proteção para isolamento térmico em alumínio</t>
  </si>
  <si>
    <t>32.11.200</t>
  </si>
  <si>
    <t>Isolamento térmico em polietileno expandido, espessura de 5 mm, para tubulação de 1/2´ (15 mm)</t>
  </si>
  <si>
    <t>32.11.210</t>
  </si>
  <si>
    <t>Isolamento térmico em polietileno expandido, espessura de 5 mm, para tubulação de 3/4´ (22 mm)</t>
  </si>
  <si>
    <t>32.11.220</t>
  </si>
  <si>
    <t>Isolamento térmico em polietileno expandido, espessura de 5 mm, para tubulação de 1´ (28 mm)</t>
  </si>
  <si>
    <t>32.11.230</t>
  </si>
  <si>
    <t>Isolamento térmico em polietileno expandido, espessura de 10 mm, para tubulação de 1 1/4´ (35 mm)</t>
  </si>
  <si>
    <t>32.11.240</t>
  </si>
  <si>
    <t>Isolamento térmico em polietileno expandido, espessura de 10 mm, para tubulação de 1 1/2´ (42 mm)</t>
  </si>
  <si>
    <t>32.11.250</t>
  </si>
  <si>
    <t>Isolamento térmico em polietileno expandido, espessura de 10 mm, para tubulação de 2´ (54 mm)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</si>
  <si>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</si>
  <si>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</si>
  <si>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</si>
  <si>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</si>
  <si>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32.11.290</t>
  </si>
  <si>
    <t>Isolamento térmico em espuma elastomérica, espessura de 9 a 12 mm, para tubulação de 5/8´ (cobre) ou 1/4´ (ferro)</t>
  </si>
  <si>
    <t>32.11.300</t>
  </si>
  <si>
    <t>Isolamento térmico em espuma elastomérica, espessura de 9 a 12 mm, para tubulação de 1´ (cobre)</t>
  </si>
  <si>
    <t>32.11.310</t>
  </si>
  <si>
    <t>Isolamento térmico em espuma elastomérica, espessura de 19 a 26 mm, para tubulação de 7/8´ (cobre) ou 1/2´ (ferro)</t>
  </si>
  <si>
    <t>32.11.320</t>
  </si>
  <si>
    <t>Isolamento térmico em espuma elastomérica, espessura de 19 a 26 mm, para tubulação de 1 1/8´ (cobre) ou 3/4´ (ferro)</t>
  </si>
  <si>
    <t>32.11.330</t>
  </si>
  <si>
    <t>Isolamento térmico em espuma elastomérica, espessura de 19 a 26 mm, para tubulação de 1 3/8´ (cobre) ou 1´ (ferro)</t>
  </si>
  <si>
    <t>32.11.340</t>
  </si>
  <si>
    <t>Isolamento térmico em espuma elastomérica, espessura de 19 a 26 mm, para tubulação de 1 5/8´ (cobre) ou 1 1/4´ (ferro)</t>
  </si>
  <si>
    <t>32.11.350</t>
  </si>
  <si>
    <t>Isolamento térmico em espuma elastomérica, espessura de 19 a 26 mm, para tubulação de 1 1/2´ (ferro)</t>
  </si>
  <si>
    <t>32.11.360</t>
  </si>
  <si>
    <t>Isolamento térmico em espuma elastomérica, espessura de 19 a 26 mm, para tubulação de 2´ (ferro)</t>
  </si>
  <si>
    <t>32.11.370</t>
  </si>
  <si>
    <t>Isolamento térmico em espuma elastomérica, espessura de 19 a 26 mm, para tubulação de 2 1/2´ (ferro)</t>
  </si>
  <si>
    <t>32.11.380</t>
  </si>
  <si>
    <t>Isolamento térmico em espuma elastomérica, espessura de 19 a 26 mm, para tubulação de 3 1/2´ (cobre) ou 3´ (ferro)</t>
  </si>
  <si>
    <t>32.11.390</t>
  </si>
  <si>
    <t>Isolamento térmico em espuma elastomérica, espessura de 19 a 26 mm, para tubulação de 4´ (ferro)</t>
  </si>
  <si>
    <t>32.11.400</t>
  </si>
  <si>
    <t>Isolamento térmico em espuma elastomérica, espessura de 19 a 26 mm, para tubulação de 5´ (ferro)</t>
  </si>
  <si>
    <t>32.11.410</t>
  </si>
  <si>
    <t>Isolamento térmico em espuma elastomérica, espessura de 19 a 26 mm, para tubulação de 6´ (ferro)</t>
  </si>
  <si>
    <t>32.11.420</t>
  </si>
  <si>
    <t>Manta em espuma elastomérica, espessura de 19 a 26 mm, para isolamento térmico de tubulação acima de 6´</t>
  </si>
  <si>
    <t>32.11.430</t>
  </si>
  <si>
    <t>Isolamento térmico em espuma elastomérica, espessura de 19 a 26 mm, para tubulação de 3/8" (cobre) ou 1/8" (ferro)</t>
  </si>
  <si>
    <t>32.11.440</t>
  </si>
  <si>
    <t>Isolamento térmico em espuma elastomérica, espessura de 19 a 26 mm, para tubulação de 3/4" (cobre) ou 3/8" (ferro)</t>
  </si>
  <si>
    <t>32.15</t>
  </si>
  <si>
    <t>32.15.030</t>
  </si>
  <si>
    <t>Impermeabilização em manta asfáltica com armadura, tipo III-B, espessura de 3 mm</t>
  </si>
  <si>
    <t>32.15.040</t>
  </si>
  <si>
    <t>Impermeabilização em manta asfáltica com armadura, tipo III-B, espessura de 4 mm</t>
  </si>
  <si>
    <t>32.15.050</t>
  </si>
  <si>
    <t>Impermeabilização em manta asfáltica plastomérica com armadura, tipo III, espessura de 3 mm, face exposta em ardósia cinza</t>
  </si>
  <si>
    <t>32.15.080</t>
  </si>
  <si>
    <t>Impermeabilização em manta asfáltica tipo III-B, espessura de 3 mm, face exposta em geotêxtil, com membrana acrílica</t>
  </si>
  <si>
    <t>32.15.100</t>
  </si>
  <si>
    <t>Impermeabilização em manta asfáltica plastomérica com armadura, tipo III, espessura de 4 mm, face exposta em geotêxtil com membrana acrílica</t>
  </si>
  <si>
    <t>32.15.240</t>
  </si>
  <si>
    <t>Impermeabilização com manta asfáltica tipo III, anti raiz, espessura de 4 mm</t>
  </si>
  <si>
    <t>32.15.260</t>
  </si>
  <si>
    <t>Impermeabilização em manta asfáltica tipo III-B, espessura de 3mm, face exposta em geotêxtil</t>
  </si>
  <si>
    <t>32.16</t>
  </si>
  <si>
    <t>32.16.010</t>
  </si>
  <si>
    <t>Impermeabilização em pintura de asfalto oxidado com solventes orgânicos, sobre massa</t>
  </si>
  <si>
    <t>32.16.020</t>
  </si>
  <si>
    <t>Impermeabilização em pintura de asfalto oxidado com solventes orgânicos, sobre metal</t>
  </si>
  <si>
    <t>32.16.030</t>
  </si>
  <si>
    <t>Impermeabilização em membrana de asfalto modificado com elastômeros, na cor preta</t>
  </si>
  <si>
    <t>32.16.040</t>
  </si>
  <si>
    <t>Impermeabilização em membrana de asfalto modificado com elastômeros, na cor preta e reforço em tela poliéster</t>
  </si>
  <si>
    <t>32.16.050</t>
  </si>
  <si>
    <t>Impermeabilização em membrana à base de polímeros acrílicos, na cor branca</t>
  </si>
  <si>
    <t>32.16.060</t>
  </si>
  <si>
    <t>Impermeabilização em membrana à base de polímeros acrílicos, na cor branca e reforço em tela poliéster</t>
  </si>
  <si>
    <t>32.16.070</t>
  </si>
  <si>
    <t>Impermeabilização em membrana à base de resina termoplástica e cimentos aditivados com reforço em tela poliéster</t>
  </si>
  <si>
    <t>32.17</t>
  </si>
  <si>
    <t>32.17.010</t>
  </si>
  <si>
    <t>Impermeabilização em argamassa impermeável com aditivo hidrófugo</t>
  </si>
  <si>
    <t>32.17.012</t>
  </si>
  <si>
    <t>Impermeabilização em argamassa de concreto não estrutural com aditivo hidrófugo</t>
  </si>
  <si>
    <t>32.17.030</t>
  </si>
  <si>
    <t>Impermeabilização em argamassa polimérica para umidade e água de percolação</t>
  </si>
  <si>
    <t>32.17.040</t>
  </si>
  <si>
    <t>Impermeabilização em argamassa polimérica com reforço em tela poliéster para pressão hidrostática positiva</t>
  </si>
  <si>
    <t>32.17.060</t>
  </si>
  <si>
    <t>Impermeabilização com cimento cristalizante para pressão hidrostática positiva</t>
  </si>
  <si>
    <t>32.17.070</t>
  </si>
  <si>
    <t>Impermeabilização anticorrosiva em membrana epoxídica com alcatrão de hulha, sobre massa</t>
  </si>
  <si>
    <t>32.20</t>
  </si>
  <si>
    <t>32.20.010</t>
  </si>
  <si>
    <t>Recolocação de argila expandida</t>
  </si>
  <si>
    <t>32.20.020</t>
  </si>
  <si>
    <t>Aplicação de papel Kraft</t>
  </si>
  <si>
    <t>32.20.050</t>
  </si>
  <si>
    <t>Tela em polietileno, malha hexagonal de 1/2´, para armadura de argamassa</t>
  </si>
  <si>
    <t>32.20.060</t>
  </si>
  <si>
    <t>Tela galvanizada fio 24 BWG, malha hexagonal de 1/2´, para armadura de argamassa</t>
  </si>
  <si>
    <t>33</t>
  </si>
  <si>
    <t>33.01</t>
  </si>
  <si>
    <t>33.01.040</t>
  </si>
  <si>
    <t>Estucamento e lixamento de concreto deteriorado</t>
  </si>
  <si>
    <t>33.01.050</t>
  </si>
  <si>
    <t>Estucamento e lixamento de concreto</t>
  </si>
  <si>
    <t>33.01.060</t>
  </si>
  <si>
    <t>Imunizante para madeira</t>
  </si>
  <si>
    <t>33.01.280</t>
  </si>
  <si>
    <t>Reparo de trincas rasas até 5,0 mm de largura, na massa</t>
  </si>
  <si>
    <t>33.01.350</t>
  </si>
  <si>
    <t>Preparo de base para superfície metálica com fundo antioxidante</t>
  </si>
  <si>
    <t>33.02</t>
  </si>
  <si>
    <t>33.02.060</t>
  </si>
  <si>
    <t>Massa corrida a base de PVA</t>
  </si>
  <si>
    <t>33.02.080</t>
  </si>
  <si>
    <t>Massa corrida à base de resina acrílica</t>
  </si>
  <si>
    <t>33.02.120</t>
  </si>
  <si>
    <t>Massa corrida a óleo em superfície rebocada</t>
  </si>
  <si>
    <t>33.03</t>
  </si>
  <si>
    <t>33.03.040</t>
  </si>
  <si>
    <t>Caiação em massa</t>
  </si>
  <si>
    <t>33.03.220</t>
  </si>
  <si>
    <t>Tinta látex em elemento vazado</t>
  </si>
  <si>
    <t>33.03.350</t>
  </si>
  <si>
    <t>Pintura especial em esmalte para lousa cor verde</t>
  </si>
  <si>
    <t>33.03.740</t>
  </si>
  <si>
    <t>Resina acrílica plastificante</t>
  </si>
  <si>
    <t>33.03.750</t>
  </si>
  <si>
    <t>Verniz acrílico</t>
  </si>
  <si>
    <t>33.03.760</t>
  </si>
  <si>
    <t>Hidrorrepelente incolor para fachada à base de silano-siloxano oligomérico disperso em água</t>
  </si>
  <si>
    <t>33.03.770</t>
  </si>
  <si>
    <t>Hidrorrepelente incolor para fachada à base de silano-siloxano oligomérico disperso em solvente</t>
  </si>
  <si>
    <t>33.03.780</t>
  </si>
  <si>
    <t>Verniz de proteção antipichação</t>
  </si>
  <si>
    <t>33.05</t>
  </si>
  <si>
    <t>33.05.010</t>
  </si>
  <si>
    <t>Verniz fungicida para madeira</t>
  </si>
  <si>
    <t>33.05.020</t>
  </si>
  <si>
    <t>Enceramento de superfície de madeira à boneca</t>
  </si>
  <si>
    <t>33.05.120</t>
  </si>
  <si>
    <t>Esmalte em rodapés, baguetes ou molduras de madeira</t>
  </si>
  <si>
    <t>33.05.330</t>
  </si>
  <si>
    <t>Verniz em superfície de madeira</t>
  </si>
  <si>
    <t>33.05.360</t>
  </si>
  <si>
    <t>Verniz em rodapés, baguetes ou molduras de madeira</t>
  </si>
  <si>
    <t>33.06</t>
  </si>
  <si>
    <t>33.06.020</t>
  </si>
  <si>
    <t>Acrílico para quadras e pisos cimentados</t>
  </si>
  <si>
    <t>33.07</t>
  </si>
  <si>
    <t>33.07.102</t>
  </si>
  <si>
    <t>Esmalte a base de água em estrutura metálica</t>
  </si>
  <si>
    <t>33.07.130</t>
  </si>
  <si>
    <t>Pintura epóxi bicomponente em estruturas metálicas</t>
  </si>
  <si>
    <t>33.07.300</t>
  </si>
  <si>
    <t>Proteção passiva contra incêndio com tinta intumescente, tempo requerido de resistência ao fogo TRRF = 60 minutos - aplicação em estrutura metálica</t>
  </si>
  <si>
    <t>33.07.301</t>
  </si>
  <si>
    <t>Proteção passiva contra incêndio com tinta intumescente, tempo requerido de resistência ao fogo TRRF = 120 minutos - aplicação em estrutura metálica.</t>
  </si>
  <si>
    <t>33.09</t>
  </si>
  <si>
    <t>33.09.020</t>
  </si>
  <si>
    <t>Borracha clorada para faixas demarcatórias</t>
  </si>
  <si>
    <t>33.10</t>
  </si>
  <si>
    <t>33.10.010</t>
  </si>
  <si>
    <t>Tinta látex antimofo em massa, inclusive preparo</t>
  </si>
  <si>
    <t>33.10.020</t>
  </si>
  <si>
    <t>Tinta látex em massa, inclusive preparo</t>
  </si>
  <si>
    <t>33.10.030</t>
  </si>
  <si>
    <t>Tinta acrílica antimofo em massa, inclusive preparo</t>
  </si>
  <si>
    <t>33.10.041</t>
  </si>
  <si>
    <t>Esmalte à base de água em massa, inclusive preparo</t>
  </si>
  <si>
    <t>33.10.050</t>
  </si>
  <si>
    <t>Tinta acrílica em massa, inclusive preparo</t>
  </si>
  <si>
    <t>33.10.060</t>
  </si>
  <si>
    <t>Epóxi em massa, inclusive preparo</t>
  </si>
  <si>
    <t>33.10.070</t>
  </si>
  <si>
    <t>Borracha clorada em massa, inclusive preparo</t>
  </si>
  <si>
    <t>33.10.100</t>
  </si>
  <si>
    <t>Textura acrílica para uso interno / externo, inclusive preparo</t>
  </si>
  <si>
    <t>33.10.120</t>
  </si>
  <si>
    <t>Proteção passiva contra incêndio com tinta intumescente, tempo requerido de resistência ao fogo TRRF = 60 minutos - aplicação em painéis de gesso acartonado</t>
  </si>
  <si>
    <t>33.10.130</t>
  </si>
  <si>
    <t>Proteção passiva contra incêndio com tinta indumescente, tempo requerido de resistência ao fogo TRRF = 120 minutos - aplicação em painéis de gesso acartonado</t>
  </si>
  <si>
    <t>33.11</t>
  </si>
  <si>
    <t>33.12</t>
  </si>
  <si>
    <t>33.12.011</t>
  </si>
  <si>
    <t>Esmalte à base de água em madeira, inclusive preparo</t>
  </si>
  <si>
    <t>34</t>
  </si>
  <si>
    <t>34.01</t>
  </si>
  <si>
    <t>34.01.020</t>
  </si>
  <si>
    <t>Limpeza e regularização de áreas para ajardinamento (jardins e canteiros)</t>
  </si>
  <si>
    <t>34.02</t>
  </si>
  <si>
    <t>34.02.020</t>
  </si>
  <si>
    <t>Plantio de grama batatais em placas (praças e áreas abertas)</t>
  </si>
  <si>
    <t>34.02.040</t>
  </si>
  <si>
    <t>Plantio de grama batatais em placas (jardins e canteiros)</t>
  </si>
  <si>
    <t>34.02.070</t>
  </si>
  <si>
    <t>Forração com Lírio Amarelo, mínimo 18 mudas / m² - h= 0,50 m</t>
  </si>
  <si>
    <t>34.02.080</t>
  </si>
  <si>
    <t>Plantio de grama São Carlos em placas (jardins e canteiros)</t>
  </si>
  <si>
    <t>34.02.090</t>
  </si>
  <si>
    <t>Forração com Hera Inglesa, mínimo 18 mudas / m² - h= 0,15 m</t>
  </si>
  <si>
    <t>34.02.110</t>
  </si>
  <si>
    <t>Forração com clorofito, mínimo de 20 mudas / m² - h= 0,15 m</t>
  </si>
  <si>
    <t>34.02.400</t>
  </si>
  <si>
    <t>Plantio de grama pelo processo hidrossemeadura</t>
  </si>
  <si>
    <t>34.03</t>
  </si>
  <si>
    <t>34.03.020</t>
  </si>
  <si>
    <t>Arbusto Azaléa - h= 0,60 a 0,80 m</t>
  </si>
  <si>
    <t>34.03.120</t>
  </si>
  <si>
    <t>Arbusto Moréia - h= 0,50 m</t>
  </si>
  <si>
    <t>34.03.130</t>
  </si>
  <si>
    <t>Arbusto Alamanda - h= 0,60 a 0,80 m</t>
  </si>
  <si>
    <t>34.03.150</t>
  </si>
  <si>
    <t>Arbusto Curcúligo - h= 0,60 a 0,80 m</t>
  </si>
  <si>
    <t>34.04</t>
  </si>
  <si>
    <t>34.04.050</t>
  </si>
  <si>
    <t>Árvore ornamental tipo Pata de Vaca - h= 2,00 m</t>
  </si>
  <si>
    <t>34.04.130</t>
  </si>
  <si>
    <t>Árvore ornamental tipo Ipê Amarelo - h= 2,00 m</t>
  </si>
  <si>
    <t>34.04.160</t>
  </si>
  <si>
    <t>Árvore ornamental tipo Areca Bambu - h= 2,00 m</t>
  </si>
  <si>
    <t>34.04.164</t>
  </si>
  <si>
    <t>34.04.166</t>
  </si>
  <si>
    <t>Árvore ornamental tipo Manacá-da-serra</t>
  </si>
  <si>
    <t>34.04.370</t>
  </si>
  <si>
    <t>Árvore ornamental tipo Quaresmeira (Tibouchina granulosa) - h= 1,50 / 2,00 m</t>
  </si>
  <si>
    <t>34.05</t>
  </si>
  <si>
    <t>34.05.010</t>
  </si>
  <si>
    <t>Cerca em arame farpado com mourões de eucalipto</t>
  </si>
  <si>
    <t>34.05.020</t>
  </si>
  <si>
    <t>Cerca em arame farpado com mourões de concreto</t>
  </si>
  <si>
    <t>34.05.030</t>
  </si>
  <si>
    <t>Cerca em arame farpado com mourões de concreto, com ponta inclinada</t>
  </si>
  <si>
    <t>34.05.032</t>
  </si>
  <si>
    <t>34.05.034</t>
  </si>
  <si>
    <t>Cerca de arame liso com mourões de concreto reto</t>
  </si>
  <si>
    <t>34.05.050</t>
  </si>
  <si>
    <t>Cerca em tela de aço galvanizado de 2´, montantes em mourões de concreto com ponta inclinada e arame farpado</t>
  </si>
  <si>
    <t>34.05.080</t>
  </si>
  <si>
    <t>Alambrado em tela de aço galvanizado de 2´, montantes metálicos e arame farpado, até 4,00 m de altura</t>
  </si>
  <si>
    <t>34.05.110</t>
  </si>
  <si>
    <t>Alambrado em tela de aço galvanizado de 2´, montantes metálicos e arame farpado, acima de 4,00 m de altura</t>
  </si>
  <si>
    <t>34.05.120</t>
  </si>
  <si>
    <t>Alambrado em tela de aço galvanizado de 1´, montantes metálicos e arame farpado</t>
  </si>
  <si>
    <t>34.05.170</t>
  </si>
  <si>
    <t>Barreira de proteção perimetral em aço inoxidável AISI 430, dupla</t>
  </si>
  <si>
    <t>34.05.210</t>
  </si>
  <si>
    <t>Alambrado em tela de aço galvanizado de 2´, montantes metálicos com extremo superior duplo e arame farpado, acima de 4,00 m de altura</t>
  </si>
  <si>
    <t>34.05.290</t>
  </si>
  <si>
    <t>Portão de abrir em grade de aço galvanizado eletrofundida, malha 65 x 132 mm, e pintura eletrostática</t>
  </si>
  <si>
    <t>34.05.300</t>
  </si>
  <si>
    <t>Portão de correr em grade de aço galvanizado eletrofundida, malha 65 x 132 mm, e pintura eletrostática</t>
  </si>
  <si>
    <t>34.05.310</t>
  </si>
  <si>
    <t>Gradil de ferro perfilado, tipo parque</t>
  </si>
  <si>
    <t>34.05.320</t>
  </si>
  <si>
    <t>Portão de ferro perfilado, tipo parque</t>
  </si>
  <si>
    <t>34.05.350</t>
  </si>
  <si>
    <t>Portão de abrir em gradil eletrofundido, malha 5 x 15 cm</t>
  </si>
  <si>
    <t>34.05.360</t>
  </si>
  <si>
    <t>Gradil tela eletrosoldado, malha de 5 x 15cm, galvanizado</t>
  </si>
  <si>
    <t>34.05.370</t>
  </si>
  <si>
    <t>Fechamento de divisa - mourão com placas pré moldadas</t>
  </si>
  <si>
    <t>34.13</t>
  </si>
  <si>
    <t>34.13.011</t>
  </si>
  <si>
    <t>Corte, recorte e remoção de árvore  inclusive as raízes - diâmetro (DAP)&gt;5cm&lt;15cm</t>
  </si>
  <si>
    <t>34.13.021</t>
  </si>
  <si>
    <t>Corte, recorte e remoção de árvore inclusive as raízes - diâmetro (DAP)&gt;15cm&lt;30cm</t>
  </si>
  <si>
    <t>34.13.031</t>
  </si>
  <si>
    <t>Corte, recorte e remoção de árvore inclusive as raízes - diâmetro (DAP)&gt;30cm&lt;45cm</t>
  </si>
  <si>
    <t>34.13.041</t>
  </si>
  <si>
    <t>Corte, recorte e remoção de árvore inclusive as raízes - diâmetro (DAP)&gt;45cm&lt;60cm</t>
  </si>
  <si>
    <t>34.13.051</t>
  </si>
  <si>
    <t>Corte, recorte e remoção de árvore inclusive as raízes - diâmetro (DAP)&gt;60cm&lt;100cm</t>
  </si>
  <si>
    <t>34.13.060</t>
  </si>
  <si>
    <t>Corte, recorte e remoção de árvore inclusive as raízes - diâmetro (DAP) acima de 100 cm</t>
  </si>
  <si>
    <t>34.20</t>
  </si>
  <si>
    <t>34.20.050</t>
  </si>
  <si>
    <t>Tela de arame galvanizado fio nº 22 BWG, malha de 2´, tipo galinheiro</t>
  </si>
  <si>
    <t>34.20.080</t>
  </si>
  <si>
    <t>Tela de aço galvanizado fio nº 10 BWG, malha de 2´, tipo alambrado de segurança</t>
  </si>
  <si>
    <t>34.20.110</t>
  </si>
  <si>
    <t>Recolocação de barreira de proteção perimetral, simples ou dupla</t>
  </si>
  <si>
    <t>34.20.160</t>
  </si>
  <si>
    <t>Recolocação de alambrado, com altura até 4,50 m</t>
  </si>
  <si>
    <t>34.20.170</t>
  </si>
  <si>
    <t>Recolocação de alambrado, com altura acima de 4,50 m</t>
  </si>
  <si>
    <t>34.20.380</t>
  </si>
  <si>
    <t>Suporte para apoio de bicicletas em tubo de aço galvanizado, diâmetro de 2 1/2´</t>
  </si>
  <si>
    <t>34.20.390</t>
  </si>
  <si>
    <t>Grelha arvoreira em ferro fundido</t>
  </si>
  <si>
    <t>35</t>
  </si>
  <si>
    <t>35.01</t>
  </si>
  <si>
    <t>35.01.070</t>
  </si>
  <si>
    <t>Tela de arame galvanizado fio nº 12 BWG, malha de 2´</t>
  </si>
  <si>
    <t>35.01.150</t>
  </si>
  <si>
    <t>Trave oficial completa com rede para futebol de salão</t>
  </si>
  <si>
    <t>35.01.160</t>
  </si>
  <si>
    <t>Tabela completa com suporte e rede para basquete</t>
  </si>
  <si>
    <t>35.01.170</t>
  </si>
  <si>
    <t>Poste oficial completo com rede para voleibol</t>
  </si>
  <si>
    <t>35.01.550</t>
  </si>
  <si>
    <t>Piso em fibra de polipropileno corrugado para quadra de esportes, inclusive pintura</t>
  </si>
  <si>
    <t>35.03</t>
  </si>
  <si>
    <t>35.04</t>
  </si>
  <si>
    <t>35.04.020</t>
  </si>
  <si>
    <t>Banco contínuo em concreto vazado</t>
  </si>
  <si>
    <t>35.04.120</t>
  </si>
  <si>
    <t>Banco em concreto pré-moldado, dimensões 150 x 45 x 45 cm</t>
  </si>
  <si>
    <t>35.04.130</t>
  </si>
  <si>
    <t>Banco de madeira sobre alvenaria</t>
  </si>
  <si>
    <t>35.04.140</t>
  </si>
  <si>
    <t>Banco em concreto pré-moldado com pés vazados, dimensões 200 x 42 x 47 cm</t>
  </si>
  <si>
    <t>35.04.150</t>
  </si>
  <si>
    <t>Banco em concreto pré-moldado com 3 pés, dimensões aproximadas de 300 x 42 x 47 cm</t>
  </si>
  <si>
    <t>35.05</t>
  </si>
  <si>
    <t>35.05.200</t>
  </si>
  <si>
    <t>Centro de atividades em madeira rústica</t>
  </si>
  <si>
    <t>35.05.210</t>
  </si>
  <si>
    <t>Balanço duplo em madeira rústica</t>
  </si>
  <si>
    <t>35.05.220</t>
  </si>
  <si>
    <t>Gangorra dupla em madeira rústica</t>
  </si>
  <si>
    <t>35.05.240</t>
  </si>
  <si>
    <t>Gira-gira em ferro com assento de madeira (8 lugares)</t>
  </si>
  <si>
    <t>35.07</t>
  </si>
  <si>
    <t>35.07.020</t>
  </si>
  <si>
    <t>Plataforma com 3 mastros galvanizados, h= 7,00 m</t>
  </si>
  <si>
    <t>35.07.030</t>
  </si>
  <si>
    <t>Plataforma com 3 mastros galvanizados, h= 9,00 m</t>
  </si>
  <si>
    <t>35.07.060</t>
  </si>
  <si>
    <t>Mastro para bandeira galvanizado, h= 9,00 m</t>
  </si>
  <si>
    <t>35.07.070</t>
  </si>
  <si>
    <t>Mastro para bandeira galvanizado, h= 7,00 m</t>
  </si>
  <si>
    <t>35.20</t>
  </si>
  <si>
    <t>35.20.010</t>
  </si>
  <si>
    <t>Tela em poliamida (nylon), malha 10 x 10 cm, fio 2 mm</t>
  </si>
  <si>
    <t>35.20.050</t>
  </si>
  <si>
    <t>36</t>
  </si>
  <si>
    <t>36.01</t>
  </si>
  <si>
    <t>36.01.242</t>
  </si>
  <si>
    <t>Cubículo de média tensão, para uso ao tempo, classe 24 kV</t>
  </si>
  <si>
    <t>36.01.252</t>
  </si>
  <si>
    <t>Cubículo de média tensão, para uso ao tempo, classe 17,5 kV</t>
  </si>
  <si>
    <t>36.01.260</t>
  </si>
  <si>
    <t>Cubículo de entrada e medição para uso abrigado, classe 15 kV</t>
  </si>
  <si>
    <t>36.03</t>
  </si>
  <si>
    <t>36.03.010</t>
  </si>
  <si>
    <t>Caixa de medição tipo II (300 x 560 x 200) mm, padrão concessionárias</t>
  </si>
  <si>
    <t>36.03.020</t>
  </si>
  <si>
    <t>Caixa de medição polifásica (500 x 600 x 200) mm, padrão concessionárias</t>
  </si>
  <si>
    <t>36.03.030</t>
  </si>
  <si>
    <t>Caixa de medição externa tipo ´L´ (900 x 600 x 270) mm, padrão Concessionárias</t>
  </si>
  <si>
    <t>36.03.050</t>
  </si>
  <si>
    <t>Caixa de medição externa tipo ´N´ (1300 x 1200 x 270) mm, padrão Concessionárias</t>
  </si>
  <si>
    <t>36.03.060</t>
  </si>
  <si>
    <t>Caixa de medição externa tipo ´M´ (900 x 1200 x 270) mm, padrão Concessionárias</t>
  </si>
  <si>
    <t>36.03.080</t>
  </si>
  <si>
    <t>Caixa para seccionadora tipo ´T´ (900 x 600 x 250) mm, padrão Concessionárias</t>
  </si>
  <si>
    <t>36.03.090</t>
  </si>
  <si>
    <t>Caixa de medição interna tipo ´A1´ (1000 x 1000 x 300) mm, padrão Concessionárias</t>
  </si>
  <si>
    <t>36.03.120</t>
  </si>
  <si>
    <t>Caixa de proteção para transformador de corrente, (1000 x 750 x 300) mm, padrão Concessionárias</t>
  </si>
  <si>
    <t>36.03.130</t>
  </si>
  <si>
    <t>Caixa de proteção dos bornes do medidor, (300 x 250 x 90) mm, padrão Concessionárias</t>
  </si>
  <si>
    <t>36.03.150</t>
  </si>
  <si>
    <t>Caixa de entrada tipo ´E´ (560 x 350 x 210) mm - padrão Concessionárias</t>
  </si>
  <si>
    <t>36.03.160</t>
  </si>
  <si>
    <t>Caixa base lateral tipo ´N´ (1300 x 400 x 250) mm</t>
  </si>
  <si>
    <t>36.04</t>
  </si>
  <si>
    <t>36.04.010</t>
  </si>
  <si>
    <t>Suporte para 1 isolador de baixa tensão</t>
  </si>
  <si>
    <t>36.04.030</t>
  </si>
  <si>
    <t>Suporte para 2 isoladores de baixa tensão</t>
  </si>
  <si>
    <t>36.04.050</t>
  </si>
  <si>
    <t>Suporte para 3 isoladores de baixa tensão</t>
  </si>
  <si>
    <t>36.04.070</t>
  </si>
  <si>
    <t>Suporte para 4 isoladores de baixa tensão</t>
  </si>
  <si>
    <t>36.05</t>
  </si>
  <si>
    <t>36.05.010</t>
  </si>
  <si>
    <t>Isolador tipo roldana para baixa tensão de 76 x 79 mm</t>
  </si>
  <si>
    <t>36.05.020</t>
  </si>
  <si>
    <t>Isolador tipo castanha incluindo grampo de sustentação</t>
  </si>
  <si>
    <t>36.05.040</t>
  </si>
  <si>
    <t>Isolador tipo disco para 15 kV de 6´ - 150 mm</t>
  </si>
  <si>
    <t>36.05.080</t>
  </si>
  <si>
    <t>Isolador tipo pino para 15 kV, inclusive pino (poste)</t>
  </si>
  <si>
    <t>36.05.100</t>
  </si>
  <si>
    <t>Isolador pedestal para 15 kV</t>
  </si>
  <si>
    <t>36.05.110</t>
  </si>
  <si>
    <t>Isolador pedestal para 25 kV</t>
  </si>
  <si>
    <t>36.06</t>
  </si>
  <si>
    <t>36.06.060</t>
  </si>
  <si>
    <t>Terminal modular (mufla) unipolar externo para cabo até 70 mm²/15 kV</t>
  </si>
  <si>
    <t>36.06.080</t>
  </si>
  <si>
    <t>Terminal modular (mufla) unipolar interno para cabo até 70 mm²/15 kV</t>
  </si>
  <si>
    <t>36.07</t>
  </si>
  <si>
    <t>36.07.010</t>
  </si>
  <si>
    <t>Para-raios de distribuição, classe 12 kV/5 kA, completo, encapsulado com polímero</t>
  </si>
  <si>
    <t>36.07.030</t>
  </si>
  <si>
    <t>Para-raios de distribuição, classe 12 kV/10 kA, completo, encapsulado com polímero</t>
  </si>
  <si>
    <t>36.07.050</t>
  </si>
  <si>
    <t>Para-raios de distribuição, classe 15 kV/5 kA, completo, encapsulado com polímero</t>
  </si>
  <si>
    <t>36.07.060</t>
  </si>
  <si>
    <t>Para-raios de distribuição, classe 15 kV/10 kA, completo, encapsulado com polímero</t>
  </si>
  <si>
    <t>36.08</t>
  </si>
  <si>
    <t>36.08.030</t>
  </si>
  <si>
    <t>Grupo gerador com potência de 250/228 kVA, variação de + ou - 5% - completo</t>
  </si>
  <si>
    <t>36.08.040</t>
  </si>
  <si>
    <t>Grupo gerador com potência de 350/320 kVA, variação de + ou - 10% - completo</t>
  </si>
  <si>
    <t>36.08.050</t>
  </si>
  <si>
    <t>Grupo gerador com potência de 88/80 kVA, variação de + ou - 10% - completo</t>
  </si>
  <si>
    <t>36.08.060</t>
  </si>
  <si>
    <t>Grupo gerador com potência de 165/150 kVA, variação de + ou - 5% - completo</t>
  </si>
  <si>
    <t>36.08.100</t>
  </si>
  <si>
    <t>Grupo gerador com potência de 55/50 kVA, variação de + ou - 10% - completo</t>
  </si>
  <si>
    <t>36.08.110</t>
  </si>
  <si>
    <t>Grupo gerador com potência de 180/168 kVA, variação de + ou - 5% - completo</t>
  </si>
  <si>
    <t>36.08.290</t>
  </si>
  <si>
    <t>Grupo gerador com potência de 563/513 kVA, variação de + ou - 10% - completo</t>
  </si>
  <si>
    <t>36.08.350</t>
  </si>
  <si>
    <t>Grupo gerador carenado com potência de 150/136 kVA, variação de + ou - 5% - completo</t>
  </si>
  <si>
    <t>36.08.360</t>
  </si>
  <si>
    <t>Grupo gerador carenado com potência de 460/434 kVA, variação de + ou - 10% - completo</t>
  </si>
  <si>
    <t>36.09</t>
  </si>
  <si>
    <t>36.09.020</t>
  </si>
  <si>
    <t>Transformador de potência trifásico de 225 kVA, classe 15 kV, a óleo</t>
  </si>
  <si>
    <t>36.09.050</t>
  </si>
  <si>
    <t>Transformador de potência trifásico de 150 kVA, classe 15 kV, a óleo</t>
  </si>
  <si>
    <t>36.09.060</t>
  </si>
  <si>
    <t>Transformador de potência trifásico de 500 kVA, classe 15 kV, a seco</t>
  </si>
  <si>
    <t>36.09.070</t>
  </si>
  <si>
    <t>Transformador de potência trifásico de 1000 kVA, classe 15 kV, a seco com cabine</t>
  </si>
  <si>
    <t>36.09.100</t>
  </si>
  <si>
    <t>Transformador de potência trifásico de 5 kVA, classe 0,6 kV, a seco com cabine</t>
  </si>
  <si>
    <t>Transformador de potência trifásico de 7,5 kVA, classe 0,6 kV, a seco com cabine</t>
  </si>
  <si>
    <t>36.09.150</t>
  </si>
  <si>
    <t>Transformador de potência trifásico de 75 kVA, classe 15 kV, a óleo</t>
  </si>
  <si>
    <t>36.09.170</t>
  </si>
  <si>
    <t>Transformador de potência trifásico de 300 kVA, classe 15 kV, a óleo</t>
  </si>
  <si>
    <t>36.09.180</t>
  </si>
  <si>
    <t>Transformador de potência trifásico de 112,5 kVA, classe 15 kV, a óleo</t>
  </si>
  <si>
    <t>36.09.220</t>
  </si>
  <si>
    <t>Transformador de potência trifásico de 500 kVA, classe 15 kV, a seco com cabine</t>
  </si>
  <si>
    <t>36.09.250</t>
  </si>
  <si>
    <t>Transformador de potência trifásico de 500 kVA, classe 15 kV, a óleo</t>
  </si>
  <si>
    <t>36.09.300</t>
  </si>
  <si>
    <t>Transformador de potência trifásico de 750 kVA, classe 15 kV, a óleo</t>
  </si>
  <si>
    <t>36.09.360</t>
  </si>
  <si>
    <t>Transformador de potência trifásico de 750 kVA, classe 15 kV, a seco</t>
  </si>
  <si>
    <t>36.09.370</t>
  </si>
  <si>
    <t>Transformador de potência trifásico de 300 kVA, classe 15 kV, a seco</t>
  </si>
  <si>
    <t>36.09.410</t>
  </si>
  <si>
    <t>Transformador de potência trifásico de 45 kVA, classe 15 kV, a seco</t>
  </si>
  <si>
    <t>36.09.440</t>
  </si>
  <si>
    <t>Transformador de potência trifásico de 500 kVA, classe 15 kV, a óleo - tipo pedestal</t>
  </si>
  <si>
    <t>36.09.480</t>
  </si>
  <si>
    <t>Transformador trifásico a seco de 112,5 kVA, encapsulado em resina epóxi sob vácuo</t>
  </si>
  <si>
    <t>36.09.490</t>
  </si>
  <si>
    <t>Transformador trifásico a seco de 150 kVA, encapsulado em resina epóxi sob vácuo</t>
  </si>
  <si>
    <t>36.20</t>
  </si>
  <si>
    <t>36.20.010</t>
  </si>
  <si>
    <t>Vergalhão de cobre eletrolítico, diâmetro de 3/8´</t>
  </si>
  <si>
    <t>36.20.030</t>
  </si>
  <si>
    <t>União angular para vergalhão, diâmetro de 3/8´</t>
  </si>
  <si>
    <t>36.20.040</t>
  </si>
  <si>
    <t>Bobina mínima para disjuntor (a óleo)</t>
  </si>
  <si>
    <t>36.20.050</t>
  </si>
  <si>
    <t>Terminal para vergalhão, diâmetro de 3/8´</t>
  </si>
  <si>
    <t>36.20.060</t>
  </si>
  <si>
    <t>Braçadeira para fixação de eletroduto, até 4´</t>
  </si>
  <si>
    <t>36.20.070</t>
  </si>
  <si>
    <t>Prensa vergalhão ´T´, diâmetro de 3/8´</t>
  </si>
  <si>
    <t>36.20.090</t>
  </si>
  <si>
    <t>Vara para manobra em cabine em fibra de vidro, para tensão até 36 kV</t>
  </si>
  <si>
    <t>36.20.100</t>
  </si>
  <si>
    <t>Bucha para passagem interna/externa com isolação para 15 kV</t>
  </si>
  <si>
    <t>36.20.120</t>
  </si>
  <si>
    <t>Chapa de ferro de 1,50 x 0,50 m para bucha de passagem</t>
  </si>
  <si>
    <t>36.20.140</t>
  </si>
  <si>
    <t>Cruzeta de madeira de 2400 mm</t>
  </si>
  <si>
    <t>36.20.180</t>
  </si>
  <si>
    <t>Luva isolante de borracha, acima de 10 até 20 kV</t>
  </si>
  <si>
    <t>par</t>
  </si>
  <si>
    <t>36.20.200</t>
  </si>
  <si>
    <t>Mão francesa de 700 mm</t>
  </si>
  <si>
    <t>36.20.210</t>
  </si>
  <si>
    <t>Luva isolante de borracha, até 10 kV</t>
  </si>
  <si>
    <t>36.20.220</t>
  </si>
  <si>
    <t>Mudança de tap do transformador</t>
  </si>
  <si>
    <t>36.20.240</t>
  </si>
  <si>
    <t>Óleo para disjuntor</t>
  </si>
  <si>
    <t>36.20.260</t>
  </si>
  <si>
    <t>Óleo para transformador</t>
  </si>
  <si>
    <t>36.20.280</t>
  </si>
  <si>
    <t>Placa de advertência ´Perigo Alta Tensão´ em cabine primária, nas dimensões 400 x 300 mm, chapa 18</t>
  </si>
  <si>
    <t>36.20.330</t>
  </si>
  <si>
    <t>Luva de couro para proteção de luva isolante</t>
  </si>
  <si>
    <t>36.20.340</t>
  </si>
  <si>
    <t>Sela para cruzeta de madeira</t>
  </si>
  <si>
    <t>36.20.350</t>
  </si>
  <si>
    <t>Caixa porta luvas em madeira, com tampa</t>
  </si>
  <si>
    <t>36.20.360</t>
  </si>
  <si>
    <t>Suporte de transformador em poste ou estaleiro</t>
  </si>
  <si>
    <t>36.20.380</t>
  </si>
  <si>
    <t>Tapete de borracha isolante elétrico de 1000 x 1000 mm</t>
  </si>
  <si>
    <t>36.20.540</t>
  </si>
  <si>
    <t>Cruzeta metálica de 2400 mm, para fixação de mufla ou para-raios</t>
  </si>
  <si>
    <t>36.20.560</t>
  </si>
  <si>
    <t>Dispositivo Soft Starter para motor 15 cv, trifásico 220 V</t>
  </si>
  <si>
    <t>36.20.570</t>
  </si>
  <si>
    <t>Dispositivo Soft Starter para motor 25 cv, trifásico 220 V</t>
  </si>
  <si>
    <t>36.20.580</t>
  </si>
  <si>
    <t>Dispositivo Soft Starter para motor 50 cv, trifásico 220 V</t>
  </si>
  <si>
    <t>37</t>
  </si>
  <si>
    <t>37.01</t>
  </si>
  <si>
    <t>37.01.020</t>
  </si>
  <si>
    <t>Quadro Telebrás de embutir de 200 x 200 x 120 mm</t>
  </si>
  <si>
    <t>37.01.080</t>
  </si>
  <si>
    <t>Quadro Telebrás de embutir de 400 x 400 x 120 mm</t>
  </si>
  <si>
    <t>37.02</t>
  </si>
  <si>
    <t>37.02.020</t>
  </si>
  <si>
    <t>Quadro Telebrás de sobrepor de 200 x 200 x 120 mm</t>
  </si>
  <si>
    <t>37.02.060</t>
  </si>
  <si>
    <t>Quadro Telebrás de sobrepor de 400 x 400 x 120 mm</t>
  </si>
  <si>
    <t>37.02.100</t>
  </si>
  <si>
    <t>Quadro Telebrás de sobrepor de 600 x 600 x 120 mm</t>
  </si>
  <si>
    <t>37.02.140</t>
  </si>
  <si>
    <t>Quadro Telebrás de sobrepor de 800 x 800 x 120 mm</t>
  </si>
  <si>
    <t>37.03</t>
  </si>
  <si>
    <t>37.03.200</t>
  </si>
  <si>
    <t>Quadro de distribuição universal de embutir, para disjuntores 16 DIN / 12 Bolt-on - 150 A - sem componentes</t>
  </si>
  <si>
    <t>Quadro de distribuição universal de embutir, para disjuntores 24 DIN / 18 Bolt-on - 150 A - sem componentes</t>
  </si>
  <si>
    <t>37.03.220</t>
  </si>
  <si>
    <t>Quadro de distribuição universal de embutir, para disjuntores 34 DIN / 24 Bolt-on - 150 A - sem componentes</t>
  </si>
  <si>
    <t>37.03.230</t>
  </si>
  <si>
    <t>Quadro de distribuição universal de embutir, para disjuntores 44 DIN / 32 Bolt-on - 150 A - sem componentes</t>
  </si>
  <si>
    <t>37.03.250</t>
  </si>
  <si>
    <t>Quadro de distribuição universal de embutir, para disjuntores 70 DIN / 50 Bolt-on - 225 A - sem componentes</t>
  </si>
  <si>
    <t>37.04</t>
  </si>
  <si>
    <t>37.04.250</t>
  </si>
  <si>
    <t>Quadro de distribuição universal de sobrepor, para disjuntores 16 DIN / 12 Bolt-on - 150 A - sem componentes</t>
  </si>
  <si>
    <t>37.04.260</t>
  </si>
  <si>
    <t>Quadro de distribuição universal de sobrepor, para disjuntores 24 DIN / 18 Bolt-on - 150 A - sem componentes</t>
  </si>
  <si>
    <t>37.04.270</t>
  </si>
  <si>
    <t>Quadro de distribuição universal de sobrepor, para disjuntores 34 DIN / 24 Bolt-on - 150 A - sem componentes</t>
  </si>
  <si>
    <t>37.04.280</t>
  </si>
  <si>
    <t>Quadro de distribuição universal de sobrepor, para disjuntores 44 DIN / 32 Bolt-on - 150 A - sem componentes</t>
  </si>
  <si>
    <t>37.04.290</t>
  </si>
  <si>
    <t>Quadro de distribuição universal de sobrepor, para disjuntores 56 DIN / 40 Bolt-on - 225 A - sem componentes</t>
  </si>
  <si>
    <t>37.04.300</t>
  </si>
  <si>
    <t>Quadro de distribuição universal de sobrepor, para disjuntores 70 DIN / 50 Bolt-on - 225 A - sem componentes</t>
  </si>
  <si>
    <t>37.06</t>
  </si>
  <si>
    <t>37.10</t>
  </si>
  <si>
    <t>37.10.010</t>
  </si>
  <si>
    <t>Barramento de cobre nu</t>
  </si>
  <si>
    <t>37.11</t>
  </si>
  <si>
    <t>37.11.040</t>
  </si>
  <si>
    <t>Base de fusível Diazed completa para 63 A</t>
  </si>
  <si>
    <t>37.11.060</t>
  </si>
  <si>
    <t>Base de fusível NH até 125 A, com fusível</t>
  </si>
  <si>
    <t>37.11.080</t>
  </si>
  <si>
    <t>Base de fusível NH até 250 A, com fusível</t>
  </si>
  <si>
    <t>37.11.100</t>
  </si>
  <si>
    <t>Base de fusível NH até 400 A, com fusível</t>
  </si>
  <si>
    <t>37.11.120</t>
  </si>
  <si>
    <t>Base de fusível tripolar de 15 kV</t>
  </si>
  <si>
    <t>37.11.140</t>
  </si>
  <si>
    <t>Base de fusível unipolar de 15 kV</t>
  </si>
  <si>
    <t>37.12</t>
  </si>
  <si>
    <t>37.12.020</t>
  </si>
  <si>
    <t>Fusível tipo NH 00 de 6 A até 160 A</t>
  </si>
  <si>
    <t>37.12.040</t>
  </si>
  <si>
    <t>Fusível tipo NH 1 de 36 A até 250 A</t>
  </si>
  <si>
    <t>37.12.060</t>
  </si>
  <si>
    <t>Fusível tipo NH 2 de 224 A até 400 A</t>
  </si>
  <si>
    <t>37.12.080</t>
  </si>
  <si>
    <t>Fusível tipo NH 3 de 400 A até 630 A</t>
  </si>
  <si>
    <t>37.12.120</t>
  </si>
  <si>
    <t>Fusível tipo HH para 15 kV de 2,5 A até 50 A</t>
  </si>
  <si>
    <t>37.12.140</t>
  </si>
  <si>
    <t>Fusível tipo HH para 15 kV de 60 A até 100 A</t>
  </si>
  <si>
    <t>37.12.220</t>
  </si>
  <si>
    <t>Fusível diazed retardado de 35 A até 63 A</t>
  </si>
  <si>
    <t>37.12.300</t>
  </si>
  <si>
    <t>Fusível em vidro para ´TP´ de 0,5 A</t>
  </si>
  <si>
    <t>37.13</t>
  </si>
  <si>
    <t>37.13.510</t>
  </si>
  <si>
    <t>Disjuntor fixo PVO trifásico, 17,5 kV, 630 A x 350 MVA, 50/60 Hz, com acessórios</t>
  </si>
  <si>
    <t>37.13.520</t>
  </si>
  <si>
    <t>Disjuntor a seco aberto trifásico, 600 V de 800 A, 50/60 Hz, com acessórios</t>
  </si>
  <si>
    <t>37.13.530</t>
  </si>
  <si>
    <t>Disjuntor fixo PVO trifásico, 15 kV, 630 A x 350 MVA, com relé de proteção de sobrecorrente e transformadores de corrente</t>
  </si>
  <si>
    <t>37.13.550</t>
  </si>
  <si>
    <t>Disjuntor em caixa aberta tripolar extraível, 500V de 3200A, com acessórios</t>
  </si>
  <si>
    <t>37.13.570</t>
  </si>
  <si>
    <t>Disjuntor em caixa aberta tripolar extraível, 500V de 4000A, com acessórios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</si>
  <si>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</si>
  <si>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</si>
  <si>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</si>
  <si>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</si>
  <si>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</si>
  <si>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</si>
  <si>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</si>
  <si>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</si>
  <si>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</si>
  <si>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</si>
  <si>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</si>
  <si>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</si>
  <si>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37.13.690</t>
  </si>
  <si>
    <t>Disjuntor série universal, em caixa moldada, térmico e magnético fixos, bipolar 480 V, corrente de 60 A até 100 A</t>
  </si>
  <si>
    <t>37.13.700</t>
  </si>
  <si>
    <t>Disjuntor série universal, em caixa moldada, térmico e magnético fixos, bipolar 480/600 V, corrente de 125 A</t>
  </si>
  <si>
    <t>37.13.720</t>
  </si>
  <si>
    <t>Disjuntor série universal, em caixa moldada, térmico fixo e magnético ajustável, tripolar 600 V, corrente de 300 A até 400 A</t>
  </si>
  <si>
    <t>37.13.730</t>
  </si>
  <si>
    <t>Disjuntor série universal, em caixa moldada, térmico fixo e magnético ajustável, tripolar 600 V, corrente de 500 A até 630 A</t>
  </si>
  <si>
    <t>37.13.740</t>
  </si>
  <si>
    <t>Disjuntor série universal, em caixa moldada, térmico fixo e magnético ajustável, tripolar 600 V, corrente de 700 A até 800 A</t>
  </si>
  <si>
    <t>37.13.780</t>
  </si>
  <si>
    <t>Disjuntor em caixa moldada, térmico e magnético ajustáveis, tripolar 1600/690 V, faixa de ajuste de 1000 até 1600 A</t>
  </si>
  <si>
    <t>37.13.810</t>
  </si>
  <si>
    <t>Mini-disjuntor termomagnético, unipolar 127/220 V, corrente de 40 A até 50 A</t>
  </si>
  <si>
    <t>37.13.850</t>
  </si>
  <si>
    <t>Mini-disjuntor termomagnético, bipolar 220/380 V, corrente de 40 A até 50 A</t>
  </si>
  <si>
    <t>37.13.860</t>
  </si>
  <si>
    <t>Mini-disjuntor termomagnético, bipolar 220/380 V, corrente de 63 A</t>
  </si>
  <si>
    <t>37.13.870</t>
  </si>
  <si>
    <t>Mini-disjuntor termomagnético, bipolar 400 V, corrente de 80 A até 100 A</t>
  </si>
  <si>
    <t>37.13.920</t>
  </si>
  <si>
    <t>Disjuntor em caixa moldada, térmico ajustável e magnético fixo, tripolar 2000/1200 V, faixa de ajuste de 1600 até 2000 A</t>
  </si>
  <si>
    <t>37.13.930</t>
  </si>
  <si>
    <t>Disjuntor em caixa moldada, térmico ajustável e magnético fixo, tripolar 2500/1200 V, faixa de ajuste de 2000 até 2500 A</t>
  </si>
  <si>
    <t>37.13.940</t>
  </si>
  <si>
    <t>Disjuntor em caixa aberta tripolar extraível, 500 V de 6300 A, com acessórios</t>
  </si>
  <si>
    <t>37.14</t>
  </si>
  <si>
    <t>37.14.050</t>
  </si>
  <si>
    <t>Chave comutadora, reversão sob carga, tetrapolar, sem porta fusível, para 100 A</t>
  </si>
  <si>
    <t>37.14.300</t>
  </si>
  <si>
    <t>Chave seccionadora sob carga, tripolar, acionamento rotativo, com prolongador, sem porta-fusível, de 160 A</t>
  </si>
  <si>
    <t>37.14.310</t>
  </si>
  <si>
    <t>Chave seccionadora sob carga, tripolar, acionamento rotativo, com prolongador, sem porta-fusível, de 250 A</t>
  </si>
  <si>
    <t>37.14.320</t>
  </si>
  <si>
    <t>Chave seccionadora sob carga, tripolar, acionamento rotativo, com prolongador, sem porta-fusível, de 400 A</t>
  </si>
  <si>
    <t>37.14.330</t>
  </si>
  <si>
    <t>Chave seccionadora sob carga, tripolar, acionamento rotativo, com prolongador, sem porta-fusível, de 630 A</t>
  </si>
  <si>
    <t>37.14.340</t>
  </si>
  <si>
    <t>Chave seccionadora sob carga, tripolar, acionamento rotativo, com prolongador, sem porta-fusível, de 1000 A</t>
  </si>
  <si>
    <t>37.14.350</t>
  </si>
  <si>
    <t>Chave seccionadora sob carga, tripolar, acionamento rotativo, com prolongador, sem porta-fusível, de 1250 A</t>
  </si>
  <si>
    <t>37.14.410</t>
  </si>
  <si>
    <t>Chave seccionadora sob carga, tripolar, acionamento rotativo, com prolongador e porta-fusível até NH-00-125 A - sem fusíveis</t>
  </si>
  <si>
    <t>37.14.420</t>
  </si>
  <si>
    <t>Chave seccionadora sob carga, tripolar, acionamento rotativo, com prolongador e porta-fusível até NH-00-160 A - sem fusíveis</t>
  </si>
  <si>
    <t>37.14.430</t>
  </si>
  <si>
    <t>Chave seccionadora sob carga, tripolar, acionamento rotativo, com prolongador e porta-fusível até NH-1-250 A - sem fusíveis</t>
  </si>
  <si>
    <t>37.14.440</t>
  </si>
  <si>
    <t>Chave seccionadora sob carga, tripolar, acionamento rotativo, com prolongador e porta-fusível até NH-2-400 A - sem fusíveis</t>
  </si>
  <si>
    <t>37.14.450</t>
  </si>
  <si>
    <t>Chave seccionadora sob carga, tripolar, acionamento rotativo, com prolongador e porta-fusível até NH-3-630 A - sem fusíveis</t>
  </si>
  <si>
    <t>37.14.500</t>
  </si>
  <si>
    <t>Chave seccionadora sob carga, tripolar, acionamento tipo punho, com porta-fusível até NH-00-160 A - sem fusíveis</t>
  </si>
  <si>
    <t>37.14.510</t>
  </si>
  <si>
    <t>Chave seccionadora sob carga, tripolar, acionamento tipo punho, com porta-fusível até NH-1-250 A - sem fusíveis</t>
  </si>
  <si>
    <t>37.14.520</t>
  </si>
  <si>
    <t>Chave seccionadora sob carga, tripolar, acionamento tipo punho, com porta-fusível até NH-2-400 A - sem fusíveis</t>
  </si>
  <si>
    <t>37.14.530</t>
  </si>
  <si>
    <t>Chave seccionadora sob carga, tripolar, acionamento tipo punho, com porta-fusível até NH-3-630 A - sem fusíveis</t>
  </si>
  <si>
    <t>37.14.600</t>
  </si>
  <si>
    <t>Chave comutadora, reversão sob carga, tripolar, sem porta fusível, para 400 A</t>
  </si>
  <si>
    <t>37.14.610</t>
  </si>
  <si>
    <t>Chave comutadora, reversão sob carga, tripolar, sem porta fusível, para 600/630 A</t>
  </si>
  <si>
    <t>37.14.620</t>
  </si>
  <si>
    <t>Chave comutadora, reversão sob carga, tripolar, sem porta fusível, para 1000 A</t>
  </si>
  <si>
    <t>37.14.640</t>
  </si>
  <si>
    <t>Chave comutadora, reversão sob carga, tetrapolar, sem porta fusível, para 630 A / 690 V</t>
  </si>
  <si>
    <t>37.14.830</t>
  </si>
  <si>
    <t>Barra de contato para chave seccionadora tipo NH3-630 A</t>
  </si>
  <si>
    <t>37.14.910</t>
  </si>
  <si>
    <t>Chave seccionadora tripolar, abertura sob carga seca até 160 A / 600 V</t>
  </si>
  <si>
    <t>37.15</t>
  </si>
  <si>
    <t>37.15.110</t>
  </si>
  <si>
    <t>Chave seccionadora tripolar sob carga para 400 A - 25 kV - com prolongador</t>
  </si>
  <si>
    <t>37.15.120</t>
  </si>
  <si>
    <t>Chave seccionadora tripolar sob carga para 400 A - 15 kV - com prolongador</t>
  </si>
  <si>
    <t>37.15.150</t>
  </si>
  <si>
    <t>37.15.160</t>
  </si>
  <si>
    <t>37.15.170</t>
  </si>
  <si>
    <t>37.15.200</t>
  </si>
  <si>
    <t>Chave seccionadora tripolar seca para 400 A - 15 kV - com prolongador</t>
  </si>
  <si>
    <t>37.15.210</t>
  </si>
  <si>
    <t>Chave seccionadora tripolar seca para 600 / 630 A - 15 kV - com prolongador</t>
  </si>
  <si>
    <t>37.16</t>
  </si>
  <si>
    <t>Axm</t>
  </si>
  <si>
    <t>37.17</t>
  </si>
  <si>
    <t>37.17.070</t>
  </si>
  <si>
    <t>Dispositivo diferencial residual de 40 A x 30 mA - 2 polos</t>
  </si>
  <si>
    <t>37.17.074</t>
  </si>
  <si>
    <t>Dispositivo diferencial residual de 25 A x 30 mA - 4 polos</t>
  </si>
  <si>
    <t>37.17.080</t>
  </si>
  <si>
    <t>Dispositivo diferencial residual de 40 A x 30 mA - 4 polos</t>
  </si>
  <si>
    <t>37.17.090</t>
  </si>
  <si>
    <t>Dispositivo diferencial residual de 63 A x 30 mA - 4 polos</t>
  </si>
  <si>
    <t>37.17.100</t>
  </si>
  <si>
    <t>Dispositivo diferencial residual de 80 A x 30 mA - 4 polos</t>
  </si>
  <si>
    <t>37.17.110</t>
  </si>
  <si>
    <t>Dispositivo diferencial residual de 100 A x 30 mA - 4 polos</t>
  </si>
  <si>
    <t>37.17.114</t>
  </si>
  <si>
    <t>Dispositivo diferencial residual de 125 A x 30 mA - 4 polos</t>
  </si>
  <si>
    <t>37.17.130</t>
  </si>
  <si>
    <t>Dispositivo diferencial residual de 25 A x 300 mA - 4 polos</t>
  </si>
  <si>
    <t>37.18</t>
  </si>
  <si>
    <t>37.18.010</t>
  </si>
  <si>
    <t>Transformador de potencial monofásico até 1000 VA classe 15 kV, a seco, com fusíveis</t>
  </si>
  <si>
    <t>37.18.020</t>
  </si>
  <si>
    <t>Transformador de potencial monofásico até 2000 VA classe 15 kV, a seco, com fusíveis</t>
  </si>
  <si>
    <t>37.18.030</t>
  </si>
  <si>
    <t>Transformador de potencial monofásico até 500 VA classe 15 kV, a seco, sem fusíveis</t>
  </si>
  <si>
    <t>37.19</t>
  </si>
  <si>
    <t>37.19.010</t>
  </si>
  <si>
    <t>Transformador de corrente 800-5 A, janela</t>
  </si>
  <si>
    <t>37.19.020</t>
  </si>
  <si>
    <t>Transformador de corrente 200-5 A até 600-5 A, janela</t>
  </si>
  <si>
    <t>37.19.030</t>
  </si>
  <si>
    <t>Transformador de corrente 1000-5 A até 1500-5 A, janela</t>
  </si>
  <si>
    <t>37.19.080</t>
  </si>
  <si>
    <t>Transformador de corrente 2000-5 A até 2500-5 A - janela</t>
  </si>
  <si>
    <t>37.20</t>
  </si>
  <si>
    <t>37.20.010</t>
  </si>
  <si>
    <t>Isolador em epóxi de 1 kV para barramento</t>
  </si>
  <si>
    <t>37.20.030</t>
  </si>
  <si>
    <t>Régua de bornes para 9 polos de 600 V / 50 A</t>
  </si>
  <si>
    <t>37.20.080</t>
  </si>
  <si>
    <t>Barra de neutro e/ou terra</t>
  </si>
  <si>
    <t>37.20.090</t>
  </si>
  <si>
    <t>Recolocação de chave seccionadora tripolar de 125 A até 650 A, sem base fusível</t>
  </si>
  <si>
    <t>37.20.100</t>
  </si>
  <si>
    <t>Recolocação de fundo de quadro de distribuição, sem componentes</t>
  </si>
  <si>
    <t>37.20.110</t>
  </si>
  <si>
    <t>Recolocação de quadro de distribuição de sobrepor, sem componentes</t>
  </si>
  <si>
    <t>37.20.130</t>
  </si>
  <si>
    <t>Banco de medição para transformadores TC/TP, padrão Eletropaulo e/ou Cesp</t>
  </si>
  <si>
    <t>37.20.140</t>
  </si>
  <si>
    <t>Suporte fixo para transformadores de potencial</t>
  </si>
  <si>
    <t>37.20.150</t>
  </si>
  <si>
    <t>Placa de montagem em chapa de aço de 2,65 mm (12 MSG)</t>
  </si>
  <si>
    <t>37.20.190</t>
  </si>
  <si>
    <t>Inversor de frequência para variação de velocidade em motores, potência de 0,25 a 20 cv</t>
  </si>
  <si>
    <t>37.20.191</t>
  </si>
  <si>
    <t>Inversor de frequência para variação de velocidade em motores, potência de 25 a 30 CV</t>
  </si>
  <si>
    <t>37.20.193</t>
  </si>
  <si>
    <t>Inversor de frequência para variação de velocidade em motores, potência de 50 cv</t>
  </si>
  <si>
    <t>37.20.210</t>
  </si>
  <si>
    <t>Punho de manobra com articulador de acionamento</t>
  </si>
  <si>
    <t>37.21</t>
  </si>
  <si>
    <t>37.21.010</t>
  </si>
  <si>
    <t>Capacitor de potência trifásico de 10 kVAr, 220 V/60 Hz, para correção de fator de potência</t>
  </si>
  <si>
    <t>37.22</t>
  </si>
  <si>
    <t>37.22.010</t>
  </si>
  <si>
    <t>Transformador monofásico de comando de 200 VA classe 0,6 kV, a seco</t>
  </si>
  <si>
    <t>37.24</t>
  </si>
  <si>
    <t>37.24.031</t>
  </si>
  <si>
    <t>Supressor de surto monofásico, Fase-Terra, In 4 a 11 kA, Imax. de surto de 12 até 15 kA</t>
  </si>
  <si>
    <t>37.24.032</t>
  </si>
  <si>
    <t>Supressor de surto monofásico, Fase-Terra, In &gt; ou = 20 kA, Imax. de surto de 50 até 80 Ka</t>
  </si>
  <si>
    <t>37.24.040</t>
  </si>
  <si>
    <t>Supressor de surto monofásico, Neutro-Terra, In &gt; ou = 20 kA, Imax. de surto de 65 até 80 kA</t>
  </si>
  <si>
    <t>37.25</t>
  </si>
  <si>
    <t>37.25.200</t>
  </si>
  <si>
    <t>37.25.215</t>
  </si>
  <si>
    <t>38</t>
  </si>
  <si>
    <t>38.01</t>
  </si>
  <si>
    <t>38.01.080</t>
  </si>
  <si>
    <t>Eletroduto de PVC rígido roscável de 1 1/4´ - com acessórios</t>
  </si>
  <si>
    <t>38.01.100</t>
  </si>
  <si>
    <t>Eletroduto de PVC rígido roscável de 1 1/2´ - com acessórios</t>
  </si>
  <si>
    <t>38.01.120</t>
  </si>
  <si>
    <t>Eletroduto de PVC rígido roscável de 2´ - com acessórios</t>
  </si>
  <si>
    <t>38.01.140</t>
  </si>
  <si>
    <t>Eletroduto de PVC rígido roscável de 2 1/2´ - com acessórios</t>
  </si>
  <si>
    <t>38.01.160</t>
  </si>
  <si>
    <t>Eletroduto de PVC rígido roscável de 3´ - com acessórios</t>
  </si>
  <si>
    <t>38.01.180</t>
  </si>
  <si>
    <t>Eletroduto de PVC rígido roscável de 4´ - com acessórios</t>
  </si>
  <si>
    <t>38.04</t>
  </si>
  <si>
    <t>38.04.060</t>
  </si>
  <si>
    <t>Eletroduto galvanizado, médio de 1´ - com acessórios</t>
  </si>
  <si>
    <t>38.04.080</t>
  </si>
  <si>
    <t>Eletroduto galvanizado, médio de 1 1/4´ - com acessórios</t>
  </si>
  <si>
    <t>38.04.100</t>
  </si>
  <si>
    <t>Eletroduto galvanizado, médio de 1 1/2´ - com acessórios</t>
  </si>
  <si>
    <t>38.04.120</t>
  </si>
  <si>
    <t>Eletroduto galvanizado, médio de 2´ - com acessórios</t>
  </si>
  <si>
    <t>38.04.140</t>
  </si>
  <si>
    <t>Eletroduto galvanizado, médio de 2 1/2´ - com acessórios</t>
  </si>
  <si>
    <t>38.04.160</t>
  </si>
  <si>
    <t>Eletroduto galvanizado, médio de 3´ - com acessórios</t>
  </si>
  <si>
    <t>38.04.180</t>
  </si>
  <si>
    <t>Eletroduto galvanizado, médio de 4´ - com acessórios</t>
  </si>
  <si>
    <t>38.05</t>
  </si>
  <si>
    <t>38.05.040</t>
  </si>
  <si>
    <t>Eletroduto galvanizado, pesado de 3/4´ - com acessórios</t>
  </si>
  <si>
    <t>38.05.060</t>
  </si>
  <si>
    <t>Eletroduto galvanizado, pesado de 1´ - com acessórios</t>
  </si>
  <si>
    <t>38.05.090</t>
  </si>
  <si>
    <t>Eletroduto galvanizado, pesado de 1 1/4´ - com acessórios</t>
  </si>
  <si>
    <t>38.05.100</t>
  </si>
  <si>
    <t>Eletroduto galvanizado, pesado de 1 1/2´ - com acessórios</t>
  </si>
  <si>
    <t>38.05.120</t>
  </si>
  <si>
    <t>Eletroduto galvanizado, pesado de 2´ - com acessórios</t>
  </si>
  <si>
    <t>38.05.140</t>
  </si>
  <si>
    <t>Eletroduto galvanizado, pesado de 2 1/2´ - com acessórios</t>
  </si>
  <si>
    <t>38.05.160</t>
  </si>
  <si>
    <t>Eletroduto galvanizado, pesado de 3´ - com acessórios</t>
  </si>
  <si>
    <t>38.05.180</t>
  </si>
  <si>
    <t>Eletroduto galvanizado, pesado de 4´ - com acessórios</t>
  </si>
  <si>
    <t>38.06</t>
  </si>
  <si>
    <t>38.06.020</t>
  </si>
  <si>
    <t>Eletroduto galvanizado a quente, pesado de 1/2´ - com acessórios</t>
  </si>
  <si>
    <t>38.06.040</t>
  </si>
  <si>
    <t>Eletroduto galvanizado a quente, pesado de 3/4´ - com acessórios</t>
  </si>
  <si>
    <t>38.06.060</t>
  </si>
  <si>
    <t>Eletroduto galvanizado a quente, pesado de 1´ - com acessórios</t>
  </si>
  <si>
    <t>38.06.080</t>
  </si>
  <si>
    <t>Eletroduto galvanizado a quente, pesado de 1 1/4´ - com acessórios</t>
  </si>
  <si>
    <t>38.06.100</t>
  </si>
  <si>
    <t>Eletroduto galvanizado a quente, pesado de 1 1/2´ - com acessórios</t>
  </si>
  <si>
    <t>38.06.120</t>
  </si>
  <si>
    <t>Eletroduto galvanizado a quente, pesado de 2´ - com acessórios</t>
  </si>
  <si>
    <t>38.06.140</t>
  </si>
  <si>
    <t>Eletroduto galvanizado a quente, pesado de 2 1/2´ - com acessórios</t>
  </si>
  <si>
    <t>38.06.160</t>
  </si>
  <si>
    <t>Eletroduto galvanizado a quente, pesado de 3´ - com acessórios</t>
  </si>
  <si>
    <t>38.06.180</t>
  </si>
  <si>
    <t>Eletroduto galvanizado a quente, pesado de 4´ - com acessórios</t>
  </si>
  <si>
    <t>38.07</t>
  </si>
  <si>
    <t>38.07.030</t>
  </si>
  <si>
    <t>Grampo tipo ´C´ diâmetro 3/8`, com balancim tamanho grande</t>
  </si>
  <si>
    <t>38.07.050</t>
  </si>
  <si>
    <t>Tampa de pressão para perfilado de 38 x 38 mm</t>
  </si>
  <si>
    <t>38.07.120</t>
  </si>
  <si>
    <t>Saída final, diâmetro de 3/4´</t>
  </si>
  <si>
    <t>38.07.130</t>
  </si>
  <si>
    <t>Saída lateral simples, diâmetro de 3/4´</t>
  </si>
  <si>
    <t>38.07.134</t>
  </si>
  <si>
    <t>Saída lateral simples, diâmetro de 1´</t>
  </si>
  <si>
    <t>38.07.140</t>
  </si>
  <si>
    <t>Saída superior, diâmetro de 3/4´</t>
  </si>
  <si>
    <t>38.07.172</t>
  </si>
  <si>
    <t>Canaleta em PVC de 20 x 12 mm, inclusive acessórios</t>
  </si>
  <si>
    <t>38.07.200</t>
  </si>
  <si>
    <t>Vergalhão com rosca, porca e arruela de diâmetro 3/8´ (tirante)</t>
  </si>
  <si>
    <t>38.07.216</t>
  </si>
  <si>
    <t>Vergalhão com rosca, porca e arruela de diâmetro 5/16´ (tirante)</t>
  </si>
  <si>
    <t>38.07.310</t>
  </si>
  <si>
    <t>38.07.340</t>
  </si>
  <si>
    <t>Perfilado liso 38 x 38 mm - com acessórios</t>
  </si>
  <si>
    <t>38.07.700</t>
  </si>
  <si>
    <t>Canaleta aparente com tampa em PVC, autoextinguível, de 85 x 35 mm, com acessórios</t>
  </si>
  <si>
    <t>38.07.710</t>
  </si>
  <si>
    <t>Canaleta aparente com duas tampas em PVC, autoextinguível, de 120 x 35 mm, com acessórios</t>
  </si>
  <si>
    <t>38.07.720</t>
  </si>
  <si>
    <t>Canaleta aparente com duas tampas em PVC, autoextinguível, de 120 x 60 mm, com acessórios</t>
  </si>
  <si>
    <t>38.07.730</t>
  </si>
  <si>
    <t>Suporte com furos de tomada em PVC de 60 x 35 x 150 mm, para canaleta aparente</t>
  </si>
  <si>
    <t>38.07.740</t>
  </si>
  <si>
    <t>Suporte com furos de tomada em PVC de 85 x 35 x 150 mm, para canaleta aparente</t>
  </si>
  <si>
    <t>38.07.750</t>
  </si>
  <si>
    <t>Suporte com furos de tomada em PVC de 60 x 60 x 150 mm, para canaleta aparente</t>
  </si>
  <si>
    <t>38.10</t>
  </si>
  <si>
    <t>38.10.010</t>
  </si>
  <si>
    <t>Duto de piso liso em aço, medindo 2 x 25 x 70 mm, com acessórios</t>
  </si>
  <si>
    <t>38.10.020</t>
  </si>
  <si>
    <t>Duto de piso liso em aço, medindo 3 x 25 x 70 mm, com acessórios</t>
  </si>
  <si>
    <t>38.10.024</t>
  </si>
  <si>
    <t>Caixa de derivação ou passagem, para cruzamento de duto, medindo 4 x 25 x 70 mm, sem cruzadora</t>
  </si>
  <si>
    <t>38.10.026</t>
  </si>
  <si>
    <t>Caixa de derivação ou passagem, para cruzamento de duto, medindo 12 x 25 x 70 mm, com cruzadora</t>
  </si>
  <si>
    <t>38.10.030</t>
  </si>
  <si>
    <t>Caixa de derivação ou passagem, para cruzamento de duto, medindo 16 x 25 x 70 mm, com cruzadora</t>
  </si>
  <si>
    <t>38.10.060</t>
  </si>
  <si>
    <t>Caixa de tomada e tampa basculante com rebaixo de 2 x (25 x 70 mm)</t>
  </si>
  <si>
    <t>38.10.070</t>
  </si>
  <si>
    <t>Caixa de tomada e tampa basculante com rebaixo de 3 x (25 x 70 mm)</t>
  </si>
  <si>
    <t>38.10.080</t>
  </si>
  <si>
    <t>Caixa de tomada e tampa basculante com rebaixo de 4 x (25 x 70 mm)</t>
  </si>
  <si>
    <t>38.10.090</t>
  </si>
  <si>
    <t>Suporte de tomada para caixas com 2, 3 ou 4 vias</t>
  </si>
  <si>
    <t>38.12</t>
  </si>
  <si>
    <t>38.12.086</t>
  </si>
  <si>
    <t>Leito para cabos, tipo pesado, em aço galvanizado de 300 x 100 mm - com acessórios</t>
  </si>
  <si>
    <t>38.12.090</t>
  </si>
  <si>
    <t>Leito para cabos, tipo pesado, em aço galvanizado de 400 x 100 mm - com acessórios</t>
  </si>
  <si>
    <t>38.12.100</t>
  </si>
  <si>
    <t>Leito para cabos, tipo pesado, em aço galvanizado de 600 x 100 mm - com acessórios</t>
  </si>
  <si>
    <t>38.12.120</t>
  </si>
  <si>
    <t>Leito para cabos, tipo pesado, em aço galvanizado de 500 x 100 mm - com acessórios</t>
  </si>
  <si>
    <t>38.12.130</t>
  </si>
  <si>
    <t>Leito para cabos, tipo pesado, em aço galvanizado de 800 x 100 mm - com acessórios</t>
  </si>
  <si>
    <t>38.13</t>
  </si>
  <si>
    <t>38.13.016</t>
  </si>
  <si>
    <t>Eletroduto corrugado em polietileno de alta densidade, DN= 40 mm, com acessórios</t>
  </si>
  <si>
    <t>38.13.040</t>
  </si>
  <si>
    <t>Eletroduto corrugado em polietileno de alta densidade, DN= 100 mm, com acessórios</t>
  </si>
  <si>
    <t>38.13.050</t>
  </si>
  <si>
    <t>Eletroduto corrugado em polietileno de alta densidade, DN= 125 mm, com acessórios</t>
  </si>
  <si>
    <t>38.13.060</t>
  </si>
  <si>
    <t>Eletroduto corrugado em polietileno de alta densidade, DN= 150 mm, com acessórios</t>
  </si>
  <si>
    <t>38.15</t>
  </si>
  <si>
    <t>38.15.010</t>
  </si>
  <si>
    <t>Eletroduto metálico flexível com capa em PVC de 3/4´</t>
  </si>
  <si>
    <t>38.15.020</t>
  </si>
  <si>
    <t>Eletroduto metálico flexível com capa em PVC de 1´</t>
  </si>
  <si>
    <t>38.15.040</t>
  </si>
  <si>
    <t>Eletroduto metálico flexível com capa em PVC de 2´</t>
  </si>
  <si>
    <t>38.15.110</t>
  </si>
  <si>
    <t>Terminal macho fixo em latão zincado de 3/4´</t>
  </si>
  <si>
    <t>38.15.120</t>
  </si>
  <si>
    <t>Terminal macho fixo em latão zincado de 1´</t>
  </si>
  <si>
    <t>38.15.140</t>
  </si>
  <si>
    <t>Terminal macho fixo em latão zincado de 2´</t>
  </si>
  <si>
    <t>38.15.310</t>
  </si>
  <si>
    <t>Terminal macho giratório em latão zincado de 3/4´</t>
  </si>
  <si>
    <t>38.15.320</t>
  </si>
  <si>
    <t>Terminal macho giratório em latão zincado de 1´</t>
  </si>
  <si>
    <t>38.15.340</t>
  </si>
  <si>
    <t>Terminal macho giratório em latão zincado de 2´</t>
  </si>
  <si>
    <t>38.16</t>
  </si>
  <si>
    <t>38.16.030</t>
  </si>
  <si>
    <t>Rodapé técnico triplo e tampa com pintura eletrostática</t>
  </si>
  <si>
    <t>38.16.060</t>
  </si>
  <si>
    <t>Curva horizontal tripla de 90°, interna ou externa e tampa com pintura eletrostática</t>
  </si>
  <si>
    <t>38.16.080</t>
  </si>
  <si>
    <t>Tê triplo de 90°, horizontal ou vertical e tampa com pintura eletrostática</t>
  </si>
  <si>
    <t>38.16.090</t>
  </si>
  <si>
    <t>Caixa para tomadas: de energia, RJ, sobressalente, interruptor ou espelho, com pintura eletrostática, para rodapé técnico triplo</t>
  </si>
  <si>
    <t>38.16.110</t>
  </si>
  <si>
    <t>Caixa de derivação embutida ou externa com pintura eletrostática, para rodapé técnico triplo</t>
  </si>
  <si>
    <t>38.16.130</t>
  </si>
  <si>
    <t>Caixa para tomadas: de energia, RJ, sobressalente, interruptor ou espelho, com pintura eletrostática, para rodapé técnico duplo</t>
  </si>
  <si>
    <t>38.16.140</t>
  </si>
  <si>
    <t>Terminal de fechamento ou mata junta com pintura eletrostática, para rodapé técnico triplo</t>
  </si>
  <si>
    <t>38.16.150</t>
  </si>
  <si>
    <t>Rodapé técnico duplo e tampa com pintura eletrostática</t>
  </si>
  <si>
    <t>38.16.160</t>
  </si>
  <si>
    <t>Curva vertical dupla de 90°, interna ou externa e tampa com pintura eletrostática</t>
  </si>
  <si>
    <t>38.16.190</t>
  </si>
  <si>
    <t>Terminal de fechamento ou mata junta com pintura eletrostática, para rodapé técnico duplo</t>
  </si>
  <si>
    <t>38.16.200</t>
  </si>
  <si>
    <t>Curva horizontal dupla de 90°, interna ou externa e tampa com pintura eletrostática</t>
  </si>
  <si>
    <t>38.16.230</t>
  </si>
  <si>
    <t>Curva vertical tripla de 90°, interna ou externa e tampa com pintura eletrostática</t>
  </si>
  <si>
    <t>38.16.250</t>
  </si>
  <si>
    <t>Poste condutor metálico para distribuição, com suporte para tomadas elétricas e RJ, com pintura eletrostática, altura de 3,00 m</t>
  </si>
  <si>
    <t>38.16.270</t>
  </si>
  <si>
    <t>Caixa de derivação embutida ou externa para rodapé técnico duplo</t>
  </si>
  <si>
    <t>38.19</t>
  </si>
  <si>
    <t>38.19.020</t>
  </si>
  <si>
    <t>Eletroduto de PVC corrugado flexível leve, diâmetro externo de 20 mm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</si>
  <si>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</si>
  <si>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</si>
  <si>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</si>
  <si>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</si>
  <si>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38.21</t>
  </si>
  <si>
    <t>38.21.110</t>
  </si>
  <si>
    <t>Eletrocalha lisa galvanizada a fogo, 50 x 50 mm, com acessórios</t>
  </si>
  <si>
    <t>38.21.120</t>
  </si>
  <si>
    <t>Eletrocalha lisa galvanizada a fogo, 100 x 50 mm, com acessórios</t>
  </si>
  <si>
    <t>38.21.130</t>
  </si>
  <si>
    <t>Eletrocalha lisa galvanizada a fogo, 150 x 50 mm, com acessórios</t>
  </si>
  <si>
    <t>38.21.150</t>
  </si>
  <si>
    <t>Eletrocalha lisa galvanizada a fogo, 250 x 50 mm, com acessórios</t>
  </si>
  <si>
    <t>38.21.310</t>
  </si>
  <si>
    <t>Eletrocalha lisa galvanizada a fogo, 100 x 100 mm, com acessórios</t>
  </si>
  <si>
    <t>38.21.320</t>
  </si>
  <si>
    <t>Eletrocalha lisa galvanizada a fogo, 150 x 100 mm, com acessórios</t>
  </si>
  <si>
    <t>38.21.330</t>
  </si>
  <si>
    <t>Eletrocalha lisa galvanizada a fogo, 200 x 100 mm, com acessórios</t>
  </si>
  <si>
    <t>38.21.340</t>
  </si>
  <si>
    <t>Eletrocalha lisa galvanizada a fogo, 250 x 100 mm, com acessórios</t>
  </si>
  <si>
    <t>38.21.350</t>
  </si>
  <si>
    <t>Eletrocalha lisa galvanizada a fogo, 300 x 100 mm, com acessórios</t>
  </si>
  <si>
    <t>38.21.360</t>
  </si>
  <si>
    <t>Eletrocalha lisa galvanizada a fogo, 400 x 100 mm, com acessórios</t>
  </si>
  <si>
    <t>38.21.370</t>
  </si>
  <si>
    <t>Eletrocalha lisa galvanizada a fogo, 500 x 100 mm, com acessórios</t>
  </si>
  <si>
    <t>38.21.920</t>
  </si>
  <si>
    <t>Eletrocalha perfurada galvanizada a fogo, 100 x 50 mm, com acessórios</t>
  </si>
  <si>
    <t>38.21.930</t>
  </si>
  <si>
    <t>Eletrocalha perfurada galvanizada a fogo, 150 x 50 mm, com acessórios</t>
  </si>
  <si>
    <t>38.21.940</t>
  </si>
  <si>
    <t>Eletrocalha perfurada galvanizada a fogo, 200 x 50 mm, com acessórios</t>
  </si>
  <si>
    <t>38.21.950</t>
  </si>
  <si>
    <t>Eletrocalha perfurada galvanizada a fogo, 250 x 50 mm, com acessórios</t>
  </si>
  <si>
    <t>38.22</t>
  </si>
  <si>
    <t>38.22.120</t>
  </si>
  <si>
    <t>Eletrocalha perfurada galvanizada a fogo, 150x100mm, com acessórios</t>
  </si>
  <si>
    <t>38.22.130</t>
  </si>
  <si>
    <t>Eletrocalha perfurada galvanizada a fogo, 200x100mm, com acessórios</t>
  </si>
  <si>
    <t>38.22.140</t>
  </si>
  <si>
    <t>Eletrocalha perfurada galvanizada a fogo, 250x100mm, com acessórios</t>
  </si>
  <si>
    <t>38.22.150</t>
  </si>
  <si>
    <t>Eletrocalha perfurada galvanizada a fogo, 300x100mm, com acessórios</t>
  </si>
  <si>
    <t>38.22.160</t>
  </si>
  <si>
    <t>Eletrocalha perfurada galvanizada a fogo, 400x100mm, com acessórios</t>
  </si>
  <si>
    <t>38.22.170</t>
  </si>
  <si>
    <t>Eletrocalha perfurada galvanizada a fogo, 500x100mm, com acessórios</t>
  </si>
  <si>
    <t>38.22.180</t>
  </si>
  <si>
    <t>Eletrocalha perfurada galvanizada a fogo, 700x100mm, com acessórios</t>
  </si>
  <si>
    <t>38.22.610</t>
  </si>
  <si>
    <t>Tampa de encaixe para eletrocalha, galvanizada a fogo, L= 50mm</t>
  </si>
  <si>
    <t>38.22.620</t>
  </si>
  <si>
    <t>Tampa de encaixe para eletrocalha, galvanizada a fogo, L= 100mm</t>
  </si>
  <si>
    <t>38.22.630</t>
  </si>
  <si>
    <t>Tampa de encaixe para eletrocalha, galvanizada a fogo, L= 150mm</t>
  </si>
  <si>
    <t>38.22.640</t>
  </si>
  <si>
    <t>Tampa de encaixe para eletrocalha, galvanizada a fogo, L= 200mm</t>
  </si>
  <si>
    <t>38.22.650</t>
  </si>
  <si>
    <t>Tampa de encaixe para eletrocalha, galvanizada a fogo, L= 250mm</t>
  </si>
  <si>
    <t>38.22.660</t>
  </si>
  <si>
    <t>Tampa de encaixe para eletrocalha, galvanizada a fogo, L= 300mm</t>
  </si>
  <si>
    <t>38.22.670</t>
  </si>
  <si>
    <t>Tampa de encaixe para eletrocalha, galvanizada a fogo, L= 400mm</t>
  </si>
  <si>
    <t>38.22.680</t>
  </si>
  <si>
    <t>Tampa de encaixe para eletrocalha, galvanizada a fogo, L= 500mm</t>
  </si>
  <si>
    <t>38.22.690</t>
  </si>
  <si>
    <t>Tampa de encaixe para eletrocalha, galvanizada a fogo, L= 700mm</t>
  </si>
  <si>
    <t>38.23</t>
  </si>
  <si>
    <t>38.23.010</t>
  </si>
  <si>
    <t>Suporte para eletrocalha, galvanizado a fogo, 50x50mm</t>
  </si>
  <si>
    <t>38.23.020</t>
  </si>
  <si>
    <t>Suporte para eletrocalha, galvanizado a fogo, 100x50mm</t>
  </si>
  <si>
    <t>38.23.030</t>
  </si>
  <si>
    <t>Suporte para eletrocalha, galvanizado a fogo, 150x50mm</t>
  </si>
  <si>
    <t>38.23.040</t>
  </si>
  <si>
    <t>Suporte para eletrocalha, galvanizado a fogo, 200x50mm</t>
  </si>
  <si>
    <t>38.23.050</t>
  </si>
  <si>
    <t>Suporte para eletrocalha, galvanizado a fogo, 250x50mm</t>
  </si>
  <si>
    <t>38.23.060</t>
  </si>
  <si>
    <t>Suporte para eletrocalha, galvanizado a fogo, 300x50mm</t>
  </si>
  <si>
    <t>38.23.110</t>
  </si>
  <si>
    <t>Suporte para eletrocalha, galvanizado a fogo, 100x100mm</t>
  </si>
  <si>
    <t>38.23.120</t>
  </si>
  <si>
    <t>Suporte para eletrocalha, galvanizado a fogo, 150x100mm</t>
  </si>
  <si>
    <t>38.23.130</t>
  </si>
  <si>
    <t>Suporte para eletrocalha, galvanizado a fogo, 200x100mm</t>
  </si>
  <si>
    <t>38.23.140</t>
  </si>
  <si>
    <t>Suporte para eletrocalha, galvanizado a fogo, 250x100mm</t>
  </si>
  <si>
    <t>38.23.150</t>
  </si>
  <si>
    <t>Suporte para eletrocalha, galvanizado a fogo, 300x100mm</t>
  </si>
  <si>
    <t>38.23.160</t>
  </si>
  <si>
    <t>Suporte para eletrocalha, galvanizado a fogo, 400x100mm</t>
  </si>
  <si>
    <t>38.23.170</t>
  </si>
  <si>
    <t>Suporte para eletrocalha, galvanizado a fogo, 500x100mm</t>
  </si>
  <si>
    <t>38.23.180</t>
  </si>
  <si>
    <t>Suporte para eletrocalha, galvanizado a fogo, 700x100mm</t>
  </si>
  <si>
    <t>38.23.210</t>
  </si>
  <si>
    <t>Mão francesa simples, galvanizada a fogo, L= 200mm</t>
  </si>
  <si>
    <t>38.23.220</t>
  </si>
  <si>
    <t>Mão francesa simples, galvanizada a fogo, L= 300mm</t>
  </si>
  <si>
    <t>38.23.230</t>
  </si>
  <si>
    <t>Mão francesa simples, galvanizada a fogo, L= 400mm</t>
  </si>
  <si>
    <t>38.23.240</t>
  </si>
  <si>
    <t>Mão francesa simples, galvanizada a fogo, L= 500mm</t>
  </si>
  <si>
    <t>38.23.310</t>
  </si>
  <si>
    <t>Mão francesa dupla, galvanizada a fogo, L= 300mm</t>
  </si>
  <si>
    <t>38.23.320</t>
  </si>
  <si>
    <t>Mão francesa dupla, galvanizada a fogo, L= 400mm</t>
  </si>
  <si>
    <t>38.23.330</t>
  </si>
  <si>
    <t>Mão francesa dupla, galvanizada a fogo, L= 500mm</t>
  </si>
  <si>
    <t>38.23.350</t>
  </si>
  <si>
    <t>Mão francesa dupla, galvanizada a fogo, L= 700mm</t>
  </si>
  <si>
    <t>38.23.410</t>
  </si>
  <si>
    <t>Mão francesa reforçada, galvanizada a fogo, L= 900mm</t>
  </si>
  <si>
    <t>39</t>
  </si>
  <si>
    <t>39.02</t>
  </si>
  <si>
    <t>39.02.010</t>
  </si>
  <si>
    <t>Cabo de cobre de 1,5 mm², isolamento 750 V - isolação em PVC 70°C</t>
  </si>
  <si>
    <t>39.02.016</t>
  </si>
  <si>
    <t>Cabo de cobre de 2,5 mm², isolamento 750 V - isolação em PVC 70°C</t>
  </si>
  <si>
    <t>39.02.020</t>
  </si>
  <si>
    <t>Cabo de cobre de 4 mm², isolamento 750 V - isolação em PVC 70°C</t>
  </si>
  <si>
    <t>39.02.030</t>
  </si>
  <si>
    <t>Cabo de cobre de 6 mm², isolamento 750 V - isolação em PVC 70°C</t>
  </si>
  <si>
    <t>39.02.040</t>
  </si>
  <si>
    <t>Cabo de cobre de 10 mm², isolamento 750 V - isolação em PVC 70°C</t>
  </si>
  <si>
    <t>39.03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</si>
  <si>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</si>
  <si>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</si>
  <si>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</si>
  <si>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</si>
  <si>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39.03.174</t>
  </si>
  <si>
    <t>Cabo de cobre de 4 mm², isolamento 0,6/1 kV - isolação em PVC 70°C.</t>
  </si>
  <si>
    <t>39.03.178</t>
  </si>
  <si>
    <t>Cabo de cobre de 6 mm², isolamento 0,6/1 kV - isolação em PVC 70°C</t>
  </si>
  <si>
    <t>39.03.182</t>
  </si>
  <si>
    <t>Cabo de cobre de 10 mm², isolamento 0,6/1 kV - isolação em PVC 70°C</t>
  </si>
  <si>
    <t>39.04</t>
  </si>
  <si>
    <t>39.04.050</t>
  </si>
  <si>
    <t>Cabo de cobre nu, têmpera mole, classe 2, de 16 mm²</t>
  </si>
  <si>
    <t>39.04.060</t>
  </si>
  <si>
    <t>Cabo de cobre nu, têmpera mole, classe 2, de 25 mm²</t>
  </si>
  <si>
    <t>39.04.080</t>
  </si>
  <si>
    <t>Cabo de cobre nu, têmpera mole, classe 2, de 50 mm²</t>
  </si>
  <si>
    <t>39.04.100</t>
  </si>
  <si>
    <t>Cabo de cobre nu, têmpera mole, classe 2, de 70 mm²</t>
  </si>
  <si>
    <t>39.04.120</t>
  </si>
  <si>
    <t>Cabo de cobre nu, têmpera mole, classe 2, de 95 mm²</t>
  </si>
  <si>
    <t>39.04.180</t>
  </si>
  <si>
    <t>Cabo de cobre nu, têmpera mole, classe 2, de 185 mm²</t>
  </si>
  <si>
    <t>39.05</t>
  </si>
  <si>
    <t>39.05.070</t>
  </si>
  <si>
    <t>Cabo de cobre de 3x35 mm², isolamento 8,7/15 kV - isolação EPR 90°C</t>
  </si>
  <si>
    <t>39.06</t>
  </si>
  <si>
    <t>39.06.060</t>
  </si>
  <si>
    <t>Cabo de cobre de 25 mm², isolamento 8,7/15 kV - isolação EPR 90°C</t>
  </si>
  <si>
    <t>39.06.070</t>
  </si>
  <si>
    <t>Cabo de cobre de 35 mm², isolamento 8,7/15 kV - isolação EPR 90°C</t>
  </si>
  <si>
    <t>39.06.074</t>
  </si>
  <si>
    <t>Cabo de cobre de 50 mm², isolamento 8,7/15 kV - isolação EPR 90°C</t>
  </si>
  <si>
    <t>39.06.084</t>
  </si>
  <si>
    <t>Cabo de cobre de 120 mm², isolamento 8,7/15 kV - isolação EPR 90°C</t>
  </si>
  <si>
    <t>39.09</t>
  </si>
  <si>
    <t>39.09.010</t>
  </si>
  <si>
    <t>Conector terminal tipo BNC para cabo coaxial RG 59</t>
  </si>
  <si>
    <t>39.09.015</t>
  </si>
  <si>
    <t>Conector de emenda tipo BNC para cabo coaxial RG 59</t>
  </si>
  <si>
    <t>39.09.020</t>
  </si>
  <si>
    <t>Conector split-bolt para cabo de 25 mm², latão, simples</t>
  </si>
  <si>
    <t>39.09.040</t>
  </si>
  <si>
    <t>Conector split-bolt para cabo de 35 mm², latão, simples</t>
  </si>
  <si>
    <t>39.09.060</t>
  </si>
  <si>
    <t>Conector split-bolt para cabo de 50 mm², latão, simples</t>
  </si>
  <si>
    <t>39.09.100</t>
  </si>
  <si>
    <t>Conector split-bolt para cabo de 25 mm², latão, com rabicho</t>
  </si>
  <si>
    <t>39.09.120</t>
  </si>
  <si>
    <t>Conector split-bolt para cabo de 35 mm², latão, com rabicho</t>
  </si>
  <si>
    <t>39.09.140</t>
  </si>
  <si>
    <t>Conector split-bolt para cabo de 50 mm², latão, com rabicho</t>
  </si>
  <si>
    <t>39.10</t>
  </si>
  <si>
    <t>39.10.050</t>
  </si>
  <si>
    <t>Terminal de compressão para cabo de 2,5 mm²</t>
  </si>
  <si>
    <t>39.10.060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</si>
  <si>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</si>
  <si>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</si>
  <si>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</si>
  <si>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</si>
  <si>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</si>
  <si>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39.10.160</t>
  </si>
  <si>
    <t>Terminal de pressão/compressão para cabo de 50 mm²</t>
  </si>
  <si>
    <t>39.10.200</t>
  </si>
  <si>
    <t>Terminal de pressão/compressão para cabo de 70 mm²</t>
  </si>
  <si>
    <t>39.10.240</t>
  </si>
  <si>
    <t>Terminal de pressão/compressão para cabo de 95 mm²</t>
  </si>
  <si>
    <t>39.10.246</t>
  </si>
  <si>
    <t>Terminal de pressão/compressão para cabo de 120 mm²</t>
  </si>
  <si>
    <t>39.10.250</t>
  </si>
  <si>
    <t>Terminal de pressão/compressão para cabo de 150 mm²</t>
  </si>
  <si>
    <t>39.10.280</t>
  </si>
  <si>
    <t>Terminal de pressão/compressão para cabo de 185 mm²</t>
  </si>
  <si>
    <t>39.10.300</t>
  </si>
  <si>
    <t>Terminal de pressão/compressão para cabo de 240 mm²</t>
  </si>
  <si>
    <t>39.11</t>
  </si>
  <si>
    <t>39.11.020</t>
  </si>
  <si>
    <t>Cabo telefônico CI, com 10 pares de 0,50 mm, para centrais telefônicas, equipamentos e rede interna</t>
  </si>
  <si>
    <t>39.11.040</t>
  </si>
  <si>
    <t>Cabo telefônico CI, com 20 pares de 0,50 mm, para centrais telefônicas, equipamentos e rede interna</t>
  </si>
  <si>
    <t>39.11.080</t>
  </si>
  <si>
    <t>Cabo telefônico CI, com 50 pares de 0,50 mm, para centrais telefônicas, equipamentos e rede interna</t>
  </si>
  <si>
    <t>39.11.090</t>
  </si>
  <si>
    <t>Fio telefônico tipo FI-60, para ligação de aparelhos telefônicos</t>
  </si>
  <si>
    <t>39.11.110</t>
  </si>
  <si>
    <t>Fio telefônico externo tipo FE-160</t>
  </si>
  <si>
    <t>39.11.120</t>
  </si>
  <si>
    <t>Cabo telefônico CTP-APL-SN, com 10 pares de 0,50 mm, para cotos de transição em caixas e entradas</t>
  </si>
  <si>
    <t>39.11.190</t>
  </si>
  <si>
    <t>Cabo telefônico CCE-APL, com 4 pares de 0,50 mm, para conexões em rede externa</t>
  </si>
  <si>
    <t>39.11.210</t>
  </si>
  <si>
    <t>Cabo telefônico secundário de distribuição CTP-APL, com 20 pares de 0,50 mm, para rede externa</t>
  </si>
  <si>
    <t>39.11.230</t>
  </si>
  <si>
    <t>Cabo telefônico secundário de distribuição CTP-APL, com 50 pares de 0,50 mm, para rede externa</t>
  </si>
  <si>
    <t>39.11.240</t>
  </si>
  <si>
    <t>Cabo telefônico secundário de distribuição CTP-APL, com 100 pares de 0,50 mm, para rede externa</t>
  </si>
  <si>
    <t>39.11.270</t>
  </si>
  <si>
    <t>Cabo telefônico secundário de distribuição CTP-APL-G, com 10 pares de 0,50 mm, para rede subterrânea</t>
  </si>
  <si>
    <t>39.11.280</t>
  </si>
  <si>
    <t>Cabo telefônico secundário de distribuição CTP-APL-G, com 20 pares de 0,50 mm, para rede subterrânea</t>
  </si>
  <si>
    <t>39.11.300</t>
  </si>
  <si>
    <t>Cabo telefônico secundário de distribuição CTP-APL-G, com 50 pares de 0,50 mm, para rede subterrânea</t>
  </si>
  <si>
    <t>39.11.400</t>
  </si>
  <si>
    <t>Cabo telefônico secundário de distribuição CTP-APL, com 10 pares de 0,65 mm, para rede externa</t>
  </si>
  <si>
    <t>39.11.410</t>
  </si>
  <si>
    <t>Cabo telefônico secundário de distribuição CTP-APL, com 20 pares de 0,65 mm, para rede externa</t>
  </si>
  <si>
    <t>39.11.430</t>
  </si>
  <si>
    <t>Cabo telefônico secundário de distribuição CTP-APL, com 50 pares de 0,65 mm, para rede externa</t>
  </si>
  <si>
    <t>39.12</t>
  </si>
  <si>
    <t>39.12.510</t>
  </si>
  <si>
    <t>Cabo de cobre flexível blindado de 2 x 1,5 mm², isolamento 600V, isolação em VC/E 105°C - para detecção de incêndio</t>
  </si>
  <si>
    <t>39.12.520</t>
  </si>
  <si>
    <t>Cabo de cobre flexível blindado de 3 x 1,5 mm², isolamento 600V, isolação em VC/E 105°C - para detecção de incêndio</t>
  </si>
  <si>
    <t>39.12.530</t>
  </si>
  <si>
    <t>Cabo de cobre flexível blindado de 2 x 2,5 mm², isolamento 600V, isolação em VC/E 105°C - para detecção de incêndio</t>
  </si>
  <si>
    <t>39.14</t>
  </si>
  <si>
    <t>39.14.010</t>
  </si>
  <si>
    <t>Cabo de alumínio nu com alma de aço CAA, 1/0 AWG - Raven</t>
  </si>
  <si>
    <t>39.14.050</t>
  </si>
  <si>
    <t>Cabo de alumínio nu com alma de aço CAA, 4 AWG - Swan</t>
  </si>
  <si>
    <t>39.15</t>
  </si>
  <si>
    <t>39.15.040</t>
  </si>
  <si>
    <t>Cabo de alumínio nu sem alma de aço CA, 2 AWG - Iris</t>
  </si>
  <si>
    <t>39.15.070</t>
  </si>
  <si>
    <t>Cabo de alumínio nu sem alma de aço CA, 2/0 AWG - Aster</t>
  </si>
  <si>
    <t>39.18</t>
  </si>
  <si>
    <t>39.18.100</t>
  </si>
  <si>
    <t>Cabo coaxial tipo RG 6</t>
  </si>
  <si>
    <t>39.18.104</t>
  </si>
  <si>
    <t>Cabo coaxial tipo RG 11</t>
  </si>
  <si>
    <t>39.18.106</t>
  </si>
  <si>
    <t>Cabo coaxial tipo RG 59</t>
  </si>
  <si>
    <t>39.18.110</t>
  </si>
  <si>
    <t>Cabo coaxial tipo RGC 06</t>
  </si>
  <si>
    <t>39.18.114</t>
  </si>
  <si>
    <t>Cabo coaxial tipo RGC 59</t>
  </si>
  <si>
    <t>39.18.120</t>
  </si>
  <si>
    <t>Cabo para rede U/UTP 23 AWG com 4 pares - categoria 6A</t>
  </si>
  <si>
    <t>39.18.126</t>
  </si>
  <si>
    <t>Cabo para rede 24 AWG com 4 pares, categoria 6</t>
  </si>
  <si>
    <t>39.20</t>
  </si>
  <si>
    <t>39.20.005</t>
  </si>
  <si>
    <t>Conector prensa-cabo de 3/4´</t>
  </si>
  <si>
    <t>39.20.010</t>
  </si>
  <si>
    <t>Recolocação de condutor aparente com diâmetro externo até 6,5 mm</t>
  </si>
  <si>
    <t>39.20.030</t>
  </si>
  <si>
    <t>Recolocação de condutor aparente com diâmetro externo acima de 6,5 mm</t>
  </si>
  <si>
    <t>39.21</t>
  </si>
  <si>
    <t>39.21.010</t>
  </si>
  <si>
    <t>Cabo de cobre flexível de 1,5 mm², isolamento 0,6/1kV - isolação HEPR 90°C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</si>
  <si>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</si>
  <si>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</si>
  <si>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</si>
  <si>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</si>
  <si>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39.21.060</t>
  </si>
  <si>
    <t>39.21.201</t>
  </si>
  <si>
    <t>Cabo de cobre flexível de 2 x 2,5 mm², isolamento 0,6/1 kV - isolação HEPR 90°C</t>
  </si>
  <si>
    <t>39.21.231</t>
  </si>
  <si>
    <t>Cabo de cobre flexível de 3 x 2,5 mm², isolamento 0,6/1 kV - isolação HEPR 90°C</t>
  </si>
  <si>
    <t>39.21.234</t>
  </si>
  <si>
    <t>Cabo de cobre flexível de 3 x 10 mm², isolamento 0,6/1 kV - isolação HEPR 90°C</t>
  </si>
  <si>
    <t>39.21.236</t>
  </si>
  <si>
    <t>Cabo de cobre flexível de 3 x 25 mm², isolamento 0,6/1 kV - isolação HEPR 90°C</t>
  </si>
  <si>
    <t>39.21.237</t>
  </si>
  <si>
    <t>Cabo de cobre flexível de 3 x 35 mm², isolamento 0,6/1 kV - isolação HEPR 90°C</t>
  </si>
  <si>
    <t>39.21.254</t>
  </si>
  <si>
    <t>Cabo de cobre flexível de 4 x 10 mm², isolamento 0,6/1 kV - isolação HEPR 90°C</t>
  </si>
  <si>
    <t>39.24</t>
  </si>
  <si>
    <t>39.24.151</t>
  </si>
  <si>
    <t>39.24.152</t>
  </si>
  <si>
    <t>39.24.153</t>
  </si>
  <si>
    <t>39.24.154</t>
  </si>
  <si>
    <t>39.24.173</t>
  </si>
  <si>
    <t>39.24.174</t>
  </si>
  <si>
    <t>39.25</t>
  </si>
  <si>
    <t>39.25.020</t>
  </si>
  <si>
    <t>Cabo de cobre de 35 mm², isolamento 15/25 kV - isolação EPR 105°C</t>
  </si>
  <si>
    <t>39.25.030</t>
  </si>
  <si>
    <t>Cabo de cobre de 50 mm², isolamento 15/25 kV - isolação EPR 105°C</t>
  </si>
  <si>
    <t>39.26</t>
  </si>
  <si>
    <t>39.26.010</t>
  </si>
  <si>
    <t>Cabo de cobre flexível de 1,5 mm², isolamento 0,6/1 kV - isolação HEPR 90°C - baixa emissão de fumaça e gases</t>
  </si>
  <si>
    <t>39.26.020</t>
  </si>
  <si>
    <t>Cabo de cobre flexível de 2,5 mm², isolamento 0,6/1 kV - isolação HEPR 90°C - baixa emissão de fumaça e gases</t>
  </si>
  <si>
    <t>39.26.030</t>
  </si>
  <si>
    <t>Cabo de cobre flexível de 4 mm², isolamento 0,6/1 kV -  isolação HEPR 90°C - baixa emissão de fumaça e gases</t>
  </si>
  <si>
    <t>39.26.040</t>
  </si>
  <si>
    <t>Cabo de cobre flexível de 6 mm², isolamento 0,6/1 kV - isolação HEPR 90°C - baixa emissão de fumaça e gases</t>
  </si>
  <si>
    <t>39.26.050</t>
  </si>
  <si>
    <t>Cabo de cobre flexível de 10 mm², isolamento 0,6/1 kV - isolação HEPR 90°C - baixa emissão de fumaça e gases</t>
  </si>
  <si>
    <t>39.26.060</t>
  </si>
  <si>
    <t>Cabo de cobre flexível de 16 mm², isolamento 0,6/1 kV - isolação HEPR 90°C - baixa emissão de fumaça e gases</t>
  </si>
  <si>
    <t>39.26.070</t>
  </si>
  <si>
    <t>Cabo de cobre flexível de 25 mm², isolamento 0,6/1 kV - isolação HEPR 90°C - baixa emissão de fumaça e gases</t>
  </si>
  <si>
    <t>39.26.080</t>
  </si>
  <si>
    <t>Cabo de cobre flexível de 35 mm², isolamento 0,6/1 kV - isolação HEPR 90°C - baixa emissão de fumaça e gases</t>
  </si>
  <si>
    <t>39.26.090</t>
  </si>
  <si>
    <t>Cabo de cobre flexível de 50 mm², isolamento 0,6/1 kV - isolação HEPR 90°C - baixa emissão de fumaça e gases</t>
  </si>
  <si>
    <t>39.26.100</t>
  </si>
  <si>
    <t>Cabo de cobre flexível de 70 mm², isolamento 0,6/1 kV - isolação HEPR 90°C - baixa emissão de fumaça e gases</t>
  </si>
  <si>
    <t>39.26.110</t>
  </si>
  <si>
    <t>Cabo de cobre flexível de 95 mm², isolamento 0,6/1 kV - isolação HEPR 90°C - baixa emissão de fumaça e gases</t>
  </si>
  <si>
    <t>39.26.120</t>
  </si>
  <si>
    <t>Cabo de cobre flexível de 120 mm², isolamento 0,6/1 kV - isolação HEPR 90°C - baixa emissão de fumaça e gases</t>
  </si>
  <si>
    <t>39.26.130</t>
  </si>
  <si>
    <t>Cabo de cobre flexível de 150 mm², isolamento 0,6/1 kV - isolação HEPR 90°C - baixa emissão de fumaça e gases</t>
  </si>
  <si>
    <t>39.26.140</t>
  </si>
  <si>
    <t>Cabo de cobre flexível de 185 mm², isolamento 0,6/1 kV - isolação HEPR 90°C - baixa emissão de fumaça e gases</t>
  </si>
  <si>
    <t>39.26.150</t>
  </si>
  <si>
    <t>Cabo de cobre flexível de 240 mm², isolamento 0,6/1 kV - isolação HEPR 90°C - baixa emissão de fumaça e gases</t>
  </si>
  <si>
    <t>39.27</t>
  </si>
  <si>
    <t>39.27.010</t>
  </si>
  <si>
    <t>Cabo óptico de terminação, 2 fibras, 50/125 µm - uso interno/externo</t>
  </si>
  <si>
    <t>39.27.020</t>
  </si>
  <si>
    <t>Cabo óptico multimodo, 4 fibras, 50/125 µm - uso interno/externo</t>
  </si>
  <si>
    <t>39.27.030</t>
  </si>
  <si>
    <t>Cabo óptico multimodo, 6 fibras, 50/125 µm - uso interno/externo</t>
  </si>
  <si>
    <t>39.27.110</t>
  </si>
  <si>
    <t>Cabo óptico multimodo, núcleo geleado, 4 fibras, 50/125 µm - uso externo</t>
  </si>
  <si>
    <t>39.27.120</t>
  </si>
  <si>
    <t>Cabo óptico multimodo, núcleo geleado, 6 fibras, 50/125 µm - uso externo</t>
  </si>
  <si>
    <t>39.29</t>
  </si>
  <si>
    <t>39.30</t>
  </si>
  <si>
    <t>39.30.010</t>
  </si>
  <si>
    <t>Cabo torcido flexível de 2 x 2,5 mm², isolação em PVC antichama</t>
  </si>
  <si>
    <t>40</t>
  </si>
  <si>
    <t>40.01</t>
  </si>
  <si>
    <t>40.01.020</t>
  </si>
  <si>
    <t>Caixa de ferro estampada 4´ x 2´</t>
  </si>
  <si>
    <t>40.01.040</t>
  </si>
  <si>
    <t>Caixa de ferro estampada 4´ x 4´</t>
  </si>
  <si>
    <t>40.01.080</t>
  </si>
  <si>
    <t>Caixa de ferro estampada octogonal fundo móvel 4´ x 4´</t>
  </si>
  <si>
    <t>40.01.090</t>
  </si>
  <si>
    <t>Caixa de ferro estampada octogonal de 3´ x 3´</t>
  </si>
  <si>
    <t>40.02</t>
  </si>
  <si>
    <t>40.02.010</t>
  </si>
  <si>
    <t>Caixa de tomada em alumínio para piso 4´ x 4´</t>
  </si>
  <si>
    <t>40.02.020</t>
  </si>
  <si>
    <t>Caixa de passagem em chapa, com tampa parafusada, 100 x 100 x 80 mm</t>
  </si>
  <si>
    <t>40.02.040</t>
  </si>
  <si>
    <t>Caixa de passagem em chapa, com tampa parafusada, 150 x 150 x 80 mm</t>
  </si>
  <si>
    <t>40.02.060</t>
  </si>
  <si>
    <t>Caixa de passagem em chapa, com tampa parafusada, 200 x 200 x 100 mm</t>
  </si>
  <si>
    <t>40.02.080</t>
  </si>
  <si>
    <t>Caixa de passagem em chapa, com tampa parafusada, 300 x 300 x 120 mm</t>
  </si>
  <si>
    <t>40.02.100</t>
  </si>
  <si>
    <t>Caixa de passagem em chapa, com tampa parafusada, 400 x 400 x 150 mm</t>
  </si>
  <si>
    <t>40.02.120</t>
  </si>
  <si>
    <t>Caixa de passagem em chapa, com tampa parafusada, 500 x 500 x 150 mm</t>
  </si>
  <si>
    <t>40.02.440</t>
  </si>
  <si>
    <t>Caixa em alumínio fundido à prova de tempo, umidade, gases, vapores e pó, 150 x 150 x 150 mm</t>
  </si>
  <si>
    <t>40.02.450</t>
  </si>
  <si>
    <t>Caixa em alumínio fundido à prova de tempo, umidade, gases, vapores e pó, 200 x 200 x 200 mm</t>
  </si>
  <si>
    <t>40.02.460</t>
  </si>
  <si>
    <t>Caixa em alumínio fundido à prova de tempo, umidade, gases, vapores e pó, 240 x 240 x 150 mm</t>
  </si>
  <si>
    <t>40.02.470</t>
  </si>
  <si>
    <t>Caixa em alumínio fundido à prova de tempo, umidade, gases, vapores e pó, 445 x 350 x 220 mm</t>
  </si>
  <si>
    <t>40.02.600</t>
  </si>
  <si>
    <t>Caixa de passagem em alumínio fundido à prova de tempo, 100 x 100 mm</t>
  </si>
  <si>
    <t>40.02.610</t>
  </si>
  <si>
    <t>Caixa de passagem em alumínio fundido à prova de tempo, 200 x 200 mm</t>
  </si>
  <si>
    <t>40.04</t>
  </si>
  <si>
    <t>40.04.080</t>
  </si>
  <si>
    <t>Tomada para telefone 4P, padrão TELEBRÁS, com placa</t>
  </si>
  <si>
    <t>40.04.090</t>
  </si>
  <si>
    <t>Tomada RJ 11 para telefone, sem placa</t>
  </si>
  <si>
    <t>40.04.096</t>
  </si>
  <si>
    <t>Tomada RJ 45 para rede de dados, com placa</t>
  </si>
  <si>
    <t>40.04.140</t>
  </si>
  <si>
    <t>Tomada 3P+T de 32 A, blindada industrial de sobrepor negativa</t>
  </si>
  <si>
    <t>40.04.146</t>
  </si>
  <si>
    <t>Tomada 3P+T de 63 A, blindada industrial de embutir</t>
  </si>
  <si>
    <t>40.04.230</t>
  </si>
  <si>
    <t>Tomada de canaleta/perfilado universal 2P+T, com caixa e tampa</t>
  </si>
  <si>
    <t>40.04.340</t>
  </si>
  <si>
    <t>Plugue e tomada 2P+T de 16 A de sobrepor - 380 / 440 V</t>
  </si>
  <si>
    <t>40.04.390</t>
  </si>
  <si>
    <t>Tomada de energia quadrada com rabicho de 10 A - 250 V , para instalação em painel / rodapé / caixa de tomadas</t>
  </si>
  <si>
    <t>40.04.450</t>
  </si>
  <si>
    <t>Tomada 2P+T de 10 A - 250 V, completa</t>
  </si>
  <si>
    <t>40.04.460</t>
  </si>
  <si>
    <t>Tomada 2P+T de 20 A - 250 V, completa</t>
  </si>
  <si>
    <t>40.04.470</t>
  </si>
  <si>
    <t>Conjunto 2 tomadas 2P+T de 10 A, completo</t>
  </si>
  <si>
    <t>40.04.480</t>
  </si>
  <si>
    <t>Conjunto 1 interruptor simples e 1 tomada 2P+T de 10 A, completo</t>
  </si>
  <si>
    <t>40.04.490</t>
  </si>
  <si>
    <t>Conjunto 2 interruptores simples e 1 tomada 2P+T de 10 A, completo</t>
  </si>
  <si>
    <t>40.05</t>
  </si>
  <si>
    <t>40.05.020</t>
  </si>
  <si>
    <t>Interruptor com 1 tecla simples e placa</t>
  </si>
  <si>
    <t>40.05.040</t>
  </si>
  <si>
    <t>Interruptor com 2 teclas simples e placa</t>
  </si>
  <si>
    <t>40.05.060</t>
  </si>
  <si>
    <t>Interruptor com 3 teclas simples e placa</t>
  </si>
  <si>
    <t>40.05.080</t>
  </si>
  <si>
    <t>Interruptor com 1 tecla paralelo e placa</t>
  </si>
  <si>
    <t>40.05.100</t>
  </si>
  <si>
    <t>Interruptor com 2 teclas paralelo e placa</t>
  </si>
  <si>
    <t>40.05.120</t>
  </si>
  <si>
    <t>Interruptor com 2 teclas, 1 simples, 1 paralelo e placa</t>
  </si>
  <si>
    <t>40.05.140</t>
  </si>
  <si>
    <t>Interruptor com 3 teclas, 2 simples, 1 paralelo e placa</t>
  </si>
  <si>
    <t>40.05.160</t>
  </si>
  <si>
    <t>Interruptor com 3 teclas, 1 simples, 2 paralelo e placa</t>
  </si>
  <si>
    <t>40.05.170</t>
  </si>
  <si>
    <t>Interruptor bipolar paralelo, 1 tecla dupla e placa</t>
  </si>
  <si>
    <t>40.05.180</t>
  </si>
  <si>
    <t>Interruptor bipolar simples, 1 tecla dupla e placa</t>
  </si>
  <si>
    <t>40.05.320</t>
  </si>
  <si>
    <t>Pulsador 2 A - 250 V, para minuteria com placa</t>
  </si>
  <si>
    <t>40.05.330</t>
  </si>
  <si>
    <t>Variador de luminosidade rotativo até 1000 W, 127/220 V, com placa</t>
  </si>
  <si>
    <t>40.05.340</t>
  </si>
  <si>
    <t>Sensor de presença para teto, com fotocélula, para lâmpada qualquer</t>
  </si>
  <si>
    <t>40.05.350</t>
  </si>
  <si>
    <t>Sensor de presença infravermelho passivo e microondas, alcance de 12 m - sem fio</t>
  </si>
  <si>
    <t>40.06</t>
  </si>
  <si>
    <t>40.06.060</t>
  </si>
  <si>
    <t>Condulete metálico de 1´</t>
  </si>
  <si>
    <t>40.06.080</t>
  </si>
  <si>
    <t>Condulete metálico de 1 1/4´</t>
  </si>
  <si>
    <t>40.06.100</t>
  </si>
  <si>
    <t>Condulete metálico de 1 1/2´</t>
  </si>
  <si>
    <t>40.06.120</t>
  </si>
  <si>
    <t>Condulete metálico de 2´</t>
  </si>
  <si>
    <t>40.06.140</t>
  </si>
  <si>
    <t>Condulete metálico de 2 1/2´</t>
  </si>
  <si>
    <t>40.06.160</t>
  </si>
  <si>
    <t>Condulete metálico de 3´</t>
  </si>
  <si>
    <t>40.06.170</t>
  </si>
  <si>
    <t>Condulete metálico de 4´</t>
  </si>
  <si>
    <t>40.06.510</t>
  </si>
  <si>
    <t>Condulete em PVC de 1´ - com tampa</t>
  </si>
  <si>
    <t>40.07</t>
  </si>
  <si>
    <t>40.07.040</t>
  </si>
  <si>
    <t>Caixa em PVC octogonal de 4´ x 4´</t>
  </si>
  <si>
    <t>40.10</t>
  </si>
  <si>
    <t>40.10.016</t>
  </si>
  <si>
    <t>Contator de potência 12 A - 1na+1nf</t>
  </si>
  <si>
    <t>40.10.040</t>
  </si>
  <si>
    <t>Contator de potência 12 A - 2na+2nf</t>
  </si>
  <si>
    <t>40.10.060</t>
  </si>
  <si>
    <t>Contator de potência 16 A - 2na+2nf</t>
  </si>
  <si>
    <t>40.10.080</t>
  </si>
  <si>
    <t>Contator de potência 22 A/25 A - 2na+2nf</t>
  </si>
  <si>
    <t>40.10.106</t>
  </si>
  <si>
    <t>Contator de potência 38 A/40 A - 2na+2nf</t>
  </si>
  <si>
    <t>40.10.110</t>
  </si>
  <si>
    <t>Contator de potência 50 A - 2na+2nf</t>
  </si>
  <si>
    <t>40.10.132</t>
  </si>
  <si>
    <t>Contator de potência 65 A - 2na+2nf</t>
  </si>
  <si>
    <t>40.10.136</t>
  </si>
  <si>
    <t>Contator de potência 110 A - 2na+2nf</t>
  </si>
  <si>
    <t>40.10.140</t>
  </si>
  <si>
    <t>Contator de potência 150 A - 2na+2nf</t>
  </si>
  <si>
    <t>40.10.150</t>
  </si>
  <si>
    <t>Contator de potência 220 A - 2na+2nf</t>
  </si>
  <si>
    <t>Minicontator auxiliar - 4na</t>
  </si>
  <si>
    <t>40.10.510</t>
  </si>
  <si>
    <t>Contator auxiliar - 2na+2nf</t>
  </si>
  <si>
    <t>40.11</t>
  </si>
  <si>
    <t>40.11.020</t>
  </si>
  <si>
    <t>Relé bimetálico de sobrecarga para acoplamento direto, faixas de ajuste de 9,0/12 A</t>
  </si>
  <si>
    <t>40.11.030</t>
  </si>
  <si>
    <t>Relé bimetálico de sobrecarga para acoplamento direto, faixas de ajuste de 20/32 A até 50/63 A</t>
  </si>
  <si>
    <t>40.11.050</t>
  </si>
  <si>
    <t>Relé bimetálico de sobrecarga para acoplamento direto, faixas de ajuste 0,4/0,63 A até 16,0/25,0 A</t>
  </si>
  <si>
    <t>40.11.060</t>
  </si>
  <si>
    <t>Relé de tempo eletrônico de 0,6 até 6 s - 220V - 50/60 Hz</t>
  </si>
  <si>
    <t>40.11.070</t>
  </si>
  <si>
    <t>Relé supervisor trifásico contra falta de fase, inversão de fase e mínima tensão</t>
  </si>
  <si>
    <t>40.11.120</t>
  </si>
  <si>
    <t>Relé de tempo eletrônico de 1,5 até 15 minutos - 110V - 50/60Hz</t>
  </si>
  <si>
    <t>40.11.191</t>
  </si>
  <si>
    <t>Relé de tempo eletrônico cíclico regulável - 110/127 V - 48/63 Hz</t>
  </si>
  <si>
    <t>40.11.230</t>
  </si>
  <si>
    <t>Relé de sobrecarga eletrônico para acoplamento direto, faixa de ajuste de 55 A até 250 A</t>
  </si>
  <si>
    <t>Relé de tempo eletrônico de 3 até 30s - 220V - 50/60Hz</t>
  </si>
  <si>
    <t>40.11.250</t>
  </si>
  <si>
    <t>Relé de impulso bipolar, 16 A, 250 V CA</t>
  </si>
  <si>
    <t>40.12</t>
  </si>
  <si>
    <t>40.12.020</t>
  </si>
  <si>
    <t>Chave comutadora/seletora com 1 polo e 3 posições para 63 A</t>
  </si>
  <si>
    <t>Chave comutadora/seletora com 1 polo e 3 posições para 25 A</t>
  </si>
  <si>
    <t>40.12.200</t>
  </si>
  <si>
    <t>Chave comutadora/seletora com 1 pólo e 2 posições para 25 A</t>
  </si>
  <si>
    <t>40.12.210</t>
  </si>
  <si>
    <t>Chave comutadora/seletora com 3 polos e 3 posições para 25 A</t>
  </si>
  <si>
    <t>40.13</t>
  </si>
  <si>
    <t>40.13.010</t>
  </si>
  <si>
    <t>Chave comutadora para amperímetro</t>
  </si>
  <si>
    <t>40.13.040</t>
  </si>
  <si>
    <t>Amperímetro de ferro móvel de 96x96mm, para ligação em transformador de corrente, escala fixa de 0A/50A até 0A/2,0kA</t>
  </si>
  <si>
    <t>40.14</t>
  </si>
  <si>
    <t>40.14.010</t>
  </si>
  <si>
    <t>Chave comutadora para voltímetro</t>
  </si>
  <si>
    <t>40.14.030</t>
  </si>
  <si>
    <t>Voltímetro de ferro móvel de 96 x 96 mm, escalas variáveis de 0/150 V, 0/250 V, 0/300 V, 0/500 V e 0/600 V</t>
  </si>
  <si>
    <t>40.20</t>
  </si>
  <si>
    <t>40.20.050</t>
  </si>
  <si>
    <t>Sinalizador com lâmpada</t>
  </si>
  <si>
    <t>40.20.060</t>
  </si>
  <si>
    <t>Botão de comando duplo sem sinalizador</t>
  </si>
  <si>
    <t>40.20.100</t>
  </si>
  <si>
    <t>Botoeira de comando liga-desliga, sem sinalização</t>
  </si>
  <si>
    <t>40.20.110</t>
  </si>
  <si>
    <t>Alarme sonoro bitonal 220 V para painel de comando</t>
  </si>
  <si>
    <t>40.20.120</t>
  </si>
  <si>
    <t>Placa de 4´ x 2´</t>
  </si>
  <si>
    <t>40.20.140</t>
  </si>
  <si>
    <t>Placa de 4´ x 4´</t>
  </si>
  <si>
    <t>40.20.200</t>
  </si>
  <si>
    <t>Chave de boia normalmente fechada ou aberta</t>
  </si>
  <si>
    <t>40.20.240</t>
  </si>
  <si>
    <t>Plugue com 2P+T de 10A, 250V</t>
  </si>
  <si>
    <t>40.20.250</t>
  </si>
  <si>
    <t>Plugue prolongador com 2P+T de 10A, 250V</t>
  </si>
  <si>
    <t>40.20.300</t>
  </si>
  <si>
    <t>Chave de nível tipo boia pendular (pera), com contato microswitch</t>
  </si>
  <si>
    <t>40.20.310</t>
  </si>
  <si>
    <t>Placa/espelho em latão escovado 4´ x 4´, para 02 tomadas elétrica</t>
  </si>
  <si>
    <t>40.20.320</t>
  </si>
  <si>
    <t>Placa/espelho em latão escovado 4´ x 4´, para 01 tomada elétrica</t>
  </si>
  <si>
    <t>41</t>
  </si>
  <si>
    <t>41.02</t>
  </si>
  <si>
    <t>41.02.541</t>
  </si>
  <si>
    <t>Lâmpada LED tubular T8 com base G13, de 900 até 1050 Im - 9 a 10W</t>
  </si>
  <si>
    <t>41.02.551</t>
  </si>
  <si>
    <t>Lâmpada LED tubular T8 com base G13, de 1850 até 2000 Im - 18 a 20W</t>
  </si>
  <si>
    <t>41.02.562</t>
  </si>
  <si>
    <t>Lâmpada LED tubular T8 com base G13, de 3400 até 4000 Im - 36 a 40W</t>
  </si>
  <si>
    <t>41.02.580</t>
  </si>
  <si>
    <t>Lâmpada LED 13,5W, com base E-27, 1400 até 1510lm</t>
  </si>
  <si>
    <t>41.04</t>
  </si>
  <si>
    <t>41.04.020</t>
  </si>
  <si>
    <t>Receptáculo de porcelana com parafuso de fixação com rosca E-27</t>
  </si>
  <si>
    <t>41.04.050</t>
  </si>
  <si>
    <t>Trilho eletrificado de alimentação com 1 circuito, em alumínio com pintura na cor branco, inclusive acessórios</t>
  </si>
  <si>
    <t>41.05</t>
  </si>
  <si>
    <t>41.05.210</t>
  </si>
  <si>
    <t>Lâmpada de vapor de sódio elipsoidal ou tubular, base E27 de 70 W</t>
  </si>
  <si>
    <t>41.05.220</t>
  </si>
  <si>
    <t>Lâmpada de vapor de sódio elipsoidal ou tubular, base E40 de 150 W</t>
  </si>
  <si>
    <t>41.05.240</t>
  </si>
  <si>
    <t>Lâmpada de vapor de sódio elipsoidal ou tubular, base E40 de 250 W</t>
  </si>
  <si>
    <t>41.05.260</t>
  </si>
  <si>
    <t>Lâmpada de vapor de sódio elipsoidal ou tubular, base E40 de 400 W</t>
  </si>
  <si>
    <t>41.05.440</t>
  </si>
  <si>
    <t>Lâmpada fluorescente compacta eletrônica, base E27 com 59W a 65W de potência</t>
  </si>
  <si>
    <t>41.05.530</t>
  </si>
  <si>
    <t>Lâmpada de vapor metálico elipsoidal, base E40 de 400 W</t>
  </si>
  <si>
    <t>41.05.710</t>
  </si>
  <si>
    <t>Lâmpada de vapor metálico tubular, base G12 de 70 W</t>
  </si>
  <si>
    <t>41.05.720</t>
  </si>
  <si>
    <t>Lâmpada de vapor metálico tubular, base G12 de 150 W</t>
  </si>
  <si>
    <t>41.05.800</t>
  </si>
  <si>
    <t>Lâmpada de vapor metálico tubular, base RX7s bilateral de 70 W</t>
  </si>
  <si>
    <t>41.06</t>
  </si>
  <si>
    <t>41.06.100</t>
  </si>
  <si>
    <t>Lâmpada halógena refletora PAR20, base E27 de 50 W - 220 V</t>
  </si>
  <si>
    <t>41.06.130</t>
  </si>
  <si>
    <t>Lâmpada halógena com refletor dicróico de 50 W - 12 V</t>
  </si>
  <si>
    <t>41.06.410</t>
  </si>
  <si>
    <t>Lâmpada halógena tubular, base R7s bilateral de 300 W - 110 ou 220 V</t>
  </si>
  <si>
    <t>41.07</t>
  </si>
  <si>
    <t>41.07.020</t>
  </si>
  <si>
    <t>Lâmpada fluorescente tubular, base bipino bilateral de 15 W</t>
  </si>
  <si>
    <t>41.07.030</t>
  </si>
  <si>
    <t>Lâmpada fluorescente tubular, base bipino bilateral de 16 W</t>
  </si>
  <si>
    <t>41.07.050</t>
  </si>
  <si>
    <t>Lâmpada fluorescente tubular, base bipino bilateral de 20 W</t>
  </si>
  <si>
    <t>41.07.060</t>
  </si>
  <si>
    <t>Lâmpada fluorescente tubular, base bipino bilateral de 28 W</t>
  </si>
  <si>
    <t>41.07.070</t>
  </si>
  <si>
    <t>Lâmpada fluorescente tubular, base bipino bilateral de 32 W</t>
  </si>
  <si>
    <t>41.07.200</t>
  </si>
  <si>
    <t>Lâmpada fluorescente tubular, base bipino bilateral de 32 W, com camada trifósforo</t>
  </si>
  <si>
    <t>41.07.320</t>
  </si>
  <si>
    <t>Lâmpada fluorescente tubular "HO", base bipino bilateral de 110 W</t>
  </si>
  <si>
    <t>41.07.400</t>
  </si>
  <si>
    <t>Lâmpada fluorescente compacta eletrônica "2U", base E27 de 9 W - 110 ou 220 V</t>
  </si>
  <si>
    <t>41.07.410</t>
  </si>
  <si>
    <t>Lâmpada fluorescente compacta eletrônica "2U", base E27 de 11 W - 110 ou 220 V</t>
  </si>
  <si>
    <t>41.07.420</t>
  </si>
  <si>
    <t>Lâmpada fluorescente compacta eletrônica "3U", base E27 de 15 W - 110 ou 220 V</t>
  </si>
  <si>
    <t>41.07.430</t>
  </si>
  <si>
    <t>Lâmpada fluorescente compacta eletrônica "3U", base E27 de 20 W - 110 ou 220 V</t>
  </si>
  <si>
    <t>41.07.440</t>
  </si>
  <si>
    <t>Lâmpada fluorescente compacta eletrônica "3U", base E27 de 23 W - 110 ou 220 V</t>
  </si>
  <si>
    <t>41.07.450</t>
  </si>
  <si>
    <t>Lâmpada fluorescente compacta eletrônica "3U", base E27 de 25 W - 110 ou 220 V</t>
  </si>
  <si>
    <t>41.07.800</t>
  </si>
  <si>
    <t>Lâmpada fluorescente compacta "1U", base G-23 de 9 W</t>
  </si>
  <si>
    <t>41.07.810</t>
  </si>
  <si>
    <t>Lâmpada fluorescente compacta "2U", base G-24D-2 de 18 W</t>
  </si>
  <si>
    <t>41.07.820</t>
  </si>
  <si>
    <t>Lâmpada fluorescente compacta "2U", base G-24D-3 de 26 W</t>
  </si>
  <si>
    <t>41.07.830</t>
  </si>
  <si>
    <t>Lâmpada fluorescente compacta longa "1U", base 2G-11 de 36 W</t>
  </si>
  <si>
    <t>41.07.860</t>
  </si>
  <si>
    <t>Lâmpada fluorescente compacta "2U", base G24q-3 de 26 W</t>
  </si>
  <si>
    <t>41.08</t>
  </si>
  <si>
    <t>41.08.010</t>
  </si>
  <si>
    <t>Transformador eletrônico para lâmpada halógena dicróica de 50 W - 220 V</t>
  </si>
  <si>
    <t>41.08.210</t>
  </si>
  <si>
    <t>Reator eletromagnético de alto fator de potência, para lâmpada vapor de sódio 70 W / 220 V</t>
  </si>
  <si>
    <t>41.08.230</t>
  </si>
  <si>
    <t>Reator eletromagnético de alto fator de potência, para lâmpada vapor de sódio 150 W / 220 V</t>
  </si>
  <si>
    <t>41.08.250</t>
  </si>
  <si>
    <t>Reator eletromagnético de alto fator de potência, para lâmpada vapor de sódio 250 W / 220 V</t>
  </si>
  <si>
    <t>41.08.270</t>
  </si>
  <si>
    <t>Reator eletromagnético de alto fator de potência, para lâmpada vapor de sódio 400 W / 220 V</t>
  </si>
  <si>
    <t>41.08.280</t>
  </si>
  <si>
    <t>Reator eletromagnético de alto fator de potência, para lâmpada vapor de sódio 1000 W / 220 V</t>
  </si>
  <si>
    <t>41.08.420</t>
  </si>
  <si>
    <t>Reator eletromagnético de alto fator de potência, para lâmpada vapor metálico 70 W / 220 V</t>
  </si>
  <si>
    <t>41.08.450</t>
  </si>
  <si>
    <t>Reator eletromagnético de alto fator de potência, para lâmpada vapor metálico 250 W / 220 V</t>
  </si>
  <si>
    <t>41.08.460</t>
  </si>
  <si>
    <t>Reator eletromagnético de alto fator de potência, para lâmpada vapor metálico 400 W / 220 V</t>
  </si>
  <si>
    <t>41.09</t>
  </si>
  <si>
    <t>41.09.710</t>
  </si>
  <si>
    <t>Reator eletrônico de alto fator de potência com partida instantânea, para uma lâmpada fluorescente tubular, base bipino bilateral, 15 W - 127 V / 220 V</t>
  </si>
  <si>
    <t>41.09.720</t>
  </si>
  <si>
    <t>Reator eletrônico de alto fator de potência com partida instantânea, para duas lâmpadas fluorescentes tubulares, base bipino bilateral, 16 W - 127 V / 220 V</t>
  </si>
  <si>
    <t>41.09.740</t>
  </si>
  <si>
    <t>Reator eletrônico de alto fator de potência com partida instantânea, para duas lâmpadas fluorescentes tubulares, base bipino bilateral, 28 W - 127 V / 220 V</t>
  </si>
  <si>
    <t>41.09.750</t>
  </si>
  <si>
    <t>Reator eletrônico de alto fator de potência com partida instantânea, para duas lâmpadas fluorescentes tubulares, base bipino bilateral, 32 W - 127 V / 220 V</t>
  </si>
  <si>
    <t>41.09.830</t>
  </si>
  <si>
    <t>Reator eletrônico de alto fator de potência com partida instantânea, para duas lâmpadas fluorescentes tubulares "HO", base bipino bilateral, 110 W - 220 V</t>
  </si>
  <si>
    <t>41.09.870</t>
  </si>
  <si>
    <t>Reator eletrônico de alto fator de potência com partida instantânea, para uma lâmpada fluorescente compacta "2U", base G24q-3, 26 W - 220 V</t>
  </si>
  <si>
    <t>41.09.890</t>
  </si>
  <si>
    <t>Reator eletrônico de alto fator de potência com partida instantânea, para duas lâmpadas fluorescentes compactas "2U", base G24q-3, 26 W - 220 V</t>
  </si>
  <si>
    <t>41.10</t>
  </si>
  <si>
    <t>41.10.070</t>
  </si>
  <si>
    <t>Cruzeta reforçada em ferro galvanizado para fixação de quatro luminárias</t>
  </si>
  <si>
    <t>41.10.080</t>
  </si>
  <si>
    <t>Cruzeta reforçada em ferro galvanizado para fixação de duas luminárias</t>
  </si>
  <si>
    <t>41.10.260</t>
  </si>
  <si>
    <t>Poste telecônico curvo em aço SAE 1010/1020 galvanizado a fogo, altura de 8,00 m</t>
  </si>
  <si>
    <t>41.10.330</t>
  </si>
  <si>
    <t>Poste telecônico reto em aço SAE 1010/1020 galvanizado a fogo, altura de 10,00 m</t>
  </si>
  <si>
    <t>41.10.340</t>
  </si>
  <si>
    <t>Poste telecônico reto em aço SAE 1010/1020 galvanizado a fogo, altura de 8,00 m</t>
  </si>
  <si>
    <t>41.10.400</t>
  </si>
  <si>
    <t>Poste telecônico em aço SAE 1010/1020 galvanizado a fogo, com espera para uma luminária, altura de 3,00 m</t>
  </si>
  <si>
    <t>41.10.410</t>
  </si>
  <si>
    <t>Poste telecônico em aço SAE 1010/1020 galvanizado a fogo, com espera para duas luminárias, altura de 3,00 m</t>
  </si>
  <si>
    <t>41.10.430</t>
  </si>
  <si>
    <t>Poste telecônico reto em aço SAE 1010/1020 galvanizado a fogo, altura de 6,00 m</t>
  </si>
  <si>
    <t>41.10.490</t>
  </si>
  <si>
    <t>Poste telecônico reto em aço SAE 1010/1020 galvanizado a fogo, com base, altura de 7,00 m</t>
  </si>
  <si>
    <t>41.10.500</t>
  </si>
  <si>
    <t>Poste telecônico reto em aço SAE 1010/1020 galvanizado a fogo, altura de 4,00 m</t>
  </si>
  <si>
    <t>41.11</t>
  </si>
  <si>
    <t>41.11.090</t>
  </si>
  <si>
    <t>Luminária com corpo em tubo de alumínio tipo balizador para uso externo</t>
  </si>
  <si>
    <t>41.11.100</t>
  </si>
  <si>
    <t>Luminária retangular fechada para iluminação externa em poste, tipo pétala grande</t>
  </si>
  <si>
    <t>41.11.110</t>
  </si>
  <si>
    <t>Luminária retangular fechada para iluminação externa em poste, tipo pétala pequena</t>
  </si>
  <si>
    <t>41.11.160</t>
  </si>
  <si>
    <t>Luminária pública fechada tipo pétala, com alojamento para reator, com abertura na parte superior</t>
  </si>
  <si>
    <t>41.11.440</t>
  </si>
  <si>
    <t>Suporte tubular de fixação em poste para 1 luminária tipo pétala</t>
  </si>
  <si>
    <t>41.11.450</t>
  </si>
  <si>
    <t>Suporte tubular de fixação em poste para 2 luminárias tipo pétala</t>
  </si>
  <si>
    <t>41.11.470</t>
  </si>
  <si>
    <t>Suporte tubular de fixação em poste para 4 luminárias tipo pétala</t>
  </si>
  <si>
    <t>41.11.703</t>
  </si>
  <si>
    <t>Luminária LED retangular para poste de 10.400 até 13.200 lm, eficiência mínima 107 lm/W</t>
  </si>
  <si>
    <t>41.11.711</t>
  </si>
  <si>
    <t>Luminária LED retangular para parede/piso de 11.838 até 12.150 lm, eficiência mínima 107 lm/W</t>
  </si>
  <si>
    <t>41.11.721</t>
  </si>
  <si>
    <t>Luminária LED retangular para poste de 6250 até 6674 lm, eficiência mínima 113 lm/W</t>
  </si>
  <si>
    <t>41.12</t>
  </si>
  <si>
    <t>41.12.050</t>
  </si>
  <si>
    <t>Projetor retangular fechado, com alojamento para reator, para lâmpada vapor metálico ou vapor de sódio de 150 W a 400 W</t>
  </si>
  <si>
    <t>41.12.060</t>
  </si>
  <si>
    <t>Projetor retangular fechado, para lâmpada vapor de sódio de 1000 W ou vapor metálico de 2000 W</t>
  </si>
  <si>
    <t>41.12.070</t>
  </si>
  <si>
    <t>Projetor retangular fechado, para lâmpada vapor metálico de 70 W/150 W ou halógena de 300 W/500 W</t>
  </si>
  <si>
    <t>41.12.080</t>
  </si>
  <si>
    <t>Projetor retangular fechado, para lâmpada vapor metálico ou vapor de sódio de 250 W/400 W</t>
  </si>
  <si>
    <t>41.12.090</t>
  </si>
  <si>
    <t>Projetor cônico fechado, para lâmpadas vapor metálico, vapor de sódio de 250 W/400 W ou mista de 250 W/500 W</t>
  </si>
  <si>
    <t>41.12.160</t>
  </si>
  <si>
    <t>Projetor retangular fechado, para lâmpada halógena de 1000 W</t>
  </si>
  <si>
    <t>41.12.190</t>
  </si>
  <si>
    <t>Projetor de sobrepor com foco orientável, para lâmpada vapor metálico ou vapor de sódio de 250 W/400 W</t>
  </si>
  <si>
    <t>41.13</t>
  </si>
  <si>
    <t>41.13.030</t>
  </si>
  <si>
    <t>41.13.040</t>
  </si>
  <si>
    <t>Luminária blindada de sobrepor ou pendente em calha fechada, para 1 lâmpada fluorescente de 32 W/36 W/40 W</t>
  </si>
  <si>
    <t>41.13.050</t>
  </si>
  <si>
    <t>Luminária blindada de sobrepor ou pendente em calha fechada, para 2 lâmpadas fluorescentes de 32 W/36 W/40 W</t>
  </si>
  <si>
    <t>41.13.100</t>
  </si>
  <si>
    <t>41.13.200</t>
  </si>
  <si>
    <t>Luminária blindada oval de sobrepor ou arandela, para lâmpada fluorescentes compacta</t>
  </si>
  <si>
    <t>41.14</t>
  </si>
  <si>
    <t>41.14.020</t>
  </si>
  <si>
    <t>Luminária retangular de embutir tipo calha fechada, com difusor plano em acrílico, para 2 lâmpadas fluorescentes tubulares de 28 W/32 W/36 W/54 W</t>
  </si>
  <si>
    <t>41.14.070</t>
  </si>
  <si>
    <t>Luminária retangular de sobrepor tipo calha aberta, para 2 lâmpadas fluorescentes tubulares de 32 W</t>
  </si>
  <si>
    <t>41.14.090</t>
  </si>
  <si>
    <t>Luminária retangular de sobrepor tipo calha fechada, com difusor em acrílico translúcido, para 2 lâmpadas fluorescentes de 28 W/32 W/36 W/54 W</t>
  </si>
  <si>
    <t>41.14.180</t>
  </si>
  <si>
    <t>Luminária industrial de sobrepor ou pendente com refletor em acrílico, para 1 lâmpada multivapor metálico elipsoidal de 250 W/400 W</t>
  </si>
  <si>
    <t>41.14.210</t>
  </si>
  <si>
    <t>Luminária quadrada de embutir tipo calha aberta com aletas planas, para 2 lâmpadas fluorescentes compactas de 18 W/26 W</t>
  </si>
  <si>
    <t>41.14.310</t>
  </si>
  <si>
    <t>Luminária redonda de embutir com difusor recuado, para 1 ou 2 lâmpadas fluorescentes compactas de 15 W/18 W/20 W/23 W/26 W</t>
  </si>
  <si>
    <t>41.14.390</t>
  </si>
  <si>
    <t>Luminária retangular de sobrepor tipo calha aberta, com refletor em alumínio de alto brilho, para 2 lâmpadas fluorescentes tubulares 32 W/36 W</t>
  </si>
  <si>
    <t>41.14.430</t>
  </si>
  <si>
    <t>Luminária quadrada de embutir tipo calha aberta, com refletor e aleta parabólicas em alumínio de alto brilho, para 4 lâmpadas fluorescentes de 14 W/16 W/18 W</t>
  </si>
  <si>
    <t>41.14.510</t>
  </si>
  <si>
    <t>Luminária industrial pendente com refletor prismático sem alojamento para reator, para lâmpadas vapor de sódio/metálico ou mista de 150/250/400W</t>
  </si>
  <si>
    <t>41.14.530</t>
  </si>
  <si>
    <t>Luminária redonda de sobrepor com difusor em vidro temperado jateado para 1 ou 2 lâmpadas fluorescentes compactas de 18/26W</t>
  </si>
  <si>
    <t>41.14.560</t>
  </si>
  <si>
    <t>Luminária retangular de embutir tipo calha aberta com aletas parabólicas para 2 lâmpadas fluorescentes tubulares de 28/54W</t>
  </si>
  <si>
    <t>41.14.590</t>
  </si>
  <si>
    <t>Luminária industrial pendente tipo calha aberta instalação em perfilado para 1 ou 2 lâmpadas fluorescentes tubulares 14W</t>
  </si>
  <si>
    <t>41.14.600</t>
  </si>
  <si>
    <t>Luminária industrial pendente tipo calha aberta instalação em perfilado para 1 ou 2 lâmpadas fluorescentes tubulares 28/54W</t>
  </si>
  <si>
    <t>41.14.620</t>
  </si>
  <si>
    <t>Luminária retangular de sobrepor tipo calha aberta com refletor e aletas parabólicas para 2 lâmpadas fluorescentes tubulares 28/54W</t>
  </si>
  <si>
    <t>41.14.640</t>
  </si>
  <si>
    <t>Luminária retangular de embutir tipo calha aberta com refletor em alumínio de alto brilho para 2 lâmpadas fluorescentes tubulares de 28/54W</t>
  </si>
  <si>
    <t>41.14.670</t>
  </si>
  <si>
    <t>Luminária triangular de sobrepor tipo arandela para fluorescente compacta de 15/20/23W</t>
  </si>
  <si>
    <t>41.14.700</t>
  </si>
  <si>
    <t>Luminária retangular de sobrepor ou arandela tipo calha fechada com difusor em acrílico para 1 lâmpada fluorescente tubular de 28/54W</t>
  </si>
  <si>
    <t>41.14.730</t>
  </si>
  <si>
    <t>Luminária redonda de embutir com refletor em alumínio jateado e difusor em vidro para 2 lâmpadas fluorescentes compactas duplas de 18/26W</t>
  </si>
  <si>
    <t>41.14.740</t>
  </si>
  <si>
    <t>Luminária retangular de embutir assimétrica para 1 lâmpada fluorescente tubular de 14W</t>
  </si>
  <si>
    <t>41.14.750</t>
  </si>
  <si>
    <t>41.14.770</t>
  </si>
  <si>
    <t>Luminária quadrada de embutir tipo calha fechada, com difusor plano em acrílico, para 4 lâmpadas fluorescentes tubulares de 14/16/18 W</t>
  </si>
  <si>
    <t>41.14.780</t>
  </si>
  <si>
    <t>Luminária retangular de sobrepor tipo calha fechada, com difusor plano em acrílico, para 4 lâmpadas fluorescentes tubulares de 14/16/18 W</t>
  </si>
  <si>
    <t>41.14.790</t>
  </si>
  <si>
    <t>Luminária retangular de embutir tipo calha aberta com refletor assimétrico em alumínio de alto brilho para 2 lâmpadas fluorescentes tubulares de 28/54W</t>
  </si>
  <si>
    <t>41.15</t>
  </si>
  <si>
    <t>41.15.170</t>
  </si>
  <si>
    <t>Luminária redonda de embutir, com foco orientável e acessório antiofuscante, para 1 lâmpada dicroica de 50 W</t>
  </si>
  <si>
    <t>41.15.240</t>
  </si>
  <si>
    <t>Luminária tipo "Spot" para trilho, foco orientável, corpo em alumínio pintado, refletor em alumínio anodizado, para uma lâmpada halógena PAR30 de 75 W</t>
  </si>
  <si>
    <t>41.20</t>
  </si>
  <si>
    <t>41.20.020</t>
  </si>
  <si>
    <t>Recolocação de aparelhos de iluminação ou projetores fixos em teto, piso ou parede</t>
  </si>
  <si>
    <t>41.20.080</t>
  </si>
  <si>
    <t>Plafon plástico e/ou PVC para acabamento de ponto de luz, com soquete E-27 para lâmpada fluorescente compacta</t>
  </si>
  <si>
    <t>41.30</t>
  </si>
  <si>
    <t>41.30.250</t>
  </si>
  <si>
    <t>Luminária tipo arandela para lâmpada vapor metálico de 250 W ou 400 W</t>
  </si>
  <si>
    <t>41.31</t>
  </si>
  <si>
    <t>41.31.010</t>
  </si>
  <si>
    <t>Luminária LED retangular de embutir com difusor translúcido, 4000 K, fluxo luminoso de 3520 a 3700 lm, potência de 31 a 37 W</t>
  </si>
  <si>
    <t>41.31.012</t>
  </si>
  <si>
    <t>41.31.040</t>
  </si>
  <si>
    <t>Luminária LED retangular de sobrepor com difusor translúcido, 4000 K, fluxo luminoso de 3350 3700 lm, potência de 31 a 37 W</t>
  </si>
  <si>
    <t>41.31.044</t>
  </si>
  <si>
    <t>Luminária LED retangular de sobrepor ou pendente com difusor translúcido ou transparente, 4000 K, fluxo luminoso de 2924 a 3400 lm, potência de 31 a 37 W</t>
  </si>
  <si>
    <t>41.31.048</t>
  </si>
  <si>
    <t>Luminária LED retangular de sobrepor ou pendente com difusor translúcido ou transparente, 4000 K, fluxo luminoso de 4252 a 4350 lm, potência de 33 a 37 W</t>
  </si>
  <si>
    <t>41.31.050</t>
  </si>
  <si>
    <t>Luminária LED retangular de sobrepor ou pendente com difusor translúcido ou transparente, 4000 K, fluxo luminoso de 8700 a 9782 lm, potência de 73 a 78 W</t>
  </si>
  <si>
    <t>41.31.060</t>
  </si>
  <si>
    <t>Luminária LED quadrada de embutir com difusor em translúcido, 4000 K, fluxo luminoso de 3780 a 4140 lm, potência de 31 a 37 W</t>
  </si>
  <si>
    <t>41.31.064</t>
  </si>
  <si>
    <t>Luminária LED quadrada de sobrepor com refletor e aletas em alumínio de alto brilho, 4000 K, fluxo luminoso de 3211 a 3930 lm, potência de 31 a 37 W</t>
  </si>
  <si>
    <t>41.31.070</t>
  </si>
  <si>
    <t>41.31.072</t>
  </si>
  <si>
    <t>Luminária LED quadrada de sobrepor com difusor translúcido, 4000 K, fluxo luminoso de 4140 a 4456 lm, potência de 37 a 39 W</t>
  </si>
  <si>
    <t>41.31.080</t>
  </si>
  <si>
    <t>Luminária LED redonda de embutir com difusor translúcido, 4000 K, fluxo luminoso de 800 a 1000 lm, potência de 9 a 10 W</t>
  </si>
  <si>
    <t>41.31.082</t>
  </si>
  <si>
    <t>41.31.083</t>
  </si>
  <si>
    <t>Luminária LED redonda de embutir com difusor recuado translúcido, 4000 K, fluxo luminoso de 3052 a 3200 lm, potência de 27 a 30 W</t>
  </si>
  <si>
    <t>41.31.085</t>
  </si>
  <si>
    <t>Luminária LED redonda de sobrepor com difusor recuado translucido, 4000 K, fluxo luminoso de 800 a 1060 lm, potência de 9 a 10 W</t>
  </si>
  <si>
    <t>41.31.087</t>
  </si>
  <si>
    <t>42</t>
  </si>
  <si>
    <t>42.01</t>
  </si>
  <si>
    <t>42.01.020</t>
  </si>
  <si>
    <t>Captor tipo Franklin, h= 300 mm, 4 pontos, 1 descida, acabamento cromado</t>
  </si>
  <si>
    <t>42.01.060</t>
  </si>
  <si>
    <t>Luva de redução galvanizada de 2´ x 3/4´</t>
  </si>
  <si>
    <t>42.01.080</t>
  </si>
  <si>
    <t>Niple duplo galvanizado de 2´</t>
  </si>
  <si>
    <t>42.01.086</t>
  </si>
  <si>
    <t>Captor tipo terminal aéreo, h= 300 mm em alumínio</t>
  </si>
  <si>
    <t>42.01.090</t>
  </si>
  <si>
    <t>Captor tipo terminal aéreo, h= 300 mm, diâmetro de 1/4´ em cobre</t>
  </si>
  <si>
    <t>42.01.096</t>
  </si>
  <si>
    <t>Captor tipo terminal aéreo, h= 250 mm, diâmetro de 3/8´ galvanizado a fogo</t>
  </si>
  <si>
    <t>42.02</t>
  </si>
  <si>
    <t>42.02.010</t>
  </si>
  <si>
    <t>Isolador galvanizado uso geral, simples com rosca mecânica</t>
  </si>
  <si>
    <t>42.02.020</t>
  </si>
  <si>
    <t>Isolador galvanizado uso geral, reforçado para fixação a 90°</t>
  </si>
  <si>
    <t>42.02.040</t>
  </si>
  <si>
    <t>Isolador galvanizado uso geral, simples com chapa de encosto</t>
  </si>
  <si>
    <t>42.02.060</t>
  </si>
  <si>
    <t>Isolador galvanizado uso geral, reforçado com chapa de encosto</t>
  </si>
  <si>
    <t>42.02.080</t>
  </si>
  <si>
    <t>Isolador galvanizado uso geral, simples com calha para telha ondulada</t>
  </si>
  <si>
    <t>42.02.100</t>
  </si>
  <si>
    <t>Isolador galvanizado uso geral, reforçado com calha para telha ondulada</t>
  </si>
  <si>
    <t>42.03</t>
  </si>
  <si>
    <t>42.03.020</t>
  </si>
  <si>
    <t>Isolador galvanizado para mastro de diâmetro 2´, simples com 1 descida</t>
  </si>
  <si>
    <t>42.03.040</t>
  </si>
  <si>
    <t>Isolador galvanizado para mastro de diâmetro 2´, simples com 2 descidas</t>
  </si>
  <si>
    <t>42.03.060</t>
  </si>
  <si>
    <t>Isolador galvanizado para mastro de diâmetro 2´, reforçado com 1 descida</t>
  </si>
  <si>
    <t>42.03.080</t>
  </si>
  <si>
    <t>Isolador galvanizado para mastro de diâmetro 2´, reforçado com 2 descidas</t>
  </si>
  <si>
    <t>42.04</t>
  </si>
  <si>
    <t>42.04.020</t>
  </si>
  <si>
    <t>Braçadeira de contraventagem para mastro de diâmetro 2´</t>
  </si>
  <si>
    <t>42.04.040</t>
  </si>
  <si>
    <t>Apoio para mastro de diâmetro 2´</t>
  </si>
  <si>
    <t>42.04.060</t>
  </si>
  <si>
    <t>Base para mastro de diâmetro 2´</t>
  </si>
  <si>
    <t>42.04.080</t>
  </si>
  <si>
    <t>Contraventagem com cabo para mastro de diâmetro 2´</t>
  </si>
  <si>
    <t>42.04.120</t>
  </si>
  <si>
    <t>Mastro simples galvanizado de diâmetro 2´</t>
  </si>
  <si>
    <t>42.04.140</t>
  </si>
  <si>
    <t>Suporte porta bandeira simples para mastro de diâmetro 2´</t>
  </si>
  <si>
    <t>42.04.160</t>
  </si>
  <si>
    <t>Suporte porta bandeira reforçado para mastro de diâmetro 2´</t>
  </si>
  <si>
    <t>42.05</t>
  </si>
  <si>
    <t>42.05.010</t>
  </si>
  <si>
    <t>Sinalizador de obstáculo simples, sem célula fotoelétrica</t>
  </si>
  <si>
    <t>42.05.020</t>
  </si>
  <si>
    <t>Braçadeira para fixação do aparelho sinalizador para mastro de diâmetro 2´</t>
  </si>
  <si>
    <t>42.05.030</t>
  </si>
  <si>
    <t>Sinalizador de obstáculo duplo, sem célula fotoelétrica</t>
  </si>
  <si>
    <t>42.05.050</t>
  </si>
  <si>
    <t>Sinalizador de obstáculo simples, com célula fotoelétrica</t>
  </si>
  <si>
    <t>42.05.070</t>
  </si>
  <si>
    <t>Sinalizador de obstáculo duplo, com célula fotoelétrica</t>
  </si>
  <si>
    <t>42.05.110</t>
  </si>
  <si>
    <t>Conector cabo/haste de 3/4´</t>
  </si>
  <si>
    <t>42.05.120</t>
  </si>
  <si>
    <t>Conector de emenda em latão para cabo de até 50 mm² com 4 parafusos</t>
  </si>
  <si>
    <t>42.05.140</t>
  </si>
  <si>
    <t>Conector olhal cabo/haste de 3/4´</t>
  </si>
  <si>
    <t>42.05.160</t>
  </si>
  <si>
    <t>Conector olhal cabo/haste de 5/8´</t>
  </si>
  <si>
    <t>42.05.170</t>
  </si>
  <si>
    <t>Vergalhão liso de aço galvanizado, diâmetro de 3/8´</t>
  </si>
  <si>
    <t>42.05.180</t>
  </si>
  <si>
    <t>Esticador em latão para cabo de cobre</t>
  </si>
  <si>
    <t>42.05.190</t>
  </si>
  <si>
    <t>Haste de aterramento de 3/4´ x 3,00 m</t>
  </si>
  <si>
    <t>42.05.200</t>
  </si>
  <si>
    <t>Haste de aterramento de 5/8´ x 2,40 m</t>
  </si>
  <si>
    <t>42.05.210</t>
  </si>
  <si>
    <t>Haste de aterramento de 5/8´ x 3,00 m</t>
  </si>
  <si>
    <t>42.05.220</t>
  </si>
  <si>
    <t>Mastro para sinalizador de obstáculo, de 1,50 m x 3/4´</t>
  </si>
  <si>
    <t>42.05.230</t>
  </si>
  <si>
    <t>Clips de fixação para vergalhão em aço galvanizado de 3/8´</t>
  </si>
  <si>
    <t>42.05.240</t>
  </si>
  <si>
    <t>Suporte para tubo de proteção com chapa de encosto, diâmetro 2´</t>
  </si>
  <si>
    <t>42.05.250</t>
  </si>
  <si>
    <t>42.05.260</t>
  </si>
  <si>
    <t>Suporte para tubo de proteção com grapa para chumbar, diâmetro 2´</t>
  </si>
  <si>
    <t>42.05.270</t>
  </si>
  <si>
    <t>Conector em latão estanhado para cabos de 16 a 50 mm² e vergalhões até 3/8"</t>
  </si>
  <si>
    <t>42.05.290</t>
  </si>
  <si>
    <t>Suporte para fixação de terminal aéreo e/ou de cabo de cobre nu, com base plana</t>
  </si>
  <si>
    <t>42.05.300</t>
  </si>
  <si>
    <t>Tampa para caixa de inspeção cilíndrica, aço galvanizado</t>
  </si>
  <si>
    <t>42.05.310</t>
  </si>
  <si>
    <t>Caixa de inspeção do terra cilíndrica em PVC rígido, diâmetro de 300 mm - h= 250 mm</t>
  </si>
  <si>
    <t>42.05.320</t>
  </si>
  <si>
    <t>Caixa de inspeção do terra cilíndrica em PVC rígido, diâmetro de 300 mm - h= 400 mm</t>
  </si>
  <si>
    <t>42.05.330</t>
  </si>
  <si>
    <t>Caixa de inspeção do terra cilíndrica em PVC rígido, diâmetro de 300 mm - h= 600 mm</t>
  </si>
  <si>
    <t>42.05.340</t>
  </si>
  <si>
    <t>42.05.370</t>
  </si>
  <si>
    <t>Caixa de equalização, de embutir, em aço com barramento, de 400 x 400 mm e tampa</t>
  </si>
  <si>
    <t>42.05.380</t>
  </si>
  <si>
    <t>Caixa de equalização, de embutir, em aço com barramento, de 200 x 200 mm e tampa</t>
  </si>
  <si>
    <t>42.05.390</t>
  </si>
  <si>
    <t>Presilha em latão para cabos de 16 até 50 mm²</t>
  </si>
  <si>
    <t>42.05.410</t>
  </si>
  <si>
    <t>Suporte para fixação de terminal aéreo e/ou de cabo de cobre nu, com base ondulada</t>
  </si>
  <si>
    <t>42.05.450</t>
  </si>
  <si>
    <t>Conector com rabicho e porca em latão para cabo de 16 a 35 mm²</t>
  </si>
  <si>
    <t>42.05.510</t>
  </si>
  <si>
    <t>Suporte para fixação de fita de alumínio 7/8" x 1/8" e/ou cabo de cobre nú, com base ondulada</t>
  </si>
  <si>
    <t>42.05.520</t>
  </si>
  <si>
    <t>Suporte para fixação de fita de alumínio 7/8" x 1/8", com base plana</t>
  </si>
  <si>
    <t>42.05.542</t>
  </si>
  <si>
    <t>Tela equipotencial em aço inoxidável, largura de 200 mm, espessura de 1,4 mm</t>
  </si>
  <si>
    <t>42.05.550</t>
  </si>
  <si>
    <t>Cordoalha flexível "Jumpers" de 25 x 235 mm, com 4 furos de 11 mm</t>
  </si>
  <si>
    <t>42.05.560</t>
  </si>
  <si>
    <t>Cordoalha flexível "Jumpers" de 25 x 300 mm, com 4 furos de 11 mm</t>
  </si>
  <si>
    <t>42.05.570</t>
  </si>
  <si>
    <t>Terminal estanhado com 1 furo e 1 compressão - 16 mm²</t>
  </si>
  <si>
    <t>42.05.580</t>
  </si>
  <si>
    <t>Terminal estanhado com 1 furo e 1 compressão - 35 mm²</t>
  </si>
  <si>
    <t>42.05.590</t>
  </si>
  <si>
    <t>Terminal estanhado com 1 furo e 1 compressão - 50 mm²</t>
  </si>
  <si>
    <t>42.05.620</t>
  </si>
  <si>
    <t>Terminal estanhado com 2 furos e 1 compressão - 50 mm²</t>
  </si>
  <si>
    <t>42.05.630</t>
  </si>
  <si>
    <t>Conector tipo ´X´ para aterramento de telas, acabamento estanhado, para cabo de 16 - 50 mm²</t>
  </si>
  <si>
    <t>42.05.650</t>
  </si>
  <si>
    <t>Malha fechada pré-fabricada em fio de cobre de 16mm e mesch 30 x 30cm para aterramento</t>
  </si>
  <si>
    <t>42.20</t>
  </si>
  <si>
    <t>42.20.080</t>
  </si>
  <si>
    <t>Solda exotérmica conexão cabo-cabo horizontal em X, bitola do cabo de 16-16mm² a 35-35mm²</t>
  </si>
  <si>
    <t>42.20.090</t>
  </si>
  <si>
    <t>Solda exotérmica conexão cabo-cabo horizontal em X, bitola do cabo de 50-25mm² a 95-50mm²</t>
  </si>
  <si>
    <t>42.20.120</t>
  </si>
  <si>
    <t>Solda exotérmica conexão cabo-cabo horizontal em X sobreposto, bitola do cabo de 35-35mm² a 50-35mm²</t>
  </si>
  <si>
    <t>42.20.130</t>
  </si>
  <si>
    <t>Solda exotérmica conexão cabo-cabo horizontal em X sobreposto, bitola do cabo de 50-50mm² a 95-50mm²</t>
  </si>
  <si>
    <t>42.20.150</t>
  </si>
  <si>
    <t>Solda exotérmica conexão cabo-cabo horizontal em T, bitola do cabo de 16-16mm² a 50-35mm², 70-35mm² e 95-35mm²</t>
  </si>
  <si>
    <t>42.20.160</t>
  </si>
  <si>
    <t>Solda exotérmica conexão cabo-cabo horizontal em T, bitola do cabo de 50-50mm² a 95-50mm²</t>
  </si>
  <si>
    <t>42.20.170</t>
  </si>
  <si>
    <t>Solda exotérmica conexão cabo-cabo horizontal reto, bitola do cabo de 16mm² a 70mm²</t>
  </si>
  <si>
    <t>42.20.190</t>
  </si>
  <si>
    <t>Solda exotérmica conexão cabo-haste em X sobreposto, bitola do cabo de 35mm² a 50mm² para haste de 5/8" e 3/4"</t>
  </si>
  <si>
    <t>42.20.210</t>
  </si>
  <si>
    <t>Solda exotérmica conexão cabo-haste em T, bitola do cabo de 35mm² para haste de 5/8" e 3/4"</t>
  </si>
  <si>
    <t>42.20.220</t>
  </si>
  <si>
    <t>Solda exotérmica conexão cabo-haste em T, bitola do cabo de 50mm² a 95mm² para haste de 5/8" e 3/4"</t>
  </si>
  <si>
    <t>42.20.230</t>
  </si>
  <si>
    <t>Solda exotérmica conexão cabo-haste na lateral, bitola do cabo de 25mm² a 70mm² para haste de 5/8" e 3/4"</t>
  </si>
  <si>
    <t>42.20.240</t>
  </si>
  <si>
    <t>Solda exotérmica conexão cabo-haste no topo, bitola do cabo de 25mm² a 35mm² para haste de 5/8"</t>
  </si>
  <si>
    <t>42.20.250</t>
  </si>
  <si>
    <t>Solda exotérmica conexão cabo-haste no topo, bitola do cabo de 50mm² a 95mm² para haste de 5/8" e 3/4"</t>
  </si>
  <si>
    <t>42.20.260</t>
  </si>
  <si>
    <t>Solda exotérmica conexão cabo-ferro de construção com cabo paralelo, bitola do cabo de 35mm² para haste de 5/8" e 3/4"</t>
  </si>
  <si>
    <t>42.20.270</t>
  </si>
  <si>
    <t>Solda exotérmica conexão cabo-ferro de construção com cabo paralelo, bitola do cabo de 50mm² a 70mm² para haste de 5/8" e 3/4"</t>
  </si>
  <si>
    <t>42.20.280</t>
  </si>
  <si>
    <t>Solda exotérmica conexão cabo-ferro de construção com cabo em X sobreposto, bitola do cabo de 35mm² a 70mm² para haste de 5/8"</t>
  </si>
  <si>
    <t>42.20.290</t>
  </si>
  <si>
    <t>Solda exotérmica conexão cabo-ferro de construção com cabo em X sobreposto, bitola do cabo de 35mm² a 70mm² para haste de 3/8"</t>
  </si>
  <si>
    <t>42.20.300</t>
  </si>
  <si>
    <t>Solda exotérmica conexão cabo-terminal com duas fixações, bitola do cabo de 25mm² a 50mm² para terminal 3x25</t>
  </si>
  <si>
    <t>42.20.310</t>
  </si>
  <si>
    <t>Solda exotérmica conexão cabo-superfície de aço, bitola do cabo de 16mm² a 35mm²</t>
  </si>
  <si>
    <t>42.20.320</t>
  </si>
  <si>
    <t>Solda exotérmica conexão cabo-superfície de aço, bitola do cabo de 50mm² a 95mm²</t>
  </si>
  <si>
    <t>43</t>
  </si>
  <si>
    <t>43.01</t>
  </si>
  <si>
    <t>43.01.010</t>
  </si>
  <si>
    <t>Bebedouro elétrico de pressão em aço inoxidável, capacidade 4 l/h - simples</t>
  </si>
  <si>
    <t>43.01.030</t>
  </si>
  <si>
    <t>Bebedouro elétrico de pressão em aço inoxidável, capacidade 4 l/h - conjugado</t>
  </si>
  <si>
    <t>43.02</t>
  </si>
  <si>
    <t>43.02.010</t>
  </si>
  <si>
    <t>Chuveiro frio em PVC, diâmetro de 10 cm</t>
  </si>
  <si>
    <t>43.02.070</t>
  </si>
  <si>
    <t>43.02.080</t>
  </si>
  <si>
    <t>43.02.100</t>
  </si>
  <si>
    <t>Chuveiro com jato regulável em metal com acabamento cromado</t>
  </si>
  <si>
    <t>43.02.120</t>
  </si>
  <si>
    <t>Chuveiro frio em PVC, diâmetro de 10 cm, com registro e tubo de ligação acoplados</t>
  </si>
  <si>
    <t>43.02.130</t>
  </si>
  <si>
    <t>Chuveiro frio em PVC, diâmetro de 15 cm, com registro e tubo de ligação acoplados</t>
  </si>
  <si>
    <t>43.02.140</t>
  </si>
  <si>
    <t>43.02.160</t>
  </si>
  <si>
    <t>Chuveiro lava-olhos, acionamento manual, tubulação em ferro galvanizado com pintura epóxi cor verde</t>
  </si>
  <si>
    <t>43.02.170</t>
  </si>
  <si>
    <t>43.02.180</t>
  </si>
  <si>
    <t>43.03</t>
  </si>
  <si>
    <t>43.03.050</t>
  </si>
  <si>
    <t>Aquecedor a gás de acumulação, capacidade 300 l</t>
  </si>
  <si>
    <t>43.03.130</t>
  </si>
  <si>
    <t>Aquecedor a gás de acumulação, capacidade 500 l</t>
  </si>
  <si>
    <t>43.03.210</t>
  </si>
  <si>
    <t>Aquecedor de passagem elétrico individual, baixa pressão, 5.100 W / 127 V ou 5.200 W / 220 V</t>
  </si>
  <si>
    <t>43.03.220</t>
  </si>
  <si>
    <t>Sistema de aquecimento de passagem a gás com sistema misturador para abastecimento de até 08 duchas</t>
  </si>
  <si>
    <t>43.03.230</t>
  </si>
  <si>
    <t>Sistema de aquecimento de passagem a gás com sistema misturador para abastecimento de até 16 duchas</t>
  </si>
  <si>
    <t>43.03.240</t>
  </si>
  <si>
    <t>Sistema de aquecimento de passagem a gás com sistema misturador para abastecimento de até 24 duchas</t>
  </si>
  <si>
    <t>43.03.500</t>
  </si>
  <si>
    <t>43.03.510</t>
  </si>
  <si>
    <t>43.03.550</t>
  </si>
  <si>
    <t>Reservatório térmico horizontal em aço inoxidável AISI 304, capacidade de 500 litros</t>
  </si>
  <si>
    <t>43.04</t>
  </si>
  <si>
    <t>43.04.020</t>
  </si>
  <si>
    <t>Torneira elétrica</t>
  </si>
  <si>
    <t>43.05</t>
  </si>
  <si>
    <t>43.06</t>
  </si>
  <si>
    <t>43.06.010</t>
  </si>
  <si>
    <t>Cigarra de embutir 50/60HZ até 127V, com placa</t>
  </si>
  <si>
    <t>43.07</t>
  </si>
  <si>
    <t>43.07.300</t>
  </si>
  <si>
    <t>Ar condicionado a frio, tipo split cassete com capacidade de 18.000 BTU/h</t>
  </si>
  <si>
    <t>43.07.310</t>
  </si>
  <si>
    <t>Ar condicionado a frio, tipo split cassete com capacidade de 24.000 BTU/h</t>
  </si>
  <si>
    <t>43.07.320</t>
  </si>
  <si>
    <t>Ar condicionado a frio, tipo split cassete com capacidade de 36.000 BTU/h</t>
  </si>
  <si>
    <t>43.07.330</t>
  </si>
  <si>
    <t>Ar condicionado a frio, tipo split parede com capacidade de 12.000 BTU/h</t>
  </si>
  <si>
    <t>43.07.340</t>
  </si>
  <si>
    <t>Ar condicionado a frio, tipo split parede com capacidade de 18.000 BTU/h</t>
  </si>
  <si>
    <t>43.07.350</t>
  </si>
  <si>
    <t>Ar condicionado a frio, tipo split parede com capacidade de 24.000 BTU/h</t>
  </si>
  <si>
    <t>43.07.360</t>
  </si>
  <si>
    <t>Ar condicionado a frio, tipo split parede com capacidade de 30.000 BTU/h</t>
  </si>
  <si>
    <t>43.07.370</t>
  </si>
  <si>
    <t>Ar condicionado a frio, tipo split piso teto com capacidade de 18.000 BTU/h</t>
  </si>
  <si>
    <t>43.07.380</t>
  </si>
  <si>
    <t>Ar condicionado a frio, tipo split piso teto com capacidade de 24.000 BTU/h</t>
  </si>
  <si>
    <t>43.07.390</t>
  </si>
  <si>
    <t>Ar condicionado a frio, tipo split piso teto com capacidade de 36.000 BTU/h</t>
  </si>
  <si>
    <t>43.08</t>
  </si>
  <si>
    <t>43.08.001</t>
  </si>
  <si>
    <t>Condensador para sistema VRF de ar condicionado, capacidade até 6,0 TR</t>
  </si>
  <si>
    <t>43.08.002</t>
  </si>
  <si>
    <t>Condensador para sistema VRF de ar condicionado, capacidade de 8,0 TR a 10,0 TR</t>
  </si>
  <si>
    <t>43.08.003</t>
  </si>
  <si>
    <t>Condensador para sistema VRF de ar condicionado, capacidade de 11,0 TR a 13,0 TR</t>
  </si>
  <si>
    <t>43.08.004</t>
  </si>
  <si>
    <t>Condensador para sistema VRF de ar condicionado, capacidade de 14,0 TR a 16,0 TR</t>
  </si>
  <si>
    <t>43.08.020</t>
  </si>
  <si>
    <t>Evaporador para sistema VRF de ar condicionado, tipo parede, capacidade de 1,0 TR</t>
  </si>
  <si>
    <t>43.08.021</t>
  </si>
  <si>
    <t>Evaporador para sistema VRF de ar condicionado, tipo parede, capacidade de 2,0 TR</t>
  </si>
  <si>
    <t>43.08.022</t>
  </si>
  <si>
    <t>Evaporador para sistema VRF de ar condicionado, tipo parede, capacidade de 3,0 TR</t>
  </si>
  <si>
    <t>43.08.030</t>
  </si>
  <si>
    <t>Evaporador para sistema VRF de ar condicionado, tipo piso teto, capacidade de 1,0 TR</t>
  </si>
  <si>
    <t>43.08.031</t>
  </si>
  <si>
    <t>Evaporador para sistema VRF de ar condicionado, tipo piso teto, capacidade de 2,0 TR</t>
  </si>
  <si>
    <t>43.08.032</t>
  </si>
  <si>
    <t>Evaporador para sistema VRF de ar condicionado, tipo piso teto, capacidade de 3,0 TR</t>
  </si>
  <si>
    <t>43.08.033</t>
  </si>
  <si>
    <t>Evaporador para sistema VRF de ar condicionado, tipo piso teto, capacidade de 4,0 TR</t>
  </si>
  <si>
    <t>43.08.040</t>
  </si>
  <si>
    <t>Evaporador para sistema VRF de ar condicionado, tipo cassete, capacidade de 1,0 TR</t>
  </si>
  <si>
    <t>43.08.041</t>
  </si>
  <si>
    <t>Evaporador para sistema VRF de ar condicionado, tipo cassete, capacidade de 2,0 TR</t>
  </si>
  <si>
    <t>43.08.042</t>
  </si>
  <si>
    <t>Evaporador para sistema VRF de ar condicionado, tipo cassete, capacidade de 3,0 TR</t>
  </si>
  <si>
    <t>43.08.043</t>
  </si>
  <si>
    <t>Evaporador para sistema VRF de ar condicionado, tipo cassete, capacidade de 4,0 TR</t>
  </si>
  <si>
    <t>43.10</t>
  </si>
  <si>
    <t>43.10.050</t>
  </si>
  <si>
    <t>Conjunto motor-bomba (centrífuga) 10 cv, monoestágio, Hman= 24 a 36 mca, Q= 53 a 45 m³/h</t>
  </si>
  <si>
    <t>43.10.090</t>
  </si>
  <si>
    <t>Conjunto motor-bomba (centrífuga) 20 cv, monoestágio, Hman= 40 a 70 mca, Q= 76 a 28 m³/h</t>
  </si>
  <si>
    <t>43.10.110</t>
  </si>
  <si>
    <t>Conjunto motor-bomba (centrífuga) 5 cv, monoestágio, Hmam= 14 a 26 mca, Q= 56 a 30 m³/h</t>
  </si>
  <si>
    <t>43.10.130</t>
  </si>
  <si>
    <t>Conjunto motor-bomba (centrífuga) 3/4 cv, monoestágio, Hman= 10 a 16 mca, Q= 12,7 a 8 m³/h</t>
  </si>
  <si>
    <t>43.10.210</t>
  </si>
  <si>
    <t>Conjunto motor-bomba (centrífuga) 60 cv, monoestágio, Hman= 90 a 125 mca, Q= 115 a 50 m³/h</t>
  </si>
  <si>
    <t>43.10.230</t>
  </si>
  <si>
    <t>Conjunto motor-bomba (centrífuga) 2 cv, monoestágio, Hman= 12 a 27 mca, Q= 25 a 8 m³/h</t>
  </si>
  <si>
    <t>43.10.250</t>
  </si>
  <si>
    <t>Conjunto motor-bomba (centrífuga) 15 cv, monoestágio, Hman= 30 a 60 mca, Q= 82 a 20 m³/h</t>
  </si>
  <si>
    <t>43.10.290</t>
  </si>
  <si>
    <t>Conjunto motor-bomba (centrífuga) 5 cv, monoestágio, Hman= 24 a 33 mca, Q= 41,6 a 35,2 m³/h</t>
  </si>
  <si>
    <t>43.10.450</t>
  </si>
  <si>
    <t>Conjunto motor-bomba (centrífuga) 30 cv, monoestágio, Hman= 20 a 50 mca, Q= 197 a 112 m³/h</t>
  </si>
  <si>
    <t>43.10.452</t>
  </si>
  <si>
    <t>Conjunto motor-bomba (centrífuga) 1,5 cv, multiestágio, Hman= 20 a 35 mca, Q= 7,1 a 4,5 m³/h</t>
  </si>
  <si>
    <t>43.10.454</t>
  </si>
  <si>
    <t>Conjunto motor-bomba (centrífuga) 3 cv, multiestágio, Hman= 30 a 45 mca, Q= 12,4 a 8,4 m³/h</t>
  </si>
  <si>
    <t>43.10.456</t>
  </si>
  <si>
    <t>Conjunto motor-bomba (centrífuga) 3 cv, multiestágio, Hman= 35 a 60 mca, Q= 7,8 a 5,8 m³/h</t>
  </si>
  <si>
    <t>43.10.480</t>
  </si>
  <si>
    <t>Conjunto motor-bomba (centrífuga) 7,5 cv, multiestágio, Hman= 30 a 80 mca, Q= 21,6 a 12,0 m³/h</t>
  </si>
  <si>
    <t>43.10.490</t>
  </si>
  <si>
    <t>Conjunto motor-bomba (centrífuga) 5 cv, multiestágio, Hman= 25 a 50 mca, Q= 21,0 a 13,3 m³/h</t>
  </si>
  <si>
    <t>43.10.620</t>
  </si>
  <si>
    <t>Conjunto motor-bomba (centrífuga), 0,5 cv, monoestágio, Hman= 10 a 20 mca, Q= 7,5 a 1,5 m³/h</t>
  </si>
  <si>
    <t>43.10.670</t>
  </si>
  <si>
    <t>Conjunto motor-bomba (centrífuga) 0,5 cv, monoestágio, trifásico, Hman= 9 a 21 mca, Q= 8,3 a 2,0 m³/h</t>
  </si>
  <si>
    <t>43.10.730</t>
  </si>
  <si>
    <t>Conjunto motor-bomba (centrífuga) 30 cv, monoestágio trifásico, Hman= 70 a 94 mca, Q= 34,80 a 61,7 m³/h</t>
  </si>
  <si>
    <t>43.10.740</t>
  </si>
  <si>
    <t>Conjunto motor-bomba (centrífuga) 20 cv, monoestágio trifásico, Hman= 62 a 90 mca, Q= 21,1 a 43,8 m³/h</t>
  </si>
  <si>
    <t>43.10.750</t>
  </si>
  <si>
    <t>Conjunto motor-bomba (centrífuga) 1 cv, monoestágio trifásico, Hman= 8 a 25 mca e Q= 11 a 1,50 m³/h</t>
  </si>
  <si>
    <t>43.10.770</t>
  </si>
  <si>
    <t>Conjunto motor-bomba (centrífuga) 40 cv, monoestágio trifásico, Hman= 45 a 75 mca e Q= 120 a 75 m³/h</t>
  </si>
  <si>
    <t>43.10.780</t>
  </si>
  <si>
    <t>Conjunto motor-bomba (centrífuga) 50 cv, monoestágio trifásico, Hman= 61 a 81 mca e Q= 170 a 80 m³/h</t>
  </si>
  <si>
    <t>43.10.790</t>
  </si>
  <si>
    <t>Conjunto motor-bomba (centrífuga) 1 cv, multiestágio, trifásico, Hman= 15 a 30 mca, Q= 6,5 a 4,2m³/h</t>
  </si>
  <si>
    <t>43.10.794</t>
  </si>
  <si>
    <t>Conjunto motor-bomba (centrífuga) 1 cv, multiestágio, trifásico, Hman= 70 a 115 mca e Q= 1,0 a 1,6 m³/h</t>
  </si>
  <si>
    <t>43.11</t>
  </si>
  <si>
    <t>43.11.050</t>
  </si>
  <si>
    <t>Conjunto motor-bomba submersível para poço profundo de 6´, Q= 10 a 20m³/h, Hman= 80 a 48 mca, até 6 HP</t>
  </si>
  <si>
    <t>43.11.060</t>
  </si>
  <si>
    <t>Conjunto motor-bomba submersível para poço profundo de 6´, Q= 10 a 20m³/h, Hman= 108 a 64,5 mca, 8 HP</t>
  </si>
  <si>
    <t>43.11.100</t>
  </si>
  <si>
    <t>Conjunto motor-bomba submersível para poço profundo de 6´, Q= 10 a 20m³/h, Hman= 274 a 170 mca, 20 HP</t>
  </si>
  <si>
    <t>43.11.110</t>
  </si>
  <si>
    <t>Conjunto motor-bomba submersível para poço profundo de 6´, Q= 20 a 34m³/h, Hman= 56,5 a 32 mca, até 8 HP</t>
  </si>
  <si>
    <t>43.11.130</t>
  </si>
  <si>
    <t>Conjunto motor-bomba submersível para poço profundo de 6´, Q= 20 a 34m³/h, Hman= 92,5 a 53 mca, 12,5 HP</t>
  </si>
  <si>
    <t>43.11.150</t>
  </si>
  <si>
    <t>Conjunto motor-bomba submersível para poço profundo de 6´, Q= 20 a 34m³/h, Hman= 152 a 88 mca, 20 HP</t>
  </si>
  <si>
    <t>43.11.310</t>
  </si>
  <si>
    <t>Conjunto motor-bomba submersível vertical para esgoto, Q= 5 a 20 m³/h, Hman= 42 a 25 mca, potência de 6,25 cv, 4,6 kW, 60 Hz</t>
  </si>
  <si>
    <t>43.11.320</t>
  </si>
  <si>
    <t>Conjunto motor-bomba submersível vertical para esgoto, Q= 4,8 a 25,8 m³/h, Hmam= 19 a 5 mca, potência 1 cv, diâmetro de sólidos até 20mm</t>
  </si>
  <si>
    <t>43.11.330</t>
  </si>
  <si>
    <t>Conjunto motor-bomba submersível vertical para esgoto, Q= 4,6 a 57,2 m³/h, Hman= 13 a 4 mca, potência 2 a 3,5 cv, diâmetro de sólidos até 50mm</t>
  </si>
  <si>
    <t>43.11.350</t>
  </si>
  <si>
    <t>Conjunto motor-bomba submersível vertical para esgoto, Q= 5 a 19 m³/h, Hman= 63 a 45 mca, potência 13,6 cv, 10 kW, 60 Hz</t>
  </si>
  <si>
    <t>43.11.360</t>
  </si>
  <si>
    <t>Conjunto motor-bomba submersível vertical para águas residuais, Q= 2 a16 m³/h, Hman= 12 a 2 mca, potência de 0,5 cv</t>
  </si>
  <si>
    <t>43.11.370</t>
  </si>
  <si>
    <t>Conjunto motor-bomba submersível vertical para águas residuais, Q= 3 a 20 m³/h, Hman= 13 a 5 mca, potência de 1 cv</t>
  </si>
  <si>
    <t>43.11.380</t>
  </si>
  <si>
    <t>Conjunto motor-bomba submersível vertical para águas residuais, Q= 10 a 50 m³/h, Hman= 22 a 4 mca, potência 4 cv</t>
  </si>
  <si>
    <t>43.11.390</t>
  </si>
  <si>
    <t>Conjunto motor-bomba submersível vertical para águas residuais, Q= 8 a 45 m³/h, Hman= 10,5 a 3,5 mca, potência 1,5 cv</t>
  </si>
  <si>
    <t>43.11.400</t>
  </si>
  <si>
    <t>Conjunto motor-bomba submersível vertical para esgoto, Q= 3,4 a 86,3 m³/h, Hman= 14 a 5 mca, potência 5 cv</t>
  </si>
  <si>
    <t>43.11.410</t>
  </si>
  <si>
    <t>Conjunto motor-bomba submersível vertical para esgoto, Q= 9,1 a 113,6m³/h, Hman= 20 a 15 mca, potência 10 cv</t>
  </si>
  <si>
    <t>43.11.420</t>
  </si>
  <si>
    <t>Conjunto motor-bomba submersível vertical para esgoto, Q=9,3 a 69,0 m³/h, Hman=15 a 7 mca, potência 3cv, diâmetro de sólidos 50/65mm</t>
  </si>
  <si>
    <t>43.11.460</t>
  </si>
  <si>
    <t>Conjunto motor-bomba submersível vertical para esgoto, Q= 40 m³/h, Hman= 40 mca, diâmetro de sólidos até 50 mm</t>
  </si>
  <si>
    <t>43.12</t>
  </si>
  <si>
    <t>43.12.500</t>
  </si>
  <si>
    <t>Filtro de areia com carga de areia filtrante, vazão de 16,9 m³/h</t>
  </si>
  <si>
    <t>43.20</t>
  </si>
  <si>
    <t>43.20.130</t>
  </si>
  <si>
    <t>Caixa de passagem para condicionamento de ar tipo Split, com saída de dreno único na vertical - 39 x 22 x 6 cm</t>
  </si>
  <si>
    <t>43.20.140</t>
  </si>
  <si>
    <t>Bomba de remoção de condensados para condicionadores de ar</t>
  </si>
  <si>
    <t>43.20.200</t>
  </si>
  <si>
    <t>Controlador de temperatura analógico</t>
  </si>
  <si>
    <t>43.20.210</t>
  </si>
  <si>
    <t>Bomba de circulação para água quente</t>
  </si>
  <si>
    <t>44</t>
  </si>
  <si>
    <t>44.01</t>
  </si>
  <si>
    <t>44.01.030</t>
  </si>
  <si>
    <t>Bacia turca de louça - 6 litros</t>
  </si>
  <si>
    <t>44.01.050</t>
  </si>
  <si>
    <t>Bacia sifonada de louça sem tampa - 6 litros</t>
  </si>
  <si>
    <t>44.01.070</t>
  </si>
  <si>
    <t>Bacia sifonada de louça sem tampa com saída horizontal - 6 litros</t>
  </si>
  <si>
    <t>44.01.100</t>
  </si>
  <si>
    <t>Lavatório de louça sem coluna</t>
  </si>
  <si>
    <t>44.01.110</t>
  </si>
  <si>
    <t>Lavatório de louça com coluna</t>
  </si>
  <si>
    <t>44.01.160</t>
  </si>
  <si>
    <t>Lavatório de louça pequeno com coluna suspensa - linha especial</t>
  </si>
  <si>
    <t>44.01.170</t>
  </si>
  <si>
    <t>Lavatório em polipropileno</t>
  </si>
  <si>
    <t>44.01.200</t>
  </si>
  <si>
    <t>Mictório de louça sifonado auto aspirante</t>
  </si>
  <si>
    <t>44.01.240</t>
  </si>
  <si>
    <t>Lavatório em louça com coluna suspensa</t>
  </si>
  <si>
    <t>44.01.270</t>
  </si>
  <si>
    <t>Cuba de louça de embutir oval</t>
  </si>
  <si>
    <t>44.01.310</t>
  </si>
  <si>
    <t>Tanque de louça com coluna de 30 litros</t>
  </si>
  <si>
    <t>44.01.340</t>
  </si>
  <si>
    <t>Tanque simples em concreto pré-moldado</t>
  </si>
  <si>
    <t>44.01.360</t>
  </si>
  <si>
    <t>Tanque de louça com coluna de 18 a 20 litros</t>
  </si>
  <si>
    <t>44.01.370</t>
  </si>
  <si>
    <t>Tanque em granito sintético, linha comercial - sem pertences</t>
  </si>
  <si>
    <t>44.01.610</t>
  </si>
  <si>
    <t>Lavatório de louça para canto, sem coluna - sem pertences</t>
  </si>
  <si>
    <t>44.01.670</t>
  </si>
  <si>
    <t>Caixa de descarga em plástico, de sobrepor, capacidade 6 litros com engate flexível</t>
  </si>
  <si>
    <t>44.01.680</t>
  </si>
  <si>
    <t>Caixa de descarga em plástico, de sobrepor, capacidade 9 litros com engate flexível</t>
  </si>
  <si>
    <t>44.01.690</t>
  </si>
  <si>
    <t>Tanque de louça sem coluna de 30 litros</t>
  </si>
  <si>
    <t>44.01.700</t>
  </si>
  <si>
    <t>Banheira para imersão sem hidromassagem</t>
  </si>
  <si>
    <t>44.01.800</t>
  </si>
  <si>
    <t>Bacia sifonada com caixa de descarga acoplada sem tampa - 6 litros</t>
  </si>
  <si>
    <t>44.01.850</t>
  </si>
  <si>
    <t>Cuba de louça de embutir redonda</t>
  </si>
  <si>
    <t>44.02</t>
  </si>
  <si>
    <t>44.02.060</t>
  </si>
  <si>
    <t>Tampo/bancada em granito com espessura de 3 cm</t>
  </si>
  <si>
    <t>44.02.100</t>
  </si>
  <si>
    <t>Tampo/bancada em mármore nacional espessura de 3 cm</t>
  </si>
  <si>
    <t>44.02.200</t>
  </si>
  <si>
    <t>Tampo/bancada em concreto armado, revestido em aço inoxidável fosco polido</t>
  </si>
  <si>
    <t>44.03</t>
  </si>
  <si>
    <t>44.03.010</t>
  </si>
  <si>
    <t>Dispenser toalheiro em ABS e policarbonato para bobina de 20 cm x 200 m, com alavanca</t>
  </si>
  <si>
    <t>44.03.020</t>
  </si>
  <si>
    <t>Meia saboneteira de louça de embutir</t>
  </si>
  <si>
    <t>44.03.030</t>
  </si>
  <si>
    <t>Dispenser toalheiro metálico esmaltado para bobina de 25cm x 50m, sem alavanca</t>
  </si>
  <si>
    <t>44.03.040</t>
  </si>
  <si>
    <t>Saboneteira de louça de embutir</t>
  </si>
  <si>
    <t>44.03.050</t>
  </si>
  <si>
    <t>Dispenser papel higiênico em ABS para rolão 300 / 600 m, com visor</t>
  </si>
  <si>
    <t>44.03.080</t>
  </si>
  <si>
    <t>Porta-papel de louça de embutir</t>
  </si>
  <si>
    <t>44.03.090</t>
  </si>
  <si>
    <t>Cabide cromado para banheiro</t>
  </si>
  <si>
    <t>44.03.130</t>
  </si>
  <si>
    <t>Saboneteira tipo dispenser, para refil de 800 ml</t>
  </si>
  <si>
    <t>44.03.180</t>
  </si>
  <si>
    <t>Dispenser toalheiro em ABS, para folhas</t>
  </si>
  <si>
    <t>44.03.210</t>
  </si>
  <si>
    <t>Ducha cromada simples</t>
  </si>
  <si>
    <t>44.03.260</t>
  </si>
  <si>
    <t>44.03.300</t>
  </si>
  <si>
    <t>Torneira volante tipo alavanca</t>
  </si>
  <si>
    <t>44.03.310</t>
  </si>
  <si>
    <t>Torneira de mesa para lavatório, acionamento hidromecânico, com registro integrado regulador de vazão, em latão cromado, DN= 1/2´</t>
  </si>
  <si>
    <t>44.03.360</t>
  </si>
  <si>
    <t>Ducha higiênica cromada</t>
  </si>
  <si>
    <t>44.03.370</t>
  </si>
  <si>
    <t>Torneira curta com rosca para uso geral, em latão fundido sem acabamento, DN= 1/2´</t>
  </si>
  <si>
    <t>44.03.380</t>
  </si>
  <si>
    <t>Torneira curta com rosca para uso geral, em latão fundido sem acabamento, DN= 3/4´</t>
  </si>
  <si>
    <t>44.03.400</t>
  </si>
  <si>
    <t>Torneira curta com rosca para uso geral, em latão fundido cromado, DN= 3/4´</t>
  </si>
  <si>
    <t>44.03.420</t>
  </si>
  <si>
    <t>Torneira curta sem rosca para uso geral, em latão fundido sem acabamento, DN= 3/4´</t>
  </si>
  <si>
    <t>44.03.430</t>
  </si>
  <si>
    <t>Torneira curta sem rosca para uso geral, em latão fundido cromado, DN= 1/2´</t>
  </si>
  <si>
    <t>44.03.440</t>
  </si>
  <si>
    <t>Torneira curta sem rosca para uso geral, em latão fundido cromado, DN= 3/4´</t>
  </si>
  <si>
    <t>44.03.450</t>
  </si>
  <si>
    <t>Torneira longa sem rosca para uso geral, em latão fundido cromado</t>
  </si>
  <si>
    <t>44.03.460</t>
  </si>
  <si>
    <t>Torneira para lavatório em latão fundido cromado, DN= 1/2´</t>
  </si>
  <si>
    <t>44.03.470</t>
  </si>
  <si>
    <t>Torneira de parede para pia com bica móvel e arejador, em latão fundido cromado</t>
  </si>
  <si>
    <t>44.03.480</t>
  </si>
  <si>
    <t>Torneira de mesa para lavatório compacta, acionamento hidromecânico, em latão cromado, DN= 1/2´</t>
  </si>
  <si>
    <t>44.03.500</t>
  </si>
  <si>
    <t>Aparelho misturador de parede, para pia, com bica móvel, acabamento cromado</t>
  </si>
  <si>
    <t>44.03.510</t>
  </si>
  <si>
    <t>Torneira de parede antivandalismo, DN= 3/4´</t>
  </si>
  <si>
    <t>44.03.590</t>
  </si>
  <si>
    <t>Torneira de mesa para pia com bica móvel e arejador em latão fundido cromado</t>
  </si>
  <si>
    <t>44.03.630</t>
  </si>
  <si>
    <t>44.03.640</t>
  </si>
  <si>
    <t>Torneira de parede acionamento hidromecânico, em latão cromado, DN= 1/2´ ou 3/4´</t>
  </si>
  <si>
    <t>44.03.670</t>
  </si>
  <si>
    <t>Caixa de descarga de embutir, acionamento frontal, completa</t>
  </si>
  <si>
    <t>44.03.690</t>
  </si>
  <si>
    <t>Torneira de parede em ABS, DN 1/2´ ou 3/4´, 10cm</t>
  </si>
  <si>
    <t>44.03.700</t>
  </si>
  <si>
    <t>Torneira de parede em ABS, DN 1/2´ ou 3/4´, 15cm</t>
  </si>
  <si>
    <t>44.03.720</t>
  </si>
  <si>
    <t>Torneira de mesa para lavatório, acionamento hidromecânico com alavanca, registro integrado regulador de vazão, em latão cromado, DN= 1/2´</t>
  </si>
  <si>
    <t>44.03.825</t>
  </si>
  <si>
    <t>Misturador termostato para chuveiro ou ducha, acabamento cromado</t>
  </si>
  <si>
    <t>44.03.870</t>
  </si>
  <si>
    <t>Ducha higiênica branca de PVC</t>
  </si>
  <si>
    <t>44.03.900</t>
  </si>
  <si>
    <t>Secador de mãos em ABS</t>
  </si>
  <si>
    <t>44.03.920</t>
  </si>
  <si>
    <t>Ducha higiênica com registro</t>
  </si>
  <si>
    <t>44.03.931</t>
  </si>
  <si>
    <t>Desviador para duchas e chuveiros</t>
  </si>
  <si>
    <t>44.03.940</t>
  </si>
  <si>
    <t>Válvula dupla para bancada de laboratório, uso em GLP, com bico para mangueira - diâmetro de 1/4´ a 1/2´</t>
  </si>
  <si>
    <t>44.03.950</t>
  </si>
  <si>
    <t>Válvula para cuba de laboratório, com nuca giratória e bico escalonado para mangueira</t>
  </si>
  <si>
    <t>44.04</t>
  </si>
  <si>
    <t>44.04.030</t>
  </si>
  <si>
    <t>Prateleira em granito com espessura de 2 cm</t>
  </si>
  <si>
    <t>44.04.040</t>
  </si>
  <si>
    <t>Prateleira em granilite</t>
  </si>
  <si>
    <t>44.04.050</t>
  </si>
  <si>
    <t>Prateleira em granito com espessura de 3 cm</t>
  </si>
  <si>
    <t>44.06</t>
  </si>
  <si>
    <t>44.06.010</t>
  </si>
  <si>
    <t>Lavatório coletivo em aço inoxidável</t>
  </si>
  <si>
    <t>44.06.100</t>
  </si>
  <si>
    <t>Mictório coletivo em aço inoxidável</t>
  </si>
  <si>
    <t>44.06.200</t>
  </si>
  <si>
    <t>Tanque em aço inoxidável</t>
  </si>
  <si>
    <t>44.06.250</t>
  </si>
  <si>
    <t>Cuba em aço inoxidável simples de 300 x 140mm</t>
  </si>
  <si>
    <t>44.06.300</t>
  </si>
  <si>
    <t>Cuba em aço inoxidável simples de 400x340x140mm</t>
  </si>
  <si>
    <t>44.06.310</t>
  </si>
  <si>
    <t>Cuba em aço inoxidável simples de 465x300x140mm</t>
  </si>
  <si>
    <t>44.06.320</t>
  </si>
  <si>
    <t>Cuba em aço inoxidável simples de 560x330x140mm</t>
  </si>
  <si>
    <t>44.06.330</t>
  </si>
  <si>
    <t>Cuba em aço inoxidável simples de 500x400x400mm</t>
  </si>
  <si>
    <t>44.06.360</t>
  </si>
  <si>
    <t>Cuba em aço inoxidável simples de 500x400x200mm</t>
  </si>
  <si>
    <t>44.06.370</t>
  </si>
  <si>
    <t>Cuba em aço inoxidável simples de 500x400x250mm</t>
  </si>
  <si>
    <t>44.06.400</t>
  </si>
  <si>
    <t>Cuba em aço inoxidável simples de 500x400x300mm</t>
  </si>
  <si>
    <t>44.06.410</t>
  </si>
  <si>
    <t>Cuba em aço inoxidável simples de 600x500x300mm</t>
  </si>
  <si>
    <t>44.06.470</t>
  </si>
  <si>
    <t>Cuba em aço inoxidável simples de 600x500x350mm</t>
  </si>
  <si>
    <t>44.06.520</t>
  </si>
  <si>
    <t>Cuba em aço inoxidável simples de 600x500x400mm</t>
  </si>
  <si>
    <t>44.06.570</t>
  </si>
  <si>
    <t>Cuba em aço inoxidável simples de 700x600x450mm</t>
  </si>
  <si>
    <t>44.06.600</t>
  </si>
  <si>
    <t>Cuba em aço inoxidável simples de 1400x900x500mm</t>
  </si>
  <si>
    <t>44.06.610</t>
  </si>
  <si>
    <t>Cuba em aço inoxidável simples de 1100x600x400mm</t>
  </si>
  <si>
    <t>44.06.700</t>
  </si>
  <si>
    <t>Cuba em aço inoxidável dupla de 715x400x140mm</t>
  </si>
  <si>
    <t>44.06.710</t>
  </si>
  <si>
    <t>Cuba em aço inoxidável dupla de 835x340x140mm</t>
  </si>
  <si>
    <t>44.06.750</t>
  </si>
  <si>
    <t>Cuba em aço inoxidável dupla de 1020x400x250mm</t>
  </si>
  <si>
    <t>44.20</t>
  </si>
  <si>
    <t>44.20.010</t>
  </si>
  <si>
    <t>Sifão plástico sanfonado universal de 1´</t>
  </si>
  <si>
    <t>44.20.020</t>
  </si>
  <si>
    <t>Recolocação de torneiras</t>
  </si>
  <si>
    <t>44.20.040</t>
  </si>
  <si>
    <t>Recolocação de sifões</t>
  </si>
  <si>
    <t>44.20.060</t>
  </si>
  <si>
    <t>Recolocação de aparelhos sanitários, incluindo acessórios</t>
  </si>
  <si>
    <t>44.20.080</t>
  </si>
  <si>
    <t>Recolocação de caixas de descarga de sobrepor</t>
  </si>
  <si>
    <t>44.20.100</t>
  </si>
  <si>
    <t>Engate flexível metálico DN= 1/2´</t>
  </si>
  <si>
    <t>44.20.110</t>
  </si>
  <si>
    <t>Engate flexível de PVC DN= 1/2´</t>
  </si>
  <si>
    <t>44.20.120</t>
  </si>
  <si>
    <t>Canopla para válvula de descarga</t>
  </si>
  <si>
    <t>44.20.121</t>
  </si>
  <si>
    <t>Arejador com articulador em ABS cromado para torneira padrão, completo</t>
  </si>
  <si>
    <t>44.20.130</t>
  </si>
  <si>
    <t>Tubo de ligação para mictório, DN= 1/2´</t>
  </si>
  <si>
    <t>44.20.150</t>
  </si>
  <si>
    <t>Acabamento cromado para registro</t>
  </si>
  <si>
    <t>44.20.160</t>
  </si>
  <si>
    <t>Botão para válvula de descarga</t>
  </si>
  <si>
    <t>44.20.180</t>
  </si>
  <si>
    <t>Reparo para válvula de descarga</t>
  </si>
  <si>
    <t>44.20.200</t>
  </si>
  <si>
    <t>Sifão de metal cromado de 1 1/2´ x 2´</t>
  </si>
  <si>
    <t>44.20.220</t>
  </si>
  <si>
    <t>Sifão de metal cromado de 1´ x 1 1/2´</t>
  </si>
  <si>
    <t>44.20.230</t>
  </si>
  <si>
    <t>Tubo de ligação para sanitário</t>
  </si>
  <si>
    <t>44.20.240</t>
  </si>
  <si>
    <t>Sifão plástico com copo, rígido, de 1´ x 1 1/2´</t>
  </si>
  <si>
    <t>44.20.260</t>
  </si>
  <si>
    <t>Sifão plástico com copo, rígido, de 1 1/4´ x 2´</t>
  </si>
  <si>
    <t>44.20.280</t>
  </si>
  <si>
    <t>Tampa de plástico para bacia sanitária</t>
  </si>
  <si>
    <t>44.20.300</t>
  </si>
  <si>
    <t>Bolsa para bacia sanitária</t>
  </si>
  <si>
    <t>44.20.310</t>
  </si>
  <si>
    <t>Filtro de pressão em ABS, para 360 l/h</t>
  </si>
  <si>
    <t>44.20.390</t>
  </si>
  <si>
    <t>Válvula de PVC para lavatório</t>
  </si>
  <si>
    <t>44.20.620</t>
  </si>
  <si>
    <t>Válvula americana</t>
  </si>
  <si>
    <t>44.20.640</t>
  </si>
  <si>
    <t>Válvula de metal cromado de 1 1/2´</t>
  </si>
  <si>
    <t>44.20.650</t>
  </si>
  <si>
    <t>Válvula de metal cromado de 1´</t>
  </si>
  <si>
    <t>45</t>
  </si>
  <si>
    <t>45.01</t>
  </si>
  <si>
    <t>45.01.020</t>
  </si>
  <si>
    <t>Entrada completa de água com abrigo e registro de gaveta, DN= 3/4´</t>
  </si>
  <si>
    <t>45.01.040</t>
  </si>
  <si>
    <t>Entrada completa de água com abrigo e registro de gaveta, DN= 1´</t>
  </si>
  <si>
    <t>45.01.060</t>
  </si>
  <si>
    <t>Entrada completa de água com abrigo e registro de gaveta, DN= 1 1/2´</t>
  </si>
  <si>
    <t>45.01.066</t>
  </si>
  <si>
    <t>Entrada completa de água com abrigo e registro de gaveta, DN= 2´</t>
  </si>
  <si>
    <t>45.01.080</t>
  </si>
  <si>
    <t>Entrada completa de água com abrigo e registro de gaveta, DN= 2 1/2´</t>
  </si>
  <si>
    <t>45.01.082</t>
  </si>
  <si>
    <t>Entrada completa de água com abrigo e registro de gaveta, DN= 3´</t>
  </si>
  <si>
    <t>45.02</t>
  </si>
  <si>
    <t>45.02.020</t>
  </si>
  <si>
    <t>Entrada completa de gás GLP domiciliar com 2 bujões de 13 kg</t>
  </si>
  <si>
    <t>45.02.040</t>
  </si>
  <si>
    <t>Entrada completa de gás GLP com 2 cilindros de 45 kg</t>
  </si>
  <si>
    <t>45.02.060</t>
  </si>
  <si>
    <t>Entrada completa de gás GLP com 4 cilindros de 45 kg</t>
  </si>
  <si>
    <t>45.02.080</t>
  </si>
  <si>
    <t>Entrada completa de gás GLP com 6 cilindros de 45 kg</t>
  </si>
  <si>
    <t>45.02.200</t>
  </si>
  <si>
    <t>Abrigo padronizado de gás GLP encanado</t>
  </si>
  <si>
    <t>45.03</t>
  </si>
  <si>
    <t>45.03.020</t>
  </si>
  <si>
    <t>Hidrômetro em ferro fundido, diâmetro 80 mm (3´)</t>
  </si>
  <si>
    <t>45.03.030</t>
  </si>
  <si>
    <t>Hidrômetro em ferro fundido, diâmetro 100 mm (4´)</t>
  </si>
  <si>
    <t>45.03.040</t>
  </si>
  <si>
    <t>Hidrômetro em ferro fundido, diâmetro 150 mm (6´)</t>
  </si>
  <si>
    <t>45.03.100</t>
  </si>
  <si>
    <t>Hidrômetro em bronze, diâmetro de 25 mm (1´)</t>
  </si>
  <si>
    <t>45.03.110</t>
  </si>
  <si>
    <t>Hidrômetro em bronze, diâmetro de 40 mm (1 1/2´)</t>
  </si>
  <si>
    <t>45.03.200</t>
  </si>
  <si>
    <t>Filtro tipo cesto para hidrômetro de 50 mm (2´)</t>
  </si>
  <si>
    <t>45.03.210</t>
  </si>
  <si>
    <t>Filtro tipo cesto para hidrômetro de 80 mm (3´)</t>
  </si>
  <si>
    <t>45.20</t>
  </si>
  <si>
    <t>45.20.020</t>
  </si>
  <si>
    <t>Cilindro de gás (GLP) de 45 kg, com carga</t>
  </si>
  <si>
    <t>46</t>
  </si>
  <si>
    <t>46.01</t>
  </si>
  <si>
    <t>46.01.010</t>
  </si>
  <si>
    <t>Tubo de PVC rígido soldável marrom, DN= 20 mm, (1/2´), inclusive conexões</t>
  </si>
  <si>
    <t>46.01.040</t>
  </si>
  <si>
    <t>Tubo de PVC rígido soldável marrom, DN= 40 mm, (1 1/4´), inclusive conexões</t>
  </si>
  <si>
    <t>46.01.050</t>
  </si>
  <si>
    <t>Tubo de PVC rígido soldável marrom, DN= 50 mm, (1 1/2´), inclusive conexões</t>
  </si>
  <si>
    <t>46.01.070</t>
  </si>
  <si>
    <t>Tubo de PVC rígido soldável marrom, DN= 75 mm, (2 1/2´), inclusive conexões</t>
  </si>
  <si>
    <t>46.01.080</t>
  </si>
  <si>
    <t>Tubo de PVC rígido soldável marrom, DN= 85 mm, (3´), inclusive conexões</t>
  </si>
  <si>
    <t>46.01.090</t>
  </si>
  <si>
    <t>Tubo de PVC rígido soldável marrom, DN= 110 mm, (4´), inclusive conexões</t>
  </si>
  <si>
    <t>46.02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</si>
  <si>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</si>
  <si>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</si>
  <si>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</si>
  <si>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</si>
  <si>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</si>
  <si>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</si>
  <si>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</si>
  <si>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46.03</t>
  </si>
  <si>
    <t>46.03.038</t>
  </si>
  <si>
    <t>Tubo de PVC rígido PxB com virola e anel de borracha, linha esgoto série reforçada ´R´, DN= 50 mm, inclusive conexões</t>
  </si>
  <si>
    <t>46.03.040</t>
  </si>
  <si>
    <t>Tubo de PVC rígido PxB com virola e anel de borracha, linha esgoto série reforçada ´R´, DN= 75 mm, inclusive conexões</t>
  </si>
  <si>
    <t>46.03.050</t>
  </si>
  <si>
    <t>Tubo de PVC rígido PxB com virola e anel de borracha, linha esgoto série reforçada ´R´, DN= 100 mm, inclusive conexões</t>
  </si>
  <si>
    <t>46.03.060</t>
  </si>
  <si>
    <t>Tubo de PVC rígido PxB com virola e anel de borracha, linha esgoto série reforçada ´R´. DN= 150 mm, inclusive conexões</t>
  </si>
  <si>
    <t>46.03.080</t>
  </si>
  <si>
    <t>Tubo de PVC rígido, pontas lisas, soldável, linha esgoto série reforçada ´R´, DN= 40 mm, inclusive conexões</t>
  </si>
  <si>
    <t>46.04</t>
  </si>
  <si>
    <t>46.04.010</t>
  </si>
  <si>
    <t>Tubo de PVC rígido tipo PBA classe 15, DN= 50mm, (DE= 60mm), inclusive conexões</t>
  </si>
  <si>
    <t>46.04.020</t>
  </si>
  <si>
    <t>Tubo de PVC rígido tipo PBA classe 15, DN= 75mm, (DE= 85mm), inclusive conexões</t>
  </si>
  <si>
    <t>46.04.030</t>
  </si>
  <si>
    <t>Tubo de PVC rígido tipo PBA classe 15, DN= 100mm, (DE= 110mm), inclusive conexões</t>
  </si>
  <si>
    <t>46.04.040</t>
  </si>
  <si>
    <t>Tubo de PVC rígido DEFoFo, DN= 100mm (DE= 118mm), inclusive conexões</t>
  </si>
  <si>
    <t>46.04.050</t>
  </si>
  <si>
    <t>Tubo de PVC rígido DEFoFo, DN= 150mm (DE= 170mm), inclusive conexões</t>
  </si>
  <si>
    <t>46.04.070</t>
  </si>
  <si>
    <t>Tubo de PVC rígido DEFoFo, DN= 200mm (DE= 222mm), inclusive conexões</t>
  </si>
  <si>
    <t>46.04.080</t>
  </si>
  <si>
    <t>Tubo de PVC rígido DEFoFo, DN= 250mm (DE= 274mm), inclusive conexões</t>
  </si>
  <si>
    <t>46.04.090</t>
  </si>
  <si>
    <t>Tubo de PVC rígido DEFoFo, DN= 300mm (DE= 326mm), inclusive conexões</t>
  </si>
  <si>
    <t>46.05</t>
  </si>
  <si>
    <t>46.05.020</t>
  </si>
  <si>
    <t>Tubo PVC rígido, tipo Coletor Esgoto, junta elástica, DN= 100 mm, inclusive conexões</t>
  </si>
  <si>
    <t>46.05.050</t>
  </si>
  <si>
    <t>Tubo PVC rígido, tipo Coletor Esgoto, junta elástica, DN= 200 mm, inclusive conexões</t>
  </si>
  <si>
    <t>46.05.060</t>
  </si>
  <si>
    <t>Tubo PVC rígido, tipo Coletor Esgoto, junta elástica, DN= 250 mm, inclusive conexões</t>
  </si>
  <si>
    <t>Tubo PVC rígido, tipo Coletor Esgoto, junta elástica, DN= 300 mm, inclusive conexões</t>
  </si>
  <si>
    <t>46.05.090</t>
  </si>
  <si>
    <t>Tubo PVC rígido, tipo Coletor Esgoto, junta elástica, DN= 400 mm, inclusive conexões</t>
  </si>
  <si>
    <t>46.07</t>
  </si>
  <si>
    <t>46.07.010</t>
  </si>
  <si>
    <t>Tubo galvanizado DN= 1/2´, inclusive conexões</t>
  </si>
  <si>
    <t>46.07.020</t>
  </si>
  <si>
    <t>Tubo galvanizado DN= 3/4´, inclusive conexões</t>
  </si>
  <si>
    <t>46.07.030</t>
  </si>
  <si>
    <t>Tubo galvanizado DN= 1´, inclusive conexões</t>
  </si>
  <si>
    <t>46.07.040</t>
  </si>
  <si>
    <t>Tubo galvanizado DN= 1 1/4´, inclusive conexões</t>
  </si>
  <si>
    <t>46.07.050</t>
  </si>
  <si>
    <t>Tubo galvanizado DN= 1 1/2´, inclusive conexões</t>
  </si>
  <si>
    <t>46.07.060</t>
  </si>
  <si>
    <t>Tubo galvanizado DN= 2´, inclusive conexões</t>
  </si>
  <si>
    <t>46.07.070</t>
  </si>
  <si>
    <t>Tubo galvanizado DN= 2 1/2´, inclusive conexões</t>
  </si>
  <si>
    <t>46.07.080</t>
  </si>
  <si>
    <t>Tubo galvanizado DN= 3´, inclusive conexões</t>
  </si>
  <si>
    <t>46.07.090</t>
  </si>
  <si>
    <t>Tubo galvanizado DN= 4´, inclusive conexões</t>
  </si>
  <si>
    <t>46.07.100</t>
  </si>
  <si>
    <t>Tubo galvanizado DN= 6´, inclusive conexões</t>
  </si>
  <si>
    <t>46.08</t>
  </si>
  <si>
    <t>46.08.006</t>
  </si>
  <si>
    <t>Tubo galvanizado sem costura schedule 40, DN= 1/2´, inclusive conexões</t>
  </si>
  <si>
    <t>46.08.010</t>
  </si>
  <si>
    <t>Tubo galvanizado sem costura schedule 40, DN= 3/4´, inclusive conexões</t>
  </si>
  <si>
    <t>46.08.020</t>
  </si>
  <si>
    <t>Tubo galvanizado sem costura schedule 40, DN= 1´, inclusive conexões</t>
  </si>
  <si>
    <t>46.08.030</t>
  </si>
  <si>
    <t>Tubo galvanizado sem costura schedule 40, DN= 1 1/4´, inclusive conexões</t>
  </si>
  <si>
    <t>46.08.040</t>
  </si>
  <si>
    <t>Tubo galvanizado sem costura schedule 40, DN= 1 1/2´, inclusive conexões</t>
  </si>
  <si>
    <t>46.08.080</t>
  </si>
  <si>
    <t>Tubo galvanizado sem costura schedule 40, DN= 3´, inclusive conexões</t>
  </si>
  <si>
    <t>46.08.100</t>
  </si>
  <si>
    <t>Tubo galvanizado sem costura schedule 40, DN= 4´, inclusive conexões</t>
  </si>
  <si>
    <t>46.08.110</t>
  </si>
  <si>
    <t>Tubo galvanizado sem costura schedule 40, DN= 6´, inclusive conexões</t>
  </si>
  <si>
    <t>46.09</t>
  </si>
  <si>
    <t>46.09.050</t>
  </si>
  <si>
    <t>Joelho 45° em ferro fundido, linha predial tradicional, DN= 50 mm</t>
  </si>
  <si>
    <t>46.09.060</t>
  </si>
  <si>
    <t>Joelho 45° em ferro fundido, linha predial tradicional, DN= 75 mm</t>
  </si>
  <si>
    <t>46.09.070</t>
  </si>
  <si>
    <t>Joelho 45° em ferro fundido, linha predial tradicional, DN= 100 mm</t>
  </si>
  <si>
    <t>46.09.080</t>
  </si>
  <si>
    <t>Joelho 45° em ferro fundido, linha predial tradicional, DN= 150 mm</t>
  </si>
  <si>
    <t>46.09.100</t>
  </si>
  <si>
    <t>Joelho 87° 30´ em ferro fundido, linha predial tradicional, DN= 50 mm</t>
  </si>
  <si>
    <t>46.09.110</t>
  </si>
  <si>
    <t>Joelho 87° 30´ em ferro fundido, linha predial tradicional, DN= 75 mm</t>
  </si>
  <si>
    <t>46.09.120</t>
  </si>
  <si>
    <t>Joelho 87° 30´ em ferro fundido, linha predial tradicional, DN= 100 mm</t>
  </si>
  <si>
    <t>46.09.130</t>
  </si>
  <si>
    <t>Joelho 87° 30´ em ferro fundido, linha predial tradicional, DN= 150 mm</t>
  </si>
  <si>
    <t>46.09.150</t>
  </si>
  <si>
    <t>Luva bolsa e bolsa em ferro fundido, linha predial tradicional, DN= 50 mm</t>
  </si>
  <si>
    <t>46.09.160</t>
  </si>
  <si>
    <t>Luva bolsa e bolsa em ferro fundido, linha predial tradicional, DN= 75 mm</t>
  </si>
  <si>
    <t>46.09.170</t>
  </si>
  <si>
    <t>Luva bolsa e bolsa em ferro fundido, linha predial tradicional, DN= 100 mm</t>
  </si>
  <si>
    <t>46.09.180</t>
  </si>
  <si>
    <t>Luva bolsa e bolsa em ferro fundido, linha predial tradicional, DN= 150 mm</t>
  </si>
  <si>
    <t>46.09.200</t>
  </si>
  <si>
    <t>Placa cega em ferro fundido, linha predial tradicional, DN= 75 mm</t>
  </si>
  <si>
    <t>46.09.210</t>
  </si>
  <si>
    <t>Placa cega em ferro fundido, linha predial tradicional, DN= 100 mm</t>
  </si>
  <si>
    <t>46.09.230</t>
  </si>
  <si>
    <t>Junção 45° em ferro fundido, linha predial tradicional, DN= 50 x 50 mm</t>
  </si>
  <si>
    <t>46.09.240</t>
  </si>
  <si>
    <t>Junção 45° em ferro fundido, linha predial tradicional, DN= 75 x 50 mm</t>
  </si>
  <si>
    <t>46.09.250</t>
  </si>
  <si>
    <t>Junção 45° em ferro fundido, linha predial tradicional, DN= 75 x 75 mm</t>
  </si>
  <si>
    <t>46.09.260</t>
  </si>
  <si>
    <t>Junção 45° em ferro fundido, linha predial tradicional, DN= 100 x 50 mm</t>
  </si>
  <si>
    <t>46.09.270</t>
  </si>
  <si>
    <t>Junção 45° em ferro fundido, linha predial tradicional, DN= 100 x 75 mm</t>
  </si>
  <si>
    <t>46.09.280</t>
  </si>
  <si>
    <t>Junção 45° em ferro fundido, linha predial tradicional, DN= 100 x 100 mm</t>
  </si>
  <si>
    <t>46.09.290</t>
  </si>
  <si>
    <t>Junção 45° em ferro fundido, linha predial tradicional, DN= 150 x 100 mm</t>
  </si>
  <si>
    <t>46.09.300</t>
  </si>
  <si>
    <t>Junção dupla 45° em ferro fundido, linha predial tradicional, DN= 100 mm</t>
  </si>
  <si>
    <t>46.09.320</t>
  </si>
  <si>
    <t>Te sanitário 87° 30´ em ferro fundido, linha predial tradicional, DN= 50 x 50 mm</t>
  </si>
  <si>
    <t>46.09.330</t>
  </si>
  <si>
    <t>Te sanitário 87° 30´ em ferro fundido, linha predial tradicional, DN= 75 x 50 mm</t>
  </si>
  <si>
    <t>46.09.340</t>
  </si>
  <si>
    <t>Te sanitário 87° 30´ em ferro fundido, linha predial tradicional, DN= 75 x 75 mm</t>
  </si>
  <si>
    <t>46.09.350</t>
  </si>
  <si>
    <t>Te sanitário 87° 30´ em ferro fundido, linha predial tradicional, DN= 100 x 50 mm</t>
  </si>
  <si>
    <t>46.09.360</t>
  </si>
  <si>
    <t>Te sanitário 87° 30´ em ferro fundido, linha predial tradicional, DN= 100 x 75 mm</t>
  </si>
  <si>
    <t>46.09.370</t>
  </si>
  <si>
    <t>Te sanitário 87° 30´ em ferro fundido, linha predial tradicional, DN= 100 x 100 mm</t>
  </si>
  <si>
    <t>46.09.400</t>
  </si>
  <si>
    <t>Bucha de redução em ferro fundido, linha predial tradicional, DN= 75 x 50 mm</t>
  </si>
  <si>
    <t>46.09.410</t>
  </si>
  <si>
    <t>Bucha de redução em ferro fundido, linha predial tradicional, DN= 100 x 75 mm</t>
  </si>
  <si>
    <t>46.09.420</t>
  </si>
  <si>
    <t>Bucha de redução em ferro fundido, linha predial tradicional, DN= 150 x 100 mm</t>
  </si>
  <si>
    <t>46.10</t>
  </si>
  <si>
    <t>46.10.010</t>
  </si>
  <si>
    <t>Tubo de cobre classe A, DN= 15mm (1/2´), inclusive conexões</t>
  </si>
  <si>
    <t>46.10.020</t>
  </si>
  <si>
    <t>Tubo de cobre classe A, DN= 22mm (3/4´), inclusive conexões</t>
  </si>
  <si>
    <t>46.10.030</t>
  </si>
  <si>
    <t>Tubo de cobre classe A, DN= 28mm (1´), inclusive conexões</t>
  </si>
  <si>
    <t>46.10.040</t>
  </si>
  <si>
    <t>Tubo de cobre classe A, DN= 35mm (1 1/4´), inclusive conexões</t>
  </si>
  <si>
    <t>46.10.050</t>
  </si>
  <si>
    <t>Tubo de cobre classe A, DN= 42mm (1 1/2´), inclusive conexões</t>
  </si>
  <si>
    <t>46.10.070</t>
  </si>
  <si>
    <t>Tubo de cobre classe A, DN= 66mm (2 1/2´), inclusive conexões</t>
  </si>
  <si>
    <t>46.10.080</t>
  </si>
  <si>
    <t>Tubo de cobre classe A, DN= 79mm (3´), inclusive conexões</t>
  </si>
  <si>
    <t>46.10.090</t>
  </si>
  <si>
    <t>Tubo de cobre classe A, DN= 104mm (4´), inclusive conexões</t>
  </si>
  <si>
    <t>46.10.200</t>
  </si>
  <si>
    <t>Tubo de cobre classe E, DN= 22mm (3/4´), inclusive conexões</t>
  </si>
  <si>
    <t>46.10.210</t>
  </si>
  <si>
    <t>Tubo de cobre classe E, DN= 28mm (1´), inclusive conexões</t>
  </si>
  <si>
    <t>46.10.220</t>
  </si>
  <si>
    <t>Tubo de cobre classe E, DN= 35mm (1 1/4´), inclusive conexões</t>
  </si>
  <si>
    <t>46.10.230</t>
  </si>
  <si>
    <t>Tubo de cobre classe E, DN= 42mm (1 1/2´), inclusive conexões</t>
  </si>
  <si>
    <t>46.10.240</t>
  </si>
  <si>
    <t>Tubo de cobre classe E, DN= 54mm (2´), inclusive conexões</t>
  </si>
  <si>
    <t>46.10.250</t>
  </si>
  <si>
    <t>Tubo de cobre classe E, DN= 66mm (2 1/2´), inclusive conexões</t>
  </si>
  <si>
    <t>46.12</t>
  </si>
  <si>
    <t>46.12.010</t>
  </si>
  <si>
    <t>Tubo de concreto (PS-1), DN= 300mm</t>
  </si>
  <si>
    <t>46.12.020</t>
  </si>
  <si>
    <t>Tubo de concreto (PS-1), DN= 400mm</t>
  </si>
  <si>
    <t>46.12.050</t>
  </si>
  <si>
    <t>Tubo de concreto (PS-2), DN= 300mm</t>
  </si>
  <si>
    <t>46.12.060</t>
  </si>
  <si>
    <t>Tubo de concreto (PS-2), DN= 400mm</t>
  </si>
  <si>
    <t>46.12.070</t>
  </si>
  <si>
    <t>Tubo de concreto (PS-2), DN= 500mm</t>
  </si>
  <si>
    <t>46.12.080</t>
  </si>
  <si>
    <t>Tubo de concreto (PA-1), DN= 600mm</t>
  </si>
  <si>
    <t>46.12.100</t>
  </si>
  <si>
    <t>Tubo de concreto (PA-1), DN= 800mm</t>
  </si>
  <si>
    <t>46.12.120</t>
  </si>
  <si>
    <t>Tubo de concreto (PA-1), DN= 1000mm</t>
  </si>
  <si>
    <t>46.12.140</t>
  </si>
  <si>
    <t>Tubo de concreto (PA-1), DN= 1200mm</t>
  </si>
  <si>
    <t>46.12.150</t>
  </si>
  <si>
    <t>Tubo de concreto (PA-2), DN= 600mm</t>
  </si>
  <si>
    <t>46.12.160</t>
  </si>
  <si>
    <t>Tubo de concreto (PA-2), DN= 800mm</t>
  </si>
  <si>
    <t>46.12.170</t>
  </si>
  <si>
    <t>Tubo de concreto (PA-2), DN= 1000mm</t>
  </si>
  <si>
    <t>46.12.180</t>
  </si>
  <si>
    <t>Tubo de concreto (PA-3), DN= 600mm</t>
  </si>
  <si>
    <t>46.12.190</t>
  </si>
  <si>
    <t>Tubo de concreto (PA-3), DN= 800mm</t>
  </si>
  <si>
    <t>46.12.200</t>
  </si>
  <si>
    <t>Tubo de concreto (PA-3), DN= 1000mm</t>
  </si>
  <si>
    <t>46.12.210</t>
  </si>
  <si>
    <t>Meio tubo de concreto, DN= 300mm</t>
  </si>
  <si>
    <t>46.12.220</t>
  </si>
  <si>
    <t>Meio tubo de concreto, DN= 400mm</t>
  </si>
  <si>
    <t>46.12.240</t>
  </si>
  <si>
    <t>Meio tubo de concreto, DN= 600mm</t>
  </si>
  <si>
    <t>46.12.250</t>
  </si>
  <si>
    <t>Tubo de concreto (PA-2), DN= 1500mm</t>
  </si>
  <si>
    <t>46.12.260</t>
  </si>
  <si>
    <t>Tubo de concreto (PA-1), DN= 400mm</t>
  </si>
  <si>
    <t>46.12.270</t>
  </si>
  <si>
    <t>Tubo de concreto (PA-2), DN= 400mm</t>
  </si>
  <si>
    <t>46.12.280</t>
  </si>
  <si>
    <t>Tubo de concreto (PA-3), DN= 400mm</t>
  </si>
  <si>
    <t>46.12.290</t>
  </si>
  <si>
    <t>Tubo de concreto (PA-2), DN= 700mm</t>
  </si>
  <si>
    <t>46.12.300</t>
  </si>
  <si>
    <t>Tubo de concreto (PA-2), DN= 500mm</t>
  </si>
  <si>
    <t>46.12.310</t>
  </si>
  <si>
    <t>Tubo de concreto (PA-2), DN= 900mm</t>
  </si>
  <si>
    <t>46.12.320</t>
  </si>
  <si>
    <t>Tubo de concreto (PA-1), DN= 300mm</t>
  </si>
  <si>
    <t>46.12.330</t>
  </si>
  <si>
    <t>Tubo de concreto (PA-2), DN= 300mm</t>
  </si>
  <si>
    <t>46.12.340</t>
  </si>
  <si>
    <t>Meio tubo de concreto, DN= 200mm</t>
  </si>
  <si>
    <t>46.13</t>
  </si>
  <si>
    <t>46.13.006</t>
  </si>
  <si>
    <t>Tubo em polietileno de alta densidade corrugado perfurado, DN= 2 1/2´, inclusive conexões</t>
  </si>
  <si>
    <t>46.13.010</t>
  </si>
  <si>
    <t>Tubo em polietileno de alta densidade corrugado perfurado, DN= 3´, inclusive conexões</t>
  </si>
  <si>
    <t>46.13.020</t>
  </si>
  <si>
    <t>Tubo em polietileno de alta densidade corrugado perfurado, DN= 4´, inclusive conexões</t>
  </si>
  <si>
    <t>46.13.026</t>
  </si>
  <si>
    <t>Tubo em polietileno de alta densidade corrugado perfurado, DN= 6´, inclusive conexões</t>
  </si>
  <si>
    <t>46.13.030</t>
  </si>
  <si>
    <t>Tubo em polietileno de alta densidade corrugado perfurado, DN= 8´, inclusive conexões</t>
  </si>
  <si>
    <t>46.14</t>
  </si>
  <si>
    <t>46.14.020</t>
  </si>
  <si>
    <t>Tubo de ferro fundido classe K-7 com junta elástica, DN= 150mm, inclusive conexões</t>
  </si>
  <si>
    <t>46.14.030</t>
  </si>
  <si>
    <t>Tubo de ferro fundido classe K-7 com junta elástica, DN= 200mm, inclusive conexões</t>
  </si>
  <si>
    <t>46.14.040</t>
  </si>
  <si>
    <t>Tubo de ferro fundido classe K-7 com junta elástica, DN= 250mm, inclusive conexões</t>
  </si>
  <si>
    <t>46.14.050</t>
  </si>
  <si>
    <t>Tubo de ferro fundido classe K-7 com junta elástica, DN= 350mm, inclusive conexões</t>
  </si>
  <si>
    <t>46.14.060</t>
  </si>
  <si>
    <t>Tubo de ferro fundido classe K-7 com junta elástica, DN= 300mm, inclusive conexões</t>
  </si>
  <si>
    <t>46.14.490</t>
  </si>
  <si>
    <t>Tubo de ferro fundido classe k-9 com junta elástica, DN= 80mm, inclusive conexões</t>
  </si>
  <si>
    <t>46.14.510</t>
  </si>
  <si>
    <t>Tubo de ferro fundido classe K-9 com junta elástica, DN= 100mm, inclusive conexões</t>
  </si>
  <si>
    <t>46.14.520</t>
  </si>
  <si>
    <t>Tubo de ferro fundido classe K-9 com junta elástica, DN= 150mm, inclusive conexões</t>
  </si>
  <si>
    <t>46.14.530</t>
  </si>
  <si>
    <t>Tubo de ferro fundido classe K-9 com junta elástica, DN= 200mm, inclusive conexões</t>
  </si>
  <si>
    <t>46.14.540</t>
  </si>
  <si>
    <t>Tubo de ferro fundido classe k-9 com junta elástica, DN= 250mm, inclusive conexões</t>
  </si>
  <si>
    <t>46.14.550</t>
  </si>
  <si>
    <t>Tubo de ferro fundido classe K-9 com junta elástica, DN= 300mm, inclusive conexões</t>
  </si>
  <si>
    <t>46.14.560</t>
  </si>
  <si>
    <t>Tubo de ferro fundido classe k-9 com junta elástica, DN= 350mm, inclusive conexões</t>
  </si>
  <si>
    <t>46.15</t>
  </si>
  <si>
    <t>46.15.111</t>
  </si>
  <si>
    <t>Tubo em polietileno de alta densidade DE=160 mm - PN-10, inclusive conexões</t>
  </si>
  <si>
    <t>46.15.112</t>
  </si>
  <si>
    <t>Tubo em polietileno de alta densidade DE=200 mm - PN-10, inclusive conexões</t>
  </si>
  <si>
    <t>46.15.113</t>
  </si>
  <si>
    <t>Tubo em polietileno de alta densidade DE=225 mm - PN-10, inclusive conexões</t>
  </si>
  <si>
    <t>46.18</t>
  </si>
  <si>
    <t>46.18.010</t>
  </si>
  <si>
    <t>Tubo em ferro fundido com ponta e ponta TCLA - DN= 80mm, sem juntas e conexões</t>
  </si>
  <si>
    <t>46.18.020</t>
  </si>
  <si>
    <t>Tubo em ferro fundido com ponta e ponta TCLA - DN= 100mm, sem juntas e conexões</t>
  </si>
  <si>
    <t>46.18.030</t>
  </si>
  <si>
    <t>Tubo em ferro fundido com ponta e ponta TCLA - DN= 150mm, sem juntas e conexões</t>
  </si>
  <si>
    <t>46.18.040</t>
  </si>
  <si>
    <t>Tubo em ferro fundido com ponta e ponta TCLA - DN= 200mm, sem juntas e conexões</t>
  </si>
  <si>
    <t>46.18.050</t>
  </si>
  <si>
    <t>Tubo em ferro fundido com ponta e ponta TCLA - DN= 250mm, sem juntas e conexões</t>
  </si>
  <si>
    <t>46.18.060</t>
  </si>
  <si>
    <t>Tubo em ferro fundido com ponta e ponta TCLA - DN= 300mm, sem juntas e conexões</t>
  </si>
  <si>
    <t>46.18.089</t>
  </si>
  <si>
    <t>Flange avulso em ferro fundido, classe PN-10, DN= 50mm</t>
  </si>
  <si>
    <t>46.18.090</t>
  </si>
  <si>
    <t>Flange avulso em ferro fundido, classe PN-10, DN= 80mm</t>
  </si>
  <si>
    <t>46.18.100</t>
  </si>
  <si>
    <t>Flange avulso em ferro fundido, classe PN-10, DN= 100mm</t>
  </si>
  <si>
    <t>46.18.110</t>
  </si>
  <si>
    <t>Flange avulso em ferro fundido, classe PN-10, DN= 150mm</t>
  </si>
  <si>
    <t>46.18.120</t>
  </si>
  <si>
    <t>Flange avulso em ferro fundido, classe PN-10, DN= 200mm</t>
  </si>
  <si>
    <t>46.18.130</t>
  </si>
  <si>
    <t>Flange avulso em ferro fundido, classe PN-10, DN= 250mm</t>
  </si>
  <si>
    <t>46.18.140</t>
  </si>
  <si>
    <t>Flange avulso em ferro fundido, classe PN-10, DN= 300mm</t>
  </si>
  <si>
    <t>46.18.168</t>
  </si>
  <si>
    <t>Curva de 90° em ferro fundido com flanges, classe PN-10, DN= 50mm</t>
  </si>
  <si>
    <t>46.18.170</t>
  </si>
  <si>
    <t>Curva de 90° em ferro fundido, com flanges, classe PN-10, DN= 80mm</t>
  </si>
  <si>
    <t>46.18.180</t>
  </si>
  <si>
    <t>Curva de 90° em ferro fundido, com flanges, classe PN-10, DN= 100mm</t>
  </si>
  <si>
    <t>46.18.190</t>
  </si>
  <si>
    <t>Curva de 90° em ferro fundido, com flanges, classe PN-10, DN= 150mm</t>
  </si>
  <si>
    <t>46.18.410</t>
  </si>
  <si>
    <t>Te em ferro fundido, com flanges, classe PN-10, DN= 80mm, com derivação de 80mm</t>
  </si>
  <si>
    <t>46.18.420</t>
  </si>
  <si>
    <t>Te em ferro fundido, com flanges, classe PN-10, DN= 100mm, com derivações de 80 até 100mm</t>
  </si>
  <si>
    <t>46.18.430</t>
  </si>
  <si>
    <t>Te em ferro fundido, com flanges, classe PN-10, DN= 150mm, com derivações de 80 até 150mm</t>
  </si>
  <si>
    <t>46.18.560</t>
  </si>
  <si>
    <t>Junta Gibault em ferro fundido, DN= 80mm, completa</t>
  </si>
  <si>
    <t>46.18.570</t>
  </si>
  <si>
    <t>Junta Gibault em ferro fundido, DN= 100 mm, completa</t>
  </si>
  <si>
    <t>46.19</t>
  </si>
  <si>
    <t>46.19.500</t>
  </si>
  <si>
    <t>Redução excêntrica em ferro fundido, com flanges, classe PN-10, DN= 100mm x 80mm</t>
  </si>
  <si>
    <t>46.19.510</t>
  </si>
  <si>
    <t>Redução excêntrica em ferro fundido, com flanges, classe PN-10, DN= 150mm x 80/100mm</t>
  </si>
  <si>
    <t>46.19.520</t>
  </si>
  <si>
    <t>Redução excêntrica em ferro fundido, com flanges, classe PN-10, DN= 200mm x 100/150mm</t>
  </si>
  <si>
    <t>46.19.530</t>
  </si>
  <si>
    <t>Redução excêntrica em ferro fundido, com flanges, classe PN-10, DN= 250mm x 150/200mm</t>
  </si>
  <si>
    <t>46.19.590</t>
  </si>
  <si>
    <t>Redução concêntrica em ferro fundido, com flanges, classe PN-10, DN= 80 x 50mm</t>
  </si>
  <si>
    <t>46.19.600</t>
  </si>
  <si>
    <t>Redução concêntrica em ferro fundido, com flanges, classe PN-10, DN= 100mm x 80mm</t>
  </si>
  <si>
    <t>46.19.610</t>
  </si>
  <si>
    <t>Redução concêntrica em ferro fundido, com flanges, classe PN-10, DN= 150mm x 80/100mm</t>
  </si>
  <si>
    <t>46.19.620</t>
  </si>
  <si>
    <t>Redução concêntrica em ferro fundido, com flanges, classe PN-10, DN= 200mm x 100/150mm</t>
  </si>
  <si>
    <t>46.19.630</t>
  </si>
  <si>
    <t>Redução concêntrica em ferro fundido, com flanges, classe PN-10, DN= 250mm x 150/200mm</t>
  </si>
  <si>
    <t>46.20</t>
  </si>
  <si>
    <t>46.20.010</t>
  </si>
  <si>
    <t>Assentamento de tubo de concreto com diâmetro até 600 mm</t>
  </si>
  <si>
    <t>46.20.020</t>
  </si>
  <si>
    <t>Assentamento de tubo de concreto com diâmetro de 700 até 1500 mm</t>
  </si>
  <si>
    <t>46.21</t>
  </si>
  <si>
    <t>46.21.012</t>
  </si>
  <si>
    <t>Tubo de aço carbono preto sem costura Schedule 40, DN= 1´ - inclusive conexões</t>
  </si>
  <si>
    <t>46.21.036</t>
  </si>
  <si>
    <t>Tubo de aço carbono preto sem costura Schedule 40, DN= 1 1/4´ - inclusive conexões</t>
  </si>
  <si>
    <t>46.21.040</t>
  </si>
  <si>
    <t>Tubo de aço carbono preto sem costura Schedule 40, DN= 1 1/2´ - inclusive conexões</t>
  </si>
  <si>
    <t>46.21.046</t>
  </si>
  <si>
    <t>Tubo de aço carbono preto sem costura Schedule 40, DN= 2´ - inclusive conexões</t>
  </si>
  <si>
    <t>46.21.056</t>
  </si>
  <si>
    <t>Tubo de aço carbono preto sem costura Schedule 40, DN= 2 1/2´ - inclusive conexões</t>
  </si>
  <si>
    <t>46.21.060</t>
  </si>
  <si>
    <t>Tubo de aço carbono preto sem costura Schedule 40, DN= 3´ - inclusive conexões</t>
  </si>
  <si>
    <t>46.21.066</t>
  </si>
  <si>
    <t>Tubo de aço carbono preto sem costura Schedule 40, DN= 3 1/2´ - inclusive conexões</t>
  </si>
  <si>
    <t>46.21.080</t>
  </si>
  <si>
    <t>Tubo de aço carbono preto sem costura Schedule 40, DN= 4´ - inclusive conexões</t>
  </si>
  <si>
    <t>46.21.090</t>
  </si>
  <si>
    <t>Tubo de aço carbono preto sem costura Schedule 40, DN= 5´ - inclusive conexões</t>
  </si>
  <si>
    <t>46.21.100</t>
  </si>
  <si>
    <t>Tubo de aço carbono preto sem costura Schedule 40, DN= 6´ - inclusive conexões</t>
  </si>
  <si>
    <t>46.21.110</t>
  </si>
  <si>
    <t>Tubo de aço carbono preto sem costura Schedule 40, DN= 8´ - inclusive conexões</t>
  </si>
  <si>
    <t>46.21.140</t>
  </si>
  <si>
    <t>Tubo de aço carbono preto com costura Schedule 40, DN= 10´ - inclusive conexões</t>
  </si>
  <si>
    <t>46.21.150</t>
  </si>
  <si>
    <t>Tubo de aço carbono preto com costura Schedule 40, DN= 12´ - inclusive conexões</t>
  </si>
  <si>
    <t>46.23</t>
  </si>
  <si>
    <t>46.23.110</t>
  </si>
  <si>
    <t>Tubo de concreto classe EA-3, DN= 400 mm</t>
  </si>
  <si>
    <t>46.23.120</t>
  </si>
  <si>
    <t>Tubo de concreto classe EA-3, DN= 500 mm</t>
  </si>
  <si>
    <t>46.23.130</t>
  </si>
  <si>
    <t>Tubo de concreto classe EA-3, DN= 600 mm</t>
  </si>
  <si>
    <t>46.23.140</t>
  </si>
  <si>
    <t>Tubo de concreto classe EA-3, DN= 700 mm</t>
  </si>
  <si>
    <t>46.23.150</t>
  </si>
  <si>
    <t>Tubo de concreto classe EA-3, DN= 800 mm</t>
  </si>
  <si>
    <t>46.23.160</t>
  </si>
  <si>
    <t>Tubo de concreto classe EA-3, DN= 900 mm</t>
  </si>
  <si>
    <t>46.23.170</t>
  </si>
  <si>
    <t>Tubo de concreto classe EA-3, DN= 1000 mm</t>
  </si>
  <si>
    <t>46.23.180</t>
  </si>
  <si>
    <t>Tubo de concreto classe EA-3, DN= 1200 mm</t>
  </si>
  <si>
    <t>46.26</t>
  </si>
  <si>
    <t>46.26.010</t>
  </si>
  <si>
    <t>Tubo em ferro fundido com ponta e ponta, predial SMU, DN= 50 mm</t>
  </si>
  <si>
    <t>46.26.020</t>
  </si>
  <si>
    <t>Tubo em ferro fundido com ponta e ponta, predial SMU, DN= 75 mm</t>
  </si>
  <si>
    <t>46.26.030</t>
  </si>
  <si>
    <t>Tubo em ferro fundido com ponta e ponta, predial SMU, DN= 100 mm</t>
  </si>
  <si>
    <t>46.26.040</t>
  </si>
  <si>
    <t>Tubo em ferro fundido com ponta e ponta, predial SMU, DN= 150 mm</t>
  </si>
  <si>
    <t>46.26.050</t>
  </si>
  <si>
    <t>Tubo em ferro fundido com ponta e ponta, predial SMU, DN= 200 mm</t>
  </si>
  <si>
    <t>46.26.060</t>
  </si>
  <si>
    <t>Junta de união em aço inoxidável com parafuso de aço zincado, para tubo em ferro fundido predial SMU, DN= 50 mm</t>
  </si>
  <si>
    <t>46.26.070</t>
  </si>
  <si>
    <t>Junta de união em aço inoxidável com parafuso de aço zincado, para tubo em ferro fundido predial SMU, DN= 75 mm</t>
  </si>
  <si>
    <t>46.26.080</t>
  </si>
  <si>
    <t>Junta de união em aço inoxidável com parafuso de aço zincado, para tubo em ferro fundido predial SMU, DN= 100 mm</t>
  </si>
  <si>
    <t>46.26.090</t>
  </si>
  <si>
    <t>Junta de união em aço inoxidável com parafuso de aço zincado, para tubo em ferro fundido predial SMU, DN= 150 mm</t>
  </si>
  <si>
    <t>46.26.100</t>
  </si>
  <si>
    <t>Junta de união em aço inoxidável com parafuso de aço zincado, para tubo em ferro fundido predial SMU, DN= 200 mm</t>
  </si>
  <si>
    <t>46.26.110</t>
  </si>
  <si>
    <t>Conjunto de ancoragem para tubo em ferro fundido predial SMU, DN= 50 mm</t>
  </si>
  <si>
    <t>46.26.120</t>
  </si>
  <si>
    <t>Conjunto de ancoragem para tubo em ferro fundido predial SMU, DN= 75 mm</t>
  </si>
  <si>
    <t>46.26.130</t>
  </si>
  <si>
    <t>Conjunto de ancoragem para tubo em ferro fundido predial SMU, DN= 100 mm</t>
  </si>
  <si>
    <t>46.26.136</t>
  </si>
  <si>
    <t>Conjunto de ancoragem para tubo em ferro fundido predial SMU, DN= 125 mm</t>
  </si>
  <si>
    <t>46.26.140</t>
  </si>
  <si>
    <t>Conjunto de ancoragem para tubo em ferro fundido predial SMU, DN= 150 mm</t>
  </si>
  <si>
    <t>46.26.150</t>
  </si>
  <si>
    <t>Conjunto de ancoragem para tubo em ferro fundido predial SMU, DN= 200 mm</t>
  </si>
  <si>
    <t>46.26.200</t>
  </si>
  <si>
    <t>Tubo em ferro fundido com ponta e ponta, predial SMU, DN= 125 mm</t>
  </si>
  <si>
    <t>46.26.210</t>
  </si>
  <si>
    <t>Tubo em ferro fundido com ponta e ponta, predial SMU, DN= 250 mm</t>
  </si>
  <si>
    <t>46.26.400</t>
  </si>
  <si>
    <t>Joelho 45° em ferro fundido, predial SMU, DN= 50 mm</t>
  </si>
  <si>
    <t>46.26.410</t>
  </si>
  <si>
    <t>Joelho 45° em ferro fundido, predial SMU, DN= 75 mm</t>
  </si>
  <si>
    <t>46.26.420</t>
  </si>
  <si>
    <t>Joelho 45° em ferro fundido, predial SMU, DN= 100 mm</t>
  </si>
  <si>
    <t>46.26.426</t>
  </si>
  <si>
    <t>Joelho 45° em ferro fundido, predial SMU, DN= 125 mm</t>
  </si>
  <si>
    <t>46.26.430</t>
  </si>
  <si>
    <t>Joelho 45° em ferro fundido, predial SMU, DN= 150 mm</t>
  </si>
  <si>
    <t>46.26.440</t>
  </si>
  <si>
    <t>Joelho 45° em ferro fundido, predial SMU, DN= 200 mm</t>
  </si>
  <si>
    <t>46.26.460</t>
  </si>
  <si>
    <t>Joelho 88° em ferro fundido, predial SMU, DN= 50 mm</t>
  </si>
  <si>
    <t>46.26.470</t>
  </si>
  <si>
    <t>Joelho 88° em ferro fundido, predial SMU, DN= 75 mm</t>
  </si>
  <si>
    <t>46.26.480</t>
  </si>
  <si>
    <t>Joelho 88° em ferro fundido, predial SMU, DN= 100 mm</t>
  </si>
  <si>
    <t>46.26.490</t>
  </si>
  <si>
    <t>Joelho 88° em ferro fundido, predial SMU, DN= 150 mm</t>
  </si>
  <si>
    <t>46.26.500</t>
  </si>
  <si>
    <t>Joelho 88° em ferro fundido, predial SMU, DN= 200 mm</t>
  </si>
  <si>
    <t>46.26.510</t>
  </si>
  <si>
    <t>Junção 45° em ferro fundido, predial SMU, DN= 50 x 50 mm</t>
  </si>
  <si>
    <t>46.26.516</t>
  </si>
  <si>
    <t>Junção 45° em ferro fundido, predial SMU, DN= 75 x 50 mm</t>
  </si>
  <si>
    <t>46.26.520</t>
  </si>
  <si>
    <t>Junção 45° em ferro fundido, predial SMU, DN= 75 x 75 mm</t>
  </si>
  <si>
    <t>46.26.540</t>
  </si>
  <si>
    <t>Junção 45° em ferro fundido, predial SMU, DN= 100 x 75 mm</t>
  </si>
  <si>
    <t>46.26.550</t>
  </si>
  <si>
    <t>Junção 45° em ferro fundido, predial SMU, DN= 100 x 100 mm</t>
  </si>
  <si>
    <t>46.26.560</t>
  </si>
  <si>
    <t>Junção 45° em ferro fundido, predial SMU, DN= 150 x 150 mm</t>
  </si>
  <si>
    <t>46.26.580</t>
  </si>
  <si>
    <t>Junta de união em aço inoxidável com parafuso de aço zincado, para tubo em ferro fundido predial SMU, DN= 125 mm</t>
  </si>
  <si>
    <t>46.26.590</t>
  </si>
  <si>
    <t>Junta de união em aço inoxidável com parafuso de aço zincado, para tubo em ferro fundido predial SMU, DN= 250 mm</t>
  </si>
  <si>
    <t>46.26.600</t>
  </si>
  <si>
    <t>Redução excêntrica em ferro fundido, predial SMU, DN= 75 x 50 mm</t>
  </si>
  <si>
    <t>46.26.610</t>
  </si>
  <si>
    <t>Redução excêntrica em ferro fundido, predial SMU, DN= 100 x 75 mm</t>
  </si>
  <si>
    <t>46.26.612</t>
  </si>
  <si>
    <t>Redução excêntrica em ferro fundido, predial SMU, DN= 125 x 75 mm</t>
  </si>
  <si>
    <t>46.26.614</t>
  </si>
  <si>
    <t>Redução excêntrica em ferro fundido, predial SMU, DN= 125 x 100 mm</t>
  </si>
  <si>
    <t>46.26.616</t>
  </si>
  <si>
    <t>Redução excêntrica em ferro fundido, predial SMU, DN= 150 x 75 mm</t>
  </si>
  <si>
    <t>46.26.632</t>
  </si>
  <si>
    <t>Redução excêntrica em ferro fundido, predial SMU, DN= 150 x 100 mm</t>
  </si>
  <si>
    <t>46.26.634</t>
  </si>
  <si>
    <t>Redução excêntrica em ferro fundido, predial SMU, DN= 150 x 125 mm</t>
  </si>
  <si>
    <t>46.26.636</t>
  </si>
  <si>
    <t>Redução excêntrica em ferro fundido, predial SMU, DN= 200 x 125 mm</t>
  </si>
  <si>
    <t>46.26.640</t>
  </si>
  <si>
    <t>Redução excêntrica em ferro fundido, predial SMU, DN= 200 x 150 mm</t>
  </si>
  <si>
    <t>46.26.690</t>
  </si>
  <si>
    <t>Redução excêntrica em ferro fundido, predial SMU, DN= 250 x 200 mm</t>
  </si>
  <si>
    <t>46.26.700</t>
  </si>
  <si>
    <t>Te de visita em ferro fundido, predial SMU, DN= 75 mm</t>
  </si>
  <si>
    <t>46.26.710</t>
  </si>
  <si>
    <t>Te de visita em ferro fundido, predial SMU, DN= 100 mm</t>
  </si>
  <si>
    <t>46.26.720</t>
  </si>
  <si>
    <t>Te de visita em ferro fundido, predial SMU, DN= 125 mm</t>
  </si>
  <si>
    <t>46.26.730</t>
  </si>
  <si>
    <t>Te de visita em ferro fundido, predial SMU, DN= 150 mm</t>
  </si>
  <si>
    <t>46.26.740</t>
  </si>
  <si>
    <t>Te de visita em ferro fundido, predial SMU, DN= 200 mm</t>
  </si>
  <si>
    <t>46.26.800</t>
  </si>
  <si>
    <t>Abraçadeira dentada para travamento em aço inoxidável, com parafuso de aço zincado, para tubo em ferro fundido predial SMU, DN= 50 mm</t>
  </si>
  <si>
    <t>46.26.810</t>
  </si>
  <si>
    <t>Abraçadeira dentada para travamento em aço inoxidável, com parafuso de aço zincado, para tubo em ferro fundido predial SMU, DN= 75 mm</t>
  </si>
  <si>
    <t>46.26.820</t>
  </si>
  <si>
    <t>Abraçadeira dentada para travamento em aço inoxidável, com parafuso de aço zincado, para tubo em ferro fundido predial SMU, DN= 100 mm</t>
  </si>
  <si>
    <t>46.26.830</t>
  </si>
  <si>
    <t>Abraçadeira dentada para travamento em aço inoxidável, com parafuso de aço zincado, para tubo em ferro fundido predial SMU, DN= 150 mm</t>
  </si>
  <si>
    <t>46.26.840</t>
  </si>
  <si>
    <t>Tampão simples em ferro fundido, predial SMU, DN= 150 mm</t>
  </si>
  <si>
    <t>46.26.900</t>
  </si>
  <si>
    <t>Junção 45° em ferro fundido, predial SMU, DN= 125 x 100 mm</t>
  </si>
  <si>
    <t>46.26.910</t>
  </si>
  <si>
    <t>Junção 45° em ferro fundido, predial SMU, DN= 150 x 100 mm</t>
  </si>
  <si>
    <t>46.26.920</t>
  </si>
  <si>
    <t>Junção 45° em ferro fundido, predial SMU, DN= 200 x 100 mm</t>
  </si>
  <si>
    <t>46.26.930</t>
  </si>
  <si>
    <t>Junção 45° em ferro fundido, predial SMU, DN= 200 x 200 mm</t>
  </si>
  <si>
    <t>46.27</t>
  </si>
  <si>
    <t>46.27.050</t>
  </si>
  <si>
    <t>Tubo de cobre flexível, espessura 1/32" - diâmetro 3/16", inclusive conexões</t>
  </si>
  <si>
    <t>46.27.060</t>
  </si>
  <si>
    <t>Tubo de cobre flexível, espessura 1/32" - diâmetro 1/4", inclusive conexões</t>
  </si>
  <si>
    <t>46.27.070</t>
  </si>
  <si>
    <t>Tubo de cobre flexível, espessura 1/32" - diâmetro 5/16", inclusive conexões</t>
  </si>
  <si>
    <t>46.27.080</t>
  </si>
  <si>
    <t>Tubo de cobre flexível, espessura 1/32" - diâmetro 3/8", inclusive conexões</t>
  </si>
  <si>
    <t>46.27.090</t>
  </si>
  <si>
    <t>Tubo de cobre flexível, espessura 1/32" - diâmetro 1/2", inclusive conexões</t>
  </si>
  <si>
    <t>46.27.100</t>
  </si>
  <si>
    <t>Tubo de cobre flexível, espessura 1/32" - diâmetro 5/8", inclusive conexões</t>
  </si>
  <si>
    <t>46.27.110</t>
  </si>
  <si>
    <t>Tubo de cobre flexível, espessura 1/32" - diâmetro 3/4", inclusive conexões</t>
  </si>
  <si>
    <t>46.32</t>
  </si>
  <si>
    <t>46.32.001</t>
  </si>
  <si>
    <t>Tubo de cobre sem costura, rígido, espessura 1/16" - diâmetro 3/8", inclusive conexões</t>
  </si>
  <si>
    <t>46.32.002</t>
  </si>
  <si>
    <t>Tubo de cobre sem costura, rígido, espessura 1/16" - diâmetro 1/2", inclusive conexões</t>
  </si>
  <si>
    <t>46.32.003</t>
  </si>
  <si>
    <t>Tubo de cobre sem costura, rígido, espessura 1/16" - diâmetro 5/8", inclusive conexões</t>
  </si>
  <si>
    <t>46.32.004</t>
  </si>
  <si>
    <t>Tubo de cobre sem costura, rígido, espessura 1/16" - diâmetro 3/4", inclusive conexões</t>
  </si>
  <si>
    <t>46.32.005</t>
  </si>
  <si>
    <t>Tubo de cobre sem costura, rígido, espessura 1/16" - diâmetro 7/8", inclusive conexões</t>
  </si>
  <si>
    <t>46.32.006</t>
  </si>
  <si>
    <t>Tubo de cobre sem costura, rígido, espessura 1/16" - diâmetro 1", inclusive conexões</t>
  </si>
  <si>
    <t>46.32.007</t>
  </si>
  <si>
    <t>Tubo de cobre sem costura, rígido, espessura 1/16" - diâmetro 1.1/8", inclusive conexões</t>
  </si>
  <si>
    <t>46.32.008</t>
  </si>
  <si>
    <t>Tubo de cobre sem costura, rígido, espessura 1/16" - diâmetro 1.1/4", inclusive conexões</t>
  </si>
  <si>
    <t>46.32.009</t>
  </si>
  <si>
    <t>Tubo de cobre sem costura, rígido, espessura 1/16" - diâmetro 1.3/8", inclusive conexões</t>
  </si>
  <si>
    <t>46.32.010</t>
  </si>
  <si>
    <t>Tubo de cobre sem costura, rígido, espessura 1/16" - diâmetro 1.1/2", inclusive conexões</t>
  </si>
  <si>
    <t>46.32.011</t>
  </si>
  <si>
    <t>Tubo de cobre sem costura, rígido, espessura 1/16" - diâmetro 1.5/8", inclusive conexões</t>
  </si>
  <si>
    <t>46.33</t>
  </si>
  <si>
    <t>46.33.001</t>
  </si>
  <si>
    <t>Tubo de esgoto em polipropileno de alta resistência - PP, DN= 40mm, preto, com união deslizante e guarnição elastomérica de duplo lábio</t>
  </si>
  <si>
    <t>46.33.002</t>
  </si>
  <si>
    <t>Tubo de esgoto em polipropileno de alta resistência - PP, DN= 50mm, preto, com união deslizante e guarnição elastomérica de duplo lábio</t>
  </si>
  <si>
    <t>46.33.003</t>
  </si>
  <si>
    <t>Tubo de esgoto em polipropileno de alta resistência - PP, DN= 63mm, preto, com união deslizante e guarnição elastomérica de duplo lábio</t>
  </si>
  <si>
    <t>46.33.004</t>
  </si>
  <si>
    <t>Tubo de esgoto em polipropileno de alta resistência - PP, DN= 110mm, preto, com união deslizante e guarnição elastomérica de duplo lábio</t>
  </si>
  <si>
    <t>46.33.020</t>
  </si>
  <si>
    <t>Joelho 45° em polipropileno de alta resistência, preto, tipo PB, DN= 40mm</t>
  </si>
  <si>
    <t>46.33.021</t>
  </si>
  <si>
    <t>Joelho 45° em polipropileno de alta resistência - PP, preto, tipo PB, DN= 50mm</t>
  </si>
  <si>
    <t>46.33.022</t>
  </si>
  <si>
    <t>Joelho 45° em polipropileno de alta resistência - PP, preto, tipo PB, DN= 63mm</t>
  </si>
  <si>
    <t>46.33.023</t>
  </si>
  <si>
    <t>Joelho 45° em polipropileno de alta resistência - PP, preto, tipo PB, DN= 110mm</t>
  </si>
  <si>
    <t>46.33.047</t>
  </si>
  <si>
    <t>Joelho 87°30' em polipropileno de alta resistência - PP, preto, tipo PB, DN= 40mm</t>
  </si>
  <si>
    <t>46.33.048</t>
  </si>
  <si>
    <t>Joelho 87°30' em polipropileno de alta resistência - PP, preto, tipo PB, DN= 50mm</t>
  </si>
  <si>
    <t>46.33.049</t>
  </si>
  <si>
    <t>Joelho 87°30' em polipropileno de alta resistência - PP, preto, tipo PB, DN= 63mm</t>
  </si>
  <si>
    <t>46.33.074</t>
  </si>
  <si>
    <t>Joelho 87°30' em polipropileno de alta resistência - PP, preto, tipo PB, DN= 110mm, com base de apoio</t>
  </si>
  <si>
    <t>46.33.102</t>
  </si>
  <si>
    <t>Luva dupla em polipropileno de alta resistência - PP,  preto,  DN= 40mm</t>
  </si>
  <si>
    <t>46.33.103</t>
  </si>
  <si>
    <t>Luva dupla em polipropileno de alta resistência - PP,  preto,  DN= 50mm</t>
  </si>
  <si>
    <t>46.33.104</t>
  </si>
  <si>
    <t>Luva dupla em polipropileno de alta resistência - PP,  preto,  DN= 63mm</t>
  </si>
  <si>
    <t>46.33.105</t>
  </si>
  <si>
    <t>Luva dupla em polipropileno de alta resistência - PP,  preto,  DN= 110mm</t>
  </si>
  <si>
    <t>46.33.116</t>
  </si>
  <si>
    <t>Luva de Redução em polipropileno de alta resistência - PP, preto, tipo PB, DN= 50x40mm</t>
  </si>
  <si>
    <t>46.33.117</t>
  </si>
  <si>
    <t>Luva de Redução em polipropileno de alta resistência - PP, preto, tipo PB, DN= 63x50mm</t>
  </si>
  <si>
    <t>46.33.118</t>
  </si>
  <si>
    <t>Luva de Redução em polipropileno de alta resistência - PP, preto, tipo PB, DN= 110x63mm</t>
  </si>
  <si>
    <t>46.33.130</t>
  </si>
  <si>
    <t>Tê 87°30' simples em polipropileno de alta resistência - PP, preto, tipo PB, DN= 50x50mm</t>
  </si>
  <si>
    <t>46.33.131</t>
  </si>
  <si>
    <t>Tê 87°30' simples em polipropileno de alta resistência - PP, preto, tipo PB, DN= 63x63mm</t>
  </si>
  <si>
    <t>46.33.132</t>
  </si>
  <si>
    <t>Tê 87°30' simples em polipropileno de alta resistência - PP, preto, tipo PB, DN= 110x110mm</t>
  </si>
  <si>
    <t>46.33.137</t>
  </si>
  <si>
    <t>Tê 87°30' simples de redução em polipropileno de alta resistência - PP, preto, tipo PB, DN= 110x63mm</t>
  </si>
  <si>
    <t>46.33.140</t>
  </si>
  <si>
    <t>Tê 87°30' de inspeção em polipropileno de alta resistencia - PP, preto (PxB), DN 110mm</t>
  </si>
  <si>
    <t>46.33.149</t>
  </si>
  <si>
    <t>Junção 45° simples em polipropileno de alta resistência - PP, preto, tipo PB, DN= 50x50mm</t>
  </si>
  <si>
    <t>46.33.150</t>
  </si>
  <si>
    <t>Junção 45° simples em polipropileno de alta resistência - PP, preto, tipo PB, DN= 63x63mm</t>
  </si>
  <si>
    <t>46.33.151</t>
  </si>
  <si>
    <t>Junção 45° simples em polipropileno de alta resistência - PP, preto, tipo PB, DN= 110x110mm</t>
  </si>
  <si>
    <t>46.33.159</t>
  </si>
  <si>
    <t>Junção 45° simples de redução em polipropileno de alta resistência - PP, preto, tipo PB, DN= 63x50mm</t>
  </si>
  <si>
    <t>46.33.160</t>
  </si>
  <si>
    <t>Junção 45° simples de redução em polipropileno de alta resistência - PP, preto, tipo PB, DN= 110x50mm</t>
  </si>
  <si>
    <t>46.33.161</t>
  </si>
  <si>
    <t>Junção 45° simples de redução em polipropileno de alta resistência - PP, preto, tipo PB, DN= 110x63mm</t>
  </si>
  <si>
    <t>46.33.170</t>
  </si>
  <si>
    <t>Curva 87°30' em polipropileno de alta resistência - PP, preto, tipo PB, DN= 110mm</t>
  </si>
  <si>
    <t>46.33.186</t>
  </si>
  <si>
    <t>Caixa sifonada de piso, em polipropileno de alta resistencia PP, preto,  DN=125mm, uma saída de 63mm</t>
  </si>
  <si>
    <t>46.33.197</t>
  </si>
  <si>
    <t>Prolongamento para caixa sifonada em prolipileno de alta resistência PP, preto, DN= 125mm</t>
  </si>
  <si>
    <t>46.33.201</t>
  </si>
  <si>
    <t>Tampa tê de inspeção oval, em polipropileno de alta resistencia preto (PxB), DN=110mm</t>
  </si>
  <si>
    <t>46.33.206</t>
  </si>
  <si>
    <t>Tampão em polipropileno de alta resistencia PP, preto (PxB), DN=63mm</t>
  </si>
  <si>
    <t>46.33.207</t>
  </si>
  <si>
    <t>Tampão em polipropileno de alta resistencia PP, preto (PxB), DN=110mm</t>
  </si>
  <si>
    <t>46.33.210</t>
  </si>
  <si>
    <t>Porta marco para grelha de 12x12 cm, em prolipropileno de alta resistência PP,  preto</t>
  </si>
  <si>
    <t>46.33.211</t>
  </si>
  <si>
    <t>Marco de bronze com grelha em aço inoxidável, 12x12cm, em polipropileno de alta resistencia PP,  preto</t>
  </si>
  <si>
    <t>47</t>
  </si>
  <si>
    <t>47.01</t>
  </si>
  <si>
    <t>47.01.020</t>
  </si>
  <si>
    <t>Registro de gaveta em latão fundido sem acabamento, DN= 3/4´</t>
  </si>
  <si>
    <t>47.01.030</t>
  </si>
  <si>
    <t>Registro de gaveta em latão fundido sem acabamento, DN= 1´</t>
  </si>
  <si>
    <t>47.01.040</t>
  </si>
  <si>
    <t>Registro de gaveta em latão fundido sem acabamento, DN= 1 1/4´</t>
  </si>
  <si>
    <t>47.01.050</t>
  </si>
  <si>
    <t>Registro de gaveta em latão fundido sem acabamento, DN= 1 1/2´</t>
  </si>
  <si>
    <t>47.01.080</t>
  </si>
  <si>
    <t>Registro de gaveta em latão fundido sem acabamento, DN= 3´</t>
  </si>
  <si>
    <t>47.01.090</t>
  </si>
  <si>
    <t>Registro de gaveta em latão fundido sem acabamento, DN= 4´</t>
  </si>
  <si>
    <t>47.01.130</t>
  </si>
  <si>
    <t>Registro de pressão em latão fundido sem acabamento, DN= 3/4´</t>
  </si>
  <si>
    <t>47.01.170</t>
  </si>
  <si>
    <t>Válvula de esfera monobloco em latão fundido passagem plena, acionamento com alavanca, DN= 1/2´</t>
  </si>
  <si>
    <t>47.01.180</t>
  </si>
  <si>
    <t>Válvula de esfera monobloco em latão fundido passagem plena, acionamento com alavanca, DN= 3/4´</t>
  </si>
  <si>
    <t>47.01.190</t>
  </si>
  <si>
    <t>Válvula de esfera monobloco em latão fundido passagem plena, acionamento com alavanca, DN= 1´</t>
  </si>
  <si>
    <t>47.01.210</t>
  </si>
  <si>
    <t>Válvula de esfera monobloco em latão fundido passagem plena, acionamento com alavanca, DN= 2´</t>
  </si>
  <si>
    <t>47.01.220</t>
  </si>
  <si>
    <t>Válvula de esfera monobloco em latão fundido passagem plena, acionamento com alavanca, DN= 4´</t>
  </si>
  <si>
    <t>47.02</t>
  </si>
  <si>
    <t>47.02.010</t>
  </si>
  <si>
    <t>Registro de gaveta em latão fundido cromado com canopla, DN= 1/2´ - linha especial</t>
  </si>
  <si>
    <t>47.02.020</t>
  </si>
  <si>
    <t>Registro de gaveta em latão fundido cromado com canopla, DN= 3/4´ - linha especial</t>
  </si>
  <si>
    <t>47.02.030</t>
  </si>
  <si>
    <t>Registro de gaveta em latão fundido cromado com canopla, DN= 1´ - linha especial</t>
  </si>
  <si>
    <t>47.02.040</t>
  </si>
  <si>
    <t>Registro de gaveta em latão fundido cromado com canopla, DN= 1 1/4´ - linha especial</t>
  </si>
  <si>
    <t>47.02.050</t>
  </si>
  <si>
    <t>Registro de gaveta em latão fundido cromado com canopla, DN= 1 1/2´ - linha especial</t>
  </si>
  <si>
    <t>47.02.100</t>
  </si>
  <si>
    <t>Registro de pressão em latão fundido cromado com canopla, DN= 1/2´ - linha especial</t>
  </si>
  <si>
    <t>47.02.110</t>
  </si>
  <si>
    <t>Registro de pressão em latão fundido cromado com canopla, DN= 3/4´ - linha especial</t>
  </si>
  <si>
    <t>47.02.200</t>
  </si>
  <si>
    <t>Registro regulador de vazão para chuveiro e ducha em latão cromado com canopla, DN= 1/2´</t>
  </si>
  <si>
    <t>47.02.210</t>
  </si>
  <si>
    <t>Registro regulador de vazão para torneira, misturador e bidê, em latão cromado com canopla, DN= 1/2´</t>
  </si>
  <si>
    <t>47.04</t>
  </si>
  <si>
    <t>47.04.020</t>
  </si>
  <si>
    <t>Válvula de descarga com registro próprio, duplo acionamento limitador de fluxo, DN= 1 1/4´</t>
  </si>
  <si>
    <t>47.04.030</t>
  </si>
  <si>
    <t>Válvula de descarga com registro próprio, DN= 1 1/4´</t>
  </si>
  <si>
    <t>47.04.040</t>
  </si>
  <si>
    <t>Válvula de descarga com registro próprio, DN= 1 1/2´</t>
  </si>
  <si>
    <t>47.04.050</t>
  </si>
  <si>
    <t>Válvula de descarga antivandalismo, DN= 1 1/2´</t>
  </si>
  <si>
    <t>47.04.080</t>
  </si>
  <si>
    <t>Válvula de descarga externa, tipo alavanca com registro próprio, DN= 1 1/4´ e DN= 1 1/2´</t>
  </si>
  <si>
    <t>47.04.090</t>
  </si>
  <si>
    <t>Válvula de mictório antivandalismo, DN= 3/4´</t>
  </si>
  <si>
    <t>47.04.100</t>
  </si>
  <si>
    <t>Válvula de mictório padrão, vazão automática, DN= 3/4´</t>
  </si>
  <si>
    <t>47.04.110</t>
  </si>
  <si>
    <t>Válvula de acionamento hidromecânico para piso</t>
  </si>
  <si>
    <t>47.04.120</t>
  </si>
  <si>
    <t>Válvula de acionamento hidromecânico para ducha, em latão cromado, DN= 3/4´</t>
  </si>
  <si>
    <t>47.04.180</t>
  </si>
  <si>
    <t>Válvula de descarga com registro próprio, duplo acionamento limitador de fluxo, DN = 1 1/2´</t>
  </si>
  <si>
    <t>47.05</t>
  </si>
  <si>
    <t>47.05.010</t>
  </si>
  <si>
    <t>Válvula de retenção horizontal em bronze, DN= 3/4´</t>
  </si>
  <si>
    <t>47.05.020</t>
  </si>
  <si>
    <t>Válvula de retenção horizontal em bronze, DN= 1´</t>
  </si>
  <si>
    <t>47.05.030</t>
  </si>
  <si>
    <t>Válvula de retenção horizontal em bronze, DN= 1 1/4´</t>
  </si>
  <si>
    <t>47.05.040</t>
  </si>
  <si>
    <t>Válvula de retenção horizontal em bronze, DN= 1 1/2´</t>
  </si>
  <si>
    <t>47.05.070</t>
  </si>
  <si>
    <t>Válvula de retenção horizontal em bronze, DN= 3´</t>
  </si>
  <si>
    <t>47.05.080</t>
  </si>
  <si>
    <t>Válvula de retenção horizontal em bronze, DN= 4´</t>
  </si>
  <si>
    <t>47.05.100</t>
  </si>
  <si>
    <t>Válvula de retenção vertical em bronze, DN= 1´</t>
  </si>
  <si>
    <t>47.05.110</t>
  </si>
  <si>
    <t>Válvula de retenção vertical em bronze, DN= 1 1/4´</t>
  </si>
  <si>
    <t>47.05.120</t>
  </si>
  <si>
    <t>Válvula de retenção vertical em bronze, DN= 1 1/2´</t>
  </si>
  <si>
    <t>47.05.130</t>
  </si>
  <si>
    <t>Válvula de retenção vertical em bronze, DN= 2´</t>
  </si>
  <si>
    <t>47.05.150</t>
  </si>
  <si>
    <t>Válvula de retenção vertical em bronze, DN= 3´</t>
  </si>
  <si>
    <t>47.05.160</t>
  </si>
  <si>
    <t>Válvula de retenção vertical em bronze, DN= 4´</t>
  </si>
  <si>
    <t>47.05.170</t>
  </si>
  <si>
    <t>Válvula de retenção de pé com crivo em bronze, DN= 1´</t>
  </si>
  <si>
    <t>47.05.180</t>
  </si>
  <si>
    <t>Válvula de retenção de pé com crivo em bronze, DN= 1 1/4´</t>
  </si>
  <si>
    <t>47.05.190</t>
  </si>
  <si>
    <t>Válvula de retenção de pé com crivo em bronze, DN= 1 1/2´</t>
  </si>
  <si>
    <t>47.05.200</t>
  </si>
  <si>
    <t>Válvula de retenção de pé com crivo em bronze, DN= 2´</t>
  </si>
  <si>
    <t>47.05.210</t>
  </si>
  <si>
    <t>Válvula de retenção de pé com crivo em bronze, DN= 2 1/2´</t>
  </si>
  <si>
    <t>47.05.220</t>
  </si>
  <si>
    <t>Válvula de gaveta em bronze, classe 125 libras para vapor e classe 200 libras para água, óleo e gás, DN= 6´</t>
  </si>
  <si>
    <t>47.05.230</t>
  </si>
  <si>
    <t>Válvula de gaveta em bronze, classe 125 libras para vapor e classe 200 libras para água, óleo e gás, DN= 2´</t>
  </si>
  <si>
    <t>47.05.240</t>
  </si>
  <si>
    <t>Válvula globo em bronze, classe 125 libras para vapor e classe 200 libras para água, óleo e gás, DN= 2´</t>
  </si>
  <si>
    <t>47.05.260</t>
  </si>
  <si>
    <t>Válvula de retenção de pé com crivo em bronze, DN= 3´</t>
  </si>
  <si>
    <t>47.05.270</t>
  </si>
  <si>
    <t>Válvula de retenção de pé com crivo em bronze, DN= 4´</t>
  </si>
  <si>
    <t>47.05.290</t>
  </si>
  <si>
    <t>Válvula de gaveta em bronze, haste ascendente, classe 150 libras para vapor saturado e 300 libras para água, óleo e gás, DN= 1/2´</t>
  </si>
  <si>
    <t>47.05.296</t>
  </si>
  <si>
    <t>Válvula de gaveta em bronze, haste ascendente, classe 150 libras para vapor saturado e 300 libras para água, óleo e gás, DN= 4´</t>
  </si>
  <si>
    <t>47.05.300</t>
  </si>
  <si>
    <t>Válvula de gaveta em bronze, haste não ascendente, classe 150 libras para vapor saturado e 300 libras para água, óleo e gás, DN= 4´</t>
  </si>
  <si>
    <t>47.05.310</t>
  </si>
  <si>
    <t>Válvula de gaveta em bronze, haste não ascendente, classe 150 libras para vapor saturado e 300 libras para água, óleo e gás, DN= 2´</t>
  </si>
  <si>
    <t>47.05.320</t>
  </si>
  <si>
    <t>Válvula globo em bronze, classe 150 libras para vapor saturado e 300 libras para água, óleo e gás, DN= 4´</t>
  </si>
  <si>
    <t>47.05.340</t>
  </si>
  <si>
    <t>Válvula globo em bronze, classe 150 libras para vapor saturado e 300 libras para água, óleo e gás, DN= 3/4´</t>
  </si>
  <si>
    <t>47.05.350</t>
  </si>
  <si>
    <t>Válvula globo em bronze, classe 150 libras para vapor saturado e 300 libras para água, óleo e gás, DN= 1´</t>
  </si>
  <si>
    <t>47.05.360</t>
  </si>
  <si>
    <t>Válvula globo em bronze, classe 150 libras para vapor saturado e 300 libras para água, óleo e gás, DN= 1 1/2´</t>
  </si>
  <si>
    <t>47.05.370</t>
  </si>
  <si>
    <t>Válvula globo em bronze, classe 150 libras para vapor saturado e 300 libras para água, óleo e gás, DN= 2´</t>
  </si>
  <si>
    <t>47.05.390</t>
  </si>
  <si>
    <t>Válvula globo em bronze, classe 150 libras para vapor saturado e 300 libras para água, óleo e gás, DN= 2 1/2´</t>
  </si>
  <si>
    <t>47.05.392</t>
  </si>
  <si>
    <t>Válvula globo em bronze, classe 150 libras para vapor saturado e 300 libras para água, óleo e gás, DN= 3´</t>
  </si>
  <si>
    <t>47.05.400</t>
  </si>
  <si>
    <t>Válvula de gaveta em bronze, classe 125 libras para vapor e classe 200 libras para água, óleo e gás, DN= 1´</t>
  </si>
  <si>
    <t>47.05.410</t>
  </si>
  <si>
    <t>Válvula de gaveta em bronze, classe 125 libras para vapor e classe 200 libras para água, óleo e gás, DN= 1 1/2´</t>
  </si>
  <si>
    <t>47.05.420</t>
  </si>
  <si>
    <t>Válvula de gaveta em bronze, classe 125 libras para vapor e classe 200 libras para água, óleo e gás, DN= 2 1/2´</t>
  </si>
  <si>
    <t>47.05.430</t>
  </si>
  <si>
    <t>Válvula de gaveta em bronze, classe 125 libras para vapor e classe 200 libras para água, óleo e gás, DN= 3´</t>
  </si>
  <si>
    <t>47.05.450</t>
  </si>
  <si>
    <t>Válvula redutora de pressão de ação direta em bronze, extremidade roscada, para água, ar, óleo e gás, PE= 200 psi e PS= 20 à 90 psi, DN= 1 1/4´</t>
  </si>
  <si>
    <t>47.05.460</t>
  </si>
  <si>
    <t>Válvula redutora de pressão de ação direta em bronze, extremidade roscada, para água, ar, óleo e gás, PE= 200 psi e PS= 20 à 90 psi, DN= 2´</t>
  </si>
  <si>
    <t>47.05.580</t>
  </si>
  <si>
    <t>Válvula de gaveta em bronze com fecho rápido, DN= 1 1/2´</t>
  </si>
  <si>
    <t>47.06</t>
  </si>
  <si>
    <t>47.06.030</t>
  </si>
  <si>
    <t>Válvula de gaveta em ferro fundido, haste ascendente com flange, classe 125 libras, DN= 2´</t>
  </si>
  <si>
    <t>47.06.040</t>
  </si>
  <si>
    <t>Válvula de retenção de pé com crivo em ferro fundido, flangeada, DN= 6´</t>
  </si>
  <si>
    <t>47.06.041</t>
  </si>
  <si>
    <t>Válvula de retenção de pé com crivo em ferro fundido, flangeada, DN= 8´</t>
  </si>
  <si>
    <t>47.06.050</t>
  </si>
  <si>
    <t>Válvula de retenção tipo portinhola dupla em ferro fundido, DN= 6´</t>
  </si>
  <si>
    <t>47.06.051</t>
  </si>
  <si>
    <t>Válvula de retenção tipo portinhola simples em ferro fundido, flangeada, DN= 6´</t>
  </si>
  <si>
    <t>47.06.060</t>
  </si>
  <si>
    <t>Válvula de gaveta em ferro fundido com bolsa, DN= 150 mm</t>
  </si>
  <si>
    <t>47.06.070</t>
  </si>
  <si>
    <t>Válvula de gaveta em ferro fundido com bolsa, DN= 200 mm</t>
  </si>
  <si>
    <t>47.06.080</t>
  </si>
  <si>
    <t>Válvula de retenção tipo portinhola simples em ferro fundido, DN= 4´</t>
  </si>
  <si>
    <t>47.06.090</t>
  </si>
  <si>
    <t>Válvula de retenção tipo portinhola dupla em ferro fundido, DN= 4´</t>
  </si>
  <si>
    <t>47.06.100</t>
  </si>
  <si>
    <t>Válvula de segurança em ferro fundido rosqueada com pressão de ajuste 0,4 até 0,75kgf/cm², DN= 2´</t>
  </si>
  <si>
    <t>47.06.110</t>
  </si>
  <si>
    <t>Válvula de segurança em ferro fundido rosqueada com pressão de ajuste 6,1 até 10,0kgf/cm², DN= 3/4´</t>
  </si>
  <si>
    <t>47.06.180</t>
  </si>
  <si>
    <t>Válvula de gaveta em ferro fundido com bolsa, DN= 100mm</t>
  </si>
  <si>
    <t>47.06.310</t>
  </si>
  <si>
    <t>Visor de fluxo com janela simples, corpo em ferro fundido ou aço carbono, DN = 1´</t>
  </si>
  <si>
    <t>47.06.320</t>
  </si>
  <si>
    <t>Válvula de governo (retenção e alarme) completa, corpo em ferro fundido, classe 125 libras, DN= 4´</t>
  </si>
  <si>
    <t>47.06.330</t>
  </si>
  <si>
    <t>Válvula de gaveta em ferro fundido, haste ascendente com flange, classe 125 libras, DN= 4´</t>
  </si>
  <si>
    <t>47.06.340</t>
  </si>
  <si>
    <t>Válvula de gaveta em ferro fundido, haste ascendente com flange, classe 125 libras, DN= 6´</t>
  </si>
  <si>
    <t>47.06.350</t>
  </si>
  <si>
    <t>Válvula de retenção vertical em ferro fundido com flange, classe 125 libras, DN= 4´</t>
  </si>
  <si>
    <t>47.07</t>
  </si>
  <si>
    <t>47.07.010</t>
  </si>
  <si>
    <t>Válvula de esfera em aço carbono fundido, passagem plena, classe 150 libras para vapor e classe 600 libras para água, óleo e gás, DN= 1/2´</t>
  </si>
  <si>
    <t>47.07.020</t>
  </si>
  <si>
    <t>Válvula de esfera em aço carbono fundido, passagem plena, classe 150 libras para vapor e classe 600 libras para água, óleo e gás, DN= 3/4´</t>
  </si>
  <si>
    <t>47.07.030</t>
  </si>
  <si>
    <t>Válvula de esfera em aço carbono fundido, passagem plena, classe 150 libras para vapor e classe 600 libras para água, óleo e gás, DN= 1´</t>
  </si>
  <si>
    <t>47.07.090</t>
  </si>
  <si>
    <t>Válvula de esfera em aço carbono fundido, passagem plena, extremidades rosqueáveis, classe 300 libras para vapor saturado, DN= 2´</t>
  </si>
  <si>
    <t>47.09</t>
  </si>
  <si>
    <t>47.09.010</t>
  </si>
  <si>
    <t>Válvula globo em aço carbono forjado, classe 800 libras para vapor e classe 2000 libras para água, óleo e gás, DN= 3/4´</t>
  </si>
  <si>
    <t>47.09.020</t>
  </si>
  <si>
    <t>Válvula globo em aço carbono forjado, classe 800 libras para vapor e classe 2000 libras para água, óleo e gás, DN= 1´</t>
  </si>
  <si>
    <t>47.09.030</t>
  </si>
  <si>
    <t>Válvula globo em aço carbono forjado, classe 800 libras para vapor e classe 2000 libras para água, óleo e gás, DN= 1 1/2´</t>
  </si>
  <si>
    <t>47.09.040</t>
  </si>
  <si>
    <t>Válvula globo em aço carbono forjado, classe 800 libras para vapor e classe 2000 libras para água, óleo e gás, DN= 2´</t>
  </si>
  <si>
    <t>47.10</t>
  </si>
  <si>
    <t>47.10.010</t>
  </si>
  <si>
    <t>Purgador termodinâmico com filtro incorporado, em aço inoxidável forjado, pressão de 0,25 a 42 kg/cm², temperatura até 425°C, DN= 1/2´</t>
  </si>
  <si>
    <t>47.11</t>
  </si>
  <si>
    <t>47.11.021</t>
  </si>
  <si>
    <t>Pressostato diferencial ajustável mecânico, montagem inferior diâmetro de 1/2", faixa de operação de 1 a 16 bar</t>
  </si>
  <si>
    <t>47.11.080</t>
  </si>
  <si>
    <t>Termômetro bimetálico, mostrador com 4´, saída angular, escala 0-100°C</t>
  </si>
  <si>
    <t>47.11.111</t>
  </si>
  <si>
    <t>47.12</t>
  </si>
  <si>
    <t>47.12.040</t>
  </si>
  <si>
    <t>Válvula de gaveta em ferro dúctil com flanges, classe PN-10, DN= 200mm</t>
  </si>
  <si>
    <t>47.12.270</t>
  </si>
  <si>
    <t>Válvula de gaveta em ferro dúctil com flanges, classe PN-10, DN= 80mm</t>
  </si>
  <si>
    <t>47.12.280</t>
  </si>
  <si>
    <t>Válvula globo auto-operada hidraulicamente, em ferro dúctil, classe PN-10/16, DN= 50mm</t>
  </si>
  <si>
    <t>47.12.290</t>
  </si>
  <si>
    <t>Válvula globo auto-operada hidraulicamente, comandada por solenóide, em ferro dúctil, classe PN-10, DN= 50mm</t>
  </si>
  <si>
    <t>47.12.300</t>
  </si>
  <si>
    <t>Válvula globo auto-operada hidraulicamente, comandada por solenóide, em ferro dúctil, classe PN-10, DN= 100mm</t>
  </si>
  <si>
    <t>47.12.310</t>
  </si>
  <si>
    <t>Válvula de gaveta em ferro dúctil com flanges, classe PN-10, DN= 300mm</t>
  </si>
  <si>
    <t>47.12.320</t>
  </si>
  <si>
    <t>Válvula de gaveta em ferro dúctil com flanges, classe PN-10, DN= 100mm</t>
  </si>
  <si>
    <t>47.12.330</t>
  </si>
  <si>
    <t>Válvula de gaveta em ferro dúctil com flanges, classe PN-10, DN= 150mm</t>
  </si>
  <si>
    <t>47.12.340</t>
  </si>
  <si>
    <t>Ventosa simples rosqueada em ferro dúctil, classe PN-25, DN= 3/4´</t>
  </si>
  <si>
    <t>47.12.350</t>
  </si>
  <si>
    <t>Ventosa de tríplice função em ferro dúctil flangeada, classe PN-10/16/25, DN= 50mm</t>
  </si>
  <si>
    <t>47.14</t>
  </si>
  <si>
    <t>47.14.020</t>
  </si>
  <si>
    <t>Registro de pressão em PVC rígido, soldável, DN= 25mm (3/4´)</t>
  </si>
  <si>
    <t>47.14.200</t>
  </si>
  <si>
    <t>Registro regulador de vazão para torneira, misturador e bidê, em ABS com canopla, DN= 1/2´</t>
  </si>
  <si>
    <t>47.20</t>
  </si>
  <si>
    <t>47.20.010</t>
  </si>
  <si>
    <t>Pigtail em latão para manômetro, DN= 1/2´</t>
  </si>
  <si>
    <t>47.20.020</t>
  </si>
  <si>
    <t>Filtro ´Y´ em bronze para gás combustível, DN= 2´</t>
  </si>
  <si>
    <t>47.20.030</t>
  </si>
  <si>
    <t>Filtro ´Y´ em ferro fundido, classe 125 libras para vapor saturado, com extremidades rosqueáveis, DN= 2´</t>
  </si>
  <si>
    <t>47.20.070</t>
  </si>
  <si>
    <t>Pigtail flexível, revestido com borracha sintética resistente, DN= 7/16´ comprimento até 1,00 m</t>
  </si>
  <si>
    <t>47.20.080</t>
  </si>
  <si>
    <t>Regulador de primeiro estágio de alta pressão até 2 kgf/cm², vazão de 90 kg GLP/hora</t>
  </si>
  <si>
    <t>47.20.100</t>
  </si>
  <si>
    <t>Regulador de primeiro estágio de alta pressão até 1,3 kgf/cm², vazão de 50 kg GLP/hora</t>
  </si>
  <si>
    <t>47.20.120</t>
  </si>
  <si>
    <t>Regulador de segundo estágio para gás, uso industrial, vazão até 12 kg GLP/hora</t>
  </si>
  <si>
    <t>47.20.190</t>
  </si>
  <si>
    <t>Chave de fluxo tipo palheta para tubulação de líquidos</t>
  </si>
  <si>
    <t>47.20.300</t>
  </si>
  <si>
    <t>47.20.320</t>
  </si>
  <si>
    <t>Filtro ´Y´ corpo em bronze, pressão de serviço até 20,7 bar (PN 20), DN= 1 1/2´</t>
  </si>
  <si>
    <t>47.20.330</t>
  </si>
  <si>
    <t>Filtro ´Y´ corpo em bronze, pressão de serviço até 20,7 bar (PN 20), DN= 2´</t>
  </si>
  <si>
    <t>48</t>
  </si>
  <si>
    <t>48.02</t>
  </si>
  <si>
    <t>48.02.001</t>
  </si>
  <si>
    <t>Reservatório de fibra de vidro - capacidade de 500 litros</t>
  </si>
  <si>
    <t>48.02.002</t>
  </si>
  <si>
    <t>Reservatório de fibra de vidro - capacidade de 1.000 litros</t>
  </si>
  <si>
    <t>48.02.003</t>
  </si>
  <si>
    <t>Reservatório de fibra de vidro - capacidade de 1.500 litros</t>
  </si>
  <si>
    <t>48.02.004</t>
  </si>
  <si>
    <t>Reservatório de fibra de vidro - capacidade de 2.000 litros</t>
  </si>
  <si>
    <t>48.02.005</t>
  </si>
  <si>
    <t>Reservatório de fibra de vidro - capacidade de 3.000 litros</t>
  </si>
  <si>
    <t>48.02.006</t>
  </si>
  <si>
    <t>Reservatório de fibra de vidro - capacidade de 5.000 litros</t>
  </si>
  <si>
    <t>48.02.007</t>
  </si>
  <si>
    <t>Reservatório de fibra de vidro - capacidade de 10.000 litros</t>
  </si>
  <si>
    <t>48.02.008</t>
  </si>
  <si>
    <t>Reservatório de fibra de vidro - capacidade de 15.000 litros</t>
  </si>
  <si>
    <t>48.02.009</t>
  </si>
  <si>
    <t>Reservatório de fibra de vidro - capacidade de 20.000 litros</t>
  </si>
  <si>
    <t>48.02.011</t>
  </si>
  <si>
    <t>Reservatório de fibra de vidro - capacidade de 25.000 litros</t>
  </si>
  <si>
    <t>48.02.300</t>
  </si>
  <si>
    <t>Reservatório em polietileno de alta densidade (cisterna) com antioxidante e proteção contra raios ultravioleta (UV) - capacidade de 5.000 litros</t>
  </si>
  <si>
    <t>48.02.310</t>
  </si>
  <si>
    <t>Reservatório em polietileno de alta densidade (cisterna) com antioxidante e proteção contra raios ultravioleta (UV) - capacidade de 10.000 litros</t>
  </si>
  <si>
    <t>48.02.400</t>
  </si>
  <si>
    <t>Reservatório em polietileno com tampa de rosca, capacidade de 1.000 litros</t>
  </si>
  <si>
    <t>48.02.401</t>
  </si>
  <si>
    <t>Reservatório em polietileno com tampa de rosca, capacidade de 500 litros</t>
  </si>
  <si>
    <t>48.03</t>
  </si>
  <si>
    <t>48.03.010</t>
  </si>
  <si>
    <t>Reservatório metálico cilíndrico horizontal - capacidade de 1.000 litros</t>
  </si>
  <si>
    <t>48.03.112</t>
  </si>
  <si>
    <t>Reservatório metálico cilíndrico horizontal - capacidade de 3.000 litros</t>
  </si>
  <si>
    <t>48.03.130</t>
  </si>
  <si>
    <t>Reservatório metálico cilíndrico horizontal - capacidade de 5.000 litros</t>
  </si>
  <si>
    <t>48.03.138</t>
  </si>
  <si>
    <t>Reservatório metálico cilíndrico horizontal - capacidade de 10.000 litros</t>
  </si>
  <si>
    <t>48.04</t>
  </si>
  <si>
    <t>48.04.381</t>
  </si>
  <si>
    <t>Reservatório em concreto armado cilíndrico, vertical, bipartido, método construtivo em formas deslizantes, diâmetro interno de 3,50m a 4,00m, altura de 15,00m a 25,00m</t>
  </si>
  <si>
    <t>48.04.391</t>
  </si>
  <si>
    <t>Reservatório em concreto armado cilíndrico, vertical, bipartido, método construtivo em formas deslizantes, diâmetro interno de 5,5m a 6,00m, altura de 25,00m a 30,00m</t>
  </si>
  <si>
    <t>48.05</t>
  </si>
  <si>
    <t>48.05.010</t>
  </si>
  <si>
    <t>Torneira de boia, DN= 3/4´</t>
  </si>
  <si>
    <t>48.05.020</t>
  </si>
  <si>
    <t>Torneira de boia, DN= 1´</t>
  </si>
  <si>
    <t>48.05.030</t>
  </si>
  <si>
    <t>Torneira de boia, DN= 1 1/4´</t>
  </si>
  <si>
    <t>48.05.040</t>
  </si>
  <si>
    <t>Torneira de boia, DN= 1 1/2´</t>
  </si>
  <si>
    <t>48.05.050</t>
  </si>
  <si>
    <t>Torneira de boia, DN= 2´</t>
  </si>
  <si>
    <t>48.05.052</t>
  </si>
  <si>
    <t>Torneira de boia, DN= 2 1/2´</t>
  </si>
  <si>
    <t>48.05.070</t>
  </si>
  <si>
    <t>Torneira de boia, tipo registro automático de entrada, DN= 3´</t>
  </si>
  <si>
    <t>48.20</t>
  </si>
  <si>
    <t>48.20.020</t>
  </si>
  <si>
    <t>Limpeza de caixa d´água até 1.000 litros</t>
  </si>
  <si>
    <t>48.20.040</t>
  </si>
  <si>
    <t>Limpeza de caixa d´água de 1.001 até 10.000 litros</t>
  </si>
  <si>
    <t>48.20.060</t>
  </si>
  <si>
    <t>Limpeza de caixa d´água acima de 10.000 litros</t>
  </si>
  <si>
    <t>49</t>
  </si>
  <si>
    <t>49.01</t>
  </si>
  <si>
    <t>49.01.016</t>
  </si>
  <si>
    <t>Caixa sifonada de PVC rígido de 100 x 100 x 50 mm, com grelha</t>
  </si>
  <si>
    <t>49.01.020</t>
  </si>
  <si>
    <t>Caixa sifonada de PVC rígido de 100 x 150 x 50 mm, com grelha</t>
  </si>
  <si>
    <t>49.01.030</t>
  </si>
  <si>
    <t>Caixa sifonada de PVC rígido de 150 x 150 x 50 mm, com grelha</t>
  </si>
  <si>
    <t>49.01.050</t>
  </si>
  <si>
    <t>Caixa sifonada de PVC rígido de 250 x 172 x 50 mm, com tampa cega</t>
  </si>
  <si>
    <t>49.01.070</t>
  </si>
  <si>
    <t>Caixa sifonada de PVC rígido de 250 x 230 x 75 mm, com tampa cega</t>
  </si>
  <si>
    <t>49.03</t>
  </si>
  <si>
    <t>49.03.020</t>
  </si>
  <si>
    <t>49.03.036</t>
  </si>
  <si>
    <t>Caixa de gordura em PVC com tampa reforçada - capacidade 19 litros</t>
  </si>
  <si>
    <t>49.04</t>
  </si>
  <si>
    <t>49.04.010</t>
  </si>
  <si>
    <t>Ralo seco em PVC rígido de 100 x 40 mm, com grelha</t>
  </si>
  <si>
    <t>49.05</t>
  </si>
  <si>
    <t>49.05.020</t>
  </si>
  <si>
    <t>Ralo seco em ferro fundido, 100 x 165 x 50 mm, com grelha metálica saída vertical</t>
  </si>
  <si>
    <t>49.05.040</t>
  </si>
  <si>
    <t>Ralo sifonado em ferro fundido de 150 x 240 x 75 mm, com grelha</t>
  </si>
  <si>
    <t>49.06</t>
  </si>
  <si>
    <t>49.06.010</t>
  </si>
  <si>
    <t>Grelha hemisférica em ferro fundido de 4"</t>
  </si>
  <si>
    <t>49.06.020</t>
  </si>
  <si>
    <t>Grelha em ferro fundido para caixas e canaletas</t>
  </si>
  <si>
    <t>49.06.030</t>
  </si>
  <si>
    <t>Grelha hemisférica em ferro fundido de 3"</t>
  </si>
  <si>
    <t>49.06.070</t>
  </si>
  <si>
    <t>Grelha articulada em ferro fundido para boca de leão</t>
  </si>
  <si>
    <t>49.06.080</t>
  </si>
  <si>
    <t>Grelha hemisférica em ferro fundido de 6"</t>
  </si>
  <si>
    <t>49.06.110</t>
  </si>
  <si>
    <t>Grelha hemisférica em ferro fundido de 2"</t>
  </si>
  <si>
    <t>49.06.160</t>
  </si>
  <si>
    <t>Grelha quadriculada em ferro fundido para caixas e canaletas</t>
  </si>
  <si>
    <t>49.06.170</t>
  </si>
  <si>
    <t>Grelha em alumínio fundido para caixas e canaletas - linha comercial</t>
  </si>
  <si>
    <t>49.06.190</t>
  </si>
  <si>
    <t>Grelha pré-moldada em concreto, com furos redondos, 79,5 x 24,5 x 8 cm</t>
  </si>
  <si>
    <t>49.06.200</t>
  </si>
  <si>
    <t>Captador pluvial em aço inoxidável e grelha em alumínio, com mecanismo anti-vórtice, DN= 50 mm</t>
  </si>
  <si>
    <t>49.06.210</t>
  </si>
  <si>
    <t>Captador pluvial em aço inoxidável e grelha em alumínio, com mecanismo anti-vórtice, DN= 75 mm</t>
  </si>
  <si>
    <t>49.06.400</t>
  </si>
  <si>
    <t>Tampão em ferro fundido, diâmetro de 600 mm, classe B 125 (ruptura &gt; 125 kN)</t>
  </si>
  <si>
    <t>49.06.410</t>
  </si>
  <si>
    <t>Tampão em ferro fundido, diâmetro de 600 mm, classe C 250 (ruptura &gt; 250 kN)</t>
  </si>
  <si>
    <t>49.06.420</t>
  </si>
  <si>
    <t>Tampão em ferro fundido, diâmetro de 600 mm, classe D 400 (ruptura&gt; 400 kN)</t>
  </si>
  <si>
    <t>49.06.430</t>
  </si>
  <si>
    <t>Tampão em ferro fundido de 300 x 300 mm, classe B 125 (ruptura &gt; 125 kN)</t>
  </si>
  <si>
    <t>49.06.440</t>
  </si>
  <si>
    <t>Tampão em ferro fundido de 400 x 400 mm, classe B 125 (ruptura &gt; 125 kN)</t>
  </si>
  <si>
    <t>49.06.450</t>
  </si>
  <si>
    <t>Tampão em ferro fundido de 500 x 500 mm, classe B 125 (ruptura &gt; 125 kN)</t>
  </si>
  <si>
    <t>49.06.460</t>
  </si>
  <si>
    <t>Tampão em ferro fundido de 600 x 600 mm, classe B 125 (ruptura &gt; 125 kN)</t>
  </si>
  <si>
    <t>49.06.480</t>
  </si>
  <si>
    <t>Tampão em ferro fundido com tampa articulada, de 400 x 600 mm, classe 15 (ruptura &gt; 1500 kg)</t>
  </si>
  <si>
    <t>49.06.550</t>
  </si>
  <si>
    <t>Grelha com calha e cesto coletor para piso em aço inoxidável, largura de 15 cm</t>
  </si>
  <si>
    <t>49.06.560</t>
  </si>
  <si>
    <t>Grelha com calha e cesto coletor para piso em aço inoxidável, largura de 20 cm</t>
  </si>
  <si>
    <t>49.08</t>
  </si>
  <si>
    <t>49.08.250</t>
  </si>
  <si>
    <t>49.11</t>
  </si>
  <si>
    <t>49.11.130</t>
  </si>
  <si>
    <t>Canaleta com grelha em alumínio, largura de 80 mm</t>
  </si>
  <si>
    <t>49.11.140</t>
  </si>
  <si>
    <t>Canaleta com grelha em alumínio, saída central vertical, largura de 46 mm</t>
  </si>
  <si>
    <t>49.11.141</t>
  </si>
  <si>
    <t>Canaleta com grelha abre-fecha, em aluminio, saída central ou vertical, largura 46mm</t>
  </si>
  <si>
    <t>49.12</t>
  </si>
  <si>
    <t>49.12.010</t>
  </si>
  <si>
    <t>Boca de lobo simples tipo PMSP com tampa de concreto</t>
  </si>
  <si>
    <t>49.12.030</t>
  </si>
  <si>
    <t>Boca de lobo dupla tipo PMSP com tampa de concreto</t>
  </si>
  <si>
    <t>49.12.050</t>
  </si>
  <si>
    <t>Boca de lobo tripla tipo PMSP com tampa de concreto</t>
  </si>
  <si>
    <t>49.12.100</t>
  </si>
  <si>
    <t>Caixa coletora em concreto armado 0,30 x 0,70 x 1,00 m</t>
  </si>
  <si>
    <t>49.12.110</t>
  </si>
  <si>
    <t>Poço de visita de 1,60 x 1,60 x 1,60 m - tipo PMSP</t>
  </si>
  <si>
    <t>49.12.120</t>
  </si>
  <si>
    <t>Chaminé para poço de visita tipo PMSP em alvenaria, diâmetro interno 70 cm - pescoço</t>
  </si>
  <si>
    <t>49.12.140</t>
  </si>
  <si>
    <t>Poço de visita em alvenaria tipo PMSP - balão</t>
  </si>
  <si>
    <t>49.13</t>
  </si>
  <si>
    <t>49.13.010</t>
  </si>
  <si>
    <t>Filtro biológico anaeróbio com anéis pré-moldados de concreto diâmetro de 1,40 m - h= 2,00 m</t>
  </si>
  <si>
    <t>49.13.020</t>
  </si>
  <si>
    <t>Filtro biológico anaeróbio com anéis pré-moldados de concreto diâmetro de 2,00 m - h= 2,00 m</t>
  </si>
  <si>
    <t>49.13.030</t>
  </si>
  <si>
    <t>Filtro biológico anaeróbio com anéis pré-moldados de concreto diâmetro de 2,40 m - h= 2,00 m</t>
  </si>
  <si>
    <t>49.13.040</t>
  </si>
  <si>
    <t>Filtro biológico anaeróbio com anéis pré-moldados de concreto diâmetro de 2,84 m - h= 2,50 m</t>
  </si>
  <si>
    <t>49.14</t>
  </si>
  <si>
    <t>49.14.010</t>
  </si>
  <si>
    <t>Fossa séptica câmara única com anéis pré-moldados em concreto, diâmetro externo de 1,50 m, altura útil de 1,50 m</t>
  </si>
  <si>
    <t>49.14.020</t>
  </si>
  <si>
    <t>Fossa séptica câmara única com anéis pré-moldados em concreto, diâmetro externo de 2,50 m, altura útil de 2,50 m</t>
  </si>
  <si>
    <t>49.14.030</t>
  </si>
  <si>
    <t>Fossa séptica câmara única com anéis pré-moldados em concreto, diâmetro externo de 2,50 m, altura útil de 4,00 m</t>
  </si>
  <si>
    <t>49.14.060</t>
  </si>
  <si>
    <t>SM-01 Sumidouro - poço absorvente</t>
  </si>
  <si>
    <t>49.14.070</t>
  </si>
  <si>
    <t>Tampão de concreto para sumidouro - diâmetro interno de 2,0 m</t>
  </si>
  <si>
    <t>49.15</t>
  </si>
  <si>
    <t>49.15.010</t>
  </si>
  <si>
    <t>Anel pré-moldado de concreto com diâmetro de 0,60 m</t>
  </si>
  <si>
    <t>49.15.030</t>
  </si>
  <si>
    <t>Anel pré-moldado de concreto com diâmetro de 0,80 m</t>
  </si>
  <si>
    <t>49.15.040</t>
  </si>
  <si>
    <t>Anel pré-moldado de concreto com diâmetro de 1,20 m</t>
  </si>
  <si>
    <t>49.15.050</t>
  </si>
  <si>
    <t>Anel pré-moldado de concreto com diâmetro de 1,50 m</t>
  </si>
  <si>
    <t>49.15.060</t>
  </si>
  <si>
    <t>Anel pré-moldado de concreto com diâmetro de 1,80 m</t>
  </si>
  <si>
    <t>49.15.100</t>
  </si>
  <si>
    <t>Anel pré-moldado de concreto com diâmetro de 3,00 m</t>
  </si>
  <si>
    <t>49.16</t>
  </si>
  <si>
    <t>49.16.050</t>
  </si>
  <si>
    <t>Realimentador automático, DN= 1'</t>
  </si>
  <si>
    <t>49.16.051</t>
  </si>
  <si>
    <t>Sifão ladrão em polietileno para extravasão, diâmetro de 100mm</t>
  </si>
  <si>
    <t>50</t>
  </si>
  <si>
    <t>50.01</t>
  </si>
  <si>
    <t>50.01.030</t>
  </si>
  <si>
    <t>Abrigo duplo para hidrante/mangueira, com visor e suporte (embutir e externo)</t>
  </si>
  <si>
    <t>50.01.080</t>
  </si>
  <si>
    <t>Mangueira com união de engate rápido, DN= 1 1/2´ (38 mm)</t>
  </si>
  <si>
    <t>50.01.090</t>
  </si>
  <si>
    <t>Botoeira para acionamento de bomba de incêndio tipo quebra-vidro</t>
  </si>
  <si>
    <t>50.01.100</t>
  </si>
  <si>
    <t>Mangueira com união de engate rápido, DN= 2 1/2´ (63 mm)</t>
  </si>
  <si>
    <t>50.01.110</t>
  </si>
  <si>
    <t>Esguicho em latão com engate rápido, DN= 2 1/2´, jato regulável</t>
  </si>
  <si>
    <t>50.01.130</t>
  </si>
  <si>
    <t>Abrigo simples com suporte, em aço inoxidável escovado, para mangueira de 1 1/2´, porta em vidro temperado jateado - inclusive mangueira de 30 m (2 x 15 m)</t>
  </si>
  <si>
    <t>50.01.160</t>
  </si>
  <si>
    <t>Adaptador de engate rápido em latão de 2 1/2´ x 1 1/2´</t>
  </si>
  <si>
    <t>50.01.170</t>
  </si>
  <si>
    <t>Adaptador de engate rápido em latão de 2 1/2´ x 2 1/2´</t>
  </si>
  <si>
    <t>50.01.180</t>
  </si>
  <si>
    <t>Hidrante de coluna com duas saídas, 4´x 2 1/2´ - simples</t>
  </si>
  <si>
    <t>50.01.200</t>
  </si>
  <si>
    <t>Tampão de engate rápido em latão, DN= 1 1/2´, com corrente</t>
  </si>
  <si>
    <t>50.01.220</t>
  </si>
  <si>
    <t>Esguicho latão com engate rápido, DN= 1 1/2´, jato regulável</t>
  </si>
  <si>
    <t>50.01.320</t>
  </si>
  <si>
    <t>Abrigo de hidrante de 1 1/2´ completo - inclusive mangueira de 30 m (2 x 15 m)</t>
  </si>
  <si>
    <t>50.01.330</t>
  </si>
  <si>
    <t>Abrigo de hidrante de 2 1/2´ completo - inclusive mangueira de 30 m (2 x 15 m)</t>
  </si>
  <si>
    <t>50.01.340</t>
  </si>
  <si>
    <t>Abrigo para registro de recalque tipo coluna, completo - inclusive tubulações e válvulas</t>
  </si>
  <si>
    <t>50.02</t>
  </si>
  <si>
    <t>50.02.020</t>
  </si>
  <si>
    <t>Bico de sprinkler cromado pendente com rompimento da ampola a 68°C</t>
  </si>
  <si>
    <t>50.02.050</t>
  </si>
  <si>
    <t>Alarme hidráulico tipo gongo</t>
  </si>
  <si>
    <t>50.02.060</t>
  </si>
  <si>
    <t>50.02.080</t>
  </si>
  <si>
    <t>Válvula de governo completa com alarme VGA, corpo em ferro fundido, extremidades flangeadas e DN = 6´</t>
  </si>
  <si>
    <t>50.05</t>
  </si>
  <si>
    <t>50.05.021</t>
  </si>
  <si>
    <t>Fonte eletroímã para interligar à central do sistema de detecção e alarme de incêndio</t>
  </si>
  <si>
    <t>50.05.022</t>
  </si>
  <si>
    <t>Destravador magnético (Eletroímã) para porta corta-fogo de 24 Vcc</t>
  </si>
  <si>
    <t>50.05.060</t>
  </si>
  <si>
    <t>Central de iluminação de emergência, completa, para até 6.000 W</t>
  </si>
  <si>
    <t>50.05.070</t>
  </si>
  <si>
    <t>Luminária para unidade centralizada pendente completa com lâmpadas fluorescentes compactas de 9 W</t>
  </si>
  <si>
    <t>50.05.080</t>
  </si>
  <si>
    <t>Luminária para unidade centralizada de sobrepor completa com lâmpada fluorescente compacta de 15 W</t>
  </si>
  <si>
    <t>50.05.160</t>
  </si>
  <si>
    <t>Módulo para adaptação de luminária de emergência, autonomia 90 minutos para lâmpada fluorescente de 32 W</t>
  </si>
  <si>
    <t>50.05.170</t>
  </si>
  <si>
    <t>Acionador manual tipo quebra vidro, em caixa plástica</t>
  </si>
  <si>
    <t>50.05.210</t>
  </si>
  <si>
    <t>Detector termovelocimétrico endereçável com base endereçável</t>
  </si>
  <si>
    <t>50.05.214</t>
  </si>
  <si>
    <t>Detector de gás liquefeito (GLP), gás natural (GN) ou derivados de metano</t>
  </si>
  <si>
    <t>50.05.230</t>
  </si>
  <si>
    <t>Sirene audiovisual tipo endereçável</t>
  </si>
  <si>
    <t>50.05.240</t>
  </si>
  <si>
    <t>Luminária para balizamento ou aclaramento de sobrepor completa com lâmpada fluorescente compacta de 9 W</t>
  </si>
  <si>
    <t>50.05.250</t>
  </si>
  <si>
    <t>Central de iluminação de emergência, completa, autonomia 1 hora, para até 240 W</t>
  </si>
  <si>
    <t>50.05.260</t>
  </si>
  <si>
    <t>Bloco autônomo de iluminação de emergência com autonomia mínima de 1 hora, equipado com 2 lâmpadas de 11 W</t>
  </si>
  <si>
    <t>50.05.270</t>
  </si>
  <si>
    <t>Central de detecção e alarme de incêndio completa, autonomia de 1 hora para 12 laços, 220 V/12 V</t>
  </si>
  <si>
    <t>50.05.280</t>
  </si>
  <si>
    <t>Sirene tipo corneta de 12 V</t>
  </si>
  <si>
    <t>50.05.310</t>
  </si>
  <si>
    <t>Bloco autônomo de iluminação de emergência com autonomia mínima de 3 horas, equipado com 2 faróis de lâmpadas de 21/55 W</t>
  </si>
  <si>
    <t>50.05.400</t>
  </si>
  <si>
    <t>Sirene eletrônica em caixa metálica de 4 x 4</t>
  </si>
  <si>
    <t>50.05.430</t>
  </si>
  <si>
    <t>Detector óptico de fumaça com base endereçável</t>
  </si>
  <si>
    <t>50.05.440</t>
  </si>
  <si>
    <t>Painel repetidor de detecção e alarme de incêndio tipo endereçável</t>
  </si>
  <si>
    <t>50.05.450</t>
  </si>
  <si>
    <t>Acionador manual quebra-vidro endereçável</t>
  </si>
  <si>
    <t>50.05.470</t>
  </si>
  <si>
    <t>Módulo isolador, módulo endereçador para áudio visual</t>
  </si>
  <si>
    <t>50.05.490</t>
  </si>
  <si>
    <t>Sinalizador audiovisual endereçável com LED</t>
  </si>
  <si>
    <t>50.10</t>
  </si>
  <si>
    <t>50.10.030</t>
  </si>
  <si>
    <t>Extintor sobre rodas de gás carbônico - capacidade de 10 kg</t>
  </si>
  <si>
    <t>50.10.050</t>
  </si>
  <si>
    <t>Extintor sobre rodas de gás carbônico - capacidade de 25 kg</t>
  </si>
  <si>
    <t>50.10.058</t>
  </si>
  <si>
    <t>Extintor manual de pó químico seco BC - capacidade de 4 kg</t>
  </si>
  <si>
    <t>50.10.060</t>
  </si>
  <si>
    <t>Extintor manual de pó químico seco BC - capacidade de 8 kg</t>
  </si>
  <si>
    <t>50.10.084</t>
  </si>
  <si>
    <t>Extintor manual de pó químico seco 20 BC - capacidade de 12 kg</t>
  </si>
  <si>
    <t>50.10.090</t>
  </si>
  <si>
    <t>Extintor sobre rodas de pó químico seco 20 BC - capacidade de 20 kg</t>
  </si>
  <si>
    <t>50.10.100</t>
  </si>
  <si>
    <t>Extintor manual de água pressurizada - capacidade de 10 litros</t>
  </si>
  <si>
    <t>50.10.110</t>
  </si>
  <si>
    <t>Extintor manual de pó químico seco ABC - capacidade de 4 kg</t>
  </si>
  <si>
    <t>50.10.120</t>
  </si>
  <si>
    <t>Extintor manual de pó químico seco ABC - capacidade de 6 kg</t>
  </si>
  <si>
    <t>50.10.140</t>
  </si>
  <si>
    <t>Extintor manual de gás carbônico 5 BC - capacidade de 6 kg</t>
  </si>
  <si>
    <t>50.10.210</t>
  </si>
  <si>
    <t>Suporte para extintor de piso em fibra de vidro</t>
  </si>
  <si>
    <t>50.10.220</t>
  </si>
  <si>
    <t>Suporte para extintor de piso em aço inoxidável</t>
  </si>
  <si>
    <t>50.20</t>
  </si>
  <si>
    <t>50.20.110</t>
  </si>
  <si>
    <t>Recarga de extintor de água pressurizada</t>
  </si>
  <si>
    <t>50.20.120</t>
  </si>
  <si>
    <t>Recarga de extintor de gás carbônico</t>
  </si>
  <si>
    <t>50.20.130</t>
  </si>
  <si>
    <t>Recarga de extintor de pó químico seco</t>
  </si>
  <si>
    <t>50.20.160</t>
  </si>
  <si>
    <t>Pintura de extintor de gás carbônico, pó químico seco, ou água pressurizada, com capacidade acima de 12 kg até 20 kg</t>
  </si>
  <si>
    <t>50.20.170</t>
  </si>
  <si>
    <t>Pintura de extintor de gás carbônico, pó químico seco, ou água pressurizada, com capacidade até 12 kg</t>
  </si>
  <si>
    <t>50.20.200</t>
  </si>
  <si>
    <t>Recolocação de bico de sprinkler</t>
  </si>
  <si>
    <t>54</t>
  </si>
  <si>
    <t>54.01</t>
  </si>
  <si>
    <t>54.01.050</t>
  </si>
  <si>
    <t>Compactação do subleito mínimo de 95% do PN</t>
  </si>
  <si>
    <t>54.01.200</t>
  </si>
  <si>
    <t>Base de macadame hidráulico</t>
  </si>
  <si>
    <t>54.01.220</t>
  </si>
  <si>
    <t>Base de bica corrida</t>
  </si>
  <si>
    <t>54.01.230</t>
  </si>
  <si>
    <t>Base de macadame betuminoso</t>
  </si>
  <si>
    <t>54.01.300</t>
  </si>
  <si>
    <t>Pavimento de concreto rolado (concreto pobre) para base de pavimento rígido</t>
  </si>
  <si>
    <t>54.01.400</t>
  </si>
  <si>
    <t>Abertura de caixa até 25 cm, inclui escavação, compactação, transporte e preparo do sub-leito</t>
  </si>
  <si>
    <t>54.01.410</t>
  </si>
  <si>
    <t>Varrição de pavimento para recapeamento</t>
  </si>
  <si>
    <t>54.02</t>
  </si>
  <si>
    <t>54.02.030</t>
  </si>
  <si>
    <t>Revestimento primário com pedra britada, compactação mínima de 95% do PN</t>
  </si>
  <si>
    <t>54.03</t>
  </si>
  <si>
    <t>54.03.200</t>
  </si>
  <si>
    <t>54.03.210</t>
  </si>
  <si>
    <t>Camada de rolamento em concreto betuminoso usinado quente - CBUQ</t>
  </si>
  <si>
    <t>54.03.221</t>
  </si>
  <si>
    <t>Restauração de pavimento asfáltico com concreto betuminoso usinado quente - CBUQ</t>
  </si>
  <si>
    <t>54.03.230</t>
  </si>
  <si>
    <t>Imprimação betuminosa ligante</t>
  </si>
  <si>
    <t>54.03.240</t>
  </si>
  <si>
    <t>Imprimação betuminosa impermeabilizante</t>
  </si>
  <si>
    <t>54.03.250</t>
  </si>
  <si>
    <t>Revestimento de pré-misturado a quente</t>
  </si>
  <si>
    <t>54.03.260</t>
  </si>
  <si>
    <t>Revestimento de pré-misturado a frio</t>
  </si>
  <si>
    <t>54.04</t>
  </si>
  <si>
    <t>54.04.030</t>
  </si>
  <si>
    <t>Pavimentação em paralelepípedo, sem rejunte</t>
  </si>
  <si>
    <t>54.04.040</t>
  </si>
  <si>
    <t>Rejuntamento de paralelepípedo com areia</t>
  </si>
  <si>
    <t>54.04.050</t>
  </si>
  <si>
    <t>Rejuntamento de paralelepípedo com argamassa de cimento e areia 1:3</t>
  </si>
  <si>
    <t>54.04.060</t>
  </si>
  <si>
    <t>Rejuntamento de paralelepípedo com asfalto e pedrisco</t>
  </si>
  <si>
    <t>54.04.340</t>
  </si>
  <si>
    <t>Pavimentação em lajota de concreto 35 MPa, espessura 6 cm, tipos: raquete, retangular, sextavado e 16 faces, com rejunte em areia</t>
  </si>
  <si>
    <t>54.04.360</t>
  </si>
  <si>
    <t>Bloco diagonal em concreto tipo piso drenante para plantio de grama - 50 x 50 x 10 cm</t>
  </si>
  <si>
    <t>54.04.392</t>
  </si>
  <si>
    <t>Piso em placa de concreto permeável drenante, cor natural, com resina protetora</t>
  </si>
  <si>
    <t>54.06</t>
  </si>
  <si>
    <t>54.06.100</t>
  </si>
  <si>
    <t>Base em concreto com fck de 20 MPa, para guias, sarjetas ou sarjetões</t>
  </si>
  <si>
    <t>54.06.150</t>
  </si>
  <si>
    <t>Execução de perfil extrusado no local</t>
  </si>
  <si>
    <t>54.06.160</t>
  </si>
  <si>
    <t>Sarjeta ou sarjetão moldado no local, tipo PMSP em concreto com fck 20 MPa</t>
  </si>
  <si>
    <t>54.06.170</t>
  </si>
  <si>
    <t>Sarjeta ou sarjetão moldado no local, tipo PMSP em concreto com fck 25 MPa</t>
  </si>
  <si>
    <t>54.07</t>
  </si>
  <si>
    <t>54.07.040</t>
  </si>
  <si>
    <t>Passeio em mosaico português</t>
  </si>
  <si>
    <t>54.07.110</t>
  </si>
  <si>
    <t>Piso em ladrilho hidráulico preto, branco e cinza 20 x 20 cm, assentado com argamassa colante industrializada</t>
  </si>
  <si>
    <t>54.07.130</t>
  </si>
  <si>
    <t>Piso em ladrilho hidráulico várias cores 20 x 20 cm, assentado com argamassa colante industrializada</t>
  </si>
  <si>
    <t>54.07.210</t>
  </si>
  <si>
    <t>Rejuntamento de piso em ladrilho hidráulico (20 x 20 x 1,8 cm) com argamassa industrializada para rejunte, juntas de 2 mm</t>
  </si>
  <si>
    <t>54.07.240</t>
  </si>
  <si>
    <t>Rejuntamento de piso em ladrilho hidráulico (30 x 30 x 2,5 cm), com cimento branco, juntas de 2 mm</t>
  </si>
  <si>
    <t>54.07.260</t>
  </si>
  <si>
    <t>Piso em ladrilho hidráulico tipo rampa várias cores 30 x 30 cm, antiderrapante, assentado com argamassa mista</t>
  </si>
  <si>
    <t>54.20</t>
  </si>
  <si>
    <t>54.20.040</t>
  </si>
  <si>
    <t>Bate-roda em concreto pré-moldado</t>
  </si>
  <si>
    <t>54.20.100</t>
  </si>
  <si>
    <t>Reassentamento de guia pré-moldada reta e/ou curva</t>
  </si>
  <si>
    <t>54.20.110</t>
  </si>
  <si>
    <t>Reassentamento de paralelepípedos, sem rejunte</t>
  </si>
  <si>
    <t>54.20.120</t>
  </si>
  <si>
    <t>Reassentamento de pavimentação em lajota de concreto, espessura 6 cm, com rejunte em areia</t>
  </si>
  <si>
    <t>54.20.130</t>
  </si>
  <si>
    <t>Reassentamento de pavimentação em lajota de concreto, espessura 8 cm, com rejunte em areia</t>
  </si>
  <si>
    <t>54.20.140</t>
  </si>
  <si>
    <t>Reassentamento de pavimentação em lajota de concreto, espessura 10 cm, com rejunte em areia</t>
  </si>
  <si>
    <t>55</t>
  </si>
  <si>
    <t>55.01</t>
  </si>
  <si>
    <t>55.01.030</t>
  </si>
  <si>
    <t>Limpeza complementar com hidrojateamento</t>
  </si>
  <si>
    <t>55.01.070</t>
  </si>
  <si>
    <t>Limpeza complementar e especial de piso com produtos químicos</t>
  </si>
  <si>
    <t>55.01.080</t>
  </si>
  <si>
    <t>Limpeza complementar e especial de peças e aparelhos sanitários</t>
  </si>
  <si>
    <t>55.01.100</t>
  </si>
  <si>
    <t>Limpeza complementar e especial de vidros</t>
  </si>
  <si>
    <t>55.01.130</t>
  </si>
  <si>
    <t>Limpeza e lavagem de superfície revestida com material cerâmico ou pastilhas por hidrojateamento com rejuntamento</t>
  </si>
  <si>
    <t>55.02</t>
  </si>
  <si>
    <t>55.02.010</t>
  </si>
  <si>
    <t>Limpeza de caixa de inspeção</t>
  </si>
  <si>
    <t>55.02.020</t>
  </si>
  <si>
    <t>Limpeza de fossa</t>
  </si>
  <si>
    <t>55.02.040</t>
  </si>
  <si>
    <t>Limpeza e desobstrução de boca de lobo</t>
  </si>
  <si>
    <t>55.02.050</t>
  </si>
  <si>
    <t>Limpeza e desobstrução de canaletas ou tubulações de águas pluviais</t>
  </si>
  <si>
    <t>55.02.060</t>
  </si>
  <si>
    <t>Limpeza e desentupimento manual de tubulação de esgoto predial</t>
  </si>
  <si>
    <t>55.10</t>
  </si>
  <si>
    <t>55.10.030</t>
  </si>
  <si>
    <t>Locação de duto coletor de entulho</t>
  </si>
  <si>
    <t>61</t>
  </si>
  <si>
    <t>61.01</t>
  </si>
  <si>
    <t>61.01.670</t>
  </si>
  <si>
    <t>Elevador para passageiros, uso interno com capacidade mínima de 600 kg para duas paradas, portas unilaterais</t>
  </si>
  <si>
    <t>61.01.680</t>
  </si>
  <si>
    <t>Elevador para passageiros, uso interno com capacidade mínima de 600 kg para três paradas, portas unilaterais</t>
  </si>
  <si>
    <t>61.01.690</t>
  </si>
  <si>
    <t>Elevador para passageiros, uso interno com capacidade mínima de 600 kg para três paradas, portas bilaterais</t>
  </si>
  <si>
    <t>61.01.760</t>
  </si>
  <si>
    <t>Elevador para passageiros, uso interno com capacidade mínima de 600 kg para quatro paradas, portas bilaterais</t>
  </si>
  <si>
    <t>61.01.770</t>
  </si>
  <si>
    <t>Elevador para passageiros, uso interno com capacidade mínima de 600 kg para quatro paradas, portas unilaterais</t>
  </si>
  <si>
    <t>61.01.800</t>
  </si>
  <si>
    <t>Fechamento em vidro laminado para caixa de elevador</t>
  </si>
  <si>
    <t>61.10</t>
  </si>
  <si>
    <t>61.10.001</t>
  </si>
  <si>
    <t>Resfriadora de líquidos (Chiller), com compressor e condensação à ar, capacidade de 120 TR</t>
  </si>
  <si>
    <t>61.10.007</t>
  </si>
  <si>
    <t>Resfriadora de líquidos (Chiller), com compressor e condensação à ar, capacidade de 160 TR</t>
  </si>
  <si>
    <t>61.10.010</t>
  </si>
  <si>
    <t>Resfriadora de líquidos (Chiller), com compressor e condensação à ar, capacidade de 200-210 TR</t>
  </si>
  <si>
    <t>61.10.100</t>
  </si>
  <si>
    <t>Tratamento de ar (Fan-Coil) tipo Air Handling Unit de concepção modular, capacidade de 10 TR</t>
  </si>
  <si>
    <t>61.10.110</t>
  </si>
  <si>
    <t>Tratamento de ar (Fan-Coil) tipo Air Handling Unit de concepção modular, capacidade de 40 TR</t>
  </si>
  <si>
    <t>61.10.120</t>
  </si>
  <si>
    <t>Tratamento de ar (Fan-Coil) tipo Air Handling Unit de concepção modular, capacidade de 50 TR</t>
  </si>
  <si>
    <t>61.10.200</t>
  </si>
  <si>
    <t>Tratamento de ar compacta Fancolete Hidrônico tipo piso-teto, vazão de ar nominal 637 m³/h, capacidade de refrigeração 14.000 Btu/h - 1,2 TR</t>
  </si>
  <si>
    <t>61.10.210</t>
  </si>
  <si>
    <t>Tratamento de ar compacta Fancolete Hidrônico tipo piso-teto, vazão de ar nominal 1.215 m³/h, capacidade de refrigeração 25.000 Btu/h - 2,1 TR</t>
  </si>
  <si>
    <t>61.10.220</t>
  </si>
  <si>
    <t>Tratamento de ar compacta Fancolete Hidrônico tipo piso-teto, vazão de ar nominal 1.758 m³/h, capacidade de refrigeração 36.000 Btu/h - 3,0 TR</t>
  </si>
  <si>
    <t>61.10.230</t>
  </si>
  <si>
    <t>Tratamento de ar compacta Fancolete Hidrônico tipo piso-teto, vazão de ar nominal 2.166 m³/h, capacidade de refrigeração 48.000 Btu/h - 4,0 TR</t>
  </si>
  <si>
    <t>61.10.250</t>
  </si>
  <si>
    <t>Tratamento de ar compacta Fancolete Hidrônico tipo cassete, capacidade de refrigeração 20.000 Btu/h - 1,6 TR</t>
  </si>
  <si>
    <t>61.10.260</t>
  </si>
  <si>
    <t>Tratamento de ar compacta Fancolete Hidrônico tipo cassete, capacidade de refrigeração 25.000 Btu/h - 2,1 TR</t>
  </si>
  <si>
    <t>61.10.270</t>
  </si>
  <si>
    <t>Tratamento de ar compacta Fancolete Hidrônico tipo cassete, capacidade de refrigeração 32.000 Btu/h - 2,6 TR</t>
  </si>
  <si>
    <t>61.10.300</t>
  </si>
  <si>
    <t>Duto flexível aluminizado, seção circular - Ø 10cm (4")</t>
  </si>
  <si>
    <t>61.10.310</t>
  </si>
  <si>
    <t>Duto flexível aluminizado, seção circular - Ø 15cm (6")</t>
  </si>
  <si>
    <t>61.10.320</t>
  </si>
  <si>
    <t>Duto flexível aluminizado, seção circular - Ø 20cm (8")</t>
  </si>
  <si>
    <t>61.10.400</t>
  </si>
  <si>
    <t>Damper corta fogo (DCF) tipo comporta, com elemento fusível e chave fim de curso.</t>
  </si>
  <si>
    <t>61.10.401</t>
  </si>
  <si>
    <t>Damper de regulagem manual, tamanho: 0,10 m² a 0,14 m²</t>
  </si>
  <si>
    <t>61.10.402</t>
  </si>
  <si>
    <t>Damper de regulagem manual, tamanho: 0,15 m² a 0,20 m²</t>
  </si>
  <si>
    <t>61.10.403</t>
  </si>
  <si>
    <t>Damper de regulagem manual, tamanho: 0,21 m² a 0,40 m²</t>
  </si>
  <si>
    <t>61.10.410</t>
  </si>
  <si>
    <t>Serviço de instalação de Damper Corta Fogo</t>
  </si>
  <si>
    <t>61.10.420</t>
  </si>
  <si>
    <t>Motor (atuador) a ser acoplado ao Damper corta fogo</t>
  </si>
  <si>
    <t>61.10.430</t>
  </si>
  <si>
    <t>Tanque de compensação pressurizado, capacidade (volume mínimo) de 250 litros</t>
  </si>
  <si>
    <t>61.10.440</t>
  </si>
  <si>
    <t>Registro de regulagem de vazão de ar</t>
  </si>
  <si>
    <t>61.10.510</t>
  </si>
  <si>
    <t>Difusor de ar de longo alcance tipo Jet-Nozzles, vazão de ar 1.330 m³/h</t>
  </si>
  <si>
    <t>61.10.511</t>
  </si>
  <si>
    <t>Difusor para insuflamento de ar com plenum, multivias e colarinho</t>
  </si>
  <si>
    <t>61.10.512</t>
  </si>
  <si>
    <t>Difusor para insuflamento de ar com plenum, com 2 aberturas</t>
  </si>
  <si>
    <t>61.10.513</t>
  </si>
  <si>
    <t>Difusor de plástico, diâmetro Ø 15 cm</t>
  </si>
  <si>
    <t>61.10.514</t>
  </si>
  <si>
    <t>Difusor de plástico, diâmetro 20 cm</t>
  </si>
  <si>
    <t>61.10.530</t>
  </si>
  <si>
    <t>Difusor de insuflação de ar tipo direcional, medindo 30 x 30 cm</t>
  </si>
  <si>
    <t>61.10.550</t>
  </si>
  <si>
    <t>Difusor de insuflação de ar tipo direcional, medindo 45 x 15 cm</t>
  </si>
  <si>
    <t>61.10.567</t>
  </si>
  <si>
    <t>Grelha de porta, tamanho: 0,14 m² a 0,30 m²</t>
  </si>
  <si>
    <t>61.10.568</t>
  </si>
  <si>
    <t>Grelha de porta, tamanho: 0,07 m² a 0,13 m²</t>
  </si>
  <si>
    <t>61.10.569</t>
  </si>
  <si>
    <t>Grelha de porta, tamanho: 0,03 m² a 0,06 m²</t>
  </si>
  <si>
    <t>61.10.574</t>
  </si>
  <si>
    <t>Grelha de retorno/exaustão com registro, tamanho: 0,03 m² a 0,06 m²</t>
  </si>
  <si>
    <t>61.10.575</t>
  </si>
  <si>
    <t>Grelha de retorno/exaustão com registro, tamanho: 0,07 m² a 0,13 m²</t>
  </si>
  <si>
    <t>61.10.576</t>
  </si>
  <si>
    <t>Grelha de retorno/exaustão com registro, tamanho: 0,14 m² a 0,19 m²</t>
  </si>
  <si>
    <t>61.10.577</t>
  </si>
  <si>
    <t>Grelha de retorno/exaustão com registro, tamanho: 0,20 m² a 0,40 m²</t>
  </si>
  <si>
    <t>61.10.578</t>
  </si>
  <si>
    <t>Grelha de retorno/exaustão com registro, tamanho: 0,41 m² a 0,65 m²</t>
  </si>
  <si>
    <t>61.10.581</t>
  </si>
  <si>
    <t>Veneziana com tela e filtro G4</t>
  </si>
  <si>
    <t>61.10.582</t>
  </si>
  <si>
    <t>Veneziana com tela</t>
  </si>
  <si>
    <t>61.10.583</t>
  </si>
  <si>
    <t>Veneziana com tela, tamanho 38,5x33 cm</t>
  </si>
  <si>
    <t>61.10.584</t>
  </si>
  <si>
    <t>Veneziana com tela, tamanho 78,5x33 cm</t>
  </si>
  <si>
    <t>61.14</t>
  </si>
  <si>
    <t>61.14.005</t>
  </si>
  <si>
    <t>Caixa ventiladora com ventilador centrífugo, vazão 4.600 m³/h, pressão 30 mmCA - 220 / 380 V / 60HZ</t>
  </si>
  <si>
    <t>61.14.015</t>
  </si>
  <si>
    <t>Caixa ventiladora com ventilador centrífugo, vazão 28.000 m³/h, pressão 30 mmCA - 220 / 380 V / 60HZ</t>
  </si>
  <si>
    <t>61.14.050</t>
  </si>
  <si>
    <t>Caixa ventiladora com ventilador centrífugo, vazão 8.800 m³/h, pressão 35 mmCA - 220/380 V / 60Hz</t>
  </si>
  <si>
    <t>61.14.070</t>
  </si>
  <si>
    <t>Caixa ventiladora com ventilador centrífugo, vazão 1.710 m³/h, pressão 35 mmCA - 220/380 V / 60Hz</t>
  </si>
  <si>
    <t>61.14.080</t>
  </si>
  <si>
    <t>Caixa ventiladora com ventilador centrífugo, vazão 1.190 m³/h, pressão 35 mmCA - 220/380 V / 60Hz</t>
  </si>
  <si>
    <t>61.14.100</t>
  </si>
  <si>
    <t>Ventilador centrífugo de dupla aspiração "limite-load", vazão 20.000 m³/h, pressão 50 mmCA - 380/660 V / 60 Hz</t>
  </si>
  <si>
    <t>61.15</t>
  </si>
  <si>
    <t>61.15.020</t>
  </si>
  <si>
    <t>Tomada simples de sobrepor universal 2P+T - 10 A - 250 V</t>
  </si>
  <si>
    <t>61.15.030</t>
  </si>
  <si>
    <t>Transformador abaixador, entrada 110/220V, saída 24V+24V, corrente secundário 6A</t>
  </si>
  <si>
    <t>61.15.040</t>
  </si>
  <si>
    <t>Atuador Floating de 40Nm, sinal de controle 3 e 2 pontos, tensão de entrada AC/DC 24V, IP 54</t>
  </si>
  <si>
    <t>61.15.050</t>
  </si>
  <si>
    <t>Válvula motorizada esfera, com duas vias atuador floating, diâmetro 1 1/2"</t>
  </si>
  <si>
    <t>61.15.060</t>
  </si>
  <si>
    <t>Válvula de balanceamento diâmetro 1 " a 2-1/2"</t>
  </si>
  <si>
    <t>61.15.070</t>
  </si>
  <si>
    <t>Válvula borboleta na configuração wafer motorizada atuador floating diâmetro 3'' a 4"</t>
  </si>
  <si>
    <t>61.15.080</t>
  </si>
  <si>
    <t>Válvula duas vias on/off retorno elétrico diâmetro 1/2" a 3/4"</t>
  </si>
  <si>
    <t>61.15.090</t>
  </si>
  <si>
    <t>Válvula esfera motorizada de duas vias de atuador proporcional diâmetro 2" a 2-1/2"</t>
  </si>
  <si>
    <t>61.15.100</t>
  </si>
  <si>
    <t>Atuador proporcional de 10 Nm, tensão de entrada AC/DC 24 V - IP 54</t>
  </si>
  <si>
    <t>61.15.110</t>
  </si>
  <si>
    <t>Válvula esfera duas vias flangeada, diâmetro 3''</t>
  </si>
  <si>
    <t>61.15.120</t>
  </si>
  <si>
    <t>Acoplador a relé 24 VCC/VAC - 1 contato reversível</t>
  </si>
  <si>
    <t>61.15.130</t>
  </si>
  <si>
    <t>Chave de fluxo para ar</t>
  </si>
  <si>
    <t>61.15.140</t>
  </si>
  <si>
    <t>Repetidor de sinal I/I e V/I</t>
  </si>
  <si>
    <t>61.15.150</t>
  </si>
  <si>
    <t>Relé de corrente ajustável de 0 a 200 A</t>
  </si>
  <si>
    <t>61.15.160</t>
  </si>
  <si>
    <t>Sensor de temperatura ambiente PT100 - 2 fios</t>
  </si>
  <si>
    <t>61.15.162</t>
  </si>
  <si>
    <t>Pressostato diferencial para utilização em sistemas centrais de ar condicionado, pressão diferencial de 55 a 414 kPa</t>
  </si>
  <si>
    <t>61.15.164</t>
  </si>
  <si>
    <t>Termostato de seguraça com temperatura ajustável de 90°C - 110°C</t>
  </si>
  <si>
    <t>61.15.170</t>
  </si>
  <si>
    <t>Transmissor de pressão diferencial, operação de 0 a 750 Pa</t>
  </si>
  <si>
    <t>61.15.172</t>
  </si>
  <si>
    <t>Transmissor de pressão compacto, escala de pressão 0 a 10 Bar, sinal de saída 4 - 20 mA</t>
  </si>
  <si>
    <t>61.15.174</t>
  </si>
  <si>
    <t>Transmissor de temperatura e umidade para dutos, alta precisão, corrente de 0 a 20 mA, alimentação 12Vcc a 30Vcc</t>
  </si>
  <si>
    <t>61.15.181</t>
  </si>
  <si>
    <t>Controlador lógico programável para 16 entradas/16 saídas</t>
  </si>
  <si>
    <t>61.15.191</t>
  </si>
  <si>
    <t>Módulo de expansão para 4 canais de saída analógica</t>
  </si>
  <si>
    <t>61.15.196</t>
  </si>
  <si>
    <t>Módulo de expansão para 8 canais de entrada analógica</t>
  </si>
  <si>
    <t>61.15.201</t>
  </si>
  <si>
    <t>Módulo de expansão para 8 canais de entrada e saída digitais</t>
  </si>
  <si>
    <t>61.20</t>
  </si>
  <si>
    <t>61.20.040</t>
  </si>
  <si>
    <t>Cortina de ar com duas velocidades, para vão de 1,20 m</t>
  </si>
  <si>
    <t>61.20.092</t>
  </si>
  <si>
    <t>Cortina de ar com duas velocidades, para vão de 1,50 m</t>
  </si>
  <si>
    <t>61.20.100</t>
  </si>
  <si>
    <t>Ligação típica, (cavalete), para ar condicionado ´fancoil´, diâmetro de 1/2´</t>
  </si>
  <si>
    <t>61.20.110</t>
  </si>
  <si>
    <t>Ligação típica, (cavalete), para ar condicionado ´fancoil´, diâmetro de 3/4´</t>
  </si>
  <si>
    <t>61.20.120</t>
  </si>
  <si>
    <t>Ligação típica, (cavalete), para ar condicionado ´fancoil´, diâmetro de 1´</t>
  </si>
  <si>
    <t>61.20.130</t>
  </si>
  <si>
    <t>Ligação típica, (cavalete), para ar condicionado ´fancoil´, diâmetro de 1 1/4´</t>
  </si>
  <si>
    <t>61.20.450</t>
  </si>
  <si>
    <t>Duto em chapa de aço galvanizado</t>
  </si>
  <si>
    <t>62</t>
  </si>
  <si>
    <t>62.04</t>
  </si>
  <si>
    <t>62.04.060</t>
  </si>
  <si>
    <t>Tanque duplo com pés em aço inoxidável de 1600 x 700 x 850 mm</t>
  </si>
  <si>
    <t>62.04.070</t>
  </si>
  <si>
    <t>Mesa em aço inoxidável, largura até 700 mm</t>
  </si>
  <si>
    <t>62.04.090</t>
  </si>
  <si>
    <t>Mesa lateral em aço inoxidável com prateleira inferior, largura até 700 mm</t>
  </si>
  <si>
    <t>62.20</t>
  </si>
  <si>
    <t>62.20.330</t>
  </si>
  <si>
    <t>Coifa em aço inoxidável com filtro e exaustor axial - área até 3,00 m²</t>
  </si>
  <si>
    <t>62.20.340</t>
  </si>
  <si>
    <t>Coifa em aço inoxidável com filtro e exaustor axial - área de 3,01 até 7,50 m²</t>
  </si>
  <si>
    <t>62.20.350</t>
  </si>
  <si>
    <t>Coifa em aço inoxidável com filtro e exaustor axial - área de 7,51 até 16,00 m²</t>
  </si>
  <si>
    <t>65</t>
  </si>
  <si>
    <t>65.01</t>
  </si>
  <si>
    <t>65.01.210</t>
  </si>
  <si>
    <t>Câmara frigorífica para resfriados</t>
  </si>
  <si>
    <t>65.02</t>
  </si>
  <si>
    <t>65.02.100</t>
  </si>
  <si>
    <t>Câmara frigorífica para congelados</t>
  </si>
  <si>
    <t>66</t>
  </si>
  <si>
    <t>66.02</t>
  </si>
  <si>
    <t>66.02.060</t>
  </si>
  <si>
    <t>Repetidora de sinais de ocorrências, do painel sinóptico da central de alarme</t>
  </si>
  <si>
    <t>66.02.090</t>
  </si>
  <si>
    <t>Detector de metais, tipo portal, microprocessado</t>
  </si>
  <si>
    <t>66.02.130</t>
  </si>
  <si>
    <t>Porteiro eletrônico com um interfone</t>
  </si>
  <si>
    <t>66.02.239</t>
  </si>
  <si>
    <t>Sistema eletrônico de automatização de portão deslizante, para esforços até 800 kg</t>
  </si>
  <si>
    <t>66.02.240</t>
  </si>
  <si>
    <t>Sistema eletrônico de automatização de portão deslizante, para esforços maior de 800 kg e até 1400 kg</t>
  </si>
  <si>
    <t>66.02.460</t>
  </si>
  <si>
    <t>66.02.500</t>
  </si>
  <si>
    <t>Central de alarme microprocessada, para até 125 zonas</t>
  </si>
  <si>
    <t>66.02.560</t>
  </si>
  <si>
    <t>Controlador de acesso com identificação por impressão digital (biometria) e software de gerenciamento</t>
  </si>
  <si>
    <t>66.08</t>
  </si>
  <si>
    <t>66.08.042</t>
  </si>
  <si>
    <t>Câmera fixa compacta de 1/3", colorida, com lente varifocal, para áreas internas e externas</t>
  </si>
  <si>
    <t>66.08.049</t>
  </si>
  <si>
    <t>Câmera IP HD 1.3 MP, com dome de proteção e lente varifocal, para áreas internas e externas</t>
  </si>
  <si>
    <t>66.08.061</t>
  </si>
  <si>
    <t>Mesa controladora híbrida para até 32 câmeras IPs com teclado e joystick, compatível com sistema de CFTV, IP ou analógico</t>
  </si>
  <si>
    <t>66.08.081</t>
  </si>
  <si>
    <t>Mesa de apoio para até 6 monitores de 21,5"</t>
  </si>
  <si>
    <t>66.08.100</t>
  </si>
  <si>
    <t>Rack fechado padrão metálico, 19 x 12 Us x 470 mm</t>
  </si>
  <si>
    <t>66.08.110</t>
  </si>
  <si>
    <t>Rack fechado padrão metálico, 19 x 20 Us x 470 mm</t>
  </si>
  <si>
    <t>66.08.111</t>
  </si>
  <si>
    <t>Rack fechado de piso padrão metálico, 19 x 24 Us x 570 mm</t>
  </si>
  <si>
    <t>66.08.115</t>
  </si>
  <si>
    <t>Rack fechado de piso padrão metálico, 19 x 44 Us x 770 mm</t>
  </si>
  <si>
    <t>66.08.131</t>
  </si>
  <si>
    <t>Monitor LCD ou LED colorido, tela plana de 21,5"</t>
  </si>
  <si>
    <t>66.08.240</t>
  </si>
  <si>
    <t>Filtro passivo e misturador de sinais VHF / UHF / CATV</t>
  </si>
  <si>
    <t>66.08.250</t>
  </si>
  <si>
    <t>Receptor de sinais via satélite para 8 canais (rack)</t>
  </si>
  <si>
    <t>66.08.254</t>
  </si>
  <si>
    <t>Receptor de sinais via satélite para acesso em rede local, sem fio</t>
  </si>
  <si>
    <t>66.08.260</t>
  </si>
  <si>
    <t>Modulador de canais VHF / UHF / CATV / CFTV</t>
  </si>
  <si>
    <t>66.08.270</t>
  </si>
  <si>
    <t>Amplificador de linha VHF / UHF com conector de F-50 dB</t>
  </si>
  <si>
    <t>66.08.322</t>
  </si>
  <si>
    <t>Câmara fixa com domo e suporte de fixação, sensor de imagem CMOS, função WDR</t>
  </si>
  <si>
    <t>66.08.340</t>
  </si>
  <si>
    <t>Unidade de disco rígido (HD) externo de 5 TB</t>
  </si>
  <si>
    <t>66.08.400</t>
  </si>
  <si>
    <t>Estação de monitoramento "WorkStation" para até 3 monitores - memória ram de 8 GB</t>
  </si>
  <si>
    <t>66.08.401</t>
  </si>
  <si>
    <t>Estação de monitoramento "WorkStation" para até 3 monitores - memória ram de 16 GB</t>
  </si>
  <si>
    <t>66.08.600</t>
  </si>
  <si>
    <t>Unidade gerenciadora digital de vídeo em rede (NVR) de até 8 câmeras IP, armazenamento de 6 TB, 1 interface de rede Fast Ethernet</t>
  </si>
  <si>
    <t>66.08.610</t>
  </si>
  <si>
    <t>Unidade gerenciadora digital de vídeo em rede (NVR) de até 16 câmeras IP, armazenamento de 12 TB, 1 interface de rede Gigabit Ethernet e 4 entradas de alarme</t>
  </si>
  <si>
    <t>66.08.620</t>
  </si>
  <si>
    <t>Unidade gerenciadora digital vídeo em rede (NVR) de até 32 câmeras IP, armazenamento de 48 TB, 2 interface de rede Gigabit Ethernet e 16 entradas de alarme</t>
  </si>
  <si>
    <t>66.20</t>
  </si>
  <si>
    <t>66.20.150</t>
  </si>
  <si>
    <t>Guia organizadora de cabos para rack, 19´ 1 U</t>
  </si>
  <si>
    <t>66.20.170</t>
  </si>
  <si>
    <t>Guia organizadora de cabos para rack, 19´ 2 U</t>
  </si>
  <si>
    <t>66.20.180</t>
  </si>
  <si>
    <t>Caixa de proteção com suporte para câmera fixa interna ou externa</t>
  </si>
  <si>
    <t>66.20.202</t>
  </si>
  <si>
    <t>Instalação de câmera fixa para CFTV</t>
  </si>
  <si>
    <t>66.20.212</t>
  </si>
  <si>
    <t>Instalação de câmera móvel para CFTV</t>
  </si>
  <si>
    <t>66.20.221</t>
  </si>
  <si>
    <t>Switch Gigabit para servidor central com 24 portas frontais e 2 portas SFP, capacidade de 10/100/1000 Mbps</t>
  </si>
  <si>
    <t>66.20.225</t>
  </si>
  <si>
    <t>Switch Gigabit 24 portas com capacidade de 10/100/1000/Mbps</t>
  </si>
  <si>
    <t>67</t>
  </si>
  <si>
    <t>67.02</t>
  </si>
  <si>
    <t>67.02.160</t>
  </si>
  <si>
    <t>Medidor de vazão tipo calha Parshall com garganta W= 3´</t>
  </si>
  <si>
    <t>67.02.210</t>
  </si>
  <si>
    <t>Tela galvanizada revestida em poliamida, malha de 10 mm</t>
  </si>
  <si>
    <t>67.02.240</t>
  </si>
  <si>
    <t>Grade média em aço carbono, espaçamento de 2 cm com barras chatas de 1´ x 3/8´</t>
  </si>
  <si>
    <t>67.02.280</t>
  </si>
  <si>
    <t>Cesto em chapa de aço inoxidável com espessura de 1,5 mm e furos de 1/2´</t>
  </si>
  <si>
    <t>67.02.301</t>
  </si>
  <si>
    <t>Peneira estática em poliéster reforçado de fibra de vidro (PRFV) com tela de aço inoxidável AISI 304, malha de 1,5 mm, vazão de 50 l/s</t>
  </si>
  <si>
    <t>67.02.320</t>
  </si>
  <si>
    <t>Comporta em fibra de vidro (stop log) - espessura de 10 mm</t>
  </si>
  <si>
    <t>67.02.330</t>
  </si>
  <si>
    <t>Sistema de tratamento de águas cinzas e aproveitamento de águas pluviais, para reuso em fins não potáveis, vazão de 2,00 m³/h</t>
  </si>
  <si>
    <t>67.02.400</t>
  </si>
  <si>
    <t>Tanque em fibra de vidro (PRFV) com quebra ondas, capacidade de 25.000 l e misturador interno vertical em aço inoxidável</t>
  </si>
  <si>
    <t>67.02.410</t>
  </si>
  <si>
    <t>Sistema de tratamento de efluente por reator anaeróbio (UASB) e Filtro aeróbio (FAS), para obras de segurança com vazão máxima horária 12 l/s</t>
  </si>
  <si>
    <t>67.02.502</t>
  </si>
  <si>
    <t>67.02.503</t>
  </si>
  <si>
    <t>Elaboração de projeto de sistema de estação compacta de tratamento de esgoto para vazão máxima horária 12,0 l/s e atendimento classe II, tratamento de nitrogênio e fósforo, assessoria, documentação e aprovação na CETESB</t>
  </si>
  <si>
    <t>68</t>
  </si>
  <si>
    <t>68.01</t>
  </si>
  <si>
    <t>68.01.600</t>
  </si>
  <si>
    <t>Poste de concreto circular, 200 kg, H = 7,00 m</t>
  </si>
  <si>
    <t>68.01.620</t>
  </si>
  <si>
    <t>Poste de concreto circular, 200 kg, H = 9,00 m</t>
  </si>
  <si>
    <t>68.01.630</t>
  </si>
  <si>
    <t>Poste de concreto circular, 200 kg, H = 10,00 m</t>
  </si>
  <si>
    <t>68.01.640</t>
  </si>
  <si>
    <t>Poste de concreto circular, 200 kg, H = 11,00 m</t>
  </si>
  <si>
    <t>68.01.650</t>
  </si>
  <si>
    <t>Poste de concreto circular, 200 kg, H = 12,00 m</t>
  </si>
  <si>
    <t>68.01.670</t>
  </si>
  <si>
    <t>Poste de concreto circular, 300 kg, H = 9,00 m</t>
  </si>
  <si>
    <t>68.01.730</t>
  </si>
  <si>
    <t>Poste de concreto circular, 400 kg, H = 9,00 m</t>
  </si>
  <si>
    <t>68.01.740</t>
  </si>
  <si>
    <t>Poste de concreto circular, 400 kg, H = 10,00 m</t>
  </si>
  <si>
    <t>68.01.750</t>
  </si>
  <si>
    <t>Poste de concreto circular, 400 kg, H = 11,00 m</t>
  </si>
  <si>
    <t>68.01.760</t>
  </si>
  <si>
    <t>Poste de concreto circular, 400 kg, H = 12,00 m</t>
  </si>
  <si>
    <t>68.01.790</t>
  </si>
  <si>
    <t>Poste de concreto circular, 600 kg, H = 10,00 m</t>
  </si>
  <si>
    <t>68.01.800</t>
  </si>
  <si>
    <t>Poste de concreto circular, 600 kg, H = 11,00 m</t>
  </si>
  <si>
    <t>68.01.810</t>
  </si>
  <si>
    <t>Poste de concreto circular, 600 kg, H = 12,00 m</t>
  </si>
  <si>
    <t>68.01.850</t>
  </si>
  <si>
    <t>Poste de concreto circular, 1000 kg, H = 12,00 m</t>
  </si>
  <si>
    <t>68.02</t>
  </si>
  <si>
    <t>68.02.010</t>
  </si>
  <si>
    <t>Estai</t>
  </si>
  <si>
    <t>68.02.020</t>
  </si>
  <si>
    <t>Estrutura tipo M1</t>
  </si>
  <si>
    <t>68.02.030</t>
  </si>
  <si>
    <t>Estrutura tipo M2</t>
  </si>
  <si>
    <t>68.02.040</t>
  </si>
  <si>
    <t>Estrutura tipo N3</t>
  </si>
  <si>
    <t>68.02.050</t>
  </si>
  <si>
    <t>Estrutura tipo M1 - N3</t>
  </si>
  <si>
    <t>68.02.060</t>
  </si>
  <si>
    <t>Estrutura tipo M4</t>
  </si>
  <si>
    <t>68.02.070</t>
  </si>
  <si>
    <t>Estrutura tipo N2</t>
  </si>
  <si>
    <t>68.02.090</t>
  </si>
  <si>
    <t>Estrutura tipo N4</t>
  </si>
  <si>
    <t>68.02.100</t>
  </si>
  <si>
    <t>Armação secundária tipo 1C - 2R</t>
  </si>
  <si>
    <t>68.02.110</t>
  </si>
  <si>
    <t>Armação secundária tipo 1C - 3R</t>
  </si>
  <si>
    <t>68.02.120</t>
  </si>
  <si>
    <t>Armação secundária tipo 2C - 3R</t>
  </si>
  <si>
    <t>68.02.140</t>
  </si>
  <si>
    <t>Armação secundária tipo 4C - 6R</t>
  </si>
  <si>
    <t>68.20</t>
  </si>
  <si>
    <t>68.20.010</t>
  </si>
  <si>
    <t>Recolocação de poste de madeira</t>
  </si>
  <si>
    <t>68.20.040</t>
  </si>
  <si>
    <t>Braçadeira circular em aço carbono galvanizado, diâmetro nominal de 140 até 300 mm</t>
  </si>
  <si>
    <t>68.20.050</t>
  </si>
  <si>
    <t>Cruzeta em aço carbono galvanizado perfil ´L´ 75 x 75 x 8 mm, comprimento 2500 mm</t>
  </si>
  <si>
    <t>68.20.120</t>
  </si>
  <si>
    <t>Bengala em PVC para ramal de entrada, diâmetro de 32 mm</t>
  </si>
  <si>
    <t>69</t>
  </si>
  <si>
    <t>69.03</t>
  </si>
  <si>
    <t>69.03.090</t>
  </si>
  <si>
    <t>Aparelho telefônico multifrequencial, com teclas ´FLASH´, ´HOOK´, ´PAUSE´, ´LND´, ´MODE´</t>
  </si>
  <si>
    <t>69.03.130</t>
  </si>
  <si>
    <t>69.03.140</t>
  </si>
  <si>
    <t>69.03.310</t>
  </si>
  <si>
    <t>Caixa de tomada em poliamida e tampa para piso elevado, com 4 alojamentos para elétrica e até 8 alojamentos para telefonia e dados</t>
  </si>
  <si>
    <t>69.03.340</t>
  </si>
  <si>
    <t>Conector RJ-45 fêmea - categoria 6</t>
  </si>
  <si>
    <t>69.03.360</t>
  </si>
  <si>
    <t>Conector RJ-45 fêmea - categoria 6A</t>
  </si>
  <si>
    <t>69.03.400</t>
  </si>
  <si>
    <t>Central PABX híbrida de telefonia para 8 linhas tronco e 24 ramais digital e analógico</t>
  </si>
  <si>
    <t>69.03.410</t>
  </si>
  <si>
    <t>Central PABX híbrida de telefonia para 8 linhas tronco e 128 ramais digital e analógico</t>
  </si>
  <si>
    <t>69.03.420</t>
  </si>
  <si>
    <t>Central PABX híbrida de telefonia para 8 linhas tronco e 128 ramais digital e analógico, com recursos PBX Networking</t>
  </si>
  <si>
    <t>69.05</t>
  </si>
  <si>
    <t>69.05.010</t>
  </si>
  <si>
    <t>Estabilizador eletrônico de tensão, monofásico, com potência de 5 kVA</t>
  </si>
  <si>
    <t>69.05.040</t>
  </si>
  <si>
    <t>Estabilizador eletrônico de tensão, monofásico, com potência de 10 kVA</t>
  </si>
  <si>
    <t>69.05.230</t>
  </si>
  <si>
    <t>Estabilizador eletrônico de tensão, trifásico, com potência de 40 kVA</t>
  </si>
  <si>
    <t>69.06</t>
  </si>
  <si>
    <t>69.06.020</t>
  </si>
  <si>
    <t>Sistema ininterrupto de energia, trifásico on line de 10 kVA (220 V/220 V), com autonomia de 15 minutos</t>
  </si>
  <si>
    <t>69.06.030</t>
  </si>
  <si>
    <t>Sistema ininterrupto de energia, trifásico on line de 20 kVA (220 V/208 V-108 V), com autonomia 15 minutos</t>
  </si>
  <si>
    <t>69.06.040</t>
  </si>
  <si>
    <t>Sistema ininterrupto de energia, trifásico on line senoidal de 15 kVA (208 V/110 V), com autonomia de 15 minutos</t>
  </si>
  <si>
    <t>69.06.050</t>
  </si>
  <si>
    <t>Sistema ininterrupto de energia, monofásico, com potência de 2 kVA</t>
  </si>
  <si>
    <t>69.06.080</t>
  </si>
  <si>
    <t>Sistema ininterrupto de energia, monofásico on line senoidal de 5 kVA (220 V/110 V), com autonomia de 15 minutos</t>
  </si>
  <si>
    <t>69.06.100</t>
  </si>
  <si>
    <t>Sistema ininterrupto de energia, monofásico, com potência entre 5 a 7,5 kVA</t>
  </si>
  <si>
    <t>69.06.110</t>
  </si>
  <si>
    <t>Sistema ininterrupto de energia, monofásico de 600 VA (127 V/127 V), com autonomia de 10 a 15 minutos</t>
  </si>
  <si>
    <t>69.06.120</t>
  </si>
  <si>
    <t>Sistema ininterrupto de energia, trifásico on line senoidal de 10 kVA (220 V/110 V), com autonomia de 2 horas</t>
  </si>
  <si>
    <t>69.06.200</t>
  </si>
  <si>
    <t>Sistema ininterrupto de energia, trifásico on line de 20 kVA (220/127 V), com autonomia de 15 minutos</t>
  </si>
  <si>
    <t>69.06.210</t>
  </si>
  <si>
    <t>Sistema ininterrupto de energia, trifásico on line de 60 kVA (220/127 V), com autonomia de 15 minutos</t>
  </si>
  <si>
    <t>69.06.220</t>
  </si>
  <si>
    <t>Sistema ininterrupto de energia, trifásico on line de 80 kVA (220/127 V), com autonomia de 15 minutos</t>
  </si>
  <si>
    <t>69.06.240</t>
  </si>
  <si>
    <t>Sistema ininterrupto de energia, trifásico on line de 20 kVA (380/220 V), com autonomia de 15 minutos</t>
  </si>
  <si>
    <t>69.06.280</t>
  </si>
  <si>
    <t>Sistema ininterrupto de energia, trifásico on line senoidal de 5 kVA (220/110 V), com autonomia de 15 minutos</t>
  </si>
  <si>
    <t>69.06.290</t>
  </si>
  <si>
    <t>Sistema ininterrupto de energia, trifásico on line senoidal de 10 kVA (220/110 V), com autonomia de 10 a 15 minutos</t>
  </si>
  <si>
    <t>69.06.300</t>
  </si>
  <si>
    <t>Sistema ininterrupto de energia, trifásico on line senoidal de 50 kVA (220/110 V), com autonomia de 15 minutos</t>
  </si>
  <si>
    <t>69.06.320</t>
  </si>
  <si>
    <t>Sistema ininterrupto de energia, trifásico on line senoidal de 7,5 kVA (220/110 V), com autonomia de 15 minutos</t>
  </si>
  <si>
    <t>69.08</t>
  </si>
  <si>
    <t>69.08.010</t>
  </si>
  <si>
    <t>Distribuidor interno óptico - 1 U para até 24 fibras</t>
  </si>
  <si>
    <t>69.09</t>
  </si>
  <si>
    <t>69.09.250</t>
  </si>
  <si>
    <t>Patch cords de 1,50 ou 3,00 m - RJ-45 / RJ-45 - categoria 6A</t>
  </si>
  <si>
    <t>69.09.260</t>
  </si>
  <si>
    <t>Patch panel de 24 portas - categoria 6</t>
  </si>
  <si>
    <t>69.09.300</t>
  </si>
  <si>
    <t>Voice panel de 50 portas - categoria 3</t>
  </si>
  <si>
    <t>69.09.360</t>
  </si>
  <si>
    <t>Patch cords de 2,00 ou 3,00 m - RJ-45 / RJ-45 - categoria 6A</t>
  </si>
  <si>
    <t>69.09.370</t>
  </si>
  <si>
    <t>Transceptor Gigabit SX - LC conectável de formato pequeno (SFP)</t>
  </si>
  <si>
    <t>69.10</t>
  </si>
  <si>
    <t>69.10.130</t>
  </si>
  <si>
    <t>Amplificador de potência para VHF e CATV-50 dB, frequência 40 a 550 MHz</t>
  </si>
  <si>
    <t>69.10.140</t>
  </si>
  <si>
    <t>Antena parabólica com captador de sinais e modulador de áudio e vídeo</t>
  </si>
  <si>
    <t>69.20</t>
  </si>
  <si>
    <t>69.20.010</t>
  </si>
  <si>
    <t>Arame de espinar em aço inoxidável nu, para TV a cabo</t>
  </si>
  <si>
    <t>69.20.040</t>
  </si>
  <si>
    <t>Isolador roldana em porcelana de 72 x 72 mm</t>
  </si>
  <si>
    <t>69.20.050</t>
  </si>
  <si>
    <t>Suporte para isolador roldana tipo DM, padrão TELEBRÁS</t>
  </si>
  <si>
    <t>69.20.070</t>
  </si>
  <si>
    <t>Fita em aço inoxidável para poste de 0,50 m x 19 mm, com fecho em aço inoxidável</t>
  </si>
  <si>
    <t>69.20.100</t>
  </si>
  <si>
    <t>Tampa para caixa R1, padrão TELEBRÁS</t>
  </si>
  <si>
    <t>69.20.110</t>
  </si>
  <si>
    <t>Tampa para caixa R2, padrão TELEBRÁS</t>
  </si>
  <si>
    <t>69.20.130</t>
  </si>
  <si>
    <t>Bloco de ligação interna para 10 pares, BLI-10</t>
  </si>
  <si>
    <t>69.20.140</t>
  </si>
  <si>
    <t>Bloco de ligação com engate rápido para 10 pares, BER-10</t>
  </si>
  <si>
    <t>69.20.170</t>
  </si>
  <si>
    <t>Calha de aço com 4 tomadas 2P+T - 250 V, com cabo</t>
  </si>
  <si>
    <t>69.20.180</t>
  </si>
  <si>
    <t>Cordão óptico duplex, multimodo com conector LC/LC - 2,5 m</t>
  </si>
  <si>
    <t>69.20.200</t>
  </si>
  <si>
    <t>Bandeja fixa para rack, 19" x 500 mm</t>
  </si>
  <si>
    <t>69.20.210</t>
  </si>
  <si>
    <t>Bandeja fixa para rack, 19" x 800 mm</t>
  </si>
  <si>
    <t>69.20.220</t>
  </si>
  <si>
    <t>Bandeja deslizante para rack, 19" x 800 mm</t>
  </si>
  <si>
    <t>69.20.230</t>
  </si>
  <si>
    <t>Calha de aço com 8 tomadas 2P+T - 250 V, com cabo</t>
  </si>
  <si>
    <t>69.20.240</t>
  </si>
  <si>
    <t>Calha de aço com 12 tomadas 2P+T - 250 V, com cabo</t>
  </si>
  <si>
    <t>69.20.250</t>
  </si>
  <si>
    <t>69.20.270</t>
  </si>
  <si>
    <t>Divisor interno com 1 entrada e 2 saídas - 75 Ohms</t>
  </si>
  <si>
    <t>69.20.280</t>
  </si>
  <si>
    <t>Divisor interno com 1 entrada e 4 saídas - 75 Ohms</t>
  </si>
  <si>
    <t>69.20.290</t>
  </si>
  <si>
    <t>Tomada blindada para VHF/UHF, CATV e FM, frequência 5 MHz a 1 GHz</t>
  </si>
  <si>
    <t>69.20.300</t>
  </si>
  <si>
    <t>Bloco de distribuição com protetor de surtos, para 10 pares, BTDG-10</t>
  </si>
  <si>
    <t>69.20.340</t>
  </si>
  <si>
    <t>Tomada para TV, tipo pino Jack, com placa</t>
  </si>
  <si>
    <t>69.20.350</t>
  </si>
  <si>
    <t>Caixa de emenda ventilada, em polipropileno, para até 200 pares</t>
  </si>
  <si>
    <t>97</t>
  </si>
  <si>
    <t>97.01</t>
  </si>
  <si>
    <t>97.01.010</t>
  </si>
  <si>
    <t>Adesivo vinílico, padrão regulamentado, para sinalização de incêndio</t>
  </si>
  <si>
    <t>97.02</t>
  </si>
  <si>
    <t>97.02.030</t>
  </si>
  <si>
    <t>Placa comemorativa em aço inoxidável escovado</t>
  </si>
  <si>
    <t>97.02.036</t>
  </si>
  <si>
    <t>Placa de identificação em PVC com texto em vinil</t>
  </si>
  <si>
    <t>97.02.190</t>
  </si>
  <si>
    <t>Placa de identificação em acrílico com texto em vinil</t>
  </si>
  <si>
    <t>97.02.193</t>
  </si>
  <si>
    <t>Placa de sinalização em PVC fotoluminescente (200x200mm), com indicação de equipamentos de alarme, detecção e extinção de incêndio</t>
  </si>
  <si>
    <t>97.02.194</t>
  </si>
  <si>
    <t>Placa de sinalização em PVC fotoluminescente (150x150mm), com indicação de equipamentos de combate à incêndio e alarme</t>
  </si>
  <si>
    <t>97.02.195</t>
  </si>
  <si>
    <t>Placa de sinalização em PVC fotoluminescente, com indicação de rota de evacuação e saída de emergência</t>
  </si>
  <si>
    <t>97.02.196</t>
  </si>
  <si>
    <t>Placa de sinalização em PVC fotoluminescente, com identificação de pavimentos</t>
  </si>
  <si>
    <t>97.02.197</t>
  </si>
  <si>
    <t>Placa de sinalização em PVC, com indicação de alerta</t>
  </si>
  <si>
    <t>97.02.198</t>
  </si>
  <si>
    <t>Placa de sinalização em PVC, com indicação de proibição normativa</t>
  </si>
  <si>
    <t>97.02.210</t>
  </si>
  <si>
    <t>Placa de sinalização em PVC para ambientes</t>
  </si>
  <si>
    <t>97.03</t>
  </si>
  <si>
    <t>97.03.010</t>
  </si>
  <si>
    <t>Sinalização com pictograma em tinta acrílica</t>
  </si>
  <si>
    <t>97.04</t>
  </si>
  <si>
    <t>97.04.010</t>
  </si>
  <si>
    <t>Sinalização horizontal com tinta vinílica ou acrílica</t>
  </si>
  <si>
    <t>97.04.020</t>
  </si>
  <si>
    <t>Sinalização horizontal com termoplástico tipo Hot-spray</t>
  </si>
  <si>
    <t>97.05</t>
  </si>
  <si>
    <t>97.05.070</t>
  </si>
  <si>
    <t>Manta de borracha para sinalização em estacionamento e proteção de coluna e parede, de 1000 x 750 mm e espessura 10 mm</t>
  </si>
  <si>
    <t>97.05.080</t>
  </si>
  <si>
    <t>Cantoneira de borracha para sinalização em estacionamento e proteção de coluna, de 750 x 100 x 100 mm e espessura 10 mm</t>
  </si>
  <si>
    <t>97.05.100</t>
  </si>
  <si>
    <t>Sinalização vertical em placa de aço galvanizada com pintura em esmalte sintético</t>
  </si>
  <si>
    <t>97.05.130</t>
  </si>
  <si>
    <t>Colocação de placa em suporte de madeira / metálico - solo</t>
  </si>
  <si>
    <t>97.05.140</t>
  </si>
  <si>
    <t>Suporte de perfil metálico galvanizado</t>
  </si>
  <si>
    <t>98</t>
  </si>
  <si>
    <t>98.02</t>
  </si>
  <si>
    <t>98.02.210</t>
  </si>
  <si>
    <t>Banco de madeira com encosto e pés em ferro fundido pintado</t>
  </si>
  <si>
    <t xml:space="preserve">Acessórios </t>
  </si>
  <si>
    <t>Rede Hidráulica</t>
  </si>
  <si>
    <t>Dampers</t>
  </si>
  <si>
    <t>12.2</t>
  </si>
  <si>
    <t>12.4</t>
  </si>
  <si>
    <t>12.5</t>
  </si>
  <si>
    <t>12.6</t>
  </si>
  <si>
    <t>12.7</t>
  </si>
  <si>
    <t>12.8</t>
  </si>
  <si>
    <t>12.9</t>
  </si>
  <si>
    <t>12.11</t>
  </si>
  <si>
    <t>12.13</t>
  </si>
  <si>
    <t>12.15</t>
  </si>
  <si>
    <t>12.16</t>
  </si>
  <si>
    <t>12.17</t>
  </si>
  <si>
    <t>12.18</t>
  </si>
  <si>
    <t>12.19</t>
  </si>
  <si>
    <t>15.1.1</t>
  </si>
  <si>
    <t>15.1.2</t>
  </si>
  <si>
    <t>15.1.3</t>
  </si>
  <si>
    <t>15.1.4</t>
  </si>
  <si>
    <t>15.1.5</t>
  </si>
  <si>
    <t>15.2</t>
  </si>
  <si>
    <t>15.2.1</t>
  </si>
  <si>
    <t>15.2.2</t>
  </si>
  <si>
    <t>15.2.3</t>
  </si>
  <si>
    <t>15.2.4</t>
  </si>
  <si>
    <t>15.2.5</t>
  </si>
  <si>
    <t>15.2.6</t>
  </si>
  <si>
    <t>15.2.7</t>
  </si>
  <si>
    <t>15.2.8</t>
  </si>
  <si>
    <t>15.2.9</t>
  </si>
  <si>
    <t>15.2.10</t>
  </si>
  <si>
    <t>15.2.11</t>
  </si>
  <si>
    <t>15.2.12</t>
  </si>
  <si>
    <t>15.2.13</t>
  </si>
  <si>
    <t>15.2.14</t>
  </si>
  <si>
    <t>15.2.15</t>
  </si>
  <si>
    <t>15.2.16</t>
  </si>
  <si>
    <t>15.2.17</t>
  </si>
  <si>
    <t>15.3</t>
  </si>
  <si>
    <t>15.3.1</t>
  </si>
  <si>
    <t>15.3.2</t>
  </si>
  <si>
    <t>15.3.3</t>
  </si>
  <si>
    <t>15.3.4</t>
  </si>
  <si>
    <t>15.3.5</t>
  </si>
  <si>
    <t>15.3.6</t>
  </si>
  <si>
    <t>15.3.7</t>
  </si>
  <si>
    <t>15.3.8</t>
  </si>
  <si>
    <t>16.15</t>
  </si>
  <si>
    <t>16.18</t>
  </si>
  <si>
    <t>16.19</t>
  </si>
  <si>
    <t>16.21</t>
  </si>
  <si>
    <t>16.22</t>
  </si>
  <si>
    <t>16.23</t>
  </si>
  <si>
    <t>SINAPE</t>
  </si>
  <si>
    <t>VERSÃO 175</t>
  </si>
  <si>
    <t>Vigência: a partir de 01/03/19</t>
  </si>
  <si>
    <t>L.S.: 126,72 %</t>
  </si>
  <si>
    <t xml:space="preserve"> Descrição</t>
  </si>
  <si>
    <t>SERVIÇO TÉCNICO ESPECIALIZADO</t>
  </si>
  <si>
    <t>Parecer técnico</t>
  </si>
  <si>
    <t>Projeto de instalações elétricas</t>
  </si>
  <si>
    <t>Projeto executivo</t>
  </si>
  <si>
    <t>Levantamento topográfico e geofísico</t>
  </si>
  <si>
    <t>01.20.691</t>
  </si>
  <si>
    <t>Levantamento planimétrico cadastral com áreas ocupadas predominantemente por comunidades - área até 20.000 m² (mínimo de 3.500 m²)</t>
  </si>
  <si>
    <t>01.20.701</t>
  </si>
  <si>
    <t>01.20.711</t>
  </si>
  <si>
    <t>01.20.721</t>
  </si>
  <si>
    <t>Levantamento planimétrico cadastral com áreas até 50% de ocupação - área até 20.000 m² (mínimo de 3.500 m²)</t>
  </si>
  <si>
    <t>01.20.731</t>
  </si>
  <si>
    <t>01.20.741</t>
  </si>
  <si>
    <t>01.20.751</t>
  </si>
  <si>
    <t>Levantamento planimétrico cadastral com áreas acima de 50% de ocupação - área até 20.000 m² (mínimo de 4.000 m²)</t>
  </si>
  <si>
    <t>01.20.761</t>
  </si>
  <si>
    <t>01.20.771</t>
  </si>
  <si>
    <t>01.20.781</t>
  </si>
  <si>
    <t>Levantamento planialtimétrico cadastral com áreas ocupadas predominantemente por comunidades - área até 20.000 m² (mínimo de 3.500 m²)</t>
  </si>
  <si>
    <t>01.20.791</t>
  </si>
  <si>
    <t>01.20.801</t>
  </si>
  <si>
    <t>01.20.811</t>
  </si>
  <si>
    <t>Levantamento planialtimétrico cadastral com áreas até 50% de ocupação - área até 20.000 m² (mínimo de 4.000 m²)</t>
  </si>
  <si>
    <t>01.20.821</t>
  </si>
  <si>
    <t>01.20.831</t>
  </si>
  <si>
    <t>01.20.841</t>
  </si>
  <si>
    <t>Levantamento planialtimétrico cadastral com áreas acima de 50% de ocupação - área até 20.000 m² (mínimo de 3.500 m²)</t>
  </si>
  <si>
    <t>01.20.851</t>
  </si>
  <si>
    <t>01.20.861</t>
  </si>
  <si>
    <t>01.20.871</t>
  </si>
  <si>
    <t>Levantamento planialtimétrico cadastral em área rural até 2 alqueires (mínimo de 10.000 m²)</t>
  </si>
  <si>
    <t>01.20.881</t>
  </si>
  <si>
    <t>01.20.891</t>
  </si>
  <si>
    <t>01.20.901</t>
  </si>
  <si>
    <t>01.20.911</t>
  </si>
  <si>
    <t>Transporte de referência de nível (RN) - classe IIN (mínimo de 2km)</t>
  </si>
  <si>
    <t>01.20.921</t>
  </si>
  <si>
    <t>Implantação de marcos atraves de levantamento com GPS (mínimo de 3 marcos)</t>
  </si>
  <si>
    <t>Estudo geotécnico (sondagem)</t>
  </si>
  <si>
    <t>Tratamento, recuperação e trabalhos especiais em concreto</t>
  </si>
  <si>
    <t>01.23.700</t>
  </si>
  <si>
    <t>Taxa de mobilização e desmobilização para reforço estrutural com fibra de carbono</t>
  </si>
  <si>
    <t>01.23.701</t>
  </si>
  <si>
    <t>Preparação de substrato para colagem de fibra de carbono, mediante lixamento e/ou apicoamento e escovação</t>
  </si>
  <si>
    <t>01.23.702</t>
  </si>
  <si>
    <t>Fibra de carbono para reforço estrutural de alta resistencia - 300 g/m²</t>
  </si>
  <si>
    <t>Estudo e programa ambientais</t>
  </si>
  <si>
    <t>Poço profundo</t>
  </si>
  <si>
    <t>Centralizador de coluna para poço profundo, diâmetro de 4´ ou 6´</t>
  </si>
  <si>
    <t>INÍCIO, APOIO E ADMINISTRAÇÃO DA OBRA</t>
  </si>
  <si>
    <t>Construção provisória</t>
  </si>
  <si>
    <t>Container</t>
  </si>
  <si>
    <t>Tapume, vedação e proteções diversas</t>
  </si>
  <si>
    <t>Andaime e balancim</t>
  </si>
  <si>
    <t>Alocação de equipe, equipamento e ferramental</t>
  </si>
  <si>
    <t>Sinalização de obra</t>
  </si>
  <si>
    <t>Limpeza de terreno</t>
  </si>
  <si>
    <t>Limpeza manual do terreno, inclusive troncos até 5 cm de diâmetro, com caminhão à disposição dentro da obra, até o raio de 1,0 km</t>
  </si>
  <si>
    <t>Limpeza mecanizada do terreno, inclusive troncos até 15 cm de diâmetro, com caminhão à disposição dentro e fora da obra, com transporte no raio de até 1,0 km</t>
  </si>
  <si>
    <t>Locação de obra</t>
  </si>
  <si>
    <t>DEMOLIÇÃO SEM REAPROVEITAMENTO</t>
  </si>
  <si>
    <t>Demolição de concreto, lastro, mistura e afins</t>
  </si>
  <si>
    <t>Demolição de alvenaria</t>
  </si>
  <si>
    <t>Demolição de revestimento em massa</t>
  </si>
  <si>
    <t>Demolição de revestimento cerâmico e ladrilho hidráulico</t>
  </si>
  <si>
    <t>Demolição de revestimento sintético</t>
  </si>
  <si>
    <t>Demolição de revestimento em pedra e blocos maciços</t>
  </si>
  <si>
    <t>Demolição de revestimento asfáltico</t>
  </si>
  <si>
    <t>Fresagem de pavimento asfáltico com espessura até 5 cm, inclusive remoção do material fresado até 10 quilômetro e varrição</t>
  </si>
  <si>
    <t>Demolição de forro / divisórias</t>
  </si>
  <si>
    <t>Demolição de impermeabilização e afins</t>
  </si>
  <si>
    <t>Remoção de pintura</t>
  </si>
  <si>
    <t>RETIRADA COM PROVÁVEL REAPROVEITAMENTO</t>
  </si>
  <si>
    <t>Retirada de fechamento e elemento divisor</t>
  </si>
  <si>
    <t>Retirada de elementos de estrutura (concreto, ferro, alumínio e madeira)</t>
  </si>
  <si>
    <t>Retirada de telhamento e proteção</t>
  </si>
  <si>
    <t>Retirada de revestimento em pedra e blocos maciços</t>
  </si>
  <si>
    <t>Retirada de revestimentos em madeira</t>
  </si>
  <si>
    <t>Retirada de revestimentos sintéticos e metálicos</t>
  </si>
  <si>
    <t>Retirada de forro, brise e fachada</t>
  </si>
  <si>
    <t>Retirada de esquadria e elemento de madeira</t>
  </si>
  <si>
    <t>Retirada de esquadria e elementos metálicos</t>
  </si>
  <si>
    <t>Retirada de ferragens e acessórios para esquadrias</t>
  </si>
  <si>
    <t>Retirada de aparelhos, metais sanitários e registro</t>
  </si>
  <si>
    <t>Retirada de aparelhos elétricos e hidráulicos</t>
  </si>
  <si>
    <t>Retirada de impermeabilização e afins</t>
  </si>
  <si>
    <t>Retirada de vidro</t>
  </si>
  <si>
    <t>Retirada em instalação elétrica - letra A até B</t>
  </si>
  <si>
    <t>Retirada em instalação elétrica - letra C</t>
  </si>
  <si>
    <t>Retirada em instalação elétrica - letra D até I</t>
  </si>
  <si>
    <t>Retirada em instalação elétrica - letra J até N</t>
  </si>
  <si>
    <t>Retirada em instalação elétrica - letra O até S</t>
  </si>
  <si>
    <t>Retirada em instalação elétrica - letra T até o final</t>
  </si>
  <si>
    <t>Retirada em instalação hidráulica</t>
  </si>
  <si>
    <t>Retirada em instalação de combate a incêndio</t>
  </si>
  <si>
    <t>Retirada de sistema e equipamento de conforto mecânico</t>
  </si>
  <si>
    <t>Retirada diversa de peças pré-moldadas</t>
  </si>
  <si>
    <t>TRANSPORTE E MOVIMENTAÇÃO, DENTRO E FORA DA OBRA</t>
  </si>
  <si>
    <t>Transporte de material solto</t>
  </si>
  <si>
    <t>Transporte comercial, carreteiro e aluguel</t>
  </si>
  <si>
    <t>Transporte mecanizado de material solto</t>
  </si>
  <si>
    <t>Taxas de recolhimento</t>
  </si>
  <si>
    <t>Transporte mecanizado de solo</t>
  </si>
  <si>
    <t>SERVIÇO EM SOLO E ROCHA, MANUAL</t>
  </si>
  <si>
    <t>Escavação manual em campo aberto de solo, exceto rocha</t>
  </si>
  <si>
    <t>Escavação manual em valas e buracos de solo, exceto rocha</t>
  </si>
  <si>
    <t>Reaterro manual sem fornecimento de material</t>
  </si>
  <si>
    <t>Aterro manual sem fornecimento de material</t>
  </si>
  <si>
    <t>Carga / carregamento e descarga manual</t>
  </si>
  <si>
    <t>SERVIÇO EM SOLO E ROCHA, MECANIZADO</t>
  </si>
  <si>
    <t>Escavação ou corte mecanizados em campo aberto de solo, exceto rocha</t>
  </si>
  <si>
    <t>Escavação mecanizada de valas e buracos em solo, exceto rocha</t>
  </si>
  <si>
    <t>Escavação mecanizada em solo brejoso ou turfa</t>
  </si>
  <si>
    <t>Escavação ou carga mecanizada em campo aberto</t>
  </si>
  <si>
    <t>Apiloamento e nivelamento mecanizado de solo</t>
  </si>
  <si>
    <t>Reaterro mecanizado sem fornecimento de material</t>
  </si>
  <si>
    <t>Aterro mecanizado sem fornecimento de material</t>
  </si>
  <si>
    <t>ESCORAMENTO, CONTENÇÃO E DRENAGEM</t>
  </si>
  <si>
    <t>Escoramento</t>
  </si>
  <si>
    <t>Cimbramento</t>
  </si>
  <si>
    <t>Descimbramento</t>
  </si>
  <si>
    <t>Manta, filtro e dreno</t>
  </si>
  <si>
    <t>Barbacã</t>
  </si>
  <si>
    <t>Esgotamento</t>
  </si>
  <si>
    <t>Contenção</t>
  </si>
  <si>
    <t>FORMA</t>
  </si>
  <si>
    <t>Forma em tábua</t>
  </si>
  <si>
    <t>Desmontagem de forma em madeira para estrutura de laje, com tábuas</t>
  </si>
  <si>
    <t>Forma em madeira compensada</t>
  </si>
  <si>
    <t>Forma em papelão</t>
  </si>
  <si>
    <t>Forma em polipropileno</t>
  </si>
  <si>
    <t>ARMADURA E CORDOALHA ESTRUTURAL</t>
  </si>
  <si>
    <t>Armadura em barra</t>
  </si>
  <si>
    <t>Armadura em tela</t>
  </si>
  <si>
    <t>CONCRETO, MASSA E LASTRO</t>
  </si>
  <si>
    <t>Concreto usinado com controle fck - fornecimento do material</t>
  </si>
  <si>
    <t>Concreto usinado não estrutural - fornecimento do material</t>
  </si>
  <si>
    <t>Concreto executado no local com controle fck - fornecimento do material</t>
  </si>
  <si>
    <t>Concreto não estrutural executado no local - fornecimento do material</t>
  </si>
  <si>
    <t>Concreto e argamassa especial</t>
  </si>
  <si>
    <t>Lançamento e aplicação</t>
  </si>
  <si>
    <t>Lastro e enchimento</t>
  </si>
  <si>
    <t>Reparos, conservações e complementos - GRUPO 11</t>
  </si>
  <si>
    <t>FUNDAÇÃO PROFUNDA</t>
  </si>
  <si>
    <t>Broca</t>
  </si>
  <si>
    <t>Estaca pré-moldada de concreto</t>
  </si>
  <si>
    <t>Estaca escavada mecanicamente</t>
  </si>
  <si>
    <t>Estaca tipo STRAUSS</t>
  </si>
  <si>
    <t>Estaca tipo RAIZ</t>
  </si>
  <si>
    <t>Tubulão</t>
  </si>
  <si>
    <t>Estaca hélice contínua</t>
  </si>
  <si>
    <t>Estaca escavada com injeção ou microestaca</t>
  </si>
  <si>
    <t>LAJE E PAINEL DE FECHAMENTO PRÉ-FABRICADOS</t>
  </si>
  <si>
    <t>Laje pré-fabricada mista em vigotas treliçadas e lajotas</t>
  </si>
  <si>
    <t>13.01.130</t>
  </si>
  <si>
    <t>Laje pré-fabricada mista vigota treliçada/lajota cerâmica - LT 12 (8+4) e capa com concreto de 25 MPa</t>
  </si>
  <si>
    <t>13.01.150</t>
  </si>
  <si>
    <t>Laje pré-fabricada mista vigota treliçada/lajota cerâmica - LT 16 (12+4) e capa com concreto de 25 MPa</t>
  </si>
  <si>
    <t>13.01.170</t>
  </si>
  <si>
    <t>Laje pré-fabricada mista vigota treliçada/lajota cerâmica - LT 20 (16+4) e capa com concreto de 25 MPa</t>
  </si>
  <si>
    <t>13.01.190</t>
  </si>
  <si>
    <t>Laje pré-fabricada mista vigota treliçada/lajota cerâmica - LT 24 (20+4) e capa com concreto de 25 MPa</t>
  </si>
  <si>
    <t>13.01.210</t>
  </si>
  <si>
    <t>Laje pré-fabricada mista vigota treliçada/lajota cerâmica - LT 30 (24+6) e capa com concreto de 25 MPa</t>
  </si>
  <si>
    <t>13.01.310</t>
  </si>
  <si>
    <t>Laje pré-fabricada unidirecional em viga treliçada/lajota em EPS LT 12 (8 + 4), com capa de concreto de 25 MPa</t>
  </si>
  <si>
    <t>13.01.320</t>
  </si>
  <si>
    <t>Laje pré-fabricada unidirecional em viga treliçada/lajota em EPS LT 16 (12 + 4), com capa de concreto de 25 MPa</t>
  </si>
  <si>
    <t>13.01.330</t>
  </si>
  <si>
    <t>Laje pré-fabricada unidirecional em viga treliçada/lajota em EPS LT 20 (16 + 4), com capa de concreto de 25 MPa</t>
  </si>
  <si>
    <t>13.01.340</t>
  </si>
  <si>
    <t>Laje pré-fabricada unidirecional em viga treliçada/lajota em EPS LT 25 (20 + 5), com capa de concreto de 25 MPa</t>
  </si>
  <si>
    <t>13.01.350</t>
  </si>
  <si>
    <t>Laje pré-fabricada unidirecional em viga treliçada/lajota em EPS LT 30 (25 + 5), com capa de concreto de 25 MPa</t>
  </si>
  <si>
    <t>Laje pré-fabricada mista em vigotas protendidas e lajotas</t>
  </si>
  <si>
    <t>13.02.150</t>
  </si>
  <si>
    <t>Laje pré-fabricada mista vigota protendida/lajota cerâmica - LP 12 (8+4) e capa com concreto de 25 MPa</t>
  </si>
  <si>
    <t>13.02.170</t>
  </si>
  <si>
    <t>Laje pré-fabricada mista vigota protendida/lajota cerâmica - LP 16 (12+4) e capa com concreto de 25 MPa</t>
  </si>
  <si>
    <t>13.02.190</t>
  </si>
  <si>
    <t>Laje pré-fabricada mista vigota protendida/lajota cerâmica - LP 20 (16+4) e capa com concreto de 25 MPa</t>
  </si>
  <si>
    <t>13.02.210</t>
  </si>
  <si>
    <t>Laje pré-fabricada mista vigota protendida/lajota cerâmica - LP 25 (20+5) e capa com concreto de 25 MPa</t>
  </si>
  <si>
    <t>Pré-laje</t>
  </si>
  <si>
    <t>ALVENARIA E ELEMENTO DIVISOR</t>
  </si>
  <si>
    <t>Alvenaria de fundação (embasamento)</t>
  </si>
  <si>
    <t>Alvenaria com tijolo maciço comum ou especial</t>
  </si>
  <si>
    <t>Alvenaria com tijolo laminado aparente</t>
  </si>
  <si>
    <t>Alvenaria com bloco cerâmico de vedação</t>
  </si>
  <si>
    <t>Alvenaria com bloco cerâmico estrutural</t>
  </si>
  <si>
    <t>Alvenaria com bloco de concreto de vedação</t>
  </si>
  <si>
    <t>Alvenaria com bloco de concreto estrutural</t>
  </si>
  <si>
    <t>Alvenaria de concreto celular ou sílico calcário</t>
  </si>
  <si>
    <t>Peças moldadas no local (vergas, pilaretes, etc.)</t>
  </si>
  <si>
    <t>Alvenaria e fechamento com vidro</t>
  </si>
  <si>
    <t>Elementos vazados (concreto, cerâmica e vidros)</t>
  </si>
  <si>
    <t>Divisória e fechamento</t>
  </si>
  <si>
    <t>Divisória e fechamento.</t>
  </si>
  <si>
    <t>Reparos, conservações e complementos - GRUPO 14</t>
  </si>
  <si>
    <t>ESTRUTURA EM MADEIRA, FERRO, ALUMÍNIO E CONCRETO</t>
  </si>
  <si>
    <t>Estrutura em madeira para cobertura</t>
  </si>
  <si>
    <t>Estrutura em aço</t>
  </si>
  <si>
    <t>15.03.150</t>
  </si>
  <si>
    <t>Fornecimento e montagem de estrutura metálica em perfil metalon, sem pintura</t>
  </si>
  <si>
    <t>Estrutura pré-fabricada de concreto</t>
  </si>
  <si>
    <t>Reparos, conservações e complementos - GRUPO 15</t>
  </si>
  <si>
    <t>TELHAMENTO</t>
  </si>
  <si>
    <t>Telhamento em barro</t>
  </si>
  <si>
    <t>Telhamento em cimento reforçado com fio sintético (CRFS)</t>
  </si>
  <si>
    <t>Telhamento em madeira ou fibra vegetal</t>
  </si>
  <si>
    <t>Telhamento metálico comum</t>
  </si>
  <si>
    <t>Telhamento metálico especial</t>
  </si>
  <si>
    <t>Telhamento em material sintético</t>
  </si>
  <si>
    <t>Telhamento em vidro</t>
  </si>
  <si>
    <t>Domos</t>
  </si>
  <si>
    <t>Painel, chapas e fechamento</t>
  </si>
  <si>
    <t>Calhas e rufos</t>
  </si>
  <si>
    <t>Reparos, conservações e complementos - GRUPO 16</t>
  </si>
  <si>
    <t>REVESTIMENTO EM MASSA OU FUNDIDO NO LOCAL</t>
  </si>
  <si>
    <t>Regularização de base</t>
  </si>
  <si>
    <t>Revestimento em argamassa</t>
  </si>
  <si>
    <t>Revestimento em cimentado</t>
  </si>
  <si>
    <t>Revestimento em gesso</t>
  </si>
  <si>
    <t>Revestimento em concreto</t>
  </si>
  <si>
    <t>Piso com requadro em concreto simples com controle de fck= 20 MPa</t>
  </si>
  <si>
    <t>Piso com requadro em concreto simples com controle de fck= 25 MPa</t>
  </si>
  <si>
    <t>Revestimento em granilite fundido no local</t>
  </si>
  <si>
    <t>Revestimento industrial fundido no local</t>
  </si>
  <si>
    <t>17.12.300</t>
  </si>
  <si>
    <t>Piso epoxi autonivelante, de multiplas camadas,  com espessura total de no mínimo 4mm, para trafego médio a moderado, com textura superficial áspera</t>
  </si>
  <si>
    <t>Revestimento especial fundido no local</t>
  </si>
  <si>
    <t>Reparos e conservações em massa e concreto - GRUPO 17</t>
  </si>
  <si>
    <t>REVESTIMENTO CERÂMICO</t>
  </si>
  <si>
    <t>Plaqueta laminada para revestimento</t>
  </si>
  <si>
    <t>Placa cerâmica esmaltada prensada</t>
  </si>
  <si>
    <t>Placa cerâmica não esmaltada extrudada</t>
  </si>
  <si>
    <t>Revestimento em porcelanato</t>
  </si>
  <si>
    <t>Revestimento em placa cerâmica esmaltada</t>
  </si>
  <si>
    <t>Revestimento em pastilha e mosaico</t>
  </si>
  <si>
    <t>Revestimento cerâmico não esmaltado extrudado</t>
  </si>
  <si>
    <t>REVESTIMENTO EM PEDRA</t>
  </si>
  <si>
    <t>Granito</t>
  </si>
  <si>
    <t>Mármore</t>
  </si>
  <si>
    <t>Pedra</t>
  </si>
  <si>
    <t>Reparos, conservações e complementos - GRUPO 19</t>
  </si>
  <si>
    <t>REVESTIMENTO EM MADEIRA</t>
  </si>
  <si>
    <t>Lambris de madeira</t>
  </si>
  <si>
    <t>Soalho de madeira</t>
  </si>
  <si>
    <t>Tacos</t>
  </si>
  <si>
    <t>Rodapé de madeira</t>
  </si>
  <si>
    <t>Reparos, conservações e complementos - GRUPO 20</t>
  </si>
  <si>
    <t>REVESTIMENTO SINTÉTICO E METÁLICO</t>
  </si>
  <si>
    <t>Revestimento em borracha</t>
  </si>
  <si>
    <t>Revestimento vinílico</t>
  </si>
  <si>
    <t>Revestimento metálico</t>
  </si>
  <si>
    <t>21.03.152</t>
  </si>
  <si>
    <t>Revestimento em placas de alumínio composto "ACM", espessura de 4 mm e acabamento em PVDF, na cor verde</t>
  </si>
  <si>
    <t>Forração e carpete</t>
  </si>
  <si>
    <t>Revestimento em cimento reforçado com fio sintético (CRFS)</t>
  </si>
  <si>
    <t>Revestimento sintético</t>
  </si>
  <si>
    <t>Rodapé sintético</t>
  </si>
  <si>
    <t>Degrau sintético</t>
  </si>
  <si>
    <t>Reparos, conservações e complementos - GRUPO 21</t>
  </si>
  <si>
    <t>FORRO, BRISE E FACHADA</t>
  </si>
  <si>
    <t>Forro de madeira</t>
  </si>
  <si>
    <t>Forro de gesso</t>
  </si>
  <si>
    <t>Forro sintético</t>
  </si>
  <si>
    <t>Forro metálico</t>
  </si>
  <si>
    <t>Brise-soleil</t>
  </si>
  <si>
    <t>Reparos, conservações e complementos - GRUPO 22</t>
  </si>
  <si>
    <t>ESQUADRIA, MARCENARIA E ELEMENTO EM MADEIRA</t>
  </si>
  <si>
    <t>Janela e veneziana em madeira</t>
  </si>
  <si>
    <t>Porta macho / fêmea montada com batente</t>
  </si>
  <si>
    <t>Porta lisa laminada montada com batente</t>
  </si>
  <si>
    <t>Marcenaria em geral</t>
  </si>
  <si>
    <t>Porta lisa comum montada com batente</t>
  </si>
  <si>
    <t>Porta lisa para acabamento em verniz montada com batente</t>
  </si>
  <si>
    <t>Porta comum completa - uso coletivo (padrão dimensional médio)</t>
  </si>
  <si>
    <t>Porta comum completa - uso público (padrão dimensional médio/pesado)</t>
  </si>
  <si>
    <t>Reparos, conservações e complementos - GRUPO 23</t>
  </si>
  <si>
    <t>Folha de porta lisa comum - 60 x 210 cm</t>
  </si>
  <si>
    <t>Folha de porta lisa comum - 70 x 210 cm</t>
  </si>
  <si>
    <t>Folha de porta lisa comum - 80 x 210 cm</t>
  </si>
  <si>
    <t>Folha de porta lisa comum - 90 x 210 cm</t>
  </si>
  <si>
    <t>Folha de porta em laminado fenólico melamínico com acabamento liso - 70 x 210 cm</t>
  </si>
  <si>
    <t>Folha de porta em laminado fenólico melamínico com acabamento liso - 90 x 210 cm</t>
  </si>
  <si>
    <t>Folha de porta em laminado fenólico melamínico com acabamento liso - 80 x 210 cm</t>
  </si>
  <si>
    <t>ESQUADRIA, SERRALHERIA E ELEMENTO EM FERRO</t>
  </si>
  <si>
    <t>Caixilho em ferro</t>
  </si>
  <si>
    <t>Portas, portões e gradis</t>
  </si>
  <si>
    <t>Elementos em ferro</t>
  </si>
  <si>
    <t>Esquadria, serralheria de segurança</t>
  </si>
  <si>
    <t>Grade de segurança em aço SAE 1045, para janela, diâmetro 1´, sem têmpera e revenimento</t>
  </si>
  <si>
    <t>Porta de segurança de abrir em grade de aço SAE 1045, diâmetro 1´, completa, sem têmpera e revenimento</t>
  </si>
  <si>
    <t>Porta de segurança de abrir em grade de aço SAE 1045 chapeada, diâmetro 1´, completa, sem têmpera e revenimento</t>
  </si>
  <si>
    <t>Porta de segurança de abrir em grade de aço SAE 1045, diâmetro 1´, com ferrolho longo embutido em caixa, completa, sem têmpera e revenimento</t>
  </si>
  <si>
    <t>Portão de segurança de abrir em grade de aço SAE 1045 chapeado, para muralha, diâmetro 1´, completo, sem têmpera e revenimento</t>
  </si>
  <si>
    <t>Grade de segurança em aço SAE 1045, para janela, diâmetro 1´, com têmpera e revenimento</t>
  </si>
  <si>
    <t>Porta de segurança de abrir em grade de aço SAE 1045, diâmetro 1´, completa, com têmpera e revenimento</t>
  </si>
  <si>
    <t>Porta de segurança de abrir em grade de aço SAE 1045 chapeada, diâmetro 1´, completa, com têmpera e revenimento</t>
  </si>
  <si>
    <t>Porta de segurança de abrir em grade de aço SAE 1045, diâmetro 1´, com ferrolho longo embutido em caixa, completa, com têmpera e revenimento</t>
  </si>
  <si>
    <t>Porta de segurança de abrir em grade de aço SAE 1045 chapeada, com isolamento acústico, diâmetro 1´, completa, com têmpera e revenimento</t>
  </si>
  <si>
    <t>Portão de segurança de abrir em grade de aço SAE 1045 chapeado, para muralha, diâmetro 1´, completo, com têmpera e revenimento</t>
  </si>
  <si>
    <t>Guichê de segurança em grade de aço SAE 1045, diâmetro de 1´, com têmpera e revenimento</t>
  </si>
  <si>
    <t>Guichê de segurança em grade de aço SAE 1045, diâmetro de 1´, sem têmpera e revenimento</t>
  </si>
  <si>
    <t>Esquadria, serralheria e elemento em ferro.</t>
  </si>
  <si>
    <t>Portas, portões e gradis.</t>
  </si>
  <si>
    <t>Esquadria, serralheria e elemento em aço inoxidável</t>
  </si>
  <si>
    <t>Reparos, conservações e complementos - GRUPO 24</t>
  </si>
  <si>
    <t>Chapa perfurada em aço SAE 1020, furos redondos de diâmetro 25 mm, espessura 1/4´ - inclusive soldagem</t>
  </si>
  <si>
    <t>ESQUADRIA, SERRALHERIA E ELEMENTO EM ALUMÍNIO</t>
  </si>
  <si>
    <t>Caixilho em alumínio</t>
  </si>
  <si>
    <t>Caixilho fixo em alumínio, sob medida - branco</t>
  </si>
  <si>
    <t>Caixilho em alumínio maxim-ar com vidro - branco</t>
  </si>
  <si>
    <t>Caixilho em alumínio basculante com vidro - branco</t>
  </si>
  <si>
    <t>Caixilho em alumínio de correr com vidro - branco</t>
  </si>
  <si>
    <t>Porta em alumínio</t>
  </si>
  <si>
    <t>Porta de correr em alumínio com veneziana e vidro - cor branca</t>
  </si>
  <si>
    <t>Elementos em alumínio</t>
  </si>
  <si>
    <t>Reparos, conservações e complementos - GRUPO 25</t>
  </si>
  <si>
    <t>ESQUADRIA E ELEMENTO EM VIDRO</t>
  </si>
  <si>
    <t>Vidro comum e laminado</t>
  </si>
  <si>
    <t>Vidro multilaminado de alta segurança, proteção balística nível III</t>
  </si>
  <si>
    <t>Vidro multilaminado de alta segurança em policarbonato, proteção balística nível III</t>
  </si>
  <si>
    <t>Vidro temperado</t>
  </si>
  <si>
    <t>Vidro especial</t>
  </si>
  <si>
    <t>Espelhos</t>
  </si>
  <si>
    <t>Reparos, conservações e complementos - GRUPO 26</t>
  </si>
  <si>
    <t>ESQUADRIA E ELEMENTO EM MATERIAL ESPECIAL</t>
  </si>
  <si>
    <t>Policarbonato</t>
  </si>
  <si>
    <t>Chapa de fibra de vidro</t>
  </si>
  <si>
    <t>PVC / VINIL</t>
  </si>
  <si>
    <t>FERRAGEM COMPLEMENTAR PARA ESQUADRIAS</t>
  </si>
  <si>
    <t>Ferragem para porta</t>
  </si>
  <si>
    <t>Ferragem completa com maçaneta tipo alavanca, para porta interna com 2 folhas</t>
  </si>
  <si>
    <t>Cadeado</t>
  </si>
  <si>
    <t>Cadeado de latão com cilindro de alta segurança, com 16 pinos e tetra-chave - 70mm</t>
  </si>
  <si>
    <t>Reparos, conservações e complementos - GRUPO 28</t>
  </si>
  <si>
    <t>Ferragem para vidro</t>
  </si>
  <si>
    <t>INSERTE METÁLICO</t>
  </si>
  <si>
    <t>Cantoneira</t>
  </si>
  <si>
    <t>Cabos e cordoalhas</t>
  </si>
  <si>
    <t>Cabo em aço galvanizado com alma de aço, diâmetro de 3/8´ (9,52 mm)</t>
  </si>
  <si>
    <t>Reparos, conservações e complementos - GRUPO 29</t>
  </si>
  <si>
    <t>ACESSIBILIDADE</t>
  </si>
  <si>
    <t>Barra de apoio</t>
  </si>
  <si>
    <t>Aparelhos elétricos, hidráulicos e a gás</t>
  </si>
  <si>
    <t>Revestimento</t>
  </si>
  <si>
    <t>Comunicação visual e sonora</t>
  </si>
  <si>
    <t>Sistema de alarme PNE com indicador áudiovisual, para pessoas com mobilidade reduzida ou cadeirante</t>
  </si>
  <si>
    <t>Sistema de alarme PNE com indicador áudiovisual, sistema sem fio (Wireless), para pessoas com mobilidade reduzida ou cadeirante</t>
  </si>
  <si>
    <t>30.06.124</t>
  </si>
  <si>
    <t>Sinalização com pictograma autoadesivo em policarbonato para piso 80 cm x 120 cm - área de resgate</t>
  </si>
  <si>
    <t>Aparelhos sanitários</t>
  </si>
  <si>
    <t>Elevador e plataforma</t>
  </si>
  <si>
    <t>IMPERMEABILIZAÇÃO, PROTEÇÃO E JUNTA</t>
  </si>
  <si>
    <t>Isolamentos térmicos / acústicos</t>
  </si>
  <si>
    <t>Junta de dilatação</t>
  </si>
  <si>
    <t>Junta de dilatação estrutural</t>
  </si>
  <si>
    <t>Apoios e afins</t>
  </si>
  <si>
    <t>Envelope de concreto e proteção de tubos</t>
  </si>
  <si>
    <t>Isolante térmico para tubos e dutos</t>
  </si>
  <si>
    <t>Impermeabilização flexível com manta</t>
  </si>
  <si>
    <t>Impermeabilização flexível com membranas</t>
  </si>
  <si>
    <t>Impermeabilização rígida</t>
  </si>
  <si>
    <t>Reparos, conservações e complementos - GRUPO 32</t>
  </si>
  <si>
    <t>PINTURA</t>
  </si>
  <si>
    <t>Preparo de base</t>
  </si>
  <si>
    <t>Massa corrida</t>
  </si>
  <si>
    <t>Pintura em superfícies de concreto / massa / gesso / pedras</t>
  </si>
  <si>
    <t>Pintura em superfícies de madeira</t>
  </si>
  <si>
    <t>Pintura em pisos</t>
  </si>
  <si>
    <t>Pintura em estruturas metálicas</t>
  </si>
  <si>
    <t>Pintura de sinalização</t>
  </si>
  <si>
    <t>Pintura em superfície de concreto/massa/gesso/pedras, inclusive preparo</t>
  </si>
  <si>
    <t>Pintura em superfície metálica, inclusive preparo</t>
  </si>
  <si>
    <t>33.11.050</t>
  </si>
  <si>
    <t>Esmalte à base água em superfície metálica, inclusive preparo</t>
  </si>
  <si>
    <t>Pintura em superfície de madeira, inclusive preparo</t>
  </si>
  <si>
    <t>PAISAGISMO E FECHAMENTOS</t>
  </si>
  <si>
    <t>Preparação de solo</t>
  </si>
  <si>
    <t>Vegetação rasteira</t>
  </si>
  <si>
    <t>Vegetação arbustiva</t>
  </si>
  <si>
    <t>Árvores</t>
  </si>
  <si>
    <t>Árvore ornamental tipo Falso barbatimão - h = 2,00m</t>
  </si>
  <si>
    <t>Árvore ornamental tipo Aroeira salsa - h= 2,00 m</t>
  </si>
  <si>
    <t>Cercas e fechamentos</t>
  </si>
  <si>
    <t>Cerca em arame farpado com mourões de concreto, com ponta inclinada - 12 fiadas</t>
  </si>
  <si>
    <t>Gradil em aço galvanizado eletrofundido, malha 65 x 132 mm e pintura eletrostática</t>
  </si>
  <si>
    <t>Corte, poda e remoção</t>
  </si>
  <si>
    <t>Reparos, conservações e complementos - GRUPO 34</t>
  </si>
  <si>
    <t>PLAYGROUND E EQUIPAMENTO RECREATIVO</t>
  </si>
  <si>
    <t>Quadra e equipamento de esportes</t>
  </si>
  <si>
    <t>Abrigo, guarita e quiosque</t>
  </si>
  <si>
    <t>Bancos</t>
  </si>
  <si>
    <t>Equipamento recreativo</t>
  </si>
  <si>
    <t>Mastro para bandeiras</t>
  </si>
  <si>
    <t>Reparos, conservações e complementos - GRUPO 35</t>
  </si>
  <si>
    <t>Conjunto de 4 lixeiras para coleta seletiva, com tampa basculante, capacidade 50 litros</t>
  </si>
  <si>
    <t>ENTRADA DE ENERGIA ELÉTRICA E TELEFONIA</t>
  </si>
  <si>
    <t>Entrada de energia - componentes</t>
  </si>
  <si>
    <t>Caixas de entrada / medição</t>
  </si>
  <si>
    <t>Suporte (Braquet)</t>
  </si>
  <si>
    <t>Isoladores</t>
  </si>
  <si>
    <t>Muflas e terminais</t>
  </si>
  <si>
    <t>Para-raios de média tensão</t>
  </si>
  <si>
    <t>Gerador e grupo gerador</t>
  </si>
  <si>
    <t>Transformador de entrada</t>
  </si>
  <si>
    <t>Reparos, conservações e complementos - GRUPO 36</t>
  </si>
  <si>
    <t>QUADRO E PAINEL PARA ENERGIA ELÉTRICA E TELEFONIA</t>
  </si>
  <si>
    <t>Quadro para telefonia embutir, proteção IP40 chapa nº 16msg</t>
  </si>
  <si>
    <t>Quadro para telefonia de sobrepor, proteção IP 40 chapa nº 16msg</t>
  </si>
  <si>
    <t>Quadro distribuição de luz e força de embutir universal</t>
  </si>
  <si>
    <t>Quadro distribuição de luz e força de sobrepor universal</t>
  </si>
  <si>
    <t>Painel autoportante</t>
  </si>
  <si>
    <t>Barramentos</t>
  </si>
  <si>
    <t>Bases</t>
  </si>
  <si>
    <t>Fusíveis</t>
  </si>
  <si>
    <t>Disjuntores</t>
  </si>
  <si>
    <t>Chave de baixa tensão</t>
  </si>
  <si>
    <t>Chave de média tensão</t>
  </si>
  <si>
    <t>Chave fusível base ´C´ para 15 kV/100 A, com capacidade de ruptura até 10 kA - com fusível</t>
  </si>
  <si>
    <t>Chave fusível base ´C´ para 15 kV/200 A, com capacidade de ruptura até 10 kA - com fusível</t>
  </si>
  <si>
    <t>Chave fusível base ´C´ para 25 kV/100 A, com capacidade de ruptura até 6,3 kA - com fusível</t>
  </si>
  <si>
    <t>Bus-way</t>
  </si>
  <si>
    <t>37.16.071</t>
  </si>
  <si>
    <t>Sistema de barramento blindado de 100 a 2500 A, trifásico, barra de cobre</t>
  </si>
  <si>
    <t>Dispositivo DR ou interruptor de corrente de fuga</t>
  </si>
  <si>
    <t>Transformador de Potencial</t>
  </si>
  <si>
    <t>Transformador de corrente</t>
  </si>
  <si>
    <t>Reparos, conservações e complementos - GRUPO 37</t>
  </si>
  <si>
    <t>Capacitor de potência</t>
  </si>
  <si>
    <t>Transformador de comando</t>
  </si>
  <si>
    <t>Supressor de surto</t>
  </si>
  <si>
    <t>Disjuntores.</t>
  </si>
  <si>
    <t>Disjuntor em caixa moldada bipolar, térmico e magnético fixos - 480V, de 10A a 50A para 120/240Vca - 25KA e para 380/440Vca - 18KA</t>
  </si>
  <si>
    <t>Disjuntor em caixa moldada bipolar, térmico e magnético fixos - 600V, de 150A para 120/240Vca - 25KA e para 380/440Vca - 18KA</t>
  </si>
  <si>
    <t>Disjuntor fixo a vácuo de 15 a 17,5kV, equipado com motorização de fechamento, com relê de proteção</t>
  </si>
  <si>
    <t>TUBULAÇÃO E CONDUTOR PARA ENERGIA ELÉTRICA E TELEFONIA BÁSICA</t>
  </si>
  <si>
    <t>Eletroduto em PVC rígido roscável</t>
  </si>
  <si>
    <t>Eletroduto galvanizado - médio</t>
  </si>
  <si>
    <t>Eletroduto galvanizado - pesado</t>
  </si>
  <si>
    <t>Eletroduto galvanizado a quente - pesado</t>
  </si>
  <si>
    <t>Canaleta, perfilado e acessórios</t>
  </si>
  <si>
    <t>Perfilado perfurado 38 x 38 mm em chapa 14 pré-zincada, com acessórios</t>
  </si>
  <si>
    <t>Perfilado perfurado 38 x 76 mm em chapa 14 pré-zincada, com acessórios</t>
  </si>
  <si>
    <t>Duto fechado de piso e acessórios</t>
  </si>
  <si>
    <t>Leitos e acessórios</t>
  </si>
  <si>
    <t>Eletroduto em polietileno de alta densidade</t>
  </si>
  <si>
    <t>Eletroduto metálico flexível</t>
  </si>
  <si>
    <t>Rodapé técnico e acessórios</t>
  </si>
  <si>
    <t>Eletroduto em PVC corrugado flexível</t>
  </si>
  <si>
    <t>Eletrocalha e acessórios</t>
  </si>
  <si>
    <t>Eletrocalha e acessórios.</t>
  </si>
  <si>
    <t>Eletrocalha e acessórios..</t>
  </si>
  <si>
    <t>CONDUTOR E ENFIAÇÃO DE ENERGIA ELÉTRICA E TELEFONIA</t>
  </si>
  <si>
    <t>Cabo de cobre, isolamento 450V / 750 V, isolação em PVC 70°C</t>
  </si>
  <si>
    <t>Cabo de cobre, isolamento 0,6/1kV, isolação em PVC 70°C</t>
  </si>
  <si>
    <t>Cabo de cobre nu, têmpera mole, classe 2</t>
  </si>
  <si>
    <t>Cabo de cobre tripolar, isolamento 8,7/15 kV, isolação EPR 90°C</t>
  </si>
  <si>
    <t>Cabo de cobre unipolar, isolamento 8,7/15 kV, isolação EPR 90°C</t>
  </si>
  <si>
    <t>Conectores</t>
  </si>
  <si>
    <t>Terminais de pressão e compressão</t>
  </si>
  <si>
    <t>Fios e cabos telefônicos</t>
  </si>
  <si>
    <t>Cabo de cobre flexível, isolamento 600 V, isolação em VC/E 105°C</t>
  </si>
  <si>
    <t>Cabo de alumínio nu com alma de aço</t>
  </si>
  <si>
    <t>Cabo de alumínio nu sem alma de aço</t>
  </si>
  <si>
    <t>Cabo para transmissão de dados</t>
  </si>
  <si>
    <t>Reparos, conservações e complementos - GRUPO 39</t>
  </si>
  <si>
    <t>Cabo de cobre flexível, isolamento 0,6/1 kV, isolação em HEPR 90°C</t>
  </si>
  <si>
    <t>Cabo de cobre flexível, isolamento 500 V, isolação PP 70°C</t>
  </si>
  <si>
    <t>Cabo de cobre flexível de 3 x 1,5 mm², isolamento 500 V - isolação PP 70°C</t>
  </si>
  <si>
    <t>Cabo de cobre flexível de 3 x 2,5 mm², isolamento 500 V - isolação PP 70°C</t>
  </si>
  <si>
    <t>Cabo de cobre flexível de 3 x 4 mm², isolamento 500 V - isolação PP 70°C</t>
  </si>
  <si>
    <t>Cabo de cobre flexível de 3 x 6 mm², isolamento 500 V - isolação PP 70°C</t>
  </si>
  <si>
    <t>Cabo de cobre flexível de 4 x 4 mm², isolamento 500 V - isolação PP 70°C</t>
  </si>
  <si>
    <t>Cabo de cobre flexível de 4 x 6 mm², isolamento 500 V - isolação PP 70°C</t>
  </si>
  <si>
    <t>Cabo de cobre unipolar, isolamento 15/25 kV, isolação EPR 90 °C / 105 °C</t>
  </si>
  <si>
    <t>Cabo de cobre flexível, isolamento 0,6/1kV - isolação HEPR 90° C - baixa emissão fumaça e gases</t>
  </si>
  <si>
    <t>Cabo óptico</t>
  </si>
  <si>
    <t>Cabo de cobre flexível, isolamento 750 V - isolação 70°C, baixa emissão de fumaça e gases</t>
  </si>
  <si>
    <t>Cabo de cobre flexível de 1,5 mm², isolamento 750 V - isolação LSHF/A 70°C - baixa emissão de fumaça e gases</t>
  </si>
  <si>
    <t>Cabo de cobre flexível de 2,5 mm², isolamento 750 V - isolação LSHF/A 70°C - baixa emissão de fumaça e gases</t>
  </si>
  <si>
    <t>Cabo de cobre flexível de 4 mm², isolamento 750 V - isolação LSHF/A 70°C - baixa emissão de fumaça e gases</t>
  </si>
  <si>
    <t>Cabo de cobre flexível de 6 mm², isolamento 750 V - isolação LSHF/A 70°C - baixa emissão de fumaça e gases</t>
  </si>
  <si>
    <t>Cabo de cobre flexível de 10 mm², isolamento 750 V - isolação LSHF/A 70°C - baixa emissão de fumaça e gases</t>
  </si>
  <si>
    <t>Fios e cabos - áudio e vídeo</t>
  </si>
  <si>
    <t>DISTRIBUIÇÃO DE FORÇA E COMANDO DE ENERGIA ELÉTRICA E TELEFONIA</t>
  </si>
  <si>
    <t>Caixa de passagem estampada</t>
  </si>
  <si>
    <t>Caixa de passagem com tampa</t>
  </si>
  <si>
    <t>Tomadas</t>
  </si>
  <si>
    <t>Interruptores e minuterias</t>
  </si>
  <si>
    <t>Conduletes</t>
  </si>
  <si>
    <t>Caixa de passagem em PVC</t>
  </si>
  <si>
    <t>Contator</t>
  </si>
  <si>
    <t>Relé</t>
  </si>
  <si>
    <t>Chave comutadora e seletora</t>
  </si>
  <si>
    <t>Amperímetro</t>
  </si>
  <si>
    <t>Voltímetro</t>
  </si>
  <si>
    <t>Reparos, conservações e complementos - GRUPO 40</t>
  </si>
  <si>
    <t>ILUMINAÇÃO</t>
  </si>
  <si>
    <t>Lâmpadas</t>
  </si>
  <si>
    <t>Acessórios para iluminação</t>
  </si>
  <si>
    <t>Lâmpada de descarga de alta potência</t>
  </si>
  <si>
    <t>Lâmpada halógena</t>
  </si>
  <si>
    <t>Lâmpada fluorescente</t>
  </si>
  <si>
    <t>Reator e equipamentos para lâmpada de descarga de alta potência</t>
  </si>
  <si>
    <t>Reator e equipamentos para lâmpada fluorescente</t>
  </si>
  <si>
    <t>Postes e acessórios</t>
  </si>
  <si>
    <t>Braço em tubo de ferro galvanizado de 1´ x 1,00 m para fixação de uma luminária</t>
  </si>
  <si>
    <t>Aparelho de iluminação pública e decorativa</t>
  </si>
  <si>
    <t>Aparelho de iluminação de longo alcance e específica</t>
  </si>
  <si>
    <t>Aparelho de iluminação a prova de tempo, gases e vapores</t>
  </si>
  <si>
    <t>Luminária blindada retangular de embutir, para lâmpada de 160 W</t>
  </si>
  <si>
    <t>Luminária blindada, arandela 45º e 90º, para lâmpada vapor metálico, vapor de sódio ou fluorescente compacta</t>
  </si>
  <si>
    <t>Aparelho de iluminação comercial e industrial</t>
  </si>
  <si>
    <t>Luminária redonda de sobrepor ou pendente com refletor em alumínio anodizado facho concentrado para 1 lâmpada vapor metálico elipsoidal de 250 ou 400W</t>
  </si>
  <si>
    <t>Aparelho de iluminação interna decorativa</t>
  </si>
  <si>
    <t>Reparos, conservações e complementos - GRUPO 41</t>
  </si>
  <si>
    <t>Luminária e acessórios especiais</t>
  </si>
  <si>
    <t>Iluminação Led</t>
  </si>
  <si>
    <t>Luminária LED retangular de embutir com refletor e aletas parabólicas, 4000 K, fluxo luminoso de 3351 a 3850 lm, potência de 31 a 37 W</t>
  </si>
  <si>
    <t>Luminária LED quadrada de sobrepor com difusor prismático translúcido, 4000 K, fluxo luminoso de 1363 a 1800 lm, potência de 15 a 19 W</t>
  </si>
  <si>
    <t>Luminária LED redonda de embutir com difusor translucido, 4000 K, fluxo luminoso de 1900 a 2000 lm, potência de 18 a 24 W</t>
  </si>
  <si>
    <t>Luminária LED redonda de sobrepor com difusor recuado translucido, 4000 K, fluxo luminoso de 1900 a 2000 lm, potência de 17 a 19 W</t>
  </si>
  <si>
    <t>PARA-RAIOS PARA EDIFICAÇÃO</t>
  </si>
  <si>
    <t>Complementos para para-raios</t>
  </si>
  <si>
    <t>Isolador galvanizado uso geral</t>
  </si>
  <si>
    <t>Isolador galvanizado para mastro</t>
  </si>
  <si>
    <t>Componentes de sustentação para mastro galvanizado</t>
  </si>
  <si>
    <t>Componentes para cabo de descida</t>
  </si>
  <si>
    <t>Barra condutora chata em alumínio de 3/4´ x 1/4´, inclusive acessórios de fixação</t>
  </si>
  <si>
    <t>Barra condutora chata em cobre de 3/4´ x 3/16´, inclusive acessórios de fixação</t>
  </si>
  <si>
    <t>Barra condutora chata em alumínio de 7/8´ x 1/8´, inclusive acessórios de fixação</t>
  </si>
  <si>
    <t>Reparos, conservações e complementos - GRUPO 42</t>
  </si>
  <si>
    <t>APARELHOS ELÉTRICOS, HIDRÁULICOS E A GÁS.</t>
  </si>
  <si>
    <t>Bebedouros</t>
  </si>
  <si>
    <t>Chuveiros</t>
  </si>
  <si>
    <t>Chuveiro com válvula de acionamento antivandalismo, DN= 3/4´</t>
  </si>
  <si>
    <t>Chuveiro elétrico de 6.500W / 220V com resistência blindada</t>
  </si>
  <si>
    <t>Chuveiro elétrico de 5.500 W / 220 V em PVC</t>
  </si>
  <si>
    <t>Chuveiro elétrico de 7.500W / 220 V, com resistência blindada</t>
  </si>
  <si>
    <t>Ducha multitemperaturas, com regulagem de inclinação, de 7.500 W / 220 V</t>
  </si>
  <si>
    <t>Aquecedores</t>
  </si>
  <si>
    <t>Coletor em alumínio para sistema de aquecimento solar com área coletora até 1,60 m²</t>
  </si>
  <si>
    <t>Coletor em alumínio para sistema de aquecimento solar com área coletora até 2,00 m²</t>
  </si>
  <si>
    <t>Torneiras elétricas</t>
  </si>
  <si>
    <t>Exaustor, ventilador e circulador de ar</t>
  </si>
  <si>
    <t>Exaustor elétrico em plástico, vazão de 150 a 190m³/h</t>
  </si>
  <si>
    <t>Emissores de som</t>
  </si>
  <si>
    <t>Aparelho condicionador de ar</t>
  </si>
  <si>
    <t>Equipamentos para sistema VRF ar condicionado</t>
  </si>
  <si>
    <t>Bombas centrífugas, uso geral</t>
  </si>
  <si>
    <t>Bombas submersíveis</t>
  </si>
  <si>
    <t>Bombas especiais, uso industrial</t>
  </si>
  <si>
    <t>Reparos, conservações e complementos - GRUPO 43</t>
  </si>
  <si>
    <t>APARELHOS E METAIS HIDRÁULICOS</t>
  </si>
  <si>
    <t>Aparelhos e louças</t>
  </si>
  <si>
    <t>Bancadas e tampos</t>
  </si>
  <si>
    <t>44.02.300</t>
  </si>
  <si>
    <t>Superfície sólido mineral para bancadas, saias, frontões e/ou cubas</t>
  </si>
  <si>
    <t>Acessórios e metais</t>
  </si>
  <si>
    <t>Armário de plástico de embutir, para lavatório</t>
  </si>
  <si>
    <t>Torneira de acionamento restrito, em latão cromado, DN= 1/2´ ou 3/4´</t>
  </si>
  <si>
    <t>Prateleiras</t>
  </si>
  <si>
    <t>Aparelhos de aço inoxidável</t>
  </si>
  <si>
    <t>Reparos, conservações e complementos - GRUPO 44</t>
  </si>
  <si>
    <t>ENTRADA DE ÁGUA, INCÊNDIO E GÁS</t>
  </si>
  <si>
    <t>Entrada de água</t>
  </si>
  <si>
    <t>Entrada de gás</t>
  </si>
  <si>
    <t>Hidrômetro</t>
  </si>
  <si>
    <t>Reparos, conservações e complementos - GRUPO 45</t>
  </si>
  <si>
    <t>TUBULAÇÃO E CONDUTORES PARA LÍQUIDOS E GASES.</t>
  </si>
  <si>
    <t>Tubulação em PVC rígido marrom para sistemas prediais de água fria</t>
  </si>
  <si>
    <t>Tubulação em PVC rígido branco para esgoto domiciliar</t>
  </si>
  <si>
    <t>Tubulação em PVC rígido branco série R - A.P e esgoto domiciliar</t>
  </si>
  <si>
    <t>Tubulação em PVC rígido com junta elástica - adução e distribuição de água</t>
  </si>
  <si>
    <t>Tubulação em PVC rígido com junta elástica - rede de esgoto</t>
  </si>
  <si>
    <t>Tubulação galvanizado</t>
  </si>
  <si>
    <t>Tubulação em aço carbono galvanizado classe schedule</t>
  </si>
  <si>
    <t>Conexões e acessórios em ferro fundido, predial e tradicional, esgoto e pluvial</t>
  </si>
  <si>
    <t>Tubulação em cobre para água quente, gás e vapor</t>
  </si>
  <si>
    <t>Tubulação em concreto para rede de águas pluviais</t>
  </si>
  <si>
    <t>Tubulação em PEAD corrugado perfurado para rede drenagem</t>
  </si>
  <si>
    <t>Tubulação em ferro dúctil para redes de saneamento</t>
  </si>
  <si>
    <t>Tubulação em PEAD - recalque de tratamento de esgoto</t>
  </si>
  <si>
    <t>Tubulação flangeada em ferro dúctil para redes de saneamento</t>
  </si>
  <si>
    <t>Tubulação flangeada em ferro dúctil para redes de saneamento.</t>
  </si>
  <si>
    <t>Reparos, conservações e complementos - GRUPO 46</t>
  </si>
  <si>
    <t>Tubulação em aço preto schedule</t>
  </si>
  <si>
    <t>Tubulação em concreto para rede de esgoto sanitário</t>
  </si>
  <si>
    <t>Tubulação em ferro fundido predial SMU - esgoto e pluvial</t>
  </si>
  <si>
    <t>Tubulação em cobre, para sistema de ar condicionado</t>
  </si>
  <si>
    <t>Tubulação em cobre rígido, para sistema VRF de ar condicionado</t>
  </si>
  <si>
    <t>Tubulação em PP - águas pluviais / esgoto</t>
  </si>
  <si>
    <t>VÁLVULAS E APARELHOS DE MEDIÇÃO E CONTROLE PARA LÍQUIDOS E GASES</t>
  </si>
  <si>
    <t>Registro e / ou válvula em latão fundido sem acabamento</t>
  </si>
  <si>
    <t>Registro e / ou válvula em latão fundido com acabamento cromado</t>
  </si>
  <si>
    <t>Válvula de descarga ou para acionamento de metais sanitários</t>
  </si>
  <si>
    <t>Registro e / ou válvula em bronze</t>
  </si>
  <si>
    <t>Registro e / ou válvula em ferro fundido</t>
  </si>
  <si>
    <t>Registro e / ou válvula em aço carbono fundido</t>
  </si>
  <si>
    <t>Registro e / ou válvula em aço carbono forjado</t>
  </si>
  <si>
    <t>Registro e / ou válvula em aço inoxidável forjado</t>
  </si>
  <si>
    <t>Aparelho de medição e controle</t>
  </si>
  <si>
    <t>Pressostato diferencial ajustável, caixa à prova de água, unidade sensora em aço inoxidável 316, faixa de operação entre 1,4 a 14 bar, para fluídos corrosivos, DN=1/2´</t>
  </si>
  <si>
    <t>Registro e / ou válvula em ferro dúctil</t>
  </si>
  <si>
    <t>Registro e / ou válvula em PVC rígido ou ABS</t>
  </si>
  <si>
    <t>Reparos, conservações e complementos - GRUPO 47</t>
  </si>
  <si>
    <t>47.20.181</t>
  </si>
  <si>
    <t>Filtro Y em aço carbono, classe 150 libras, conexões flangeadas, DN= 4´</t>
  </si>
  <si>
    <t>Chave de fluxo de água com retardo para tubulações com diâmetro nominal de 1´ a 6´ - conexão BSP</t>
  </si>
  <si>
    <t>RESERVATÓRIO E TANQUE PARA LÍQUIDOS E GASES</t>
  </si>
  <si>
    <t>Reservatório em material sintético</t>
  </si>
  <si>
    <t>Reservatório metálico</t>
  </si>
  <si>
    <t>Reservatório em concreto</t>
  </si>
  <si>
    <t>Torneira de boia</t>
  </si>
  <si>
    <t>Reparos, conservações e complementos - GRUPO 48</t>
  </si>
  <si>
    <t>CAIXA, RALO, GRELHA E ACESSÓRIO HIDRÁULICO</t>
  </si>
  <si>
    <t>Caixas sifonadas de PVC rígido</t>
  </si>
  <si>
    <t>Caixa de gordura</t>
  </si>
  <si>
    <t>Caixa de gordura em alvenaria, 600 x 600 x 600 mm</t>
  </si>
  <si>
    <t>Ralo em PVC rígido</t>
  </si>
  <si>
    <t>Ralo em ferro fundido</t>
  </si>
  <si>
    <t>Grelhas e tampas</t>
  </si>
  <si>
    <t>Caixa de passagem e inspeção</t>
  </si>
  <si>
    <t>Caixa de areia em PVC, diâmetro nominal de 100 mm</t>
  </si>
  <si>
    <t>Canaletas e afins</t>
  </si>
  <si>
    <t>Poço de visita, boca de lobo, caixa de passagem e afins</t>
  </si>
  <si>
    <t>Filtro anaeróbio</t>
  </si>
  <si>
    <t>Fossa séptica</t>
  </si>
  <si>
    <t>Anel e aduela pré-moldados</t>
  </si>
  <si>
    <t>Acessórios hidráulicos para água de reuso</t>
  </si>
  <si>
    <t>DETECÇÃO, COMBATE E PREVENÇÃO A INCÊNDIO</t>
  </si>
  <si>
    <t>Hidrantes e acessórios</t>
  </si>
  <si>
    <t>Registro e válvula controladora</t>
  </si>
  <si>
    <t>Bico de sprinkler tipo ´Up Right´ com rompimento da ampola a 68ºC</t>
  </si>
  <si>
    <t>Iluminação e sinalização de emergência</t>
  </si>
  <si>
    <t>50.05.491</t>
  </si>
  <si>
    <t>Sinalizador visual de advertência</t>
  </si>
  <si>
    <t>50.05.492</t>
  </si>
  <si>
    <t>Sinalizador audiovisual de advertência</t>
  </si>
  <si>
    <t>Extintores</t>
  </si>
  <si>
    <t>Reparos, conservações e complementos - GRUPO 50</t>
  </si>
  <si>
    <t>PAVIMENTAÇÃO E PASSEIO</t>
  </si>
  <si>
    <t>Pavimentação preparo de base</t>
  </si>
  <si>
    <t>Pavimentação com pedrisco e revestimento primário</t>
  </si>
  <si>
    <t>Pavimentação flexível</t>
  </si>
  <si>
    <t>Concreto asfáltico usinado a quente - Binder</t>
  </si>
  <si>
    <t>Pavimentação em paralelepípedos e blocos de concreto</t>
  </si>
  <si>
    <t>Guias e sarjetas</t>
  </si>
  <si>
    <t>Calçadas e passeios.</t>
  </si>
  <si>
    <t>Reparos, conservações e complementos - GRUPO 54</t>
  </si>
  <si>
    <t>LIMPEZA E ARREMATE</t>
  </si>
  <si>
    <t>Limpeza de obra</t>
  </si>
  <si>
    <t>Limpeza e desinfecção sanitária</t>
  </si>
  <si>
    <t>Remoção de entulho</t>
  </si>
  <si>
    <t>CONFORTO MECÂNICO, EQUIPAMENTO E SISTEMA</t>
  </si>
  <si>
    <t>Elevador</t>
  </si>
  <si>
    <t>Climatização</t>
  </si>
  <si>
    <t>61.10.012</t>
  </si>
  <si>
    <t>Resfriadora de líquidos (Chiller), com compressor e condensação à ar, capacidade de 80 TR</t>
  </si>
  <si>
    <t>61.10.564</t>
  </si>
  <si>
    <t>Grelha de insuflação de ar em alumínio anodizado, de dupla deflexão, tamanho: até 0,10 m²</t>
  </si>
  <si>
    <t>61.10.565</t>
  </si>
  <si>
    <t>Grelha de insuflação de ar em alumínio anodizado, de dupla deflexão, tamanho: acima de 0,10 m² até 0,50 m²</t>
  </si>
  <si>
    <t>61.10.566</t>
  </si>
  <si>
    <t>Grelha de insuflação de ar em alumínio anodizado, de dupla deflexão, tamanho: acima de 0,50 m² até 1,00 m²</t>
  </si>
  <si>
    <t>Ventilação</t>
  </si>
  <si>
    <t>Controles para Fan-Coil e CAG</t>
  </si>
  <si>
    <t>Reparos, conservações e complementos - GRUPO 61</t>
  </si>
  <si>
    <t>COZINHA, REFEITÓRIO, LAVANDERIA INDUSTRIAL E EQUIPAMENTOS</t>
  </si>
  <si>
    <t>Mobiliário e acessórios</t>
  </si>
  <si>
    <t>Reparos, conservações e complementos - GRUPO 62</t>
  </si>
  <si>
    <t>RESFRIAMENTO E CONSERVAÇÃO DE MATERIAL PERECÍVEL</t>
  </si>
  <si>
    <t>Câmara frigorífica para resfriado</t>
  </si>
  <si>
    <t>Câmara frigorífica para congelado</t>
  </si>
  <si>
    <t>SEGURANÇA, VIGILÂNCIA E CONTROLE, EQUIPAMENTO E SISTEMA</t>
  </si>
  <si>
    <t>Controle de acessos e alarme</t>
  </si>
  <si>
    <t>Vídeo porteiro eletrônico colorido, com um interfone</t>
  </si>
  <si>
    <t>Equipamentos para sistema de segurança, vigilância e controle</t>
  </si>
  <si>
    <t>Reparos, conservações e complementos - GRUPO 66</t>
  </si>
  <si>
    <t>CAPTAÇÃO, ADUÇÃO E TRATAMENTO DE ÁGUA E ESGOTO, EQUIPAMENTOS E SISTEMA</t>
  </si>
  <si>
    <t>Tratamento</t>
  </si>
  <si>
    <t>ELETRIFICAÇÃO, EQUIPAMENTOS E SISTEMA</t>
  </si>
  <si>
    <t>Posteamento</t>
  </si>
  <si>
    <t>Estrutura específica</t>
  </si>
  <si>
    <t>Reparos, conservações e complementos - GRUPO 68</t>
  </si>
  <si>
    <t>TELEFONIA, LÓGICA E TRANSMISSÃO DE DADOS, EQUIPAMENTOS E SISTEMA</t>
  </si>
  <si>
    <t>Distribuição e comando, caixas e equipamentos específicos</t>
  </si>
  <si>
    <t>Caixa subterrânea de entrada de telefonia, tipo R1 (600 x 350 x 500) mm, padrão TELEBRÁS, com tampa</t>
  </si>
  <si>
    <t>Caixa subterrânea de entrada de telefonia, tipo R2 (1070 x 520 x 500) mm, padrão TELEBRÁS, com tampa</t>
  </si>
  <si>
    <t>Estabilização de tensão</t>
  </si>
  <si>
    <t>Sistemas ininterruptos de energia</t>
  </si>
  <si>
    <t>Equipamentos para informática</t>
  </si>
  <si>
    <t>Sistema de rede</t>
  </si>
  <si>
    <t>Telecomunicações</t>
  </si>
  <si>
    <t>Reparos, conservações e complementos - GRUPO 69</t>
  </si>
  <si>
    <t>69.20.248</t>
  </si>
  <si>
    <t>Painel frontal cego - 19" x 1 U</t>
  </si>
  <si>
    <t>Painel frontal cego - 19" x 2 U</t>
  </si>
  <si>
    <t>SINALIZAÇÃO E COMUNICAÇÃO VISUAL</t>
  </si>
  <si>
    <t>Adesivos</t>
  </si>
  <si>
    <t>Placas, pórticos e obeliscos arquitetônicos</t>
  </si>
  <si>
    <t>Pintura de letras e pictogramas</t>
  </si>
  <si>
    <t>Pintura de sinalização viária</t>
  </si>
  <si>
    <t>Placas, pórticos e sinalização viária</t>
  </si>
  <si>
    <t>ARQUITETURA DE INTERIORES</t>
  </si>
  <si>
    <t>Mobiliário</t>
  </si>
  <si>
    <t>CPOS 175</t>
  </si>
  <si>
    <t>VALOR 
UNITÁRIO</t>
  </si>
  <si>
    <t>Construção do Hospital Regional de Bebedouro - 2ª Etapa de Obras</t>
  </si>
  <si>
    <t>12.3</t>
  </si>
  <si>
    <t>12.10</t>
  </si>
  <si>
    <t xml:space="preserve">                            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</si>
</sst>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0\ 00\ 00"/>
    <numFmt numFmtId="166" formatCode="#,##0.0"/>
    <numFmt numFmtId="167" formatCode="_(&quot;R$ &quot;* #,##0.00_);_(&quot;R$ &quot;* \(#,##0.00\);_(&quot;R$ &quot;* &quot;-&quot;??_);_(@_)"/>
    <numFmt numFmtId="168" formatCode="#,##0.00000"/>
    <numFmt numFmtId="169" formatCode="dd/mm/yy;@"/>
    <numFmt numFmtId="170" formatCode="0.0000;[Red]0.0000"/>
    <numFmt numFmtId="171" formatCode="0.0000"/>
    <numFmt numFmtId="172" formatCode="#,##0.00;[Red]#,##0.00"/>
    <numFmt numFmtId="173" formatCode="#,##0.00_ ;\-#,##0.00\ 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i/>
      <sz val="10"/>
      <color indexed="12"/>
      <name val="Arial"/>
      <family val="2"/>
    </font>
    <font>
      <b/>
      <i/>
      <sz val="10"/>
      <name val="Arial"/>
      <family val="2"/>
    </font>
    <font>
      <sz val="10"/>
      <color indexed="4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Trebuchet MS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9"/>
      <color theme="1"/>
      <name val="Arial"/>
      <family val="2"/>
    </font>
    <font>
      <b/>
      <sz val="11"/>
      <color rgb="FF333333"/>
      <name val="Roboto"/>
    </font>
    <font>
      <b/>
      <u/>
      <sz val="10"/>
      <color indexed="8"/>
      <name val="Arial"/>
      <family val="2"/>
    </font>
    <font>
      <b/>
      <i/>
      <sz val="11"/>
      <color indexed="8"/>
      <name val="Cambria"/>
      <family val="2"/>
      <scheme val="major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FF0000"/>
      <name val="Arial"/>
      <family val="2"/>
    </font>
    <font>
      <b/>
      <sz val="10"/>
      <color indexed="8"/>
      <name val="Arial"/>
      <family val="2"/>
    </font>
    <font>
      <b/>
      <i/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b/>
      <i/>
      <sz val="10"/>
      <color indexed="8"/>
      <name val="Arial"/>
      <family val="2"/>
    </font>
    <font>
      <sz val="10"/>
      <color indexed="8"/>
      <name val="SansSerif"/>
      <charset val="2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4">
    <xf numFmtId="0" fontId="0" fillId="0" borderId="0"/>
    <xf numFmtId="0" fontId="10" fillId="0" borderId="0"/>
    <xf numFmtId="0" fontId="12" fillId="0" borderId="0"/>
    <xf numFmtId="0" fontId="20" fillId="0" borderId="0"/>
    <xf numFmtId="9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10" fillId="0" borderId="0"/>
    <xf numFmtId="0" fontId="22" fillId="0" borderId="0"/>
    <xf numFmtId="0" fontId="10" fillId="0" borderId="0"/>
    <xf numFmtId="166" fontId="22" fillId="0" borderId="0" applyFont="0" applyFill="0" applyBorder="0" applyAlignment="0" applyProtection="0"/>
    <xf numFmtId="0" fontId="10" fillId="0" borderId="0"/>
    <xf numFmtId="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17" fillId="0" borderId="0"/>
    <xf numFmtId="0" fontId="6" fillId="0" borderId="0"/>
    <xf numFmtId="164" fontId="10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5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444">
    <xf numFmtId="0" fontId="0" fillId="0" borderId="0" xfId="0"/>
    <xf numFmtId="0" fontId="11" fillId="0" borderId="1" xfId="6" applyNumberFormat="1" applyFont="1" applyFill="1" applyBorder="1" applyAlignment="1">
      <alignment horizontal="center" vertical="center"/>
    </xf>
    <xf numFmtId="0" fontId="11" fillId="2" borderId="2" xfId="6" applyNumberFormat="1" applyFont="1" applyFill="1" applyBorder="1" applyAlignment="1">
      <alignment horizontal="center" vertical="center"/>
    </xf>
    <xf numFmtId="0" fontId="11" fillId="2" borderId="1" xfId="6" applyNumberFormat="1" applyFont="1" applyFill="1" applyBorder="1" applyAlignment="1">
      <alignment horizontal="center" vertical="center"/>
    </xf>
    <xf numFmtId="0" fontId="15" fillId="0" borderId="1" xfId="6" applyNumberFormat="1" applyFont="1" applyFill="1" applyBorder="1" applyAlignment="1">
      <alignment horizontal="center" vertical="center"/>
    </xf>
    <xf numFmtId="164" fontId="11" fillId="0" borderId="0" xfId="6" applyFont="1" applyBorder="1" applyAlignment="1">
      <alignment horizontal="center" vertical="center"/>
    </xf>
    <xf numFmtId="164" fontId="10" fillId="0" borderId="0" xfId="6" applyFill="1" applyAlignment="1">
      <alignment vertical="center"/>
    </xf>
    <xf numFmtId="164" fontId="11" fillId="0" borderId="0" xfId="6" applyFont="1" applyAlignment="1">
      <alignment horizontal="center" vertical="center"/>
    </xf>
    <xf numFmtId="165" fontId="21" fillId="2" borderId="3" xfId="6" applyNumberFormat="1" applyFont="1" applyFill="1" applyBorder="1" applyAlignment="1">
      <alignment horizontal="center" vertical="center"/>
    </xf>
    <xf numFmtId="164" fontId="11" fillId="0" borderId="0" xfId="6" applyFont="1" applyAlignment="1">
      <alignment horizontal="right" vertical="center"/>
    </xf>
    <xf numFmtId="164" fontId="11" fillId="0" borderId="0" xfId="6" applyFont="1" applyFill="1" applyAlignment="1">
      <alignment horizontal="center" vertical="center"/>
    </xf>
    <xf numFmtId="164" fontId="13" fillId="0" borderId="0" xfId="6" applyFont="1" applyFill="1" applyAlignment="1">
      <alignment horizontal="center" vertical="center"/>
    </xf>
    <xf numFmtId="164" fontId="14" fillId="0" borderId="0" xfId="6" applyFont="1" applyFill="1" applyAlignment="1">
      <alignment horizontal="center" vertical="center"/>
    </xf>
    <xf numFmtId="164" fontId="16" fillId="0" borderId="0" xfId="6" applyFont="1" applyFill="1" applyAlignment="1">
      <alignment horizontal="center" vertical="center"/>
    </xf>
    <xf numFmtId="164" fontId="11" fillId="0" borderId="0" xfId="6" applyFont="1" applyBorder="1" applyAlignment="1">
      <alignment horizontal="left" vertical="center"/>
    </xf>
    <xf numFmtId="0" fontId="11" fillId="0" borderId="0" xfId="6" applyNumberFormat="1" applyFont="1" applyBorder="1" applyAlignment="1">
      <alignment horizontal="left" vertical="center" wrapText="1"/>
    </xf>
    <xf numFmtId="164" fontId="10" fillId="0" borderId="0" xfId="6" applyFill="1" applyAlignment="1">
      <alignment horizontal="left" vertical="center"/>
    </xf>
    <xf numFmtId="0" fontId="11" fillId="2" borderId="3" xfId="6" applyNumberFormat="1" applyFont="1" applyFill="1" applyBorder="1" applyAlignment="1">
      <alignment horizontal="left" vertical="center" wrapText="1"/>
    </xf>
    <xf numFmtId="165" fontId="10" fillId="0" borderId="0" xfId="6" applyNumberFormat="1" applyFont="1" applyAlignment="1">
      <alignment horizontal="center" vertical="center"/>
    </xf>
    <xf numFmtId="0" fontId="10" fillId="0" borderId="0" xfId="6" applyNumberFormat="1" applyFont="1" applyAlignment="1">
      <alignment horizontal="left" vertical="center" wrapText="1"/>
    </xf>
    <xf numFmtId="164" fontId="10" fillId="0" borderId="0" xfId="6" applyFont="1" applyAlignment="1">
      <alignment horizontal="center" vertical="center"/>
    </xf>
    <xf numFmtId="165" fontId="11" fillId="0" borderId="0" xfId="6" applyNumberFormat="1" applyFont="1" applyBorder="1" applyAlignment="1">
      <alignment horizontal="center" vertical="center"/>
    </xf>
    <xf numFmtId="164" fontId="10" fillId="0" borderId="0" xfId="6" applyFont="1" applyFill="1" applyAlignment="1">
      <alignment horizontal="left" vertical="center"/>
    </xf>
    <xf numFmtId="164" fontId="10" fillId="0" borderId="0" xfId="6" applyFont="1" applyAlignment="1">
      <alignment horizontal="right" vertical="center"/>
    </xf>
    <xf numFmtId="164" fontId="10" fillId="0" borderId="0" xfId="6" applyFill="1" applyAlignment="1">
      <alignment horizontal="center" vertical="center"/>
    </xf>
    <xf numFmtId="164" fontId="11" fillId="0" borderId="0" xfId="6" applyFont="1" applyFill="1" applyAlignment="1">
      <alignment horizontal="right" vertical="center"/>
    </xf>
    <xf numFmtId="164" fontId="11" fillId="2" borderId="5" xfId="4" applyNumberFormat="1" applyFont="1" applyFill="1" applyBorder="1" applyAlignment="1">
      <alignment horizontal="right" vertical="center"/>
    </xf>
    <xf numFmtId="4" fontId="11" fillId="3" borderId="6" xfId="4" applyNumberFormat="1" applyFont="1" applyFill="1" applyBorder="1" applyAlignment="1">
      <alignment horizontal="right" vertical="center"/>
    </xf>
    <xf numFmtId="164" fontId="11" fillId="2" borderId="7" xfId="4" applyNumberFormat="1" applyFont="1" applyFill="1" applyBorder="1" applyAlignment="1">
      <alignment horizontal="center" vertical="center"/>
    </xf>
    <xf numFmtId="165" fontId="10" fillId="0" borderId="27" xfId="0" applyNumberFormat="1" applyFont="1" applyBorder="1" applyAlignment="1">
      <alignment horizontal="center" vertical="center" wrapText="1"/>
    </xf>
    <xf numFmtId="164" fontId="10" fillId="4" borderId="27" xfId="6" applyFont="1" applyFill="1" applyBorder="1" applyAlignment="1">
      <alignment horizontal="center" vertical="center" wrapText="1"/>
    </xf>
    <xf numFmtId="165" fontId="10" fillId="0" borderId="27" xfId="6" applyNumberFormat="1" applyFont="1" applyFill="1" applyBorder="1" applyAlignment="1">
      <alignment horizontal="center" vertical="center"/>
    </xf>
    <xf numFmtId="0" fontId="10" fillId="0" borderId="27" xfId="6" applyNumberFormat="1" applyFont="1" applyFill="1" applyBorder="1" applyAlignment="1">
      <alignment horizontal="left" vertical="center" wrapText="1"/>
    </xf>
    <xf numFmtId="0" fontId="11" fillId="0" borderId="29" xfId="6" applyNumberFormat="1" applyFont="1" applyFill="1" applyBorder="1" applyAlignment="1">
      <alignment horizontal="center" vertical="center"/>
    </xf>
    <xf numFmtId="165" fontId="10" fillId="0" borderId="8" xfId="6" applyNumberFormat="1" applyFont="1" applyFill="1" applyBorder="1" applyAlignment="1">
      <alignment horizontal="center" vertical="center"/>
    </xf>
    <xf numFmtId="0" fontId="10" fillId="0" borderId="8" xfId="6" applyNumberFormat="1" applyFont="1" applyFill="1" applyBorder="1" applyAlignment="1">
      <alignment horizontal="left" vertical="center" wrapText="1"/>
    </xf>
    <xf numFmtId="0" fontId="11" fillId="2" borderId="27" xfId="6" applyNumberFormat="1" applyFont="1" applyFill="1" applyBorder="1" applyAlignment="1">
      <alignment horizontal="left" vertical="center" wrapText="1"/>
    </xf>
    <xf numFmtId="0" fontId="15" fillId="0" borderId="27" xfId="6" applyNumberFormat="1" applyFont="1" applyFill="1" applyBorder="1" applyAlignment="1">
      <alignment horizontal="left" vertical="center" wrapText="1"/>
    </xf>
    <xf numFmtId="164" fontId="23" fillId="4" borderId="27" xfId="6" applyFont="1" applyFill="1" applyBorder="1" applyAlignment="1">
      <alignment horizontal="center" vertical="center" wrapText="1"/>
    </xf>
    <xf numFmtId="165" fontId="10" fillId="0" borderId="27" xfId="0" applyNumberFormat="1" applyFont="1" applyFill="1" applyBorder="1" applyAlignment="1">
      <alignment horizontal="center" vertical="center" wrapText="1"/>
    </xf>
    <xf numFmtId="2" fontId="18" fillId="0" borderId="0" xfId="6" applyNumberFormat="1" applyFont="1" applyFill="1" applyBorder="1" applyAlignment="1">
      <alignment horizontal="center" vertical="center"/>
    </xf>
    <xf numFmtId="2" fontId="10" fillId="0" borderId="0" xfId="6" applyNumberFormat="1" applyFont="1" applyAlignment="1">
      <alignment horizontal="center" vertical="center"/>
    </xf>
    <xf numFmtId="2" fontId="11" fillId="0" borderId="0" xfId="6" applyNumberFormat="1" applyFont="1" applyFill="1" applyBorder="1" applyAlignment="1">
      <alignment horizontal="center" vertical="center"/>
    </xf>
    <xf numFmtId="2" fontId="11" fillId="0" borderId="0" xfId="6" applyNumberFormat="1" applyFont="1" applyBorder="1" applyAlignment="1">
      <alignment horizontal="center" vertical="center"/>
    </xf>
    <xf numFmtId="164" fontId="11" fillId="2" borderId="24" xfId="6" applyFont="1" applyFill="1" applyBorder="1" applyAlignment="1">
      <alignment horizontal="center" vertical="center"/>
    </xf>
    <xf numFmtId="165" fontId="11" fillId="2" borderId="27" xfId="6" applyNumberFormat="1" applyFont="1" applyFill="1" applyBorder="1" applyAlignment="1">
      <alignment horizontal="center" vertical="center"/>
    </xf>
    <xf numFmtId="164" fontId="11" fillId="2" borderId="27" xfId="6" applyFont="1" applyFill="1" applyBorder="1" applyAlignment="1">
      <alignment horizontal="center" vertical="center" wrapText="1"/>
    </xf>
    <xf numFmtId="165" fontId="15" fillId="0" borderId="27" xfId="6" applyNumberFormat="1" applyFont="1" applyFill="1" applyBorder="1" applyAlignment="1">
      <alignment horizontal="center" vertical="center"/>
    </xf>
    <xf numFmtId="10" fontId="11" fillId="0" borderId="27" xfId="4" applyNumberFormat="1" applyFont="1" applyBorder="1" applyAlignment="1">
      <alignment horizontal="center" vertical="center"/>
    </xf>
    <xf numFmtId="164" fontId="11" fillId="2" borderId="11" xfId="6" applyFont="1" applyFill="1" applyBorder="1" applyAlignment="1">
      <alignment horizontal="center" vertical="center"/>
    </xf>
    <xf numFmtId="164" fontId="11" fillId="2" borderId="23" xfId="6" applyFont="1" applyFill="1" applyBorder="1" applyAlignment="1">
      <alignment horizontal="center" vertical="center"/>
    </xf>
    <xf numFmtId="164" fontId="11" fillId="2" borderId="9" xfId="6" applyFont="1" applyFill="1" applyBorder="1" applyAlignment="1">
      <alignment horizontal="center" vertical="center"/>
    </xf>
    <xf numFmtId="164" fontId="11" fillId="2" borderId="13" xfId="6" applyFont="1" applyFill="1" applyBorder="1" applyAlignment="1">
      <alignment horizontal="center" vertical="center"/>
    </xf>
    <xf numFmtId="164" fontId="11" fillId="0" borderId="17" xfId="6" applyFont="1" applyBorder="1" applyAlignment="1">
      <alignment horizontal="center" vertical="center"/>
    </xf>
    <xf numFmtId="164" fontId="11" fillId="0" borderId="18" xfId="6" applyFont="1" applyBorder="1" applyAlignment="1">
      <alignment horizontal="center" vertical="center"/>
    </xf>
    <xf numFmtId="164" fontId="10" fillId="0" borderId="0" xfId="6" applyFont="1" applyFill="1" applyBorder="1" applyAlignment="1">
      <alignment horizontal="center" vertical="center"/>
    </xf>
    <xf numFmtId="164" fontId="10" fillId="0" borderId="0" xfId="6" applyFont="1" applyFill="1" applyAlignment="1">
      <alignment horizontal="center" vertical="center"/>
    </xf>
    <xf numFmtId="164" fontId="10" fillId="4" borderId="6" xfId="6" applyFont="1" applyFill="1" applyBorder="1" applyAlignment="1">
      <alignment horizontal="center" vertical="center" wrapText="1"/>
    </xf>
    <xf numFmtId="164" fontId="11" fillId="2" borderId="6" xfId="6" applyFont="1" applyFill="1" applyBorder="1" applyAlignment="1">
      <alignment horizontal="center" vertical="center" wrapText="1"/>
    </xf>
    <xf numFmtId="165" fontId="11" fillId="0" borderId="0" xfId="6" applyNumberFormat="1" applyFont="1" applyBorder="1" applyAlignment="1">
      <alignment horizontal="left" vertical="center"/>
    </xf>
    <xf numFmtId="2" fontId="11" fillId="2" borderId="3" xfId="6" applyNumberFormat="1" applyFont="1" applyFill="1" applyBorder="1" applyAlignment="1">
      <alignment horizontal="center" vertical="center" wrapText="1"/>
    </xf>
    <xf numFmtId="164" fontId="11" fillId="2" borderId="20" xfId="6" applyFont="1" applyFill="1" applyBorder="1" applyAlignment="1">
      <alignment horizontal="center" vertical="center"/>
    </xf>
    <xf numFmtId="164" fontId="11" fillId="2" borderId="8" xfId="6" applyFont="1" applyFill="1" applyBorder="1" applyAlignment="1">
      <alignment horizontal="center" vertical="center"/>
    </xf>
    <xf numFmtId="165" fontId="10" fillId="0" borderId="27" xfId="40" applyNumberFormat="1" applyFont="1" applyBorder="1" applyAlignment="1">
      <alignment horizontal="center" vertical="center" wrapText="1"/>
    </xf>
    <xf numFmtId="2" fontId="10" fillId="4" borderId="27" xfId="6" applyNumberFormat="1" applyFont="1" applyFill="1" applyBorder="1" applyAlignment="1">
      <alignment horizontal="center" vertical="center" wrapText="1"/>
    </xf>
    <xf numFmtId="2" fontId="11" fillId="2" borderId="27" xfId="6" applyNumberFormat="1" applyFont="1" applyFill="1" applyBorder="1" applyAlignment="1">
      <alignment horizontal="center" vertical="center" wrapText="1"/>
    </xf>
    <xf numFmtId="2" fontId="10" fillId="0" borderId="27" xfId="6" applyNumberFormat="1" applyFont="1" applyFill="1" applyBorder="1" applyAlignment="1">
      <alignment horizontal="center" vertical="center" wrapText="1"/>
    </xf>
    <xf numFmtId="2" fontId="15" fillId="0" borderId="27" xfId="6" applyNumberFormat="1" applyFont="1" applyFill="1" applyBorder="1" applyAlignment="1">
      <alignment horizontal="center" vertical="center" wrapText="1"/>
    </xf>
    <xf numFmtId="0" fontId="10" fillId="0" borderId="27" xfId="41" applyNumberFormat="1" applyFont="1" applyBorder="1" applyAlignment="1">
      <alignment horizontal="left" vertical="center" wrapText="1"/>
    </xf>
    <xf numFmtId="2" fontId="10" fillId="0" borderId="27" xfId="41" applyNumberFormat="1" applyFont="1" applyBorder="1" applyAlignment="1">
      <alignment horizontal="center" vertical="center" wrapText="1"/>
    </xf>
    <xf numFmtId="0" fontId="11" fillId="0" borderId="1" xfId="41" applyNumberFormat="1" applyFont="1" applyFill="1" applyBorder="1" applyAlignment="1">
      <alignment horizontal="center" vertical="center"/>
    </xf>
    <xf numFmtId="2" fontId="10" fillId="0" borderId="8" xfId="6" applyNumberFormat="1" applyFont="1" applyFill="1" applyBorder="1" applyAlignment="1">
      <alignment horizontal="center" vertical="center" wrapText="1"/>
    </xf>
    <xf numFmtId="164" fontId="10" fillId="4" borderId="8" xfId="6" applyFont="1" applyFill="1" applyBorder="1" applyAlignment="1">
      <alignment horizontal="center" vertical="center" wrapText="1"/>
    </xf>
    <xf numFmtId="164" fontId="11" fillId="2" borderId="10" xfId="6" applyFont="1" applyFill="1" applyBorder="1" applyAlignment="1">
      <alignment horizontal="center" vertical="center"/>
    </xf>
    <xf numFmtId="164" fontId="11" fillId="0" borderId="28" xfId="6" applyFont="1" applyBorder="1" applyAlignment="1">
      <alignment horizontal="center" vertical="center"/>
    </xf>
    <xf numFmtId="164" fontId="10" fillId="0" borderId="28" xfId="6" applyFont="1" applyFill="1" applyBorder="1" applyAlignment="1">
      <alignment horizontal="center" vertical="center"/>
    </xf>
    <xf numFmtId="164" fontId="11" fillId="2" borderId="12" xfId="6" applyFont="1" applyFill="1" applyBorder="1" applyAlignment="1">
      <alignment horizontal="center" vertical="center"/>
    </xf>
    <xf numFmtId="164" fontId="15" fillId="4" borderId="6" xfId="6" applyFont="1" applyFill="1" applyBorder="1" applyAlignment="1">
      <alignment horizontal="center" vertical="center" wrapText="1"/>
    </xf>
    <xf numFmtId="164" fontId="10" fillId="4" borderId="24" xfId="6" applyFont="1" applyFill="1" applyBorder="1" applyAlignment="1">
      <alignment horizontal="center" vertical="center" wrapText="1"/>
    </xf>
    <xf numFmtId="164" fontId="10" fillId="0" borderId="0" xfId="6" applyFont="1" applyFill="1" applyBorder="1" applyAlignment="1">
      <alignment horizontal="center" vertical="center"/>
    </xf>
    <xf numFmtId="164" fontId="10" fillId="0" borderId="0" xfId="6" applyFont="1" applyFill="1" applyAlignment="1">
      <alignment horizontal="center" vertical="center"/>
    </xf>
    <xf numFmtId="164" fontId="10" fillId="4" borderId="0" xfId="6" applyFont="1" applyFill="1" applyAlignment="1">
      <alignment horizontal="center" vertical="center"/>
    </xf>
    <xf numFmtId="164" fontId="18" fillId="0" borderId="0" xfId="6" applyFont="1" applyFill="1" applyBorder="1" applyAlignment="1">
      <alignment horizontal="left" vertical="center"/>
    </xf>
    <xf numFmtId="164" fontId="25" fillId="0" borderId="0" xfId="6" applyFont="1" applyFill="1" applyBorder="1" applyAlignment="1">
      <alignment horizontal="left" vertical="center"/>
    </xf>
    <xf numFmtId="164" fontId="18" fillId="0" borderId="0" xfId="6" applyFont="1" applyBorder="1" applyAlignment="1">
      <alignment vertical="center" wrapText="1"/>
    </xf>
    <xf numFmtId="164" fontId="18" fillId="0" borderId="0" xfId="6" applyNumberFormat="1" applyFont="1" applyBorder="1" applyAlignment="1">
      <alignment horizontal="center" vertical="center"/>
    </xf>
    <xf numFmtId="164" fontId="18" fillId="0" borderId="0" xfId="6" applyFont="1" applyBorder="1" applyAlignment="1">
      <alignment horizontal="center" vertical="center"/>
    </xf>
    <xf numFmtId="164" fontId="10" fillId="0" borderId="0" xfId="6" applyFont="1" applyBorder="1" applyAlignment="1">
      <alignment horizontal="center" vertical="center"/>
    </xf>
    <xf numFmtId="164" fontId="10" fillId="0" borderId="0" xfId="6" applyFont="1" applyBorder="1" applyAlignment="1">
      <alignment horizontal="left" vertical="center"/>
    </xf>
    <xf numFmtId="164" fontId="11" fillId="0" borderId="0" xfId="6" applyFont="1" applyFill="1" applyBorder="1" applyAlignment="1">
      <alignment horizontal="left" vertical="center"/>
    </xf>
    <xf numFmtId="164" fontId="11" fillId="0" borderId="0" xfId="6" applyFont="1" applyBorder="1" applyAlignment="1">
      <alignment vertical="center" wrapText="1"/>
    </xf>
    <xf numFmtId="164" fontId="11" fillId="0" borderId="0" xfId="6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/>
    </xf>
    <xf numFmtId="164" fontId="25" fillId="0" borderId="0" xfId="0" applyNumberFormat="1" applyFont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164" fontId="25" fillId="0" borderId="3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5" fillId="0" borderId="2" xfId="0" applyFont="1" applyBorder="1" applyAlignment="1">
      <alignment horizontal="center" vertical="center"/>
    </xf>
    <xf numFmtId="164" fontId="11" fillId="0" borderId="3" xfId="6" applyFont="1" applyFill="1" applyBorder="1" applyAlignment="1">
      <alignment horizontal="left" vertical="center" wrapText="1"/>
    </xf>
    <xf numFmtId="164" fontId="25" fillId="0" borderId="5" xfId="4" applyNumberFormat="1" applyFont="1" applyBorder="1" applyAlignment="1">
      <alignment vertical="center"/>
    </xf>
    <xf numFmtId="10" fontId="10" fillId="0" borderId="0" xfId="4" applyNumberFormat="1"/>
    <xf numFmtId="10" fontId="0" fillId="0" borderId="0" xfId="4" applyNumberFormat="1" applyFont="1"/>
    <xf numFmtId="164" fontId="0" fillId="0" borderId="0" xfId="0" applyNumberFormat="1"/>
    <xf numFmtId="4" fontId="25" fillId="0" borderId="27" xfId="4" applyNumberFormat="1" applyFont="1" applyBorder="1" applyAlignment="1">
      <alignment horizontal="center" vertical="center"/>
    </xf>
    <xf numFmtId="164" fontId="25" fillId="0" borderId="6" xfId="4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164" fontId="11" fillId="0" borderId="27" xfId="6" applyFont="1" applyFill="1" applyBorder="1" applyAlignment="1">
      <alignment horizontal="left" vertical="center" wrapText="1"/>
    </xf>
    <xf numFmtId="164" fontId="0" fillId="0" borderId="0" xfId="6" applyFont="1"/>
    <xf numFmtId="164" fontId="0" fillId="0" borderId="0" xfId="4" applyNumberFormat="1" applyFont="1"/>
    <xf numFmtId="164" fontId="11" fillId="0" borderId="33" xfId="6" applyFont="1" applyFill="1" applyBorder="1" applyAlignment="1">
      <alignment horizontal="left" vertical="center" wrapText="1"/>
    </xf>
    <xf numFmtId="164" fontId="25" fillId="0" borderId="34" xfId="4" applyNumberFormat="1" applyFont="1" applyBorder="1" applyAlignment="1">
      <alignment vertical="center"/>
    </xf>
    <xf numFmtId="164" fontId="25" fillId="5" borderId="5" xfId="4" applyNumberFormat="1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/>
    </xf>
    <xf numFmtId="164" fontId="25" fillId="5" borderId="6" xfId="4" applyNumberFormat="1" applyFont="1" applyFill="1" applyBorder="1" applyAlignment="1">
      <alignment vertical="center"/>
    </xf>
    <xf numFmtId="43" fontId="0" fillId="0" borderId="0" xfId="0" applyNumberFormat="1"/>
    <xf numFmtId="164" fontId="25" fillId="5" borderId="7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19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0" fillId="0" borderId="0" xfId="6" applyNumberFormat="1" applyFont="1" applyAlignment="1">
      <alignment horizontal="justify" vertical="center" wrapText="1"/>
    </xf>
    <xf numFmtId="164" fontId="27" fillId="0" borderId="0" xfId="6" applyFont="1" applyBorder="1" applyAlignment="1">
      <alignment vertical="center" wrapText="1"/>
    </xf>
    <xf numFmtId="164" fontId="28" fillId="0" borderId="0" xfId="6" applyFont="1" applyBorder="1" applyAlignment="1">
      <alignment vertical="center" wrapText="1"/>
    </xf>
    <xf numFmtId="0" fontId="29" fillId="0" borderId="0" xfId="0" applyFont="1"/>
    <xf numFmtId="164" fontId="27" fillId="0" borderId="0" xfId="6" applyFont="1" applyFill="1" applyBorder="1" applyAlignment="1">
      <alignment horizontal="left" vertical="center"/>
    </xf>
    <xf numFmtId="164" fontId="27" fillId="0" borderId="0" xfId="6" applyFont="1" applyBorder="1" applyAlignment="1">
      <alignment horizontal="center" vertical="center"/>
    </xf>
    <xf numFmtId="164" fontId="29" fillId="0" borderId="0" xfId="6" applyFont="1" applyBorder="1" applyAlignment="1">
      <alignment horizontal="center" vertical="center"/>
    </xf>
    <xf numFmtId="14" fontId="27" fillId="0" borderId="0" xfId="6" applyNumberFormat="1" applyFont="1" applyBorder="1" applyAlignment="1">
      <alignment vertical="center" wrapText="1"/>
    </xf>
    <xf numFmtId="164" fontId="27" fillId="0" borderId="0" xfId="6" applyFont="1" applyFill="1" applyBorder="1" applyAlignment="1">
      <alignment horizontal="left"/>
    </xf>
    <xf numFmtId="164" fontId="29" fillId="0" borderId="0" xfId="6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168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7" fillId="0" borderId="27" xfId="0" applyNumberFormat="1" applyFont="1" applyFill="1" applyBorder="1"/>
    <xf numFmtId="168" fontId="0" fillId="0" borderId="0" xfId="0" applyNumberFormat="1"/>
    <xf numFmtId="10" fontId="17" fillId="0" borderId="27" xfId="4" applyNumberFormat="1" applyFont="1" applyFill="1" applyBorder="1"/>
    <xf numFmtId="4" fontId="0" fillId="0" borderId="0" xfId="0" applyNumberFormat="1"/>
    <xf numFmtId="164" fontId="17" fillId="6" borderId="27" xfId="6" applyFont="1" applyFill="1" applyBorder="1"/>
    <xf numFmtId="164" fontId="17" fillId="6" borderId="27" xfId="0" applyNumberFormat="1" applyFont="1" applyFill="1" applyBorder="1"/>
    <xf numFmtId="10" fontId="29" fillId="6" borderId="27" xfId="0" applyNumberFormat="1" applyFont="1" applyFill="1" applyBorder="1" applyAlignment="1">
      <alignment horizontal="center"/>
    </xf>
    <xf numFmtId="43" fontId="17" fillId="6" borderId="27" xfId="6" applyNumberFormat="1" applyFont="1" applyFill="1" applyBorder="1"/>
    <xf numFmtId="0" fontId="29" fillId="0" borderId="0" xfId="0" applyFont="1" applyAlignment="1">
      <alignment horizontal="center"/>
    </xf>
    <xf numFmtId="164" fontId="29" fillId="0" borderId="0" xfId="6" applyFont="1"/>
    <xf numFmtId="164" fontId="29" fillId="0" borderId="0" xfId="0" applyNumberFormat="1" applyFont="1"/>
    <xf numFmtId="0" fontId="30" fillId="0" borderId="0" xfId="0" applyFont="1" applyAlignment="1">
      <alignment horizontal="center"/>
    </xf>
    <xf numFmtId="0" fontId="30" fillId="0" borderId="0" xfId="0" applyFont="1"/>
    <xf numFmtId="164" fontId="30" fillId="0" borderId="0" xfId="6" applyFont="1"/>
    <xf numFmtId="164" fontId="30" fillId="0" borderId="0" xfId="0" applyNumberFormat="1" applyFont="1"/>
    <xf numFmtId="168" fontId="31" fillId="0" borderId="0" xfId="0" applyNumberFormat="1" applyFont="1"/>
    <xf numFmtId="0" fontId="31" fillId="0" borderId="0" xfId="0" applyFont="1"/>
    <xf numFmtId="9" fontId="29" fillId="0" borderId="0" xfId="0" applyNumberFormat="1" applyFont="1"/>
    <xf numFmtId="164" fontId="28" fillId="0" borderId="0" xfId="6" applyFont="1" applyBorder="1" applyAlignment="1">
      <alignment horizontal="center" vertical="center" wrapText="1"/>
    </xf>
    <xf numFmtId="164" fontId="27" fillId="0" borderId="0" xfId="6" applyFont="1" applyBorder="1" applyAlignment="1">
      <alignment horizontal="center" vertical="center" wrapText="1"/>
    </xf>
    <xf numFmtId="164" fontId="27" fillId="0" borderId="0" xfId="6" applyFont="1" applyBorder="1" applyAlignment="1">
      <alignment horizontal="left" vertical="center" wrapText="1"/>
    </xf>
    <xf numFmtId="165" fontId="10" fillId="0" borderId="27" xfId="40" applyNumberFormat="1" applyFont="1" applyFill="1" applyBorder="1" applyAlignment="1">
      <alignment horizontal="center" vertical="center" wrapText="1"/>
    </xf>
    <xf numFmtId="164" fontId="10" fillId="0" borderId="27" xfId="6" applyFont="1" applyFill="1" applyBorder="1" applyAlignment="1">
      <alignment horizontal="center" vertical="center" wrapText="1"/>
    </xf>
    <xf numFmtId="164" fontId="10" fillId="0" borderId="6" xfId="6" applyFont="1" applyFill="1" applyBorder="1" applyAlignment="1">
      <alignment horizontal="center" vertical="center" wrapText="1"/>
    </xf>
    <xf numFmtId="0" fontId="33" fillId="9" borderId="27" xfId="2" applyFont="1" applyFill="1" applyBorder="1" applyAlignment="1">
      <alignment horizontal="left" vertical="top" wrapText="1"/>
    </xf>
    <xf numFmtId="0" fontId="10" fillId="0" borderId="27" xfId="41" applyNumberFormat="1" applyFont="1" applyFill="1" applyBorder="1" applyAlignment="1">
      <alignment horizontal="left" vertical="center" wrapText="1"/>
    </xf>
    <xf numFmtId="0" fontId="10" fillId="0" borderId="27" xfId="40" applyFont="1" applyFill="1" applyBorder="1" applyAlignment="1">
      <alignment horizontal="center" vertical="center" wrapText="1"/>
    </xf>
    <xf numFmtId="0" fontId="0" fillId="0" borderId="35" xfId="0" applyBorder="1"/>
    <xf numFmtId="0" fontId="32" fillId="0" borderId="36" xfId="0" applyFont="1" applyBorder="1"/>
    <xf numFmtId="0" fontId="0" fillId="0" borderId="37" xfId="0" applyBorder="1"/>
    <xf numFmtId="0" fontId="0" fillId="0" borderId="38" xfId="0" applyBorder="1"/>
    <xf numFmtId="0" fontId="32" fillId="0" borderId="0" xfId="0" applyFont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34" fillId="10" borderId="29" xfId="0" applyFont="1" applyFill="1" applyBorder="1" applyAlignment="1">
      <alignment horizontal="center" vertical="center"/>
    </xf>
    <xf numFmtId="0" fontId="34" fillId="8" borderId="8" xfId="0" applyFont="1" applyFill="1" applyBorder="1" applyAlignment="1">
      <alignment horizontal="center" vertical="center"/>
    </xf>
    <xf numFmtId="0" fontId="35" fillId="8" borderId="8" xfId="0" applyFont="1" applyFill="1" applyBorder="1" applyAlignment="1">
      <alignment vertical="center"/>
    </xf>
    <xf numFmtId="0" fontId="34" fillId="8" borderId="24" xfId="0" applyFont="1" applyFill="1" applyBorder="1" applyAlignment="1">
      <alignment horizontal="center" vertical="center"/>
    </xf>
    <xf numFmtId="0" fontId="35" fillId="0" borderId="27" xfId="0" applyFont="1" applyBorder="1" applyAlignment="1">
      <alignment horizontal="center"/>
    </xf>
    <xf numFmtId="170" fontId="35" fillId="0" borderId="27" xfId="0" applyNumberFormat="1" applyFont="1" applyBorder="1"/>
    <xf numFmtId="2" fontId="35" fillId="0" borderId="27" xfId="0" applyNumberFormat="1" applyFont="1" applyBorder="1"/>
    <xf numFmtId="0" fontId="35" fillId="0" borderId="27" xfId="0" applyFont="1" applyBorder="1"/>
    <xf numFmtId="0" fontId="35" fillId="0" borderId="27" xfId="0" applyFont="1" applyBorder="1" applyAlignment="1">
      <alignment horizontal="left"/>
    </xf>
    <xf numFmtId="171" fontId="0" fillId="0" borderId="0" xfId="0" applyNumberFormat="1"/>
    <xf numFmtId="0" fontId="35" fillId="0" borderId="27" xfId="0" applyFont="1" applyBorder="1" applyAlignment="1">
      <alignment horizontal="left" wrapText="1"/>
    </xf>
    <xf numFmtId="0" fontId="34" fillId="8" borderId="8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171" fontId="35" fillId="0" borderId="6" xfId="0" applyNumberFormat="1" applyFont="1" applyBorder="1"/>
    <xf numFmtId="0" fontId="35" fillId="0" borderId="22" xfId="0" applyFont="1" applyBorder="1"/>
    <xf numFmtId="0" fontId="35" fillId="0" borderId="4" xfId="0" applyFont="1" applyBorder="1" applyAlignment="1">
      <alignment horizontal="center"/>
    </xf>
    <xf numFmtId="2" fontId="34" fillId="0" borderId="7" xfId="0" applyNumberFormat="1" applyFont="1" applyBorder="1" applyAlignment="1"/>
    <xf numFmtId="0" fontId="11" fillId="0" borderId="39" xfId="0" applyFont="1" applyBorder="1" applyAlignment="1">
      <alignment horizontal="center"/>
    </xf>
    <xf numFmtId="169" fontId="11" fillId="0" borderId="39" xfId="0" applyNumberFormat="1" applyFont="1" applyBorder="1" applyAlignment="1">
      <alignment horizontal="center"/>
    </xf>
    <xf numFmtId="165" fontId="11" fillId="0" borderId="27" xfId="6" applyNumberFormat="1" applyFont="1" applyFill="1" applyBorder="1" applyAlignment="1">
      <alignment horizontal="center" vertical="center"/>
    </xf>
    <xf numFmtId="0" fontId="10" fillId="0" borderId="19" xfId="53" applyFont="1" applyFill="1" applyBorder="1" applyAlignment="1">
      <alignment horizontal="center" vertical="center" wrapText="1"/>
    </xf>
    <xf numFmtId="43" fontId="10" fillId="0" borderId="27" xfId="37" applyFont="1" applyFill="1" applyBorder="1" applyAlignment="1">
      <alignment horizontal="center" vertical="center" wrapText="1"/>
    </xf>
    <xf numFmtId="164" fontId="10" fillId="0" borderId="27" xfId="34" applyFont="1" applyFill="1" applyBorder="1" applyAlignment="1">
      <alignment horizontal="center" vertical="center" wrapText="1"/>
    </xf>
    <xf numFmtId="164" fontId="10" fillId="0" borderId="8" xfId="6" applyFont="1" applyFill="1" applyBorder="1" applyAlignment="1">
      <alignment horizontal="center" vertical="center" wrapText="1"/>
    </xf>
    <xf numFmtId="4" fontId="10" fillId="0" borderId="27" xfId="41" applyNumberFormat="1" applyFont="1" applyFill="1" applyBorder="1" applyAlignment="1">
      <alignment vertical="center" wrapText="1"/>
    </xf>
    <xf numFmtId="43" fontId="10" fillId="0" borderId="27" xfId="41" applyFont="1" applyFill="1" applyBorder="1" applyAlignment="1">
      <alignment horizontal="center" vertical="center" wrapText="1"/>
    </xf>
    <xf numFmtId="165" fontId="10" fillId="0" borderId="0" xfId="40" applyNumberFormat="1" applyFont="1" applyFill="1" applyBorder="1" applyAlignment="1">
      <alignment horizontal="center" vertical="center" wrapText="1"/>
    </xf>
    <xf numFmtId="0" fontId="10" fillId="0" borderId="19" xfId="40" applyFont="1" applyFill="1" applyBorder="1" applyAlignment="1">
      <alignment horizontal="center" vertical="center" wrapText="1"/>
    </xf>
    <xf numFmtId="4" fontId="38" fillId="9" borderId="27" xfId="10" applyNumberFormat="1" applyFont="1" applyFill="1" applyBorder="1" applyAlignment="1">
      <alignment horizontal="right" vertical="center" wrapText="1"/>
    </xf>
    <xf numFmtId="0" fontId="33" fillId="9" borderId="27" xfId="2" applyFont="1" applyFill="1" applyBorder="1" applyAlignment="1">
      <alignment horizontal="center" vertical="center" wrapText="1"/>
    </xf>
    <xf numFmtId="0" fontId="33" fillId="9" borderId="27" xfId="2" applyFont="1" applyFill="1" applyBorder="1" applyAlignment="1">
      <alignment horizontal="left" vertical="center" wrapText="1"/>
    </xf>
    <xf numFmtId="4" fontId="33" fillId="9" borderId="27" xfId="10" applyNumberFormat="1" applyFont="1" applyFill="1" applyBorder="1" applyAlignment="1">
      <alignment horizontal="right" vertical="center" wrapText="1"/>
    </xf>
    <xf numFmtId="4" fontId="38" fillId="0" borderId="27" xfId="10" applyNumberFormat="1" applyFont="1" applyFill="1" applyBorder="1" applyAlignment="1">
      <alignment horizontal="right" vertical="center" wrapText="1"/>
    </xf>
    <xf numFmtId="0" fontId="3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2" applyBorder="1" applyAlignment="1">
      <alignment horizontal="center" vertical="center"/>
    </xf>
    <xf numFmtId="43" fontId="0" fillId="0" borderId="0" xfId="10" applyFont="1" applyBorder="1" applyAlignment="1">
      <alignment horizontal="center" vertical="center"/>
    </xf>
    <xf numFmtId="0" fontId="38" fillId="0" borderId="0" xfId="2" applyFont="1" applyBorder="1" applyAlignment="1">
      <alignment horizontal="center" vertical="center" wrapText="1"/>
    </xf>
    <xf numFmtId="0" fontId="41" fillId="0" borderId="0" xfId="2" applyFont="1" applyBorder="1" applyAlignment="1">
      <alignment horizontal="center" vertical="center" wrapText="1"/>
    </xf>
    <xf numFmtId="0" fontId="42" fillId="0" borderId="0" xfId="2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10" fontId="39" fillId="0" borderId="3" xfId="0" applyNumberFormat="1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 wrapText="1"/>
    </xf>
    <xf numFmtId="171" fontId="39" fillId="0" borderId="27" xfId="0" applyNumberFormat="1" applyFont="1" applyBorder="1" applyAlignment="1">
      <alignment horizontal="center" vertical="center"/>
    </xf>
    <xf numFmtId="2" fontId="39" fillId="0" borderId="27" xfId="0" applyNumberFormat="1" applyFont="1" applyBorder="1" applyAlignment="1">
      <alignment horizontal="center" vertical="center"/>
    </xf>
    <xf numFmtId="10" fontId="39" fillId="0" borderId="27" xfId="0" applyNumberFormat="1" applyFont="1" applyBorder="1" applyAlignment="1">
      <alignment horizontal="center" vertical="center"/>
    </xf>
    <xf numFmtId="2" fontId="39" fillId="0" borderId="6" xfId="0" applyNumberFormat="1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 wrapText="1"/>
    </xf>
    <xf numFmtId="0" fontId="39" fillId="0" borderId="4" xfId="0" applyFont="1" applyBorder="1" applyAlignment="1">
      <alignment vertical="center"/>
    </xf>
    <xf numFmtId="10" fontId="39" fillId="0" borderId="4" xfId="0" applyNumberFormat="1" applyFont="1" applyBorder="1" applyAlignment="1">
      <alignment horizontal="center" vertical="center"/>
    </xf>
    <xf numFmtId="2" fontId="39" fillId="8" borderId="7" xfId="0" applyNumberFormat="1" applyFont="1" applyFill="1" applyBorder="1" applyAlignment="1">
      <alignment horizontal="center" vertical="center"/>
    </xf>
    <xf numFmtId="0" fontId="43" fillId="11" borderId="47" xfId="0" applyFont="1" applyFill="1" applyBorder="1" applyAlignment="1">
      <alignment horizontal="center" vertical="center"/>
    </xf>
    <xf numFmtId="0" fontId="39" fillId="11" borderId="47" xfId="0" applyFont="1" applyFill="1" applyBorder="1" applyAlignment="1">
      <alignment horizontal="center" vertical="center"/>
    </xf>
    <xf numFmtId="0" fontId="0" fillId="11" borderId="47" xfId="0" applyFill="1" applyBorder="1" applyAlignment="1">
      <alignment horizontal="center" vertical="center"/>
    </xf>
    <xf numFmtId="0" fontId="39" fillId="11" borderId="48" xfId="0" applyFont="1" applyFill="1" applyBorder="1" applyAlignment="1">
      <alignment horizontal="center" vertical="center"/>
    </xf>
    <xf numFmtId="0" fontId="39" fillId="11" borderId="26" xfId="0" applyFont="1" applyFill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0" fontId="39" fillId="0" borderId="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4" fillId="0" borderId="27" xfId="2" applyFont="1" applyBorder="1" applyAlignment="1">
      <alignment horizontal="center" vertical="center"/>
    </xf>
    <xf numFmtId="0" fontId="44" fillId="0" borderId="27" xfId="2" applyFont="1" applyBorder="1" applyAlignment="1">
      <alignment horizontal="left" vertical="center" wrapText="1"/>
    </xf>
    <xf numFmtId="172" fontId="45" fillId="0" borderId="27" xfId="0" applyNumberFormat="1" applyFont="1" applyFill="1" applyBorder="1" applyAlignment="1">
      <alignment horizontal="center" vertical="center" shrinkToFit="1"/>
    </xf>
    <xf numFmtId="173" fontId="44" fillId="0" borderId="27" xfId="10" applyNumberFormat="1" applyFont="1" applyBorder="1" applyAlignment="1">
      <alignment horizontal="center" vertical="center"/>
    </xf>
    <xf numFmtId="172" fontId="24" fillId="0" borderId="27" xfId="0" applyNumberFormat="1" applyFont="1" applyBorder="1" applyAlignment="1">
      <alignment horizontal="center" vertical="center"/>
    </xf>
    <xf numFmtId="172" fontId="24" fillId="0" borderId="6" xfId="0" applyNumberFormat="1" applyFont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0" fontId="12" fillId="0" borderId="27" xfId="2" applyBorder="1" applyAlignment="1">
      <alignment horizontal="left" vertical="center" wrapText="1"/>
    </xf>
    <xf numFmtId="172" fontId="44" fillId="0" borderId="27" xfId="10" applyNumberFormat="1" applyFont="1" applyBorder="1" applyAlignment="1">
      <alignment horizontal="center" vertical="center"/>
    </xf>
    <xf numFmtId="172" fontId="0" fillId="0" borderId="27" xfId="1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7" xfId="2" applyBorder="1" applyAlignment="1">
      <alignment horizontal="center" vertical="center"/>
    </xf>
    <xf numFmtId="0" fontId="37" fillId="0" borderId="27" xfId="2" applyFont="1" applyBorder="1" applyAlignment="1">
      <alignment horizontal="center" vertical="center"/>
    </xf>
    <xf numFmtId="0" fontId="39" fillId="0" borderId="27" xfId="0" applyFont="1" applyBorder="1" applyAlignment="1">
      <alignment horizontal="left" vertical="center"/>
    </xf>
    <xf numFmtId="172" fontId="39" fillId="8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4" xfId="2" applyBorder="1" applyAlignment="1">
      <alignment horizontal="left" vertical="center" wrapText="1"/>
    </xf>
    <xf numFmtId="0" fontId="12" fillId="0" borderId="4" xfId="2" applyBorder="1" applyAlignment="1">
      <alignment horizontal="center" vertical="center"/>
    </xf>
    <xf numFmtId="172" fontId="45" fillId="0" borderId="4" xfId="0" applyNumberFormat="1" applyFont="1" applyFill="1" applyBorder="1" applyAlignment="1">
      <alignment horizontal="center" vertical="center" shrinkToFit="1"/>
    </xf>
    <xf numFmtId="172" fontId="24" fillId="0" borderId="4" xfId="0" applyNumberFormat="1" applyFont="1" applyBorder="1" applyAlignment="1">
      <alignment horizontal="center" vertical="center"/>
    </xf>
    <xf numFmtId="172" fontId="24" fillId="0" borderId="7" xfId="0" applyNumberFormat="1" applyFont="1" applyBorder="1" applyAlignment="1">
      <alignment horizontal="center" vertical="center"/>
    </xf>
    <xf numFmtId="0" fontId="33" fillId="0" borderId="27" xfId="2" applyFont="1" applyFill="1" applyBorder="1" applyAlignment="1">
      <alignment horizontal="center" vertical="center" wrapText="1"/>
    </xf>
    <xf numFmtId="4" fontId="33" fillId="0" borderId="27" xfId="10" applyNumberFormat="1" applyFont="1" applyFill="1" applyBorder="1" applyAlignment="1">
      <alignment horizontal="right" vertical="center" wrapText="1"/>
    </xf>
    <xf numFmtId="4" fontId="24" fillId="0" borderId="6" xfId="0" applyNumberFormat="1" applyFont="1" applyFill="1" applyBorder="1" applyAlignment="1">
      <alignment horizontal="right" vertical="center"/>
    </xf>
    <xf numFmtId="164" fontId="10" fillId="0" borderId="27" xfId="6" applyFont="1" applyBorder="1" applyAlignment="1">
      <alignment horizontal="center" vertical="center"/>
    </xf>
    <xf numFmtId="164" fontId="10" fillId="0" borderId="27" xfId="6" applyFont="1" applyFill="1" applyBorder="1" applyAlignment="1">
      <alignment horizontal="center" vertical="center"/>
    </xf>
    <xf numFmtId="0" fontId="12" fillId="0" borderId="0" xfId="2"/>
    <xf numFmtId="0" fontId="46" fillId="0" borderId="0" xfId="2" applyFont="1" applyAlignment="1">
      <alignment horizontal="centerContinuous" wrapText="1"/>
    </xf>
    <xf numFmtId="0" fontId="12" fillId="0" borderId="0" xfId="2" applyAlignment="1">
      <alignment horizontal="centerContinuous"/>
    </xf>
    <xf numFmtId="0" fontId="47" fillId="0" borderId="0" xfId="2" applyFont="1" applyAlignment="1">
      <alignment horizontal="centerContinuous" wrapText="1"/>
    </xf>
    <xf numFmtId="0" fontId="41" fillId="0" borderId="0" xfId="2" applyFont="1" applyAlignment="1">
      <alignment horizontal="centerContinuous" wrapText="1"/>
    </xf>
    <xf numFmtId="0" fontId="12" fillId="0" borderId="0" xfId="2" applyAlignment="1">
      <alignment wrapText="1"/>
    </xf>
    <xf numFmtId="0" fontId="38" fillId="0" borderId="0" xfId="2" applyFont="1" applyAlignment="1">
      <alignment horizontal="right" wrapText="1"/>
    </xf>
    <xf numFmtId="0" fontId="36" fillId="0" borderId="0" xfId="2" applyFont="1" applyAlignment="1">
      <alignment horizontal="right"/>
    </xf>
    <xf numFmtId="0" fontId="38" fillId="0" borderId="0" xfId="2" applyFont="1" applyAlignment="1">
      <alignment wrapText="1"/>
    </xf>
    <xf numFmtId="43" fontId="36" fillId="0" borderId="0" xfId="10" applyFont="1" applyAlignment="1">
      <alignment horizontal="right"/>
    </xf>
    <xf numFmtId="0" fontId="42" fillId="0" borderId="0" xfId="2" applyFont="1"/>
    <xf numFmtId="0" fontId="42" fillId="0" borderId="0" xfId="2" applyFont="1" applyAlignment="1">
      <alignment horizontal="right"/>
    </xf>
    <xf numFmtId="0" fontId="48" fillId="12" borderId="27" xfId="2" applyNumberFormat="1" applyFont="1" applyFill="1" applyBorder="1" applyAlignment="1" applyProtection="1">
      <alignment horizontal="center" vertical="center" wrapText="1"/>
    </xf>
    <xf numFmtId="0" fontId="49" fillId="0" borderId="27" xfId="2" applyFont="1" applyBorder="1" applyAlignment="1">
      <alignment horizontal="center" vertical="center" wrapText="1"/>
    </xf>
    <xf numFmtId="43" fontId="33" fillId="9" borderId="27" xfId="10" applyFont="1" applyFill="1" applyBorder="1" applyAlignment="1">
      <alignment horizontal="center" vertical="top" wrapText="1"/>
    </xf>
    <xf numFmtId="43" fontId="33" fillId="9" borderId="27" xfId="10" applyFont="1" applyFill="1" applyBorder="1" applyAlignment="1">
      <alignment horizontal="right" vertical="top" wrapText="1"/>
    </xf>
    <xf numFmtId="0" fontId="33" fillId="0" borderId="27" xfId="2" applyFont="1" applyFill="1" applyBorder="1" applyAlignment="1">
      <alignment horizontal="center" vertical="top" wrapText="1"/>
    </xf>
    <xf numFmtId="165" fontId="11" fillId="2" borderId="3" xfId="6" applyNumberFormat="1" applyFont="1" applyFill="1" applyBorder="1" applyAlignment="1">
      <alignment horizontal="center" vertical="center"/>
    </xf>
    <xf numFmtId="164" fontId="11" fillId="2" borderId="3" xfId="6" applyFont="1" applyFill="1" applyBorder="1" applyAlignment="1">
      <alignment horizontal="center" vertical="center" wrapText="1"/>
    </xf>
    <xf numFmtId="164" fontId="11" fillId="2" borderId="5" xfId="6" applyFont="1" applyFill="1" applyBorder="1" applyAlignment="1">
      <alignment horizontal="center" vertical="center" wrapText="1"/>
    </xf>
    <xf numFmtId="164" fontId="10" fillId="0" borderId="6" xfId="6" applyFont="1" applyBorder="1" applyAlignment="1">
      <alignment horizontal="center" vertical="center"/>
    </xf>
    <xf numFmtId="164" fontId="10" fillId="0" borderId="6" xfId="6" applyFont="1" applyFill="1" applyBorder="1" applyAlignment="1">
      <alignment horizontal="center" vertical="center"/>
    </xf>
    <xf numFmtId="0" fontId="11" fillId="0" borderId="51" xfId="6" applyNumberFormat="1" applyFont="1" applyFill="1" applyBorder="1" applyAlignment="1">
      <alignment horizontal="center" vertical="center"/>
    </xf>
    <xf numFmtId="165" fontId="10" fillId="0" borderId="33" xfId="6" applyNumberFormat="1" applyFont="1" applyFill="1" applyBorder="1" applyAlignment="1">
      <alignment horizontal="center" vertical="center"/>
    </xf>
    <xf numFmtId="2" fontId="10" fillId="0" borderId="33" xfId="6" applyNumberFormat="1" applyFont="1" applyFill="1" applyBorder="1" applyAlignment="1">
      <alignment horizontal="center" vertical="center" wrapText="1"/>
    </xf>
    <xf numFmtId="164" fontId="10" fillId="0" borderId="33" xfId="6" applyFont="1" applyFill="1" applyBorder="1" applyAlignment="1">
      <alignment horizontal="center" vertical="center" wrapText="1"/>
    </xf>
    <xf numFmtId="164" fontId="10" fillId="0" borderId="52" xfId="6" applyFont="1" applyFill="1" applyBorder="1" applyAlignment="1">
      <alignment horizontal="center" vertical="center" wrapText="1"/>
    </xf>
    <xf numFmtId="164" fontId="10" fillId="0" borderId="34" xfId="6" applyFont="1" applyFill="1" applyBorder="1" applyAlignment="1">
      <alignment horizontal="center" vertical="center" wrapText="1"/>
    </xf>
    <xf numFmtId="0" fontId="11" fillId="0" borderId="33" xfId="41" applyNumberFormat="1" applyFont="1" applyFill="1" applyBorder="1" applyAlignment="1">
      <alignment horizontal="left" vertical="center" wrapText="1"/>
    </xf>
    <xf numFmtId="0" fontId="11" fillId="0" borderId="33" xfId="41" applyNumberFormat="1" applyFont="1" applyFill="1" applyBorder="1" applyAlignment="1">
      <alignment horizontal="center" vertical="center" wrapText="1"/>
    </xf>
    <xf numFmtId="164" fontId="10" fillId="0" borderId="0" xfId="6" applyFill="1" applyBorder="1" applyAlignment="1">
      <alignment horizontal="left" vertical="center"/>
    </xf>
    <xf numFmtId="164" fontId="10" fillId="0" borderId="0" xfId="6" applyFill="1" applyBorder="1" applyAlignment="1">
      <alignment horizontal="center" vertical="center"/>
    </xf>
    <xf numFmtId="164" fontId="11" fillId="0" borderId="0" xfId="6" applyFont="1" applyFill="1" applyBorder="1" applyAlignment="1">
      <alignment horizontal="center" vertical="center"/>
    </xf>
    <xf numFmtId="164" fontId="13" fillId="0" borderId="0" xfId="6" applyFont="1" applyFill="1" applyBorder="1" applyAlignment="1">
      <alignment horizontal="center" vertical="center"/>
    </xf>
    <xf numFmtId="164" fontId="14" fillId="0" borderId="0" xfId="6" applyFont="1" applyFill="1" applyBorder="1" applyAlignment="1">
      <alignment horizontal="center" vertical="center"/>
    </xf>
    <xf numFmtId="164" fontId="16" fillId="0" borderId="0" xfId="6" applyFont="1" applyFill="1" applyBorder="1" applyAlignment="1">
      <alignment horizontal="center" vertical="center"/>
    </xf>
    <xf numFmtId="164" fontId="10" fillId="4" borderId="0" xfId="6" applyFont="1" applyFill="1" applyBorder="1" applyAlignment="1">
      <alignment horizontal="center" vertical="center"/>
    </xf>
    <xf numFmtId="164" fontId="11" fillId="4" borderId="0" xfId="6" applyFont="1" applyFill="1" applyBorder="1" applyAlignment="1">
      <alignment horizontal="center" vertical="center"/>
    </xf>
    <xf numFmtId="43" fontId="10" fillId="4" borderId="0" xfId="37" applyFont="1" applyFill="1" applyBorder="1" applyAlignment="1">
      <alignment horizontal="center" vertical="center" wrapText="1"/>
    </xf>
    <xf numFmtId="164" fontId="10" fillId="4" borderId="0" xfId="34" applyFont="1" applyFill="1" applyBorder="1" applyAlignment="1">
      <alignment horizontal="center" vertical="center" wrapText="1"/>
    </xf>
    <xf numFmtId="164" fontId="10" fillId="4" borderId="0" xfId="34" applyFont="1" applyFill="1" applyBorder="1" applyAlignment="1">
      <alignment horizontal="center" vertical="center"/>
    </xf>
    <xf numFmtId="164" fontId="10" fillId="4" borderId="0" xfId="6" applyFont="1" applyFill="1" applyBorder="1" applyAlignment="1">
      <alignment horizontal="center" vertical="center" wrapText="1"/>
    </xf>
    <xf numFmtId="164" fontId="10" fillId="0" borderId="0" xfId="6" applyFill="1" applyBorder="1" applyAlignment="1">
      <alignment vertical="center"/>
    </xf>
    <xf numFmtId="10" fontId="25" fillId="5" borderId="27" xfId="4" applyNumberFormat="1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164" fontId="17" fillId="6" borderId="3" xfId="6" applyFont="1" applyFill="1" applyBorder="1" applyAlignment="1">
      <alignment horizontal="center" vertical="center" wrapText="1"/>
    </xf>
    <xf numFmtId="49" fontId="17" fillId="6" borderId="3" xfId="0" applyNumberFormat="1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4" fontId="25" fillId="0" borderId="6" xfId="0" applyNumberFormat="1" applyFont="1" applyBorder="1"/>
    <xf numFmtId="10" fontId="25" fillId="0" borderId="6" xfId="4" applyNumberFormat="1" applyFont="1" applyBorder="1"/>
    <xf numFmtId="43" fontId="17" fillId="6" borderId="6" xfId="6" applyNumberFormat="1" applyFont="1" applyFill="1" applyBorder="1"/>
    <xf numFmtId="0" fontId="29" fillId="6" borderId="1" xfId="0" applyFont="1" applyFill="1" applyBorder="1" applyAlignment="1">
      <alignment horizontal="center"/>
    </xf>
    <xf numFmtId="164" fontId="17" fillId="7" borderId="4" xfId="6" applyFont="1" applyFill="1" applyBorder="1"/>
    <xf numFmtId="164" fontId="17" fillId="7" borderId="4" xfId="0" applyNumberFormat="1" applyFont="1" applyFill="1" applyBorder="1"/>
    <xf numFmtId="10" fontId="29" fillId="0" borderId="42" xfId="4" applyNumberFormat="1" applyFont="1" applyBorder="1"/>
    <xf numFmtId="165" fontId="10" fillId="4" borderId="27" xfId="6" applyNumberFormat="1" applyFont="1" applyFill="1" applyBorder="1" applyAlignment="1">
      <alignment horizontal="center" vertical="center"/>
    </xf>
    <xf numFmtId="0" fontId="11" fillId="14" borderId="27" xfId="6" applyNumberFormat="1" applyFont="1" applyFill="1" applyBorder="1" applyAlignment="1">
      <alignment horizontal="left" vertical="center" wrapText="1"/>
    </xf>
    <xf numFmtId="165" fontId="10" fillId="4" borderId="27" xfId="0" applyNumberFormat="1" applyFont="1" applyFill="1" applyBorder="1" applyAlignment="1">
      <alignment horizontal="center" vertical="center" wrapText="1"/>
    </xf>
    <xf numFmtId="165" fontId="10" fillId="4" borderId="27" xfId="40" applyNumberFormat="1" applyFont="1" applyFill="1" applyBorder="1" applyAlignment="1">
      <alignment horizontal="center" vertical="center" wrapText="1"/>
    </xf>
    <xf numFmtId="1" fontId="10" fillId="4" borderId="27" xfId="40" applyNumberFormat="1" applyFont="1" applyFill="1" applyBorder="1" applyAlignment="1">
      <alignment horizontal="center" vertical="center" wrapText="1"/>
    </xf>
    <xf numFmtId="0" fontId="10" fillId="4" borderId="19" xfId="40" applyFont="1" applyFill="1" applyBorder="1" applyAlignment="1">
      <alignment horizontal="center" vertical="center" wrapText="1"/>
    </xf>
    <xf numFmtId="0" fontId="10" fillId="4" borderId="0" xfId="40" applyFont="1" applyFill="1" applyBorder="1" applyAlignment="1">
      <alignment horizontal="center" vertical="center" wrapText="1"/>
    </xf>
    <xf numFmtId="0" fontId="10" fillId="4" borderId="27" xfId="40" applyFont="1" applyFill="1" applyBorder="1" applyAlignment="1">
      <alignment horizontal="center" vertical="center" wrapText="1"/>
    </xf>
    <xf numFmtId="0" fontId="33" fillId="4" borderId="27" xfId="2" applyFont="1" applyFill="1" applyBorder="1" applyAlignment="1">
      <alignment horizontal="left" vertical="top" wrapText="1"/>
    </xf>
    <xf numFmtId="165" fontId="24" fillId="4" borderId="27" xfId="40" applyNumberFormat="1" applyFont="1" applyFill="1" applyBorder="1" applyAlignment="1">
      <alignment horizontal="center" vertical="center" wrapText="1"/>
    </xf>
    <xf numFmtId="1" fontId="10" fillId="4" borderId="27" xfId="0" applyNumberFormat="1" applyFont="1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 wrapText="1"/>
    </xf>
    <xf numFmtId="0" fontId="33" fillId="4" borderId="27" xfId="2" applyFont="1" applyFill="1" applyBorder="1" applyAlignment="1">
      <alignment horizontal="center" vertical="center" wrapText="1"/>
    </xf>
    <xf numFmtId="165" fontId="10" fillId="4" borderId="27" xfId="40" applyNumberFormat="1" applyFont="1" applyFill="1" applyBorder="1" applyAlignment="1">
      <alignment horizontal="center" vertical="center"/>
    </xf>
    <xf numFmtId="165" fontId="10" fillId="4" borderId="8" xfId="6" applyNumberFormat="1" applyFont="1" applyFill="1" applyBorder="1" applyAlignment="1">
      <alignment horizontal="center" vertical="center"/>
    </xf>
    <xf numFmtId="0" fontId="10" fillId="4" borderId="19" xfId="53" applyFont="1" applyFill="1" applyBorder="1" applyAlignment="1">
      <alignment horizontal="center" vertical="center" wrapText="1"/>
    </xf>
    <xf numFmtId="165" fontId="10" fillId="4" borderId="27" xfId="6" applyNumberFormat="1" applyFont="1" applyFill="1" applyBorder="1" applyAlignment="1">
      <alignment horizontal="center" vertical="center" wrapText="1"/>
    </xf>
    <xf numFmtId="0" fontId="38" fillId="0" borderId="0" xfId="2" applyFont="1"/>
    <xf numFmtId="43" fontId="1" fillId="0" borderId="0" xfId="10" applyFont="1"/>
    <xf numFmtId="43" fontId="1" fillId="0" borderId="0" xfId="10" applyFont="1" applyAlignment="1">
      <alignment horizontal="centerContinuous"/>
    </xf>
    <xf numFmtId="0" fontId="48" fillId="12" borderId="27" xfId="2" applyNumberFormat="1" applyFont="1" applyFill="1" applyBorder="1" applyAlignment="1" applyProtection="1">
      <alignment horizontal="left" vertical="center"/>
    </xf>
    <xf numFmtId="0" fontId="50" fillId="13" borderId="33" xfId="0" applyFont="1" applyFill="1" applyBorder="1" applyAlignment="1">
      <alignment horizontal="left" vertical="top"/>
    </xf>
    <xf numFmtId="0" fontId="51" fillId="13" borderId="33" xfId="0" applyFont="1" applyFill="1" applyBorder="1" applyAlignment="1">
      <alignment horizontal="left" vertical="top" wrapText="1"/>
    </xf>
    <xf numFmtId="0" fontId="51" fillId="13" borderId="33" xfId="0" applyFont="1" applyFill="1" applyBorder="1" applyAlignment="1">
      <alignment horizontal="center" vertical="top" wrapText="1"/>
    </xf>
    <xf numFmtId="43" fontId="51" fillId="13" borderId="33" xfId="10" applyFont="1" applyFill="1" applyBorder="1" applyAlignment="1">
      <alignment horizontal="right" vertical="top" wrapText="1"/>
    </xf>
    <xf numFmtId="0" fontId="50" fillId="15" borderId="27" xfId="0" applyFont="1" applyFill="1" applyBorder="1" applyAlignment="1">
      <alignment horizontal="left" vertical="top"/>
    </xf>
    <xf numFmtId="0" fontId="51" fillId="15" borderId="27" xfId="0" applyFont="1" applyFill="1" applyBorder="1" applyAlignment="1">
      <alignment horizontal="center" vertical="top" wrapText="1"/>
    </xf>
    <xf numFmtId="43" fontId="51" fillId="15" borderId="27" xfId="10" applyFont="1" applyFill="1" applyBorder="1" applyAlignment="1">
      <alignment horizontal="right" vertical="top" wrapText="1"/>
    </xf>
    <xf numFmtId="0" fontId="33" fillId="9" borderId="27" xfId="0" applyFont="1" applyFill="1" applyBorder="1" applyAlignment="1">
      <alignment horizontal="left" vertical="top" wrapText="1"/>
    </xf>
    <xf numFmtId="0" fontId="33" fillId="9" borderId="27" xfId="0" applyFont="1" applyFill="1" applyBorder="1" applyAlignment="1">
      <alignment horizontal="left" vertical="top"/>
    </xf>
    <xf numFmtId="0" fontId="33" fillId="0" borderId="28" xfId="0" applyFont="1" applyBorder="1" applyAlignment="1">
      <alignment wrapText="1"/>
    </xf>
    <xf numFmtId="0" fontId="33" fillId="9" borderId="27" xfId="0" applyFont="1" applyFill="1" applyBorder="1" applyAlignment="1">
      <alignment horizontal="center" vertical="top" wrapText="1"/>
    </xf>
    <xf numFmtId="0" fontId="51" fillId="15" borderId="27" xfId="0" applyFont="1" applyFill="1" applyBorder="1" applyAlignment="1">
      <alignment horizontal="left" vertical="top" wrapText="1"/>
    </xf>
    <xf numFmtId="43" fontId="51" fillId="15" borderId="27" xfId="10" applyFont="1" applyFill="1" applyBorder="1" applyAlignment="1">
      <alignment horizontal="left" vertical="top" wrapText="1"/>
    </xf>
    <xf numFmtId="0" fontId="33" fillId="15" borderId="8" xfId="0" applyFont="1" applyFill="1" applyBorder="1" applyAlignment="1">
      <alignment horizontal="left" vertical="top" wrapText="1"/>
    </xf>
    <xf numFmtId="0" fontId="50" fillId="15" borderId="8" xfId="0" applyFont="1" applyFill="1" applyBorder="1" applyAlignment="1">
      <alignment horizontal="left" vertical="top"/>
    </xf>
    <xf numFmtId="0" fontId="51" fillId="15" borderId="8" xfId="0" applyFont="1" applyFill="1" applyBorder="1" applyAlignment="1">
      <alignment horizontal="center" vertical="top" wrapText="1"/>
    </xf>
    <xf numFmtId="43" fontId="51" fillId="15" borderId="8" xfId="10" applyFont="1" applyFill="1" applyBorder="1" applyAlignment="1">
      <alignment horizontal="right" vertical="top" wrapText="1"/>
    </xf>
    <xf numFmtId="0" fontId="50" fillId="13" borderId="53" xfId="0" applyFont="1" applyFill="1" applyBorder="1" applyAlignment="1">
      <alignment horizontal="left" vertical="top"/>
    </xf>
    <xf numFmtId="0" fontId="51" fillId="13" borderId="53" xfId="0" applyFont="1" applyFill="1" applyBorder="1" applyAlignment="1">
      <alignment horizontal="center" vertical="top" wrapText="1"/>
    </xf>
    <xf numFmtId="43" fontId="51" fillId="13" borderId="53" xfId="10" applyFont="1" applyFill="1" applyBorder="1" applyAlignment="1">
      <alignment horizontal="right" vertical="top" wrapText="1"/>
    </xf>
    <xf numFmtId="0" fontId="51" fillId="15" borderId="8" xfId="0" applyFont="1" applyFill="1" applyBorder="1" applyAlignment="1">
      <alignment horizontal="left" vertical="top" wrapText="1"/>
    </xf>
    <xf numFmtId="0" fontId="51" fillId="9" borderId="27" xfId="0" applyFont="1" applyFill="1" applyBorder="1" applyAlignment="1">
      <alignment horizontal="left" vertical="top"/>
    </xf>
    <xf numFmtId="0" fontId="52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43" fontId="1" fillId="0" borderId="0" xfId="10" applyFont="1" applyAlignment="1">
      <alignment horizontal="right"/>
    </xf>
    <xf numFmtId="0" fontId="33" fillId="9" borderId="27" xfId="0" applyFont="1" applyFill="1" applyBorder="1" applyAlignment="1">
      <alignment horizontal="center" vertical="center" wrapText="1"/>
    </xf>
    <xf numFmtId="164" fontId="11" fillId="4" borderId="42" xfId="6" applyFont="1" applyFill="1" applyBorder="1" applyAlignment="1">
      <alignment horizontal="center" vertical="center"/>
    </xf>
    <xf numFmtId="164" fontId="11" fillId="0" borderId="2" xfId="6" applyFont="1" applyBorder="1" applyAlignment="1">
      <alignment horizontal="center" vertical="center"/>
    </xf>
    <xf numFmtId="164" fontId="11" fillId="0" borderId="22" xfId="6" applyFont="1" applyBorder="1" applyAlignment="1">
      <alignment horizontal="center" vertical="center"/>
    </xf>
    <xf numFmtId="165" fontId="21" fillId="0" borderId="3" xfId="6" applyNumberFormat="1" applyFont="1" applyBorder="1" applyAlignment="1">
      <alignment horizontal="center" vertical="center"/>
    </xf>
    <xf numFmtId="165" fontId="21" fillId="0" borderId="4" xfId="6" applyNumberFormat="1" applyFont="1" applyBorder="1" applyAlignment="1">
      <alignment horizontal="center" vertical="center"/>
    </xf>
    <xf numFmtId="0" fontId="11" fillId="0" borderId="14" xfId="6" applyNumberFormat="1" applyFont="1" applyBorder="1" applyAlignment="1">
      <alignment horizontal="center" vertical="center" wrapText="1"/>
    </xf>
    <xf numFmtId="0" fontId="11" fillId="0" borderId="15" xfId="6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165" fontId="11" fillId="0" borderId="0" xfId="6" applyNumberFormat="1" applyFont="1" applyBorder="1" applyAlignment="1">
      <alignment horizontal="left" vertical="center"/>
    </xf>
    <xf numFmtId="164" fontId="11" fillId="4" borderId="25" xfId="6" applyFont="1" applyFill="1" applyBorder="1" applyAlignment="1">
      <alignment horizontal="center" vertical="center"/>
    </xf>
    <xf numFmtId="164" fontId="11" fillId="4" borderId="26" xfId="6" applyFont="1" applyFill="1" applyBorder="1" applyAlignment="1">
      <alignment horizontal="center" vertical="center"/>
    </xf>
    <xf numFmtId="164" fontId="11" fillId="4" borderId="30" xfId="6" applyFont="1" applyFill="1" applyBorder="1" applyAlignment="1">
      <alignment horizontal="center" vertical="center" wrapText="1"/>
    </xf>
    <xf numFmtId="164" fontId="11" fillId="4" borderId="31" xfId="6" applyFont="1" applyFill="1" applyBorder="1" applyAlignment="1">
      <alignment horizontal="center" vertical="center"/>
    </xf>
    <xf numFmtId="164" fontId="11" fillId="4" borderId="16" xfId="6" applyFont="1" applyFill="1" applyBorder="1" applyAlignment="1">
      <alignment horizontal="center" vertical="center" wrapText="1"/>
    </xf>
    <xf numFmtId="164" fontId="11" fillId="4" borderId="21" xfId="6" applyFont="1" applyFill="1" applyBorder="1" applyAlignment="1">
      <alignment horizontal="center" vertical="center"/>
    </xf>
    <xf numFmtId="2" fontId="11" fillId="0" borderId="3" xfId="6" applyNumberFormat="1" applyFont="1" applyBorder="1" applyAlignment="1">
      <alignment horizontal="center" vertical="center"/>
    </xf>
    <xf numFmtId="2" fontId="11" fillId="0" borderId="4" xfId="6" applyNumberFormat="1" applyFont="1" applyBorder="1" applyAlignment="1">
      <alignment horizontal="center" vertical="center"/>
    </xf>
    <xf numFmtId="164" fontId="18" fillId="4" borderId="14" xfId="6" applyFont="1" applyFill="1" applyBorder="1" applyAlignment="1">
      <alignment horizontal="center" vertical="center"/>
    </xf>
    <xf numFmtId="164" fontId="18" fillId="4" borderId="15" xfId="6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/>
    </xf>
    <xf numFmtId="0" fontId="25" fillId="5" borderId="12" xfId="0" applyFont="1" applyFill="1" applyBorder="1" applyAlignment="1">
      <alignment horizontal="center"/>
    </xf>
    <xf numFmtId="164" fontId="11" fillId="0" borderId="0" xfId="6" applyFont="1" applyBorder="1" applyAlignment="1">
      <alignment horizontal="left" vertical="center" wrapText="1"/>
    </xf>
    <xf numFmtId="0" fontId="25" fillId="5" borderId="9" xfId="0" applyFont="1" applyFill="1" applyBorder="1" applyAlignment="1">
      <alignment horizontal="center"/>
    </xf>
    <xf numFmtId="0" fontId="25" fillId="5" borderId="10" xfId="0" applyFont="1" applyFill="1" applyBorder="1" applyAlignment="1">
      <alignment horizontal="center"/>
    </xf>
    <xf numFmtId="0" fontId="29" fillId="7" borderId="11" xfId="0" applyFont="1" applyFill="1" applyBorder="1" applyAlignment="1">
      <alignment horizontal="center"/>
    </xf>
    <xf numFmtId="0" fontId="29" fillId="7" borderId="12" xfId="0" applyFont="1" applyFill="1" applyBorder="1" applyAlignment="1">
      <alignment horizontal="center"/>
    </xf>
    <xf numFmtId="0" fontId="17" fillId="0" borderId="5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164" fontId="17" fillId="0" borderId="33" xfId="6" applyFont="1" applyFill="1" applyBorder="1" applyAlignment="1">
      <alignment horizontal="center" vertical="center" wrapText="1"/>
    </xf>
    <xf numFmtId="164" fontId="17" fillId="0" borderId="8" xfId="6" applyFont="1" applyFill="1" applyBorder="1" applyAlignment="1">
      <alignment horizontal="center" vertical="center" wrapText="1"/>
    </xf>
    <xf numFmtId="0" fontId="29" fillId="6" borderId="17" xfId="0" applyFont="1" applyFill="1" applyBorder="1" applyAlignment="1">
      <alignment horizontal="center"/>
    </xf>
    <xf numFmtId="0" fontId="29" fillId="6" borderId="28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164" fontId="17" fillId="0" borderId="33" xfId="6" applyFont="1" applyFill="1" applyBorder="1" applyAlignment="1">
      <alignment horizontal="left" vertical="center" wrapText="1"/>
    </xf>
    <xf numFmtId="164" fontId="17" fillId="0" borderId="8" xfId="6" applyFont="1" applyFill="1" applyBorder="1" applyAlignment="1">
      <alignment horizontal="left" vertical="center" wrapText="1"/>
    </xf>
    <xf numFmtId="164" fontId="27" fillId="0" borderId="0" xfId="6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164" fontId="27" fillId="0" borderId="0" xfId="6" applyFont="1" applyBorder="1" applyAlignment="1">
      <alignment horizontal="center" vertical="center" wrapText="1"/>
    </xf>
    <xf numFmtId="164" fontId="28" fillId="0" borderId="0" xfId="6" applyFont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2" fontId="36" fillId="0" borderId="0" xfId="10" applyNumberFormat="1" applyFont="1" applyBorder="1" applyAlignment="1">
      <alignment horizontal="left"/>
    </xf>
    <xf numFmtId="2" fontId="36" fillId="0" borderId="0" xfId="2" applyNumberFormat="1" applyFont="1" applyBorder="1" applyAlignment="1">
      <alignment horizontal="left"/>
    </xf>
    <xf numFmtId="0" fontId="34" fillId="0" borderId="4" xfId="0" applyFont="1" applyBorder="1" applyAlignment="1">
      <alignment horizontal="right"/>
    </xf>
    <xf numFmtId="0" fontId="32" fillId="0" borderId="43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9" fontId="24" fillId="0" borderId="0" xfId="0" applyNumberFormat="1" applyFont="1" applyBorder="1" applyAlignment="1">
      <alignment horizontal="center" vertical="center"/>
    </xf>
    <xf numFmtId="169" fontId="24" fillId="0" borderId="39" xfId="0" applyNumberFormat="1" applyFont="1" applyBorder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0" fontId="36" fillId="0" borderId="39" xfId="2" applyFont="1" applyBorder="1" applyAlignment="1">
      <alignment horizontal="center" vertical="center"/>
    </xf>
    <xf numFmtId="43" fontId="36" fillId="0" borderId="0" xfId="10" applyFont="1" applyBorder="1" applyAlignment="1">
      <alignment horizontal="center" vertical="center"/>
    </xf>
    <xf numFmtId="43" fontId="36" fillId="0" borderId="39" xfId="10" applyFont="1" applyBorder="1" applyAlignment="1">
      <alignment horizontal="center" vertical="center"/>
    </xf>
    <xf numFmtId="0" fontId="42" fillId="0" borderId="0" xfId="2" applyFont="1" applyBorder="1" applyAlignment="1">
      <alignment horizontal="center" vertical="center"/>
    </xf>
    <xf numFmtId="0" fontId="42" fillId="0" borderId="39" xfId="2" applyFont="1" applyBorder="1" applyAlignment="1">
      <alignment horizontal="center" vertical="center"/>
    </xf>
  </cellXfs>
  <cellStyles count="64">
    <cellStyle name="Estilo 1" xfId="1"/>
    <cellStyle name="Moeda 2" xfId="36"/>
    <cellStyle name="Moeda 2 2" xfId="38"/>
    <cellStyle name="Normal" xfId="0" builtinId="0"/>
    <cellStyle name="Normal 2" xfId="2"/>
    <cellStyle name="Normal 2 2" xfId="12"/>
    <cellStyle name="Normal 2 3" xfId="13"/>
    <cellStyle name="Normal 3" xfId="3"/>
    <cellStyle name="Normal 3 2" xfId="14"/>
    <cellStyle name="Normal 3 3" xfId="24"/>
    <cellStyle name="Normal 3 3 2" xfId="48"/>
    <cellStyle name="Normal 3 3 3" xfId="59"/>
    <cellStyle name="Normal 3 4" xfId="42"/>
    <cellStyle name="Normal 3 5" xfId="54"/>
    <cellStyle name="Normal 4" xfId="7"/>
    <cellStyle name="Normal 4 2" xfId="11"/>
    <cellStyle name="Normal 4 2 2" xfId="29"/>
    <cellStyle name="Normal 4 2 2 2" xfId="53"/>
    <cellStyle name="Normal 4 2 2 3" xfId="63"/>
    <cellStyle name="Normal 4 2 3" xfId="47"/>
    <cellStyle name="Normal 4 2 4" xfId="58"/>
    <cellStyle name="Normal 4 3" xfId="26"/>
    <cellStyle name="Normal 4 3 2" xfId="50"/>
    <cellStyle name="Normal 4 3 3" xfId="60"/>
    <cellStyle name="Normal 4 4" xfId="35"/>
    <cellStyle name="Normal 4 5" xfId="40"/>
    <cellStyle name="Normal 4 6" xfId="44"/>
    <cellStyle name="Normal 4 7" xfId="55"/>
    <cellStyle name="Normal 5" xfId="8"/>
    <cellStyle name="Normal 6" xfId="9"/>
    <cellStyle name="Normal 6 2" xfId="27"/>
    <cellStyle name="Normal 6 2 2" xfId="51"/>
    <cellStyle name="Normal 6 2 3" xfId="61"/>
    <cellStyle name="Normal 6 3" xfId="45"/>
    <cellStyle name="Normal 6 4" xfId="56"/>
    <cellStyle name="Normal 7" xfId="16"/>
    <cellStyle name="Normal 8" xfId="23"/>
    <cellStyle name="Porcentagem" xfId="4" builtinId="5"/>
    <cellStyle name="Porcentagem 2" xfId="17"/>
    <cellStyle name="Porcentagem 2 2" xfId="31"/>
    <cellStyle name="Separador de milhares 2" xfId="5"/>
    <cellStyle name="Separador de milhares 2 2" xfId="15"/>
    <cellStyle name="Separador de milhares 2 2 2" xfId="33"/>
    <cellStyle name="Separador de milhares 2 3" xfId="25"/>
    <cellStyle name="Separador de milhares 2 3 2" xfId="49"/>
    <cellStyle name="Separador de milhares 2 4" xfId="43"/>
    <cellStyle name="Separador de milhares 3" xfId="18"/>
    <cellStyle name="Separador de milhares 4" xfId="19"/>
    <cellStyle name="Separador de milhares 5" xfId="20"/>
    <cellStyle name="Separador de milhares 6" xfId="21"/>
    <cellStyle name="Separador de milhares 7" xfId="22"/>
    <cellStyle name="Vírgula" xfId="6" builtinId="3"/>
    <cellStyle name="Vírgula 2" xfId="10"/>
    <cellStyle name="Vírgula 2 2" xfId="28"/>
    <cellStyle name="Vírgula 2 2 2" xfId="34"/>
    <cellStyle name="Vírgula 2 2 3" xfId="41"/>
    <cellStyle name="Vírgula 2 2 4" xfId="52"/>
    <cellStyle name="Vírgula 2 2 5" xfId="62"/>
    <cellStyle name="Vírgula 2 3" xfId="39"/>
    <cellStyle name="Vírgula 2 4" xfId="46"/>
    <cellStyle name="Vírgula 2 5" xfId="57"/>
    <cellStyle name="Vírgula 3" xfId="30"/>
    <cellStyle name="Vírgula 3 2" xfId="37"/>
    <cellStyle name="Vírgula 4" xfId="32"/>
  </cellStyles>
  <dxfs count="1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FFFF99"/>
      <color rgb="FFF65050"/>
      <color rgb="FFCC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42581</xdr:rowOff>
    </xdr:from>
    <xdr:to>
      <xdr:col>2</xdr:col>
      <xdr:colOff>313055</xdr:colOff>
      <xdr:row>5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D546A8B8-001B-4B2F-A06F-65A9AE790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33081"/>
          <a:ext cx="989330" cy="719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lanejamento\2014\11-2014%20-%20Hospital%20de%20Bebedouro\2%20-%20Custo%20Direto\Licita&#231;&#227;o%20-%202&#170;%20fase\MODELO%20PLANILHA%20Bebedou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amadeu\Documents\AME%20MARILIA\AME%20MARILIA%20-%20Proposta%20de%20Ocupa&#231;&#227;o%20com%20Amplia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RESUMO"/>
      <sheetName val="CRONOGRAMA FISICO FINANCEIRO"/>
    </sheetNames>
    <sheetDataSet>
      <sheetData sheetId="0" refreshError="1">
        <row r="7">
          <cell r="B7" t="str">
            <v>HOSPITAL REGIONAL DE BEBEDOURO</v>
          </cell>
        </row>
        <row r="8">
          <cell r="B8" t="str">
            <v>Bebedouro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OS 174"/>
      <sheetName val="AME MARILIA"/>
      <sheetName val="Resumo"/>
      <sheetName val="Cronograma"/>
      <sheetName val="Composição"/>
      <sheetName val="Sinapi Ins - OUT18"/>
      <sheetName val="CPOS 174 Ins."/>
      <sheetName val="Encargos Sociais"/>
      <sheetName val="Q. Áreas"/>
    </sheetNames>
    <sheetDataSet>
      <sheetData sheetId="0"/>
      <sheetData sheetId="1"/>
      <sheetData sheetId="2"/>
      <sheetData sheetId="3"/>
      <sheetData sheetId="4"/>
      <sheetData sheetId="5">
        <row r="220">
          <cell r="A220">
            <v>253</v>
          </cell>
          <cell r="B220" t="str">
            <v xml:space="preserve">ALMOXARIFE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220" t="str">
            <v>19,01</v>
          </cell>
        </row>
        <row r="291">
          <cell r="A291">
            <v>6122</v>
          </cell>
          <cell r="E291" t="str">
            <v>18,94</v>
          </cell>
        </row>
        <row r="430">
          <cell r="A430">
            <v>244</v>
          </cell>
          <cell r="B430" t="str">
            <v xml:space="preserve">AUXILIAR DE TOPOGRAFO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430" t="str">
            <v>9,62</v>
          </cell>
        </row>
        <row r="2082">
          <cell r="A2082">
            <v>4083</v>
          </cell>
          <cell r="B2082" t="str">
            <v xml:space="preserve">ENCARREGADO GERAL DE OBRAS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2082" t="str">
            <v>29,75</v>
          </cell>
        </row>
        <row r="3311">
          <cell r="A3311">
            <v>4069</v>
          </cell>
          <cell r="B3311" t="str">
            <v xml:space="preserve">MESTRE DE OBRAS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3311" t="str">
            <v>45,14</v>
          </cell>
        </row>
        <row r="4796">
          <cell r="A4796">
            <v>7592</v>
          </cell>
          <cell r="B4796" t="str">
            <v xml:space="preserve">TOPOGRAFO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4796" t="str">
            <v>23,58</v>
          </cell>
        </row>
        <row r="5371">
          <cell r="A5371">
            <v>34345</v>
          </cell>
          <cell r="B5371" t="str">
            <v xml:space="preserve">VIGIA DIURNO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5371" t="str">
            <v>15,04</v>
          </cell>
        </row>
        <row r="5373">
          <cell r="A5373">
            <v>41776</v>
          </cell>
          <cell r="E5373" t="str">
            <v>18,53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33"/>
  <sheetViews>
    <sheetView workbookViewId="0">
      <selection activeCell="A2435" sqref="A2435"/>
    </sheetView>
  </sheetViews>
  <sheetFormatPr defaultRowHeight="15"/>
  <cols>
    <col min="1" max="1" width="10.85546875" style="366" customWidth="1"/>
    <col min="2" max="2" width="0.5703125" style="367" customWidth="1"/>
    <col min="3" max="3" width="40.7109375" style="367" customWidth="1"/>
    <col min="4" max="4" width="8.7109375" style="368" customWidth="1"/>
    <col min="5" max="7" width="12.7109375" style="369" customWidth="1"/>
    <col min="257" max="257" width="10.85546875" customWidth="1"/>
    <col min="258" max="258" width="0.5703125" customWidth="1"/>
    <col min="259" max="259" width="40.7109375" customWidth="1"/>
    <col min="260" max="260" width="8.7109375" customWidth="1"/>
    <col min="261" max="263" width="12.7109375" customWidth="1"/>
    <col min="513" max="513" width="10.85546875" customWidth="1"/>
    <col min="514" max="514" width="0.5703125" customWidth="1"/>
    <col min="515" max="515" width="40.7109375" customWidth="1"/>
    <col min="516" max="516" width="8.7109375" customWidth="1"/>
    <col min="517" max="519" width="12.7109375" customWidth="1"/>
    <col min="769" max="769" width="10.85546875" customWidth="1"/>
    <col min="770" max="770" width="0.5703125" customWidth="1"/>
    <col min="771" max="771" width="40.7109375" customWidth="1"/>
    <col min="772" max="772" width="8.7109375" customWidth="1"/>
    <col min="773" max="775" width="12.7109375" customWidth="1"/>
    <col min="1025" max="1025" width="10.85546875" customWidth="1"/>
    <col min="1026" max="1026" width="0.5703125" customWidth="1"/>
    <col min="1027" max="1027" width="40.7109375" customWidth="1"/>
    <col min="1028" max="1028" width="8.7109375" customWidth="1"/>
    <col min="1029" max="1031" width="12.7109375" customWidth="1"/>
    <col min="1281" max="1281" width="10.85546875" customWidth="1"/>
    <col min="1282" max="1282" width="0.5703125" customWidth="1"/>
    <col min="1283" max="1283" width="40.7109375" customWidth="1"/>
    <col min="1284" max="1284" width="8.7109375" customWidth="1"/>
    <col min="1285" max="1287" width="12.7109375" customWidth="1"/>
    <col min="1537" max="1537" width="10.85546875" customWidth="1"/>
    <col min="1538" max="1538" width="0.5703125" customWidth="1"/>
    <col min="1539" max="1539" width="40.7109375" customWidth="1"/>
    <col min="1540" max="1540" width="8.7109375" customWidth="1"/>
    <col min="1541" max="1543" width="12.7109375" customWidth="1"/>
    <col min="1793" max="1793" width="10.85546875" customWidth="1"/>
    <col min="1794" max="1794" width="0.5703125" customWidth="1"/>
    <col min="1795" max="1795" width="40.7109375" customWidth="1"/>
    <col min="1796" max="1796" width="8.7109375" customWidth="1"/>
    <col min="1797" max="1799" width="12.7109375" customWidth="1"/>
    <col min="2049" max="2049" width="10.85546875" customWidth="1"/>
    <col min="2050" max="2050" width="0.5703125" customWidth="1"/>
    <col min="2051" max="2051" width="40.7109375" customWidth="1"/>
    <col min="2052" max="2052" width="8.7109375" customWidth="1"/>
    <col min="2053" max="2055" width="12.7109375" customWidth="1"/>
    <col min="2305" max="2305" width="10.85546875" customWidth="1"/>
    <col min="2306" max="2306" width="0.5703125" customWidth="1"/>
    <col min="2307" max="2307" width="40.7109375" customWidth="1"/>
    <col min="2308" max="2308" width="8.7109375" customWidth="1"/>
    <col min="2309" max="2311" width="12.7109375" customWidth="1"/>
    <col min="2561" max="2561" width="10.85546875" customWidth="1"/>
    <col min="2562" max="2562" width="0.5703125" customWidth="1"/>
    <col min="2563" max="2563" width="40.7109375" customWidth="1"/>
    <col min="2564" max="2564" width="8.7109375" customWidth="1"/>
    <col min="2565" max="2567" width="12.7109375" customWidth="1"/>
    <col min="2817" max="2817" width="10.85546875" customWidth="1"/>
    <col min="2818" max="2818" width="0.5703125" customWidth="1"/>
    <col min="2819" max="2819" width="40.7109375" customWidth="1"/>
    <col min="2820" max="2820" width="8.7109375" customWidth="1"/>
    <col min="2821" max="2823" width="12.7109375" customWidth="1"/>
    <col min="3073" max="3073" width="10.85546875" customWidth="1"/>
    <col min="3074" max="3074" width="0.5703125" customWidth="1"/>
    <col min="3075" max="3075" width="40.7109375" customWidth="1"/>
    <col min="3076" max="3076" width="8.7109375" customWidth="1"/>
    <col min="3077" max="3079" width="12.7109375" customWidth="1"/>
    <col min="3329" max="3329" width="10.85546875" customWidth="1"/>
    <col min="3330" max="3330" width="0.5703125" customWidth="1"/>
    <col min="3331" max="3331" width="40.7109375" customWidth="1"/>
    <col min="3332" max="3332" width="8.7109375" customWidth="1"/>
    <col min="3333" max="3335" width="12.7109375" customWidth="1"/>
    <col min="3585" max="3585" width="10.85546875" customWidth="1"/>
    <col min="3586" max="3586" width="0.5703125" customWidth="1"/>
    <col min="3587" max="3587" width="40.7109375" customWidth="1"/>
    <col min="3588" max="3588" width="8.7109375" customWidth="1"/>
    <col min="3589" max="3591" width="12.7109375" customWidth="1"/>
    <col min="3841" max="3841" width="10.85546875" customWidth="1"/>
    <col min="3842" max="3842" width="0.5703125" customWidth="1"/>
    <col min="3843" max="3843" width="40.7109375" customWidth="1"/>
    <col min="3844" max="3844" width="8.7109375" customWidth="1"/>
    <col min="3845" max="3847" width="12.7109375" customWidth="1"/>
    <col min="4097" max="4097" width="10.85546875" customWidth="1"/>
    <col min="4098" max="4098" width="0.5703125" customWidth="1"/>
    <col min="4099" max="4099" width="40.7109375" customWidth="1"/>
    <col min="4100" max="4100" width="8.7109375" customWidth="1"/>
    <col min="4101" max="4103" width="12.7109375" customWidth="1"/>
    <col min="4353" max="4353" width="10.85546875" customWidth="1"/>
    <col min="4354" max="4354" width="0.5703125" customWidth="1"/>
    <col min="4355" max="4355" width="40.7109375" customWidth="1"/>
    <col min="4356" max="4356" width="8.7109375" customWidth="1"/>
    <col min="4357" max="4359" width="12.7109375" customWidth="1"/>
    <col min="4609" max="4609" width="10.85546875" customWidth="1"/>
    <col min="4610" max="4610" width="0.5703125" customWidth="1"/>
    <col min="4611" max="4611" width="40.7109375" customWidth="1"/>
    <col min="4612" max="4612" width="8.7109375" customWidth="1"/>
    <col min="4613" max="4615" width="12.7109375" customWidth="1"/>
    <col min="4865" max="4865" width="10.85546875" customWidth="1"/>
    <col min="4866" max="4866" width="0.5703125" customWidth="1"/>
    <col min="4867" max="4867" width="40.7109375" customWidth="1"/>
    <col min="4868" max="4868" width="8.7109375" customWidth="1"/>
    <col min="4869" max="4871" width="12.7109375" customWidth="1"/>
    <col min="5121" max="5121" width="10.85546875" customWidth="1"/>
    <col min="5122" max="5122" width="0.5703125" customWidth="1"/>
    <col min="5123" max="5123" width="40.7109375" customWidth="1"/>
    <col min="5124" max="5124" width="8.7109375" customWidth="1"/>
    <col min="5125" max="5127" width="12.7109375" customWidth="1"/>
    <col min="5377" max="5377" width="10.85546875" customWidth="1"/>
    <col min="5378" max="5378" width="0.5703125" customWidth="1"/>
    <col min="5379" max="5379" width="40.7109375" customWidth="1"/>
    <col min="5380" max="5380" width="8.7109375" customWidth="1"/>
    <col min="5381" max="5383" width="12.7109375" customWidth="1"/>
    <col min="5633" max="5633" width="10.85546875" customWidth="1"/>
    <col min="5634" max="5634" width="0.5703125" customWidth="1"/>
    <col min="5635" max="5635" width="40.7109375" customWidth="1"/>
    <col min="5636" max="5636" width="8.7109375" customWidth="1"/>
    <col min="5637" max="5639" width="12.7109375" customWidth="1"/>
    <col min="5889" max="5889" width="10.85546875" customWidth="1"/>
    <col min="5890" max="5890" width="0.5703125" customWidth="1"/>
    <col min="5891" max="5891" width="40.7109375" customWidth="1"/>
    <col min="5892" max="5892" width="8.7109375" customWidth="1"/>
    <col min="5893" max="5895" width="12.7109375" customWidth="1"/>
    <col min="6145" max="6145" width="10.85546875" customWidth="1"/>
    <col min="6146" max="6146" width="0.5703125" customWidth="1"/>
    <col min="6147" max="6147" width="40.7109375" customWidth="1"/>
    <col min="6148" max="6148" width="8.7109375" customWidth="1"/>
    <col min="6149" max="6151" width="12.7109375" customWidth="1"/>
    <col min="6401" max="6401" width="10.85546875" customWidth="1"/>
    <col min="6402" max="6402" width="0.5703125" customWidth="1"/>
    <col min="6403" max="6403" width="40.7109375" customWidth="1"/>
    <col min="6404" max="6404" width="8.7109375" customWidth="1"/>
    <col min="6405" max="6407" width="12.7109375" customWidth="1"/>
    <col min="6657" max="6657" width="10.85546875" customWidth="1"/>
    <col min="6658" max="6658" width="0.5703125" customWidth="1"/>
    <col min="6659" max="6659" width="40.7109375" customWidth="1"/>
    <col min="6660" max="6660" width="8.7109375" customWidth="1"/>
    <col min="6661" max="6663" width="12.7109375" customWidth="1"/>
    <col min="6913" max="6913" width="10.85546875" customWidth="1"/>
    <col min="6914" max="6914" width="0.5703125" customWidth="1"/>
    <col min="6915" max="6915" width="40.7109375" customWidth="1"/>
    <col min="6916" max="6916" width="8.7109375" customWidth="1"/>
    <col min="6917" max="6919" width="12.7109375" customWidth="1"/>
    <col min="7169" max="7169" width="10.85546875" customWidth="1"/>
    <col min="7170" max="7170" width="0.5703125" customWidth="1"/>
    <col min="7171" max="7171" width="40.7109375" customWidth="1"/>
    <col min="7172" max="7172" width="8.7109375" customWidth="1"/>
    <col min="7173" max="7175" width="12.7109375" customWidth="1"/>
    <col min="7425" max="7425" width="10.85546875" customWidth="1"/>
    <col min="7426" max="7426" width="0.5703125" customWidth="1"/>
    <col min="7427" max="7427" width="40.7109375" customWidth="1"/>
    <col min="7428" max="7428" width="8.7109375" customWidth="1"/>
    <col min="7429" max="7431" width="12.7109375" customWidth="1"/>
    <col min="7681" max="7681" width="10.85546875" customWidth="1"/>
    <col min="7682" max="7682" width="0.5703125" customWidth="1"/>
    <col min="7683" max="7683" width="40.7109375" customWidth="1"/>
    <col min="7684" max="7684" width="8.7109375" customWidth="1"/>
    <col min="7685" max="7687" width="12.7109375" customWidth="1"/>
    <col min="7937" max="7937" width="10.85546875" customWidth="1"/>
    <col min="7938" max="7938" width="0.5703125" customWidth="1"/>
    <col min="7939" max="7939" width="40.7109375" customWidth="1"/>
    <col min="7940" max="7940" width="8.7109375" customWidth="1"/>
    <col min="7941" max="7943" width="12.7109375" customWidth="1"/>
    <col min="8193" max="8193" width="10.85546875" customWidth="1"/>
    <col min="8194" max="8194" width="0.5703125" customWidth="1"/>
    <col min="8195" max="8195" width="40.7109375" customWidth="1"/>
    <col min="8196" max="8196" width="8.7109375" customWidth="1"/>
    <col min="8197" max="8199" width="12.7109375" customWidth="1"/>
    <col min="8449" max="8449" width="10.85546875" customWidth="1"/>
    <col min="8450" max="8450" width="0.5703125" customWidth="1"/>
    <col min="8451" max="8451" width="40.7109375" customWidth="1"/>
    <col min="8452" max="8452" width="8.7109375" customWidth="1"/>
    <col min="8453" max="8455" width="12.7109375" customWidth="1"/>
    <col min="8705" max="8705" width="10.85546875" customWidth="1"/>
    <col min="8706" max="8706" width="0.5703125" customWidth="1"/>
    <col min="8707" max="8707" width="40.7109375" customWidth="1"/>
    <col min="8708" max="8708" width="8.7109375" customWidth="1"/>
    <col min="8709" max="8711" width="12.7109375" customWidth="1"/>
    <col min="8961" max="8961" width="10.85546875" customWidth="1"/>
    <col min="8962" max="8962" width="0.5703125" customWidth="1"/>
    <col min="8963" max="8963" width="40.7109375" customWidth="1"/>
    <col min="8964" max="8964" width="8.7109375" customWidth="1"/>
    <col min="8965" max="8967" width="12.7109375" customWidth="1"/>
    <col min="9217" max="9217" width="10.85546875" customWidth="1"/>
    <col min="9218" max="9218" width="0.5703125" customWidth="1"/>
    <col min="9219" max="9219" width="40.7109375" customWidth="1"/>
    <col min="9220" max="9220" width="8.7109375" customWidth="1"/>
    <col min="9221" max="9223" width="12.7109375" customWidth="1"/>
    <col min="9473" max="9473" width="10.85546875" customWidth="1"/>
    <col min="9474" max="9474" width="0.5703125" customWidth="1"/>
    <col min="9475" max="9475" width="40.7109375" customWidth="1"/>
    <col min="9476" max="9476" width="8.7109375" customWidth="1"/>
    <col min="9477" max="9479" width="12.7109375" customWidth="1"/>
    <col min="9729" max="9729" width="10.85546875" customWidth="1"/>
    <col min="9730" max="9730" width="0.5703125" customWidth="1"/>
    <col min="9731" max="9731" width="40.7109375" customWidth="1"/>
    <col min="9732" max="9732" width="8.7109375" customWidth="1"/>
    <col min="9733" max="9735" width="12.7109375" customWidth="1"/>
    <col min="9985" max="9985" width="10.85546875" customWidth="1"/>
    <col min="9986" max="9986" width="0.5703125" customWidth="1"/>
    <col min="9987" max="9987" width="40.7109375" customWidth="1"/>
    <col min="9988" max="9988" width="8.7109375" customWidth="1"/>
    <col min="9989" max="9991" width="12.7109375" customWidth="1"/>
    <col min="10241" max="10241" width="10.85546875" customWidth="1"/>
    <col min="10242" max="10242" width="0.5703125" customWidth="1"/>
    <col min="10243" max="10243" width="40.7109375" customWidth="1"/>
    <col min="10244" max="10244" width="8.7109375" customWidth="1"/>
    <col min="10245" max="10247" width="12.7109375" customWidth="1"/>
    <col min="10497" max="10497" width="10.85546875" customWidth="1"/>
    <col min="10498" max="10498" width="0.5703125" customWidth="1"/>
    <col min="10499" max="10499" width="40.7109375" customWidth="1"/>
    <col min="10500" max="10500" width="8.7109375" customWidth="1"/>
    <col min="10501" max="10503" width="12.7109375" customWidth="1"/>
    <col min="10753" max="10753" width="10.85546875" customWidth="1"/>
    <col min="10754" max="10754" width="0.5703125" customWidth="1"/>
    <col min="10755" max="10755" width="40.7109375" customWidth="1"/>
    <col min="10756" max="10756" width="8.7109375" customWidth="1"/>
    <col min="10757" max="10759" width="12.7109375" customWidth="1"/>
    <col min="11009" max="11009" width="10.85546875" customWidth="1"/>
    <col min="11010" max="11010" width="0.5703125" customWidth="1"/>
    <col min="11011" max="11011" width="40.7109375" customWidth="1"/>
    <col min="11012" max="11012" width="8.7109375" customWidth="1"/>
    <col min="11013" max="11015" width="12.7109375" customWidth="1"/>
    <col min="11265" max="11265" width="10.85546875" customWidth="1"/>
    <col min="11266" max="11266" width="0.5703125" customWidth="1"/>
    <col min="11267" max="11267" width="40.7109375" customWidth="1"/>
    <col min="11268" max="11268" width="8.7109375" customWidth="1"/>
    <col min="11269" max="11271" width="12.7109375" customWidth="1"/>
    <col min="11521" max="11521" width="10.85546875" customWidth="1"/>
    <col min="11522" max="11522" width="0.5703125" customWidth="1"/>
    <col min="11523" max="11523" width="40.7109375" customWidth="1"/>
    <col min="11524" max="11524" width="8.7109375" customWidth="1"/>
    <col min="11525" max="11527" width="12.7109375" customWidth="1"/>
    <col min="11777" max="11777" width="10.85546875" customWidth="1"/>
    <col min="11778" max="11778" width="0.5703125" customWidth="1"/>
    <col min="11779" max="11779" width="40.7109375" customWidth="1"/>
    <col min="11780" max="11780" width="8.7109375" customWidth="1"/>
    <col min="11781" max="11783" width="12.7109375" customWidth="1"/>
    <col min="12033" max="12033" width="10.85546875" customWidth="1"/>
    <col min="12034" max="12034" width="0.5703125" customWidth="1"/>
    <col min="12035" max="12035" width="40.7109375" customWidth="1"/>
    <col min="12036" max="12036" width="8.7109375" customWidth="1"/>
    <col min="12037" max="12039" width="12.7109375" customWidth="1"/>
    <col min="12289" max="12289" width="10.85546875" customWidth="1"/>
    <col min="12290" max="12290" width="0.5703125" customWidth="1"/>
    <col min="12291" max="12291" width="40.7109375" customWidth="1"/>
    <col min="12292" max="12292" width="8.7109375" customWidth="1"/>
    <col min="12293" max="12295" width="12.7109375" customWidth="1"/>
    <col min="12545" max="12545" width="10.85546875" customWidth="1"/>
    <col min="12546" max="12546" width="0.5703125" customWidth="1"/>
    <col min="12547" max="12547" width="40.7109375" customWidth="1"/>
    <col min="12548" max="12548" width="8.7109375" customWidth="1"/>
    <col min="12549" max="12551" width="12.7109375" customWidth="1"/>
    <col min="12801" max="12801" width="10.85546875" customWidth="1"/>
    <col min="12802" max="12802" width="0.5703125" customWidth="1"/>
    <col min="12803" max="12803" width="40.7109375" customWidth="1"/>
    <col min="12804" max="12804" width="8.7109375" customWidth="1"/>
    <col min="12805" max="12807" width="12.7109375" customWidth="1"/>
    <col min="13057" max="13057" width="10.85546875" customWidth="1"/>
    <col min="13058" max="13058" width="0.5703125" customWidth="1"/>
    <col min="13059" max="13059" width="40.7109375" customWidth="1"/>
    <col min="13060" max="13060" width="8.7109375" customWidth="1"/>
    <col min="13061" max="13063" width="12.7109375" customWidth="1"/>
    <col min="13313" max="13313" width="10.85546875" customWidth="1"/>
    <col min="13314" max="13314" width="0.5703125" customWidth="1"/>
    <col min="13315" max="13315" width="40.7109375" customWidth="1"/>
    <col min="13316" max="13316" width="8.7109375" customWidth="1"/>
    <col min="13317" max="13319" width="12.7109375" customWidth="1"/>
    <col min="13569" max="13569" width="10.85546875" customWidth="1"/>
    <col min="13570" max="13570" width="0.5703125" customWidth="1"/>
    <col min="13571" max="13571" width="40.7109375" customWidth="1"/>
    <col min="13572" max="13572" width="8.7109375" customWidth="1"/>
    <col min="13573" max="13575" width="12.7109375" customWidth="1"/>
    <col min="13825" max="13825" width="10.85546875" customWidth="1"/>
    <col min="13826" max="13826" width="0.5703125" customWidth="1"/>
    <col min="13827" max="13827" width="40.7109375" customWidth="1"/>
    <col min="13828" max="13828" width="8.7109375" customWidth="1"/>
    <col min="13829" max="13831" width="12.7109375" customWidth="1"/>
    <col min="14081" max="14081" width="10.85546875" customWidth="1"/>
    <col min="14082" max="14082" width="0.5703125" customWidth="1"/>
    <col min="14083" max="14083" width="40.7109375" customWidth="1"/>
    <col min="14084" max="14084" width="8.7109375" customWidth="1"/>
    <col min="14085" max="14087" width="12.7109375" customWidth="1"/>
    <col min="14337" max="14337" width="10.85546875" customWidth="1"/>
    <col min="14338" max="14338" width="0.5703125" customWidth="1"/>
    <col min="14339" max="14339" width="40.7109375" customWidth="1"/>
    <col min="14340" max="14340" width="8.7109375" customWidth="1"/>
    <col min="14341" max="14343" width="12.7109375" customWidth="1"/>
    <col min="14593" max="14593" width="10.85546875" customWidth="1"/>
    <col min="14594" max="14594" width="0.5703125" customWidth="1"/>
    <col min="14595" max="14595" width="40.7109375" customWidth="1"/>
    <col min="14596" max="14596" width="8.7109375" customWidth="1"/>
    <col min="14597" max="14599" width="12.7109375" customWidth="1"/>
    <col min="14849" max="14849" width="10.85546875" customWidth="1"/>
    <col min="14850" max="14850" width="0.5703125" customWidth="1"/>
    <col min="14851" max="14851" width="40.7109375" customWidth="1"/>
    <col min="14852" max="14852" width="8.7109375" customWidth="1"/>
    <col min="14853" max="14855" width="12.7109375" customWidth="1"/>
    <col min="15105" max="15105" width="10.85546875" customWidth="1"/>
    <col min="15106" max="15106" width="0.5703125" customWidth="1"/>
    <col min="15107" max="15107" width="40.7109375" customWidth="1"/>
    <col min="15108" max="15108" width="8.7109375" customWidth="1"/>
    <col min="15109" max="15111" width="12.7109375" customWidth="1"/>
    <col min="15361" max="15361" width="10.85546875" customWidth="1"/>
    <col min="15362" max="15362" width="0.5703125" customWidth="1"/>
    <col min="15363" max="15363" width="40.7109375" customWidth="1"/>
    <col min="15364" max="15364" width="8.7109375" customWidth="1"/>
    <col min="15365" max="15367" width="12.7109375" customWidth="1"/>
    <col min="15617" max="15617" width="10.85546875" customWidth="1"/>
    <col min="15618" max="15618" width="0.5703125" customWidth="1"/>
    <col min="15619" max="15619" width="40.7109375" customWidth="1"/>
    <col min="15620" max="15620" width="8.7109375" customWidth="1"/>
    <col min="15621" max="15623" width="12.7109375" customWidth="1"/>
    <col min="15873" max="15873" width="10.85546875" customWidth="1"/>
    <col min="15874" max="15874" width="0.5703125" customWidth="1"/>
    <col min="15875" max="15875" width="40.7109375" customWidth="1"/>
    <col min="15876" max="15876" width="8.7109375" customWidth="1"/>
    <col min="15877" max="15879" width="12.7109375" customWidth="1"/>
    <col min="16129" max="16129" width="10.85546875" customWidth="1"/>
    <col min="16130" max="16130" width="0.5703125" customWidth="1"/>
    <col min="16131" max="16131" width="40.7109375" customWidth="1"/>
    <col min="16132" max="16132" width="8.7109375" customWidth="1"/>
    <col min="16133" max="16135" width="12.7109375" customWidth="1"/>
  </cols>
  <sheetData>
    <row r="1" spans="1:7" s="267" customFormat="1">
      <c r="A1" s="340"/>
      <c r="C1" s="272"/>
      <c r="E1" s="341"/>
      <c r="F1" s="341"/>
      <c r="G1" s="341"/>
    </row>
    <row r="2" spans="1:7" s="267" customFormat="1" ht="18">
      <c r="A2" s="340"/>
      <c r="C2" s="268" t="s">
        <v>673</v>
      </c>
      <c r="D2" s="269"/>
      <c r="E2" s="342"/>
      <c r="F2" s="342"/>
      <c r="G2" s="342"/>
    </row>
    <row r="3" spans="1:7" s="267" customFormat="1">
      <c r="A3" s="340"/>
      <c r="C3" s="270" t="s">
        <v>674</v>
      </c>
      <c r="D3" s="269"/>
      <c r="E3" s="342"/>
      <c r="F3" s="342"/>
      <c r="G3" s="342"/>
    </row>
    <row r="4" spans="1:7" s="267" customFormat="1">
      <c r="A4" s="340"/>
      <c r="C4" s="271" t="s">
        <v>551</v>
      </c>
      <c r="D4" s="269"/>
      <c r="E4" s="342"/>
      <c r="F4" s="342"/>
      <c r="G4" s="342"/>
    </row>
    <row r="5" spans="1:7" s="267" customFormat="1">
      <c r="A5" s="340"/>
      <c r="C5" s="272"/>
      <c r="E5" s="341"/>
      <c r="F5" s="273"/>
      <c r="G5" s="274" t="s">
        <v>7915</v>
      </c>
    </row>
    <row r="6" spans="1:7" s="267" customFormat="1">
      <c r="A6" s="340"/>
      <c r="C6" s="275"/>
      <c r="E6" s="341"/>
      <c r="F6" s="341"/>
      <c r="G6" s="276" t="s">
        <v>7916</v>
      </c>
    </row>
    <row r="7" spans="1:7" s="267" customFormat="1">
      <c r="A7" s="340"/>
      <c r="C7" s="275"/>
      <c r="D7" s="277" t="s">
        <v>553</v>
      </c>
      <c r="E7" s="341"/>
      <c r="F7" s="341"/>
      <c r="G7" s="278" t="s">
        <v>7917</v>
      </c>
    </row>
    <row r="8" spans="1:7" s="267" customFormat="1" ht="12.75">
      <c r="A8" s="279" t="s">
        <v>675</v>
      </c>
      <c r="B8" s="343" t="s">
        <v>7918</v>
      </c>
      <c r="C8" s="280"/>
      <c r="D8" s="279" t="s">
        <v>676</v>
      </c>
      <c r="E8" s="279" t="s">
        <v>677</v>
      </c>
      <c r="F8" s="279" t="s">
        <v>678</v>
      </c>
      <c r="G8" s="279" t="s">
        <v>679</v>
      </c>
    </row>
    <row r="9" spans="1:7" ht="12.75">
      <c r="A9" s="344" t="s">
        <v>680</v>
      </c>
      <c r="B9" s="344" t="s">
        <v>7919</v>
      </c>
      <c r="C9" s="345"/>
      <c r="D9" s="346"/>
      <c r="E9" s="347"/>
      <c r="F9" s="347"/>
      <c r="G9" s="347"/>
    </row>
    <row r="10" spans="1:7" ht="12.75">
      <c r="A10" s="348" t="s">
        <v>681</v>
      </c>
      <c r="B10" s="348" t="s">
        <v>7920</v>
      </c>
      <c r="C10" s="348" t="s">
        <v>7920</v>
      </c>
      <c r="D10" s="349"/>
      <c r="E10" s="350"/>
      <c r="F10" s="350"/>
      <c r="G10" s="350"/>
    </row>
    <row r="11" spans="1:7" ht="38.25">
      <c r="A11" s="351" t="s">
        <v>682</v>
      </c>
      <c r="B11" s="352"/>
      <c r="C11" s="353" t="s">
        <v>683</v>
      </c>
      <c r="D11" s="354" t="s">
        <v>2</v>
      </c>
      <c r="E11" s="281">
        <v>0</v>
      </c>
      <c r="F11" s="282">
        <v>4649.13</v>
      </c>
      <c r="G11" s="282">
        <v>4649.13</v>
      </c>
    </row>
    <row r="12" spans="1:7" ht="38.25">
      <c r="A12" s="351" t="s">
        <v>684</v>
      </c>
      <c r="B12" s="352"/>
      <c r="C12" s="353" t="s">
        <v>685</v>
      </c>
      <c r="D12" s="354" t="s">
        <v>2</v>
      </c>
      <c r="E12" s="281">
        <v>0</v>
      </c>
      <c r="F12" s="282">
        <v>6182.42</v>
      </c>
      <c r="G12" s="282">
        <v>6182.42</v>
      </c>
    </row>
    <row r="13" spans="1:7" ht="38.25">
      <c r="A13" s="351" t="s">
        <v>686</v>
      </c>
      <c r="B13" s="352"/>
      <c r="C13" s="353" t="s">
        <v>687</v>
      </c>
      <c r="D13" s="354" t="s">
        <v>2</v>
      </c>
      <c r="E13" s="281">
        <v>0</v>
      </c>
      <c r="F13" s="282">
        <v>10560.97</v>
      </c>
      <c r="G13" s="282">
        <v>10560.97</v>
      </c>
    </row>
    <row r="14" spans="1:7" ht="38.25">
      <c r="A14" s="351" t="s">
        <v>688</v>
      </c>
      <c r="B14" s="352"/>
      <c r="C14" s="353" t="s">
        <v>689</v>
      </c>
      <c r="D14" s="354" t="s">
        <v>2</v>
      </c>
      <c r="E14" s="281">
        <v>0</v>
      </c>
      <c r="F14" s="282">
        <v>14480.32</v>
      </c>
      <c r="G14" s="282">
        <v>14480.32</v>
      </c>
    </row>
    <row r="15" spans="1:7" ht="38.25">
      <c r="A15" s="351" t="s">
        <v>690</v>
      </c>
      <c r="B15" s="352"/>
      <c r="C15" s="353" t="s">
        <v>691</v>
      </c>
      <c r="D15" s="354" t="s">
        <v>2</v>
      </c>
      <c r="E15" s="281">
        <v>0</v>
      </c>
      <c r="F15" s="282">
        <v>16874.560000000001</v>
      </c>
      <c r="G15" s="282">
        <v>16874.560000000001</v>
      </c>
    </row>
    <row r="16" spans="1:7" ht="12.75">
      <c r="A16" s="348" t="s">
        <v>692</v>
      </c>
      <c r="B16" s="348" t="s">
        <v>7921</v>
      </c>
      <c r="C16" s="348" t="s">
        <v>7921</v>
      </c>
      <c r="D16" s="355"/>
      <c r="E16" s="356"/>
      <c r="F16" s="356"/>
      <c r="G16" s="356"/>
    </row>
    <row r="17" spans="1:7" ht="51">
      <c r="A17" s="351" t="s">
        <v>693</v>
      </c>
      <c r="B17" s="352"/>
      <c r="C17" s="353" t="s">
        <v>694</v>
      </c>
      <c r="D17" s="354" t="s">
        <v>2</v>
      </c>
      <c r="E17" s="281">
        <v>0</v>
      </c>
      <c r="F17" s="282">
        <v>5620.92</v>
      </c>
      <c r="G17" s="282">
        <v>5620.92</v>
      </c>
    </row>
    <row r="18" spans="1:7" ht="63.75">
      <c r="A18" s="351" t="s">
        <v>695</v>
      </c>
      <c r="B18" s="352"/>
      <c r="C18" s="353" t="s">
        <v>696</v>
      </c>
      <c r="D18" s="354" t="s">
        <v>2</v>
      </c>
      <c r="E18" s="281">
        <v>0</v>
      </c>
      <c r="F18" s="282">
        <v>9505.56</v>
      </c>
      <c r="G18" s="282">
        <v>9505.56</v>
      </c>
    </row>
    <row r="19" spans="1:7" ht="51">
      <c r="A19" s="351" t="s">
        <v>697</v>
      </c>
      <c r="B19" s="352"/>
      <c r="C19" s="353" t="s">
        <v>698</v>
      </c>
      <c r="D19" s="354" t="s">
        <v>2</v>
      </c>
      <c r="E19" s="281">
        <v>0</v>
      </c>
      <c r="F19" s="282">
        <v>12875.88</v>
      </c>
      <c r="G19" s="282">
        <v>12875.88</v>
      </c>
    </row>
    <row r="20" spans="1:7" ht="63.75">
      <c r="A20" s="351" t="s">
        <v>699</v>
      </c>
      <c r="B20" s="352"/>
      <c r="C20" s="353" t="s">
        <v>700</v>
      </c>
      <c r="D20" s="354" t="s">
        <v>2</v>
      </c>
      <c r="E20" s="281">
        <v>0</v>
      </c>
      <c r="F20" s="282">
        <v>17135.099999999999</v>
      </c>
      <c r="G20" s="282">
        <v>17135.099999999999</v>
      </c>
    </row>
    <row r="21" spans="1:7" ht="12.75">
      <c r="A21" s="348" t="s">
        <v>701</v>
      </c>
      <c r="B21" s="348" t="s">
        <v>7922</v>
      </c>
      <c r="C21" s="348" t="s">
        <v>7922</v>
      </c>
      <c r="D21" s="355"/>
      <c r="E21" s="356"/>
      <c r="F21" s="356"/>
      <c r="G21" s="356"/>
    </row>
    <row r="22" spans="1:7" ht="12.75">
      <c r="A22" s="351" t="s">
        <v>221</v>
      </c>
      <c r="B22" s="352"/>
      <c r="C22" s="353" t="s">
        <v>159</v>
      </c>
      <c r="D22" s="354" t="s">
        <v>2</v>
      </c>
      <c r="E22" s="281">
        <v>0</v>
      </c>
      <c r="F22" s="282">
        <v>2312.48</v>
      </c>
      <c r="G22" s="282">
        <v>2312.48</v>
      </c>
    </row>
    <row r="23" spans="1:7" ht="12.75">
      <c r="A23" s="351" t="s">
        <v>702</v>
      </c>
      <c r="B23" s="352"/>
      <c r="C23" s="353" t="s">
        <v>703</v>
      </c>
      <c r="D23" s="354" t="s">
        <v>2</v>
      </c>
      <c r="E23" s="281">
        <v>0</v>
      </c>
      <c r="F23" s="282">
        <v>3132.96</v>
      </c>
      <c r="G23" s="282">
        <v>3132.96</v>
      </c>
    </row>
    <row r="24" spans="1:7" ht="12.75">
      <c r="A24" s="351" t="s">
        <v>175</v>
      </c>
      <c r="B24" s="352"/>
      <c r="C24" s="353" t="s">
        <v>174</v>
      </c>
      <c r="D24" s="354" t="s">
        <v>2</v>
      </c>
      <c r="E24" s="281">
        <v>0</v>
      </c>
      <c r="F24" s="282">
        <v>1691.1</v>
      </c>
      <c r="G24" s="282">
        <v>1691.1</v>
      </c>
    </row>
    <row r="25" spans="1:7" ht="12.75">
      <c r="A25" s="351" t="s">
        <v>704</v>
      </c>
      <c r="B25" s="352"/>
      <c r="C25" s="353" t="s">
        <v>705</v>
      </c>
      <c r="D25" s="354" t="s">
        <v>2</v>
      </c>
      <c r="E25" s="281">
        <v>0</v>
      </c>
      <c r="F25" s="282">
        <v>2318.67</v>
      </c>
      <c r="G25" s="282">
        <v>2318.67</v>
      </c>
    </row>
    <row r="26" spans="1:7" ht="25.5">
      <c r="A26" s="351" t="s">
        <v>223</v>
      </c>
      <c r="B26" s="352"/>
      <c r="C26" s="353" t="s">
        <v>222</v>
      </c>
      <c r="D26" s="354" t="s">
        <v>2</v>
      </c>
      <c r="E26" s="281">
        <v>0</v>
      </c>
      <c r="F26" s="282">
        <v>727.39</v>
      </c>
      <c r="G26" s="282">
        <v>727.39</v>
      </c>
    </row>
    <row r="27" spans="1:7" ht="25.5">
      <c r="A27" s="351" t="s">
        <v>706</v>
      </c>
      <c r="B27" s="352"/>
      <c r="C27" s="353" t="s">
        <v>707</v>
      </c>
      <c r="D27" s="354" t="s">
        <v>2</v>
      </c>
      <c r="E27" s="281">
        <v>0</v>
      </c>
      <c r="F27" s="282">
        <v>967.71</v>
      </c>
      <c r="G27" s="282">
        <v>967.71</v>
      </c>
    </row>
    <row r="28" spans="1:7" ht="25.5">
      <c r="A28" s="351" t="s">
        <v>708</v>
      </c>
      <c r="B28" s="352"/>
      <c r="C28" s="353" t="s">
        <v>709</v>
      </c>
      <c r="D28" s="354" t="s">
        <v>2</v>
      </c>
      <c r="E28" s="281">
        <v>0</v>
      </c>
      <c r="F28" s="282">
        <v>783.1</v>
      </c>
      <c r="G28" s="282">
        <v>783.1</v>
      </c>
    </row>
    <row r="29" spans="1:7" ht="25.5">
      <c r="A29" s="351" t="s">
        <v>710</v>
      </c>
      <c r="B29" s="352"/>
      <c r="C29" s="353" t="s">
        <v>711</v>
      </c>
      <c r="D29" s="354" t="s">
        <v>2</v>
      </c>
      <c r="E29" s="281">
        <v>0</v>
      </c>
      <c r="F29" s="282">
        <v>1081.4100000000001</v>
      </c>
      <c r="G29" s="282">
        <v>1081.4100000000001</v>
      </c>
    </row>
    <row r="30" spans="1:7" ht="25.5">
      <c r="A30" s="351" t="s">
        <v>220</v>
      </c>
      <c r="B30" s="352"/>
      <c r="C30" s="353" t="s">
        <v>219</v>
      </c>
      <c r="D30" s="354" t="s">
        <v>2</v>
      </c>
      <c r="E30" s="281">
        <v>0</v>
      </c>
      <c r="F30" s="282">
        <v>1509.52</v>
      </c>
      <c r="G30" s="282">
        <v>1509.52</v>
      </c>
    </row>
    <row r="31" spans="1:7" ht="25.5">
      <c r="A31" s="351" t="s">
        <v>712</v>
      </c>
      <c r="B31" s="352"/>
      <c r="C31" s="353" t="s">
        <v>713</v>
      </c>
      <c r="D31" s="354" t="s">
        <v>2</v>
      </c>
      <c r="E31" s="281">
        <v>0</v>
      </c>
      <c r="F31" s="282">
        <v>2050.83</v>
      </c>
      <c r="G31" s="282">
        <v>2050.83</v>
      </c>
    </row>
    <row r="32" spans="1:7" ht="25.5">
      <c r="A32" s="351" t="s">
        <v>714</v>
      </c>
      <c r="B32" s="352"/>
      <c r="C32" s="353" t="s">
        <v>715</v>
      </c>
      <c r="D32" s="354" t="s">
        <v>2</v>
      </c>
      <c r="E32" s="281">
        <v>0</v>
      </c>
      <c r="F32" s="282">
        <v>1309.08</v>
      </c>
      <c r="G32" s="282">
        <v>1309.08</v>
      </c>
    </row>
    <row r="33" spans="1:7" ht="25.5">
      <c r="A33" s="351" t="s">
        <v>716</v>
      </c>
      <c r="B33" s="352"/>
      <c r="C33" s="353" t="s">
        <v>717</v>
      </c>
      <c r="D33" s="354" t="s">
        <v>2</v>
      </c>
      <c r="E33" s="281">
        <v>0</v>
      </c>
      <c r="F33" s="282">
        <v>1687.23</v>
      </c>
      <c r="G33" s="282">
        <v>1687.23</v>
      </c>
    </row>
    <row r="34" spans="1:7" ht="12.75">
      <c r="A34" s="357" t="s">
        <v>718</v>
      </c>
      <c r="B34" s="358" t="s">
        <v>7923</v>
      </c>
      <c r="C34" s="358" t="s">
        <v>7923</v>
      </c>
      <c r="D34" s="359"/>
      <c r="E34" s="360"/>
      <c r="F34" s="360"/>
      <c r="G34" s="360"/>
    </row>
    <row r="35" spans="1:7" ht="38.25">
      <c r="A35" s="351" t="s">
        <v>224</v>
      </c>
      <c r="B35" s="352"/>
      <c r="C35" s="351" t="s">
        <v>225</v>
      </c>
      <c r="D35" s="354" t="s">
        <v>168</v>
      </c>
      <c r="E35" s="281">
        <v>1085.8499999999999</v>
      </c>
      <c r="F35" s="282">
        <v>0</v>
      </c>
      <c r="G35" s="282">
        <v>1085.8499999999999</v>
      </c>
    </row>
    <row r="36" spans="1:7" ht="51">
      <c r="A36" s="351" t="s">
        <v>7924</v>
      </c>
      <c r="B36" s="352"/>
      <c r="C36" s="351" t="s">
        <v>7925</v>
      </c>
      <c r="D36" s="354" t="s">
        <v>63</v>
      </c>
      <c r="E36" s="281">
        <v>0.32</v>
      </c>
      <c r="F36" s="282">
        <v>0.37</v>
      </c>
      <c r="G36" s="282">
        <v>0.69</v>
      </c>
    </row>
    <row r="37" spans="1:7" ht="51">
      <c r="A37" s="351" t="s">
        <v>7926</v>
      </c>
      <c r="B37" s="352"/>
      <c r="C37" s="351" t="s">
        <v>719</v>
      </c>
      <c r="D37" s="354" t="s">
        <v>63</v>
      </c>
      <c r="E37" s="281">
        <v>0.25</v>
      </c>
      <c r="F37" s="282">
        <v>0.3</v>
      </c>
      <c r="G37" s="282">
        <v>0.55000000000000004</v>
      </c>
    </row>
    <row r="38" spans="1:7" ht="38.25">
      <c r="A38" s="351" t="s">
        <v>7927</v>
      </c>
      <c r="B38" s="352"/>
      <c r="C38" s="351" t="s">
        <v>720</v>
      </c>
      <c r="D38" s="354" t="s">
        <v>63</v>
      </c>
      <c r="E38" s="281">
        <v>0.2</v>
      </c>
      <c r="F38" s="282">
        <v>0.25</v>
      </c>
      <c r="G38" s="282">
        <v>0.45</v>
      </c>
    </row>
    <row r="39" spans="1:7" ht="38.25">
      <c r="A39" s="351" t="s">
        <v>7928</v>
      </c>
      <c r="B39" s="352"/>
      <c r="C39" s="351" t="s">
        <v>7929</v>
      </c>
      <c r="D39" s="354" t="s">
        <v>63</v>
      </c>
      <c r="E39" s="281">
        <v>0.28000000000000003</v>
      </c>
      <c r="F39" s="282">
        <v>0.33</v>
      </c>
      <c r="G39" s="282">
        <v>0.61</v>
      </c>
    </row>
    <row r="40" spans="1:7" ht="38.25">
      <c r="A40" s="351" t="s">
        <v>7930</v>
      </c>
      <c r="B40" s="352"/>
      <c r="C40" s="351" t="s">
        <v>721</v>
      </c>
      <c r="D40" s="354" t="s">
        <v>63</v>
      </c>
      <c r="E40" s="281">
        <v>0.13</v>
      </c>
      <c r="F40" s="282">
        <v>0.37</v>
      </c>
      <c r="G40" s="282">
        <v>0.5</v>
      </c>
    </row>
    <row r="41" spans="1:7" ht="38.25">
      <c r="A41" s="351" t="s">
        <v>7931</v>
      </c>
      <c r="B41" s="352"/>
      <c r="C41" s="351" t="s">
        <v>722</v>
      </c>
      <c r="D41" s="354" t="s">
        <v>63</v>
      </c>
      <c r="E41" s="281">
        <v>0.18</v>
      </c>
      <c r="F41" s="282">
        <v>0.21</v>
      </c>
      <c r="G41" s="282">
        <v>0.39</v>
      </c>
    </row>
    <row r="42" spans="1:7" ht="38.25">
      <c r="A42" s="351" t="s">
        <v>7932</v>
      </c>
      <c r="B42" s="352"/>
      <c r="C42" s="351" t="s">
        <v>7933</v>
      </c>
      <c r="D42" s="354" t="s">
        <v>63</v>
      </c>
      <c r="E42" s="281">
        <v>0.25</v>
      </c>
      <c r="F42" s="282">
        <v>0.3</v>
      </c>
      <c r="G42" s="282">
        <v>0.55000000000000004</v>
      </c>
    </row>
    <row r="43" spans="1:7" ht="38.25">
      <c r="A43" s="351" t="s">
        <v>7934</v>
      </c>
      <c r="B43" s="352"/>
      <c r="C43" s="351" t="s">
        <v>723</v>
      </c>
      <c r="D43" s="354" t="s">
        <v>63</v>
      </c>
      <c r="E43" s="281">
        <v>0.21</v>
      </c>
      <c r="F43" s="282">
        <v>0.26</v>
      </c>
      <c r="G43" s="282">
        <v>0.47</v>
      </c>
    </row>
    <row r="44" spans="1:7" ht="38.25">
      <c r="A44" s="351" t="s">
        <v>7935</v>
      </c>
      <c r="B44" s="352"/>
      <c r="C44" s="351" t="s">
        <v>724</v>
      </c>
      <c r="D44" s="354" t="s">
        <v>63</v>
      </c>
      <c r="E44" s="281">
        <v>0.2</v>
      </c>
      <c r="F44" s="282">
        <v>0.25</v>
      </c>
      <c r="G44" s="282">
        <v>0.45</v>
      </c>
    </row>
    <row r="45" spans="1:7" ht="51">
      <c r="A45" s="351" t="s">
        <v>7936</v>
      </c>
      <c r="B45" s="352"/>
      <c r="C45" s="351" t="s">
        <v>7937</v>
      </c>
      <c r="D45" s="354" t="s">
        <v>63</v>
      </c>
      <c r="E45" s="281">
        <v>0.35</v>
      </c>
      <c r="F45" s="282">
        <v>0.41</v>
      </c>
      <c r="G45" s="282">
        <v>0.76</v>
      </c>
    </row>
    <row r="46" spans="1:7" ht="51">
      <c r="A46" s="351" t="s">
        <v>7938</v>
      </c>
      <c r="B46" s="352"/>
      <c r="C46" s="351" t="s">
        <v>725</v>
      </c>
      <c r="D46" s="354" t="s">
        <v>63</v>
      </c>
      <c r="E46" s="281">
        <v>0.27</v>
      </c>
      <c r="F46" s="282">
        <v>0.33</v>
      </c>
      <c r="G46" s="282">
        <v>0.6</v>
      </c>
    </row>
    <row r="47" spans="1:7" ht="38.25">
      <c r="A47" s="351" t="s">
        <v>7939</v>
      </c>
      <c r="B47" s="352"/>
      <c r="C47" s="351" t="s">
        <v>726</v>
      </c>
      <c r="D47" s="354" t="s">
        <v>63</v>
      </c>
      <c r="E47" s="281">
        <v>0.21</v>
      </c>
      <c r="F47" s="282">
        <v>0.26</v>
      </c>
      <c r="G47" s="282">
        <v>0.47</v>
      </c>
    </row>
    <row r="48" spans="1:7" ht="38.25">
      <c r="A48" s="351" t="s">
        <v>7940</v>
      </c>
      <c r="B48" s="352"/>
      <c r="C48" s="351" t="s">
        <v>7941</v>
      </c>
      <c r="D48" s="354" t="s">
        <v>63</v>
      </c>
      <c r="E48" s="281">
        <v>0.28000000000000003</v>
      </c>
      <c r="F48" s="282">
        <v>0.35</v>
      </c>
      <c r="G48" s="282">
        <v>0.63</v>
      </c>
    </row>
    <row r="49" spans="1:7" ht="38.25">
      <c r="A49" s="351" t="s">
        <v>7942</v>
      </c>
      <c r="B49" s="352"/>
      <c r="C49" s="351" t="s">
        <v>727</v>
      </c>
      <c r="D49" s="354" t="s">
        <v>63</v>
      </c>
      <c r="E49" s="281">
        <v>0.23</v>
      </c>
      <c r="F49" s="282">
        <v>0.28999999999999998</v>
      </c>
      <c r="G49" s="282">
        <v>0.52</v>
      </c>
    </row>
    <row r="50" spans="1:7" ht="38.25">
      <c r="A50" s="351" t="s">
        <v>7943</v>
      </c>
      <c r="B50" s="352"/>
      <c r="C50" s="351" t="s">
        <v>728</v>
      </c>
      <c r="D50" s="354" t="s">
        <v>63</v>
      </c>
      <c r="E50" s="281">
        <v>0.2</v>
      </c>
      <c r="F50" s="282">
        <v>0.25</v>
      </c>
      <c r="G50" s="282">
        <v>0.45</v>
      </c>
    </row>
    <row r="51" spans="1:7" ht="38.25">
      <c r="A51" s="351" t="s">
        <v>7944</v>
      </c>
      <c r="B51" s="352"/>
      <c r="C51" s="351" t="s">
        <v>7945</v>
      </c>
      <c r="D51" s="354" t="s">
        <v>63</v>
      </c>
      <c r="E51" s="281">
        <v>0.33</v>
      </c>
      <c r="F51" s="282">
        <v>0.4</v>
      </c>
      <c r="G51" s="282">
        <v>0.73</v>
      </c>
    </row>
    <row r="52" spans="1:7" ht="38.25">
      <c r="A52" s="351" t="s">
        <v>7946</v>
      </c>
      <c r="B52" s="352"/>
      <c r="C52" s="351" t="s">
        <v>729</v>
      </c>
      <c r="D52" s="354" t="s">
        <v>63</v>
      </c>
      <c r="E52" s="281">
        <v>0.22</v>
      </c>
      <c r="F52" s="282">
        <v>0.26</v>
      </c>
      <c r="G52" s="282">
        <v>0.48</v>
      </c>
    </row>
    <row r="53" spans="1:7" ht="38.25">
      <c r="A53" s="351" t="s">
        <v>7947</v>
      </c>
      <c r="B53" s="352"/>
      <c r="C53" s="351" t="s">
        <v>730</v>
      </c>
      <c r="D53" s="354" t="s">
        <v>63</v>
      </c>
      <c r="E53" s="281">
        <v>0.13</v>
      </c>
      <c r="F53" s="282">
        <v>0.28999999999999998</v>
      </c>
      <c r="G53" s="282">
        <v>0.42</v>
      </c>
    </row>
    <row r="54" spans="1:7" ht="38.25">
      <c r="A54" s="351" t="s">
        <v>7948</v>
      </c>
      <c r="B54" s="352"/>
      <c r="C54" s="351" t="s">
        <v>7949</v>
      </c>
      <c r="D54" s="354" t="s">
        <v>63</v>
      </c>
      <c r="E54" s="281">
        <v>0.13</v>
      </c>
      <c r="F54" s="282">
        <v>0.16</v>
      </c>
      <c r="G54" s="282">
        <v>0.28999999999999998</v>
      </c>
    </row>
    <row r="55" spans="1:7" ht="25.5">
      <c r="A55" s="351" t="s">
        <v>7950</v>
      </c>
      <c r="B55" s="352"/>
      <c r="C55" s="351" t="s">
        <v>731</v>
      </c>
      <c r="D55" s="354" t="s">
        <v>63</v>
      </c>
      <c r="E55" s="281">
        <v>0.1</v>
      </c>
      <c r="F55" s="282">
        <v>0.13</v>
      </c>
      <c r="G55" s="282">
        <v>0.23</v>
      </c>
    </row>
    <row r="56" spans="1:7" ht="25.5">
      <c r="A56" s="351" t="s">
        <v>7951</v>
      </c>
      <c r="B56" s="352"/>
      <c r="C56" s="351" t="s">
        <v>732</v>
      </c>
      <c r="D56" s="354" t="s">
        <v>63</v>
      </c>
      <c r="E56" s="281">
        <v>0.08</v>
      </c>
      <c r="F56" s="282">
        <v>0.1</v>
      </c>
      <c r="G56" s="282">
        <v>0.18</v>
      </c>
    </row>
    <row r="57" spans="1:7" ht="25.5">
      <c r="A57" s="351" t="s">
        <v>7952</v>
      </c>
      <c r="B57" s="352"/>
      <c r="C57" s="351" t="s">
        <v>733</v>
      </c>
      <c r="D57" s="354" t="s">
        <v>63</v>
      </c>
      <c r="E57" s="281">
        <v>7.0000000000000007E-2</v>
      </c>
      <c r="F57" s="282">
        <v>0.09</v>
      </c>
      <c r="G57" s="282">
        <v>0.16</v>
      </c>
    </row>
    <row r="58" spans="1:7" ht="25.5">
      <c r="A58" s="351" t="s">
        <v>7953</v>
      </c>
      <c r="B58" s="352"/>
      <c r="C58" s="351" t="s">
        <v>7954</v>
      </c>
      <c r="D58" s="354" t="s">
        <v>734</v>
      </c>
      <c r="E58" s="281">
        <v>512.05999999999995</v>
      </c>
      <c r="F58" s="282">
        <v>494.33</v>
      </c>
      <c r="G58" s="282">
        <v>1006.39</v>
      </c>
    </row>
    <row r="59" spans="1:7" ht="25.5">
      <c r="A59" s="351" t="s">
        <v>7955</v>
      </c>
      <c r="B59" s="352"/>
      <c r="C59" s="351" t="s">
        <v>7956</v>
      </c>
      <c r="D59" s="354" t="s">
        <v>2</v>
      </c>
      <c r="E59" s="281">
        <v>579.9</v>
      </c>
      <c r="F59" s="282">
        <v>337.88</v>
      </c>
      <c r="G59" s="282">
        <v>917.78</v>
      </c>
    </row>
    <row r="60" spans="1:7" ht="12.75">
      <c r="A60" s="357" t="s">
        <v>735</v>
      </c>
      <c r="B60" s="358" t="s">
        <v>7957</v>
      </c>
      <c r="C60" s="358" t="s">
        <v>7957</v>
      </c>
      <c r="D60" s="359"/>
      <c r="E60" s="360"/>
      <c r="F60" s="360"/>
      <c r="G60" s="360"/>
    </row>
    <row r="61" spans="1:7" ht="25.5">
      <c r="A61" s="351" t="s">
        <v>736</v>
      </c>
      <c r="B61" s="352"/>
      <c r="C61" s="351" t="s">
        <v>737</v>
      </c>
      <c r="D61" s="354" t="s">
        <v>168</v>
      </c>
      <c r="E61" s="281">
        <v>987</v>
      </c>
      <c r="F61" s="282">
        <v>0</v>
      </c>
      <c r="G61" s="282">
        <v>987</v>
      </c>
    </row>
    <row r="62" spans="1:7" ht="38.25">
      <c r="A62" s="351" t="s">
        <v>738</v>
      </c>
      <c r="B62" s="352"/>
      <c r="C62" s="351" t="s">
        <v>739</v>
      </c>
      <c r="D62" s="354" t="s">
        <v>168</v>
      </c>
      <c r="E62" s="281">
        <v>4733.8999999999996</v>
      </c>
      <c r="F62" s="282">
        <v>0</v>
      </c>
      <c r="G62" s="282">
        <v>4733.8999999999996</v>
      </c>
    </row>
    <row r="63" spans="1:7" ht="12.75">
      <c r="A63" s="351" t="s">
        <v>740</v>
      </c>
      <c r="B63" s="352"/>
      <c r="C63" s="351" t="s">
        <v>741</v>
      </c>
      <c r="D63" s="354" t="s">
        <v>16</v>
      </c>
      <c r="E63" s="281">
        <v>90.94</v>
      </c>
      <c r="F63" s="282">
        <v>0</v>
      </c>
      <c r="G63" s="282">
        <v>90.94</v>
      </c>
    </row>
    <row r="64" spans="1:7" ht="25.5">
      <c r="A64" s="351" t="s">
        <v>742</v>
      </c>
      <c r="B64" s="352"/>
      <c r="C64" s="351" t="s">
        <v>743</v>
      </c>
      <c r="D64" s="354" t="s">
        <v>16</v>
      </c>
      <c r="E64" s="281">
        <v>103.31</v>
      </c>
      <c r="F64" s="282">
        <v>0</v>
      </c>
      <c r="G64" s="282">
        <v>103.31</v>
      </c>
    </row>
    <row r="65" spans="1:7" ht="12.75">
      <c r="A65" s="351" t="s">
        <v>744</v>
      </c>
      <c r="B65" s="352"/>
      <c r="C65" s="351" t="s">
        <v>745</v>
      </c>
      <c r="D65" s="354" t="s">
        <v>16</v>
      </c>
      <c r="E65" s="281">
        <v>299.06</v>
      </c>
      <c r="F65" s="282">
        <v>0</v>
      </c>
      <c r="G65" s="282">
        <v>299.06</v>
      </c>
    </row>
    <row r="66" spans="1:7" ht="12.75">
      <c r="A66" s="351" t="s">
        <v>746</v>
      </c>
      <c r="B66" s="352"/>
      <c r="C66" s="351" t="s">
        <v>747</v>
      </c>
      <c r="D66" s="354" t="s">
        <v>16</v>
      </c>
      <c r="E66" s="281">
        <v>1048.0899999999999</v>
      </c>
      <c r="F66" s="282">
        <v>0</v>
      </c>
      <c r="G66" s="282">
        <v>1048.0899999999999</v>
      </c>
    </row>
    <row r="67" spans="1:7" ht="25.5">
      <c r="A67" s="351" t="s">
        <v>748</v>
      </c>
      <c r="B67" s="352"/>
      <c r="C67" s="351" t="s">
        <v>749</v>
      </c>
      <c r="D67" s="354" t="s">
        <v>16</v>
      </c>
      <c r="E67" s="281">
        <v>109.14</v>
      </c>
      <c r="F67" s="282">
        <v>0</v>
      </c>
      <c r="G67" s="282">
        <v>109.14</v>
      </c>
    </row>
    <row r="68" spans="1:7" ht="12.75">
      <c r="A68" s="357" t="s">
        <v>750</v>
      </c>
      <c r="B68" s="358" t="s">
        <v>7958</v>
      </c>
      <c r="C68" s="358" t="s">
        <v>7958</v>
      </c>
      <c r="D68" s="359"/>
      <c r="E68" s="360"/>
      <c r="F68" s="360"/>
      <c r="G68" s="360"/>
    </row>
    <row r="69" spans="1:7" ht="38.25">
      <c r="A69" s="351" t="s">
        <v>751</v>
      </c>
      <c r="B69" s="352"/>
      <c r="C69" s="351" t="s">
        <v>752</v>
      </c>
      <c r="D69" s="354" t="s">
        <v>168</v>
      </c>
      <c r="E69" s="282">
        <v>322.25</v>
      </c>
      <c r="F69" s="282">
        <v>0</v>
      </c>
      <c r="G69" s="282">
        <v>322.25</v>
      </c>
    </row>
    <row r="70" spans="1:7" ht="12.75">
      <c r="A70" s="351" t="s">
        <v>753</v>
      </c>
      <c r="B70" s="352"/>
      <c r="C70" s="351" t="s">
        <v>754</v>
      </c>
      <c r="D70" s="354" t="s">
        <v>63</v>
      </c>
      <c r="E70" s="282">
        <v>2.16</v>
      </c>
      <c r="F70" s="282">
        <v>4.46</v>
      </c>
      <c r="G70" s="282">
        <v>6.62</v>
      </c>
    </row>
    <row r="71" spans="1:7" ht="25.5">
      <c r="A71" s="351" t="s">
        <v>755</v>
      </c>
      <c r="B71" s="352"/>
      <c r="C71" s="351" t="s">
        <v>756</v>
      </c>
      <c r="D71" s="354" t="s">
        <v>63</v>
      </c>
      <c r="E71" s="282">
        <v>80.28</v>
      </c>
      <c r="F71" s="282">
        <v>32.92</v>
      </c>
      <c r="G71" s="282">
        <v>113.2</v>
      </c>
    </row>
    <row r="72" spans="1:7" ht="25.5">
      <c r="A72" s="351" t="s">
        <v>757</v>
      </c>
      <c r="B72" s="352"/>
      <c r="C72" s="351" t="s">
        <v>758</v>
      </c>
      <c r="D72" s="354" t="s">
        <v>63</v>
      </c>
      <c r="E72" s="282">
        <v>12.07</v>
      </c>
      <c r="F72" s="282">
        <v>28.77</v>
      </c>
      <c r="G72" s="282">
        <v>40.840000000000003</v>
      </c>
    </row>
    <row r="73" spans="1:7" ht="25.5">
      <c r="A73" s="351" t="s">
        <v>759</v>
      </c>
      <c r="B73" s="352"/>
      <c r="C73" s="351" t="s">
        <v>760</v>
      </c>
      <c r="D73" s="354" t="s">
        <v>63</v>
      </c>
      <c r="E73" s="282">
        <v>0</v>
      </c>
      <c r="F73" s="282">
        <v>22.28</v>
      </c>
      <c r="G73" s="282">
        <v>22.28</v>
      </c>
    </row>
    <row r="74" spans="1:7" ht="25.5">
      <c r="A74" s="351" t="s">
        <v>761</v>
      </c>
      <c r="B74" s="352"/>
      <c r="C74" s="351" t="s">
        <v>762</v>
      </c>
      <c r="D74" s="354" t="s">
        <v>16</v>
      </c>
      <c r="E74" s="282">
        <v>0.64</v>
      </c>
      <c r="F74" s="282">
        <v>3.3</v>
      </c>
      <c r="G74" s="282">
        <v>3.94</v>
      </c>
    </row>
    <row r="75" spans="1:7" ht="38.25">
      <c r="A75" s="351" t="s">
        <v>763</v>
      </c>
      <c r="B75" s="352"/>
      <c r="C75" s="351" t="s">
        <v>764</v>
      </c>
      <c r="D75" s="354" t="s">
        <v>20</v>
      </c>
      <c r="E75" s="282">
        <v>0</v>
      </c>
      <c r="F75" s="282">
        <v>336.2</v>
      </c>
      <c r="G75" s="282">
        <v>336.2</v>
      </c>
    </row>
    <row r="76" spans="1:7" ht="12.75">
      <c r="A76" s="351" t="s">
        <v>765</v>
      </c>
      <c r="B76" s="352"/>
      <c r="C76" s="351" t="s">
        <v>766</v>
      </c>
      <c r="D76" s="354" t="s">
        <v>16</v>
      </c>
      <c r="E76" s="282">
        <v>159.30000000000001</v>
      </c>
      <c r="F76" s="282">
        <v>0</v>
      </c>
      <c r="G76" s="282">
        <v>159.30000000000001</v>
      </c>
    </row>
    <row r="77" spans="1:7" ht="12.75">
      <c r="A77" s="351" t="s">
        <v>767</v>
      </c>
      <c r="B77" s="352"/>
      <c r="C77" s="351" t="s">
        <v>768</v>
      </c>
      <c r="D77" s="354" t="s">
        <v>16</v>
      </c>
      <c r="E77" s="282">
        <v>156.59</v>
      </c>
      <c r="F77" s="282">
        <v>0</v>
      </c>
      <c r="G77" s="282">
        <v>156.59</v>
      </c>
    </row>
    <row r="78" spans="1:7" ht="12.75">
      <c r="A78" s="351" t="s">
        <v>769</v>
      </c>
      <c r="B78" s="352"/>
      <c r="C78" s="351" t="s">
        <v>770</v>
      </c>
      <c r="D78" s="354" t="s">
        <v>16</v>
      </c>
      <c r="E78" s="282">
        <v>181.65</v>
      </c>
      <c r="F78" s="282">
        <v>0</v>
      </c>
      <c r="G78" s="282">
        <v>181.65</v>
      </c>
    </row>
    <row r="79" spans="1:7" ht="12.75">
      <c r="A79" s="351" t="s">
        <v>771</v>
      </c>
      <c r="B79" s="352"/>
      <c r="C79" s="351" t="s">
        <v>772</v>
      </c>
      <c r="D79" s="354" t="s">
        <v>16</v>
      </c>
      <c r="E79" s="282">
        <v>184.85</v>
      </c>
      <c r="F79" s="282">
        <v>0</v>
      </c>
      <c r="G79" s="282">
        <v>184.85</v>
      </c>
    </row>
    <row r="80" spans="1:7" ht="38.25">
      <c r="A80" s="351" t="s">
        <v>773</v>
      </c>
      <c r="B80" s="352"/>
      <c r="C80" s="351" t="s">
        <v>774</v>
      </c>
      <c r="D80" s="354" t="s">
        <v>168</v>
      </c>
      <c r="E80" s="282">
        <v>152.43</v>
      </c>
      <c r="F80" s="282">
        <v>0</v>
      </c>
      <c r="G80" s="282">
        <v>152.43</v>
      </c>
    </row>
    <row r="81" spans="1:7" ht="38.25">
      <c r="A81" s="351" t="s">
        <v>775</v>
      </c>
      <c r="B81" s="352"/>
      <c r="C81" s="351" t="s">
        <v>776</v>
      </c>
      <c r="D81" s="354" t="s">
        <v>2</v>
      </c>
      <c r="E81" s="282">
        <v>6.33</v>
      </c>
      <c r="F81" s="282">
        <v>0</v>
      </c>
      <c r="G81" s="282">
        <v>6.33</v>
      </c>
    </row>
    <row r="82" spans="1:7" ht="38.25">
      <c r="A82" s="351" t="s">
        <v>777</v>
      </c>
      <c r="B82" s="352"/>
      <c r="C82" s="351" t="s">
        <v>778</v>
      </c>
      <c r="D82" s="354" t="s">
        <v>2</v>
      </c>
      <c r="E82" s="282">
        <v>7.37</v>
      </c>
      <c r="F82" s="282">
        <v>0</v>
      </c>
      <c r="G82" s="282">
        <v>7.37</v>
      </c>
    </row>
    <row r="83" spans="1:7" ht="38.25">
      <c r="A83" s="351" t="s">
        <v>779</v>
      </c>
      <c r="B83" s="352"/>
      <c r="C83" s="351" t="s">
        <v>780</v>
      </c>
      <c r="D83" s="354" t="s">
        <v>2</v>
      </c>
      <c r="E83" s="282">
        <v>9.7200000000000006</v>
      </c>
      <c r="F83" s="282">
        <v>0</v>
      </c>
      <c r="G83" s="282">
        <v>9.7200000000000006</v>
      </c>
    </row>
    <row r="84" spans="1:7" ht="38.25">
      <c r="A84" s="351" t="s">
        <v>781</v>
      </c>
      <c r="B84" s="352"/>
      <c r="C84" s="351" t="s">
        <v>782</v>
      </c>
      <c r="D84" s="354" t="s">
        <v>2</v>
      </c>
      <c r="E84" s="282">
        <v>9.49</v>
      </c>
      <c r="F84" s="282">
        <v>0</v>
      </c>
      <c r="G84" s="282">
        <v>9.49</v>
      </c>
    </row>
    <row r="85" spans="1:7" ht="38.25">
      <c r="A85" s="351" t="s">
        <v>783</v>
      </c>
      <c r="B85" s="352"/>
      <c r="C85" s="351" t="s">
        <v>784</v>
      </c>
      <c r="D85" s="354" t="s">
        <v>2</v>
      </c>
      <c r="E85" s="282">
        <v>11.25</v>
      </c>
      <c r="F85" s="282">
        <v>0</v>
      </c>
      <c r="G85" s="282">
        <v>11.25</v>
      </c>
    </row>
    <row r="86" spans="1:7" ht="38.25">
      <c r="A86" s="351" t="s">
        <v>785</v>
      </c>
      <c r="B86" s="352"/>
      <c r="C86" s="351" t="s">
        <v>786</v>
      </c>
      <c r="D86" s="354" t="s">
        <v>2</v>
      </c>
      <c r="E86" s="282">
        <v>14.45</v>
      </c>
      <c r="F86" s="282">
        <v>0</v>
      </c>
      <c r="G86" s="282">
        <v>14.45</v>
      </c>
    </row>
    <row r="87" spans="1:7" ht="38.25">
      <c r="A87" s="351" t="s">
        <v>787</v>
      </c>
      <c r="B87" s="352"/>
      <c r="C87" s="351" t="s">
        <v>788</v>
      </c>
      <c r="D87" s="354" t="s">
        <v>2</v>
      </c>
      <c r="E87" s="282">
        <v>17.309999999999999</v>
      </c>
      <c r="F87" s="282">
        <v>0</v>
      </c>
      <c r="G87" s="282">
        <v>17.309999999999999</v>
      </c>
    </row>
    <row r="88" spans="1:7" ht="38.25">
      <c r="A88" s="351" t="s">
        <v>789</v>
      </c>
      <c r="B88" s="352"/>
      <c r="C88" s="351" t="s">
        <v>790</v>
      </c>
      <c r="D88" s="354" t="s">
        <v>2</v>
      </c>
      <c r="E88" s="282">
        <v>12.65</v>
      </c>
      <c r="F88" s="282">
        <v>0</v>
      </c>
      <c r="G88" s="282">
        <v>12.65</v>
      </c>
    </row>
    <row r="89" spans="1:7" ht="38.25">
      <c r="A89" s="351" t="s">
        <v>791</v>
      </c>
      <c r="B89" s="352"/>
      <c r="C89" s="351" t="s">
        <v>792</v>
      </c>
      <c r="D89" s="354" t="s">
        <v>2</v>
      </c>
      <c r="E89" s="282">
        <v>14.98</v>
      </c>
      <c r="F89" s="282">
        <v>0</v>
      </c>
      <c r="G89" s="282">
        <v>14.98</v>
      </c>
    </row>
    <row r="90" spans="1:7" ht="38.25">
      <c r="A90" s="351" t="s">
        <v>793</v>
      </c>
      <c r="B90" s="352"/>
      <c r="C90" s="351" t="s">
        <v>794</v>
      </c>
      <c r="D90" s="354" t="s">
        <v>2</v>
      </c>
      <c r="E90" s="282">
        <v>19.43</v>
      </c>
      <c r="F90" s="282">
        <v>0</v>
      </c>
      <c r="G90" s="282">
        <v>19.43</v>
      </c>
    </row>
    <row r="91" spans="1:7" ht="38.25">
      <c r="A91" s="351" t="s">
        <v>795</v>
      </c>
      <c r="B91" s="352"/>
      <c r="C91" s="351" t="s">
        <v>796</v>
      </c>
      <c r="D91" s="354" t="s">
        <v>2</v>
      </c>
      <c r="E91" s="282">
        <v>23.32</v>
      </c>
      <c r="F91" s="282">
        <v>0</v>
      </c>
      <c r="G91" s="282">
        <v>23.32</v>
      </c>
    </row>
    <row r="92" spans="1:7" ht="12.75">
      <c r="A92" s="351" t="s">
        <v>797</v>
      </c>
      <c r="B92" s="352"/>
      <c r="C92" s="351" t="s">
        <v>798</v>
      </c>
      <c r="D92" s="354" t="s">
        <v>16</v>
      </c>
      <c r="E92" s="282">
        <v>164.76</v>
      </c>
      <c r="F92" s="282">
        <v>0</v>
      </c>
      <c r="G92" s="282">
        <v>164.76</v>
      </c>
    </row>
    <row r="93" spans="1:7" ht="12.75">
      <c r="A93" s="351" t="s">
        <v>799</v>
      </c>
      <c r="B93" s="352"/>
      <c r="C93" s="351" t="s">
        <v>800</v>
      </c>
      <c r="D93" s="354" t="s">
        <v>16</v>
      </c>
      <c r="E93" s="282">
        <v>195.1</v>
      </c>
      <c r="F93" s="282">
        <v>0</v>
      </c>
      <c r="G93" s="282">
        <v>195.1</v>
      </c>
    </row>
    <row r="94" spans="1:7" ht="12.75">
      <c r="A94" s="351" t="s">
        <v>801</v>
      </c>
      <c r="B94" s="352"/>
      <c r="C94" s="351" t="s">
        <v>802</v>
      </c>
      <c r="D94" s="354" t="s">
        <v>16</v>
      </c>
      <c r="E94" s="282">
        <v>224.56</v>
      </c>
      <c r="F94" s="282">
        <v>0</v>
      </c>
      <c r="G94" s="282">
        <v>224.56</v>
      </c>
    </row>
    <row r="95" spans="1:7" ht="12.75">
      <c r="A95" s="351" t="s">
        <v>803</v>
      </c>
      <c r="B95" s="352"/>
      <c r="C95" s="351" t="s">
        <v>804</v>
      </c>
      <c r="D95" s="354" t="s">
        <v>16</v>
      </c>
      <c r="E95" s="282">
        <v>252.17</v>
      </c>
      <c r="F95" s="282">
        <v>0</v>
      </c>
      <c r="G95" s="282">
        <v>252.17</v>
      </c>
    </row>
    <row r="96" spans="1:7" ht="12.75">
      <c r="A96" s="351" t="s">
        <v>805</v>
      </c>
      <c r="B96" s="352"/>
      <c r="C96" s="351" t="s">
        <v>806</v>
      </c>
      <c r="D96" s="354" t="s">
        <v>16</v>
      </c>
      <c r="E96" s="282">
        <v>293.01</v>
      </c>
      <c r="F96" s="282">
        <v>0</v>
      </c>
      <c r="G96" s="282">
        <v>293.01</v>
      </c>
    </row>
    <row r="97" spans="1:7" ht="12.75">
      <c r="A97" s="351" t="s">
        <v>807</v>
      </c>
      <c r="B97" s="352"/>
      <c r="C97" s="351" t="s">
        <v>808</v>
      </c>
      <c r="D97" s="354" t="s">
        <v>16</v>
      </c>
      <c r="E97" s="282">
        <v>347.37</v>
      </c>
      <c r="F97" s="282">
        <v>0</v>
      </c>
      <c r="G97" s="282">
        <v>347.37</v>
      </c>
    </row>
    <row r="98" spans="1:7" ht="25.5">
      <c r="A98" s="351" t="s">
        <v>809</v>
      </c>
      <c r="B98" s="352"/>
      <c r="C98" s="351" t="s">
        <v>810</v>
      </c>
      <c r="D98" s="354" t="s">
        <v>16</v>
      </c>
      <c r="E98" s="282">
        <v>209.89</v>
      </c>
      <c r="F98" s="282">
        <v>0</v>
      </c>
      <c r="G98" s="282">
        <v>209.89</v>
      </c>
    </row>
    <row r="99" spans="1:7" ht="25.5">
      <c r="A99" s="351" t="s">
        <v>7959</v>
      </c>
      <c r="B99" s="352"/>
      <c r="C99" s="351" t="s">
        <v>7960</v>
      </c>
      <c r="D99" s="354" t="s">
        <v>168</v>
      </c>
      <c r="E99" s="282">
        <v>963.04</v>
      </c>
      <c r="F99" s="282">
        <v>3036.61</v>
      </c>
      <c r="G99" s="282">
        <v>3999.65</v>
      </c>
    </row>
    <row r="100" spans="1:7" ht="38.25">
      <c r="A100" s="351" t="s">
        <v>7961</v>
      </c>
      <c r="B100" s="352"/>
      <c r="C100" s="351" t="s">
        <v>7962</v>
      </c>
      <c r="D100" s="354" t="s">
        <v>63</v>
      </c>
      <c r="E100" s="282">
        <v>4.9800000000000004</v>
      </c>
      <c r="F100" s="282">
        <v>32.18</v>
      </c>
      <c r="G100" s="282">
        <v>37.159999999999997</v>
      </c>
    </row>
    <row r="101" spans="1:7" ht="25.5">
      <c r="A101" s="351" t="s">
        <v>7963</v>
      </c>
      <c r="B101" s="352"/>
      <c r="C101" s="351" t="s">
        <v>7964</v>
      </c>
      <c r="D101" s="354" t="s">
        <v>63</v>
      </c>
      <c r="E101" s="282">
        <v>275.95999999999998</v>
      </c>
      <c r="F101" s="282">
        <v>229.56</v>
      </c>
      <c r="G101" s="282">
        <v>505.52</v>
      </c>
    </row>
    <row r="102" spans="1:7" ht="12.75">
      <c r="A102" s="357" t="s">
        <v>811</v>
      </c>
      <c r="B102" s="358" t="s">
        <v>7965</v>
      </c>
      <c r="C102" s="358" t="s">
        <v>7965</v>
      </c>
      <c r="D102" s="359"/>
      <c r="E102" s="360"/>
      <c r="F102" s="360"/>
      <c r="G102" s="360"/>
    </row>
    <row r="103" spans="1:7" ht="38.25">
      <c r="A103" s="351" t="s">
        <v>812</v>
      </c>
      <c r="B103" s="352"/>
      <c r="C103" s="351" t="s">
        <v>813</v>
      </c>
      <c r="D103" s="354" t="s">
        <v>2</v>
      </c>
      <c r="E103" s="282">
        <v>136.4</v>
      </c>
      <c r="F103" s="282">
        <v>6774.19</v>
      </c>
      <c r="G103" s="282">
        <v>6910.59</v>
      </c>
    </row>
    <row r="104" spans="1:7" ht="25.5">
      <c r="A104" s="351" t="s">
        <v>814</v>
      </c>
      <c r="B104" s="352"/>
      <c r="C104" s="351" t="s">
        <v>815</v>
      </c>
      <c r="D104" s="354" t="s">
        <v>2</v>
      </c>
      <c r="E104" s="282">
        <v>136.4</v>
      </c>
      <c r="F104" s="282">
        <v>8933.59</v>
      </c>
      <c r="G104" s="282">
        <v>9069.99</v>
      </c>
    </row>
    <row r="105" spans="1:7" ht="25.5">
      <c r="A105" s="351" t="s">
        <v>816</v>
      </c>
      <c r="B105" s="352"/>
      <c r="C105" s="351" t="s">
        <v>817</v>
      </c>
      <c r="D105" s="354" t="s">
        <v>2</v>
      </c>
      <c r="E105" s="282">
        <v>136.4</v>
      </c>
      <c r="F105" s="282">
        <v>7835.34</v>
      </c>
      <c r="G105" s="282">
        <v>7971.74</v>
      </c>
    </row>
    <row r="106" spans="1:7" ht="12.75">
      <c r="A106" s="351" t="s">
        <v>818</v>
      </c>
      <c r="B106" s="352"/>
      <c r="C106" s="351" t="s">
        <v>819</v>
      </c>
      <c r="D106" s="354" t="s">
        <v>2</v>
      </c>
      <c r="E106" s="282">
        <v>395.4</v>
      </c>
      <c r="F106" s="282">
        <v>18881.599999999999</v>
      </c>
      <c r="G106" s="282">
        <v>19277</v>
      </c>
    </row>
    <row r="107" spans="1:7" ht="25.5">
      <c r="A107" s="351" t="s">
        <v>820</v>
      </c>
      <c r="B107" s="352"/>
      <c r="C107" s="351" t="s">
        <v>821</v>
      </c>
      <c r="D107" s="354" t="s">
        <v>2</v>
      </c>
      <c r="E107" s="282">
        <v>395.4</v>
      </c>
      <c r="F107" s="282">
        <v>28941.360000000001</v>
      </c>
      <c r="G107" s="282">
        <v>29336.76</v>
      </c>
    </row>
    <row r="108" spans="1:7" ht="25.5">
      <c r="A108" s="351" t="s">
        <v>822</v>
      </c>
      <c r="B108" s="352"/>
      <c r="C108" s="351" t="s">
        <v>823</v>
      </c>
      <c r="D108" s="354" t="s">
        <v>2</v>
      </c>
      <c r="E108" s="282">
        <v>395.4</v>
      </c>
      <c r="F108" s="282">
        <v>11361.06</v>
      </c>
      <c r="G108" s="282">
        <v>11756.46</v>
      </c>
    </row>
    <row r="109" spans="1:7" ht="12.75">
      <c r="A109" s="351" t="s">
        <v>824</v>
      </c>
      <c r="B109" s="352"/>
      <c r="C109" s="351" t="s">
        <v>825</v>
      </c>
      <c r="D109" s="354" t="s">
        <v>2</v>
      </c>
      <c r="E109" s="282">
        <v>321.39999999999998</v>
      </c>
      <c r="F109" s="282">
        <v>13608.68</v>
      </c>
      <c r="G109" s="282">
        <v>13930.08</v>
      </c>
    </row>
    <row r="110" spans="1:7" ht="25.5">
      <c r="A110" s="351" t="s">
        <v>826</v>
      </c>
      <c r="B110" s="352"/>
      <c r="C110" s="351" t="s">
        <v>827</v>
      </c>
      <c r="D110" s="354" t="s">
        <v>2</v>
      </c>
      <c r="E110" s="282">
        <v>195.6</v>
      </c>
      <c r="F110" s="282">
        <v>22022.77</v>
      </c>
      <c r="G110" s="282">
        <v>22218.37</v>
      </c>
    </row>
    <row r="111" spans="1:7" ht="12.75">
      <c r="A111" s="357" t="s">
        <v>828</v>
      </c>
      <c r="B111" s="358" t="s">
        <v>7966</v>
      </c>
      <c r="C111" s="358" t="s">
        <v>7966</v>
      </c>
      <c r="D111" s="359"/>
      <c r="E111" s="360"/>
      <c r="F111" s="360"/>
      <c r="G111" s="360"/>
    </row>
    <row r="112" spans="1:7" ht="38.25">
      <c r="A112" s="351" t="s">
        <v>495</v>
      </c>
      <c r="B112" s="352"/>
      <c r="C112" s="351" t="s">
        <v>496</v>
      </c>
      <c r="D112" s="354" t="s">
        <v>168</v>
      </c>
      <c r="E112" s="282">
        <v>7534.54</v>
      </c>
      <c r="F112" s="282">
        <v>0</v>
      </c>
      <c r="G112" s="282">
        <v>7534.54</v>
      </c>
    </row>
    <row r="113" spans="1:7" ht="51">
      <c r="A113" s="351" t="s">
        <v>829</v>
      </c>
      <c r="B113" s="352"/>
      <c r="C113" s="351" t="s">
        <v>830</v>
      </c>
      <c r="D113" s="354" t="s">
        <v>168</v>
      </c>
      <c r="E113" s="282">
        <v>10926.9</v>
      </c>
      <c r="F113" s="282">
        <v>0</v>
      </c>
      <c r="G113" s="282">
        <v>10926.9</v>
      </c>
    </row>
    <row r="114" spans="1:7" ht="51">
      <c r="A114" s="351" t="s">
        <v>831</v>
      </c>
      <c r="B114" s="352"/>
      <c r="C114" s="351" t="s">
        <v>832</v>
      </c>
      <c r="D114" s="354" t="s">
        <v>168</v>
      </c>
      <c r="E114" s="282">
        <v>14763.61</v>
      </c>
      <c r="F114" s="282">
        <v>0</v>
      </c>
      <c r="G114" s="282">
        <v>14763.61</v>
      </c>
    </row>
    <row r="115" spans="1:7" ht="38.25">
      <c r="A115" s="351" t="s">
        <v>450</v>
      </c>
      <c r="B115" s="352"/>
      <c r="C115" s="351" t="s">
        <v>451</v>
      </c>
      <c r="D115" s="354" t="s">
        <v>16</v>
      </c>
      <c r="E115" s="282">
        <v>363.96</v>
      </c>
      <c r="F115" s="282">
        <v>0</v>
      </c>
      <c r="G115" s="282">
        <v>363.96</v>
      </c>
    </row>
    <row r="116" spans="1:7" ht="38.25">
      <c r="A116" s="351" t="s">
        <v>833</v>
      </c>
      <c r="B116" s="352"/>
      <c r="C116" s="351" t="s">
        <v>834</v>
      </c>
      <c r="D116" s="354" t="s">
        <v>16</v>
      </c>
      <c r="E116" s="282">
        <v>398.59</v>
      </c>
      <c r="F116" s="282">
        <v>0</v>
      </c>
      <c r="G116" s="282">
        <v>398.59</v>
      </c>
    </row>
    <row r="117" spans="1:7" ht="38.25">
      <c r="A117" s="351" t="s">
        <v>835</v>
      </c>
      <c r="B117" s="352"/>
      <c r="C117" s="351" t="s">
        <v>836</v>
      </c>
      <c r="D117" s="354" t="s">
        <v>16</v>
      </c>
      <c r="E117" s="282">
        <v>511.95</v>
      </c>
      <c r="F117" s="282">
        <v>0</v>
      </c>
      <c r="G117" s="282">
        <v>511.95</v>
      </c>
    </row>
    <row r="118" spans="1:7" ht="38.25">
      <c r="A118" s="351" t="s">
        <v>837</v>
      </c>
      <c r="B118" s="352"/>
      <c r="C118" s="351" t="s">
        <v>838</v>
      </c>
      <c r="D118" s="354" t="s">
        <v>16</v>
      </c>
      <c r="E118" s="282">
        <v>688.62</v>
      </c>
      <c r="F118" s="282">
        <v>0</v>
      </c>
      <c r="G118" s="282">
        <v>688.62</v>
      </c>
    </row>
    <row r="119" spans="1:7" ht="38.25">
      <c r="A119" s="351" t="s">
        <v>839</v>
      </c>
      <c r="B119" s="352"/>
      <c r="C119" s="351" t="s">
        <v>840</v>
      </c>
      <c r="D119" s="354" t="s">
        <v>16</v>
      </c>
      <c r="E119" s="282">
        <v>824.36</v>
      </c>
      <c r="F119" s="282">
        <v>0</v>
      </c>
      <c r="G119" s="282">
        <v>824.36</v>
      </c>
    </row>
    <row r="120" spans="1:7" ht="38.25">
      <c r="A120" s="351" t="s">
        <v>841</v>
      </c>
      <c r="B120" s="352"/>
      <c r="C120" s="351" t="s">
        <v>842</v>
      </c>
      <c r="D120" s="354" t="s">
        <v>16</v>
      </c>
      <c r="E120" s="282">
        <v>984.82</v>
      </c>
      <c r="F120" s="282">
        <v>0</v>
      </c>
      <c r="G120" s="282">
        <v>984.82</v>
      </c>
    </row>
    <row r="121" spans="1:7" ht="38.25">
      <c r="A121" s="351" t="s">
        <v>843</v>
      </c>
      <c r="B121" s="352"/>
      <c r="C121" s="351" t="s">
        <v>844</v>
      </c>
      <c r="D121" s="354" t="s">
        <v>16</v>
      </c>
      <c r="E121" s="282">
        <v>1197.06</v>
      </c>
      <c r="F121" s="282">
        <v>0</v>
      </c>
      <c r="G121" s="282">
        <v>1197.06</v>
      </c>
    </row>
    <row r="122" spans="1:7" ht="38.25">
      <c r="A122" s="351" t="s">
        <v>845</v>
      </c>
      <c r="B122" s="352"/>
      <c r="C122" s="351" t="s">
        <v>846</v>
      </c>
      <c r="D122" s="354" t="s">
        <v>16</v>
      </c>
      <c r="E122" s="282">
        <v>1427.82</v>
      </c>
      <c r="F122" s="282">
        <v>0</v>
      </c>
      <c r="G122" s="282">
        <v>1427.82</v>
      </c>
    </row>
    <row r="123" spans="1:7" ht="38.25">
      <c r="A123" s="351" t="s">
        <v>847</v>
      </c>
      <c r="B123" s="352"/>
      <c r="C123" s="351" t="s">
        <v>848</v>
      </c>
      <c r="D123" s="354" t="s">
        <v>16</v>
      </c>
      <c r="E123" s="282">
        <v>2088.62</v>
      </c>
      <c r="F123" s="282">
        <v>0</v>
      </c>
      <c r="G123" s="282">
        <v>2088.62</v>
      </c>
    </row>
    <row r="124" spans="1:7" ht="38.25">
      <c r="A124" s="351" t="s">
        <v>849</v>
      </c>
      <c r="B124" s="352"/>
      <c r="C124" s="351" t="s">
        <v>850</v>
      </c>
      <c r="D124" s="354" t="s">
        <v>16</v>
      </c>
      <c r="E124" s="282">
        <v>892.99</v>
      </c>
      <c r="F124" s="282">
        <v>0</v>
      </c>
      <c r="G124" s="282">
        <v>892.99</v>
      </c>
    </row>
    <row r="125" spans="1:7" ht="38.25">
      <c r="A125" s="351" t="s">
        <v>851</v>
      </c>
      <c r="B125" s="352"/>
      <c r="C125" s="351" t="s">
        <v>852</v>
      </c>
      <c r="D125" s="354" t="s">
        <v>16</v>
      </c>
      <c r="E125" s="282">
        <v>853.22</v>
      </c>
      <c r="F125" s="282">
        <v>0</v>
      </c>
      <c r="G125" s="282">
        <v>853.22</v>
      </c>
    </row>
    <row r="126" spans="1:7" ht="25.5">
      <c r="A126" s="351" t="s">
        <v>853</v>
      </c>
      <c r="B126" s="352"/>
      <c r="C126" s="351" t="s">
        <v>854</v>
      </c>
      <c r="D126" s="354" t="s">
        <v>16</v>
      </c>
      <c r="E126" s="282">
        <v>3166.03</v>
      </c>
      <c r="F126" s="282">
        <v>0</v>
      </c>
      <c r="G126" s="282">
        <v>3166.03</v>
      </c>
    </row>
    <row r="127" spans="1:7" ht="38.25">
      <c r="A127" s="351" t="s">
        <v>855</v>
      </c>
      <c r="B127" s="352"/>
      <c r="C127" s="351" t="s">
        <v>856</v>
      </c>
      <c r="D127" s="354" t="s">
        <v>16</v>
      </c>
      <c r="E127" s="282">
        <v>333.8</v>
      </c>
      <c r="F127" s="282">
        <v>0</v>
      </c>
      <c r="G127" s="282">
        <v>333.8</v>
      </c>
    </row>
    <row r="128" spans="1:7" ht="38.25">
      <c r="A128" s="351" t="s">
        <v>857</v>
      </c>
      <c r="B128" s="352"/>
      <c r="C128" s="351" t="s">
        <v>858</v>
      </c>
      <c r="D128" s="354" t="s">
        <v>16</v>
      </c>
      <c r="E128" s="282">
        <v>450.7</v>
      </c>
      <c r="F128" s="282">
        <v>0</v>
      </c>
      <c r="G128" s="282">
        <v>450.7</v>
      </c>
    </row>
    <row r="129" spans="1:7" ht="38.25">
      <c r="A129" s="351" t="s">
        <v>859</v>
      </c>
      <c r="B129" s="352"/>
      <c r="C129" s="351" t="s">
        <v>860</v>
      </c>
      <c r="D129" s="354" t="s">
        <v>16</v>
      </c>
      <c r="E129" s="282">
        <v>638.9</v>
      </c>
      <c r="F129" s="282">
        <v>0</v>
      </c>
      <c r="G129" s="282">
        <v>638.9</v>
      </c>
    </row>
    <row r="130" spans="1:7" ht="38.25">
      <c r="A130" s="351" t="s">
        <v>861</v>
      </c>
      <c r="B130" s="352"/>
      <c r="C130" s="351" t="s">
        <v>862</v>
      </c>
      <c r="D130" s="354" t="s">
        <v>16</v>
      </c>
      <c r="E130" s="282">
        <v>233.93</v>
      </c>
      <c r="F130" s="282">
        <v>0</v>
      </c>
      <c r="G130" s="282">
        <v>233.93</v>
      </c>
    </row>
    <row r="131" spans="1:7" ht="38.25">
      <c r="A131" s="351" t="s">
        <v>863</v>
      </c>
      <c r="B131" s="352"/>
      <c r="C131" s="351" t="s">
        <v>864</v>
      </c>
      <c r="D131" s="354" t="s">
        <v>16</v>
      </c>
      <c r="E131" s="282">
        <v>413.49</v>
      </c>
      <c r="F131" s="282">
        <v>0</v>
      </c>
      <c r="G131" s="282">
        <v>413.49</v>
      </c>
    </row>
    <row r="132" spans="1:7" ht="38.25">
      <c r="A132" s="351" t="s">
        <v>865</v>
      </c>
      <c r="B132" s="352"/>
      <c r="C132" s="351" t="s">
        <v>866</v>
      </c>
      <c r="D132" s="354" t="s">
        <v>16</v>
      </c>
      <c r="E132" s="282">
        <v>609.39</v>
      </c>
      <c r="F132" s="282">
        <v>0</v>
      </c>
      <c r="G132" s="282">
        <v>609.39</v>
      </c>
    </row>
    <row r="133" spans="1:7" ht="38.25">
      <c r="A133" s="351" t="s">
        <v>867</v>
      </c>
      <c r="B133" s="352"/>
      <c r="C133" s="351" t="s">
        <v>868</v>
      </c>
      <c r="D133" s="354" t="s">
        <v>16</v>
      </c>
      <c r="E133" s="282">
        <v>1730.88</v>
      </c>
      <c r="F133" s="282">
        <v>0</v>
      </c>
      <c r="G133" s="282">
        <v>1730.88</v>
      </c>
    </row>
    <row r="134" spans="1:7" ht="38.25">
      <c r="A134" s="351" t="s">
        <v>869</v>
      </c>
      <c r="B134" s="352"/>
      <c r="C134" s="351" t="s">
        <v>870</v>
      </c>
      <c r="D134" s="354" t="s">
        <v>16</v>
      </c>
      <c r="E134" s="282">
        <v>1974.53</v>
      </c>
      <c r="F134" s="282">
        <v>0</v>
      </c>
      <c r="G134" s="282">
        <v>1974.53</v>
      </c>
    </row>
    <row r="135" spans="1:7" ht="38.25">
      <c r="A135" s="351" t="s">
        <v>871</v>
      </c>
      <c r="B135" s="352"/>
      <c r="C135" s="351" t="s">
        <v>872</v>
      </c>
      <c r="D135" s="354" t="s">
        <v>16</v>
      </c>
      <c r="E135" s="282">
        <v>2581.61</v>
      </c>
      <c r="F135" s="282">
        <v>0</v>
      </c>
      <c r="G135" s="282">
        <v>2581.61</v>
      </c>
    </row>
    <row r="136" spans="1:7" ht="38.25">
      <c r="A136" s="351" t="s">
        <v>873</v>
      </c>
      <c r="B136" s="352"/>
      <c r="C136" s="351" t="s">
        <v>874</v>
      </c>
      <c r="D136" s="354" t="s">
        <v>16</v>
      </c>
      <c r="E136" s="282">
        <v>406.59</v>
      </c>
      <c r="F136" s="282">
        <v>0</v>
      </c>
      <c r="G136" s="282">
        <v>406.59</v>
      </c>
    </row>
    <row r="137" spans="1:7" ht="38.25">
      <c r="A137" s="351" t="s">
        <v>176</v>
      </c>
      <c r="B137" s="352"/>
      <c r="C137" s="351" t="s">
        <v>177</v>
      </c>
      <c r="D137" s="354" t="s">
        <v>16</v>
      </c>
      <c r="E137" s="282">
        <v>289.68</v>
      </c>
      <c r="F137" s="282">
        <v>0</v>
      </c>
      <c r="G137" s="282">
        <v>289.68</v>
      </c>
    </row>
    <row r="138" spans="1:7" ht="38.25">
      <c r="A138" s="351" t="s">
        <v>875</v>
      </c>
      <c r="B138" s="352"/>
      <c r="C138" s="351" t="s">
        <v>876</v>
      </c>
      <c r="D138" s="354" t="s">
        <v>16</v>
      </c>
      <c r="E138" s="282">
        <v>564.9</v>
      </c>
      <c r="F138" s="282">
        <v>0</v>
      </c>
      <c r="G138" s="282">
        <v>564.9</v>
      </c>
    </row>
    <row r="139" spans="1:7" ht="25.5">
      <c r="A139" s="351" t="s">
        <v>877</v>
      </c>
      <c r="B139" s="352"/>
      <c r="C139" s="351" t="s">
        <v>878</v>
      </c>
      <c r="D139" s="354" t="s">
        <v>16</v>
      </c>
      <c r="E139" s="282">
        <v>334.09</v>
      </c>
      <c r="F139" s="282">
        <v>0</v>
      </c>
      <c r="G139" s="282">
        <v>334.09</v>
      </c>
    </row>
    <row r="140" spans="1:7" ht="25.5">
      <c r="A140" s="351" t="s">
        <v>879</v>
      </c>
      <c r="B140" s="352"/>
      <c r="C140" s="351" t="s">
        <v>880</v>
      </c>
      <c r="D140" s="354" t="s">
        <v>16</v>
      </c>
      <c r="E140" s="282">
        <v>377.39</v>
      </c>
      <c r="F140" s="282">
        <v>0</v>
      </c>
      <c r="G140" s="282">
        <v>377.39</v>
      </c>
    </row>
    <row r="141" spans="1:7" ht="25.5">
      <c r="A141" s="351" t="s">
        <v>881</v>
      </c>
      <c r="B141" s="352"/>
      <c r="C141" s="351" t="s">
        <v>882</v>
      </c>
      <c r="D141" s="354" t="s">
        <v>16</v>
      </c>
      <c r="E141" s="282">
        <v>576.16999999999996</v>
      </c>
      <c r="F141" s="282">
        <v>0</v>
      </c>
      <c r="G141" s="282">
        <v>576.16999999999996</v>
      </c>
    </row>
    <row r="142" spans="1:7" ht="38.25">
      <c r="A142" s="351" t="s">
        <v>542</v>
      </c>
      <c r="B142" s="352"/>
      <c r="C142" s="351" t="s">
        <v>654</v>
      </c>
      <c r="D142" s="354" t="s">
        <v>16</v>
      </c>
      <c r="E142" s="282">
        <v>944.62</v>
      </c>
      <c r="F142" s="282">
        <v>0</v>
      </c>
      <c r="G142" s="282">
        <v>944.62</v>
      </c>
    </row>
    <row r="143" spans="1:7" ht="25.5">
      <c r="A143" s="351" t="s">
        <v>883</v>
      </c>
      <c r="B143" s="352"/>
      <c r="C143" s="351" t="s">
        <v>884</v>
      </c>
      <c r="D143" s="354" t="s">
        <v>16</v>
      </c>
      <c r="E143" s="282">
        <v>761.09</v>
      </c>
      <c r="F143" s="282">
        <v>0</v>
      </c>
      <c r="G143" s="282">
        <v>761.09</v>
      </c>
    </row>
    <row r="144" spans="1:7" ht="25.5">
      <c r="A144" s="351" t="s">
        <v>885</v>
      </c>
      <c r="B144" s="352"/>
      <c r="C144" s="351" t="s">
        <v>886</v>
      </c>
      <c r="D144" s="354" t="s">
        <v>16</v>
      </c>
      <c r="E144" s="282">
        <v>853.51</v>
      </c>
      <c r="F144" s="282">
        <v>0</v>
      </c>
      <c r="G144" s="282">
        <v>853.51</v>
      </c>
    </row>
    <row r="145" spans="1:7" ht="25.5">
      <c r="A145" s="351" t="s">
        <v>887</v>
      </c>
      <c r="B145" s="352"/>
      <c r="C145" s="351" t="s">
        <v>888</v>
      </c>
      <c r="D145" s="354" t="s">
        <v>16</v>
      </c>
      <c r="E145" s="282">
        <v>1020.89</v>
      </c>
      <c r="F145" s="282">
        <v>0</v>
      </c>
      <c r="G145" s="282">
        <v>1020.89</v>
      </c>
    </row>
    <row r="146" spans="1:7" ht="25.5">
      <c r="A146" s="351" t="s">
        <v>889</v>
      </c>
      <c r="B146" s="352"/>
      <c r="C146" s="351" t="s">
        <v>890</v>
      </c>
      <c r="D146" s="354" t="s">
        <v>16</v>
      </c>
      <c r="E146" s="282">
        <v>945.6</v>
      </c>
      <c r="F146" s="282">
        <v>0</v>
      </c>
      <c r="G146" s="282">
        <v>945.6</v>
      </c>
    </row>
    <row r="147" spans="1:7" ht="38.25">
      <c r="A147" s="351" t="s">
        <v>178</v>
      </c>
      <c r="B147" s="352"/>
      <c r="C147" s="351" t="s">
        <v>891</v>
      </c>
      <c r="D147" s="354" t="s">
        <v>16</v>
      </c>
      <c r="E147" s="282">
        <v>367.62</v>
      </c>
      <c r="F147" s="282">
        <v>0</v>
      </c>
      <c r="G147" s="282">
        <v>367.62</v>
      </c>
    </row>
    <row r="148" spans="1:7" ht="38.25">
      <c r="A148" s="351" t="s">
        <v>892</v>
      </c>
      <c r="B148" s="352"/>
      <c r="C148" s="351" t="s">
        <v>893</v>
      </c>
      <c r="D148" s="354" t="s">
        <v>16</v>
      </c>
      <c r="E148" s="282">
        <v>675.84</v>
      </c>
      <c r="F148" s="282">
        <v>0</v>
      </c>
      <c r="G148" s="282">
        <v>675.84</v>
      </c>
    </row>
    <row r="149" spans="1:7" ht="38.25">
      <c r="A149" s="351" t="s">
        <v>894</v>
      </c>
      <c r="B149" s="352"/>
      <c r="C149" s="351" t="s">
        <v>895</v>
      </c>
      <c r="D149" s="354" t="s">
        <v>16</v>
      </c>
      <c r="E149" s="282">
        <v>692.62</v>
      </c>
      <c r="F149" s="282">
        <v>0</v>
      </c>
      <c r="G149" s="282">
        <v>692.62</v>
      </c>
    </row>
    <row r="150" spans="1:7" ht="25.5">
      <c r="A150" s="351" t="s">
        <v>896</v>
      </c>
      <c r="B150" s="352"/>
      <c r="C150" s="351" t="s">
        <v>897</v>
      </c>
      <c r="D150" s="354" t="s">
        <v>16</v>
      </c>
      <c r="E150" s="282">
        <v>825.64</v>
      </c>
      <c r="F150" s="282">
        <v>0</v>
      </c>
      <c r="G150" s="282">
        <v>825.64</v>
      </c>
    </row>
    <row r="151" spans="1:7" ht="38.25">
      <c r="A151" s="351" t="s">
        <v>898</v>
      </c>
      <c r="B151" s="352"/>
      <c r="C151" s="351" t="s">
        <v>899</v>
      </c>
      <c r="D151" s="354" t="s">
        <v>16</v>
      </c>
      <c r="E151" s="282">
        <v>1679.45</v>
      </c>
      <c r="F151" s="282">
        <v>0</v>
      </c>
      <c r="G151" s="282">
        <v>1679.45</v>
      </c>
    </row>
    <row r="152" spans="1:7" ht="25.5">
      <c r="A152" s="351" t="s">
        <v>900</v>
      </c>
      <c r="B152" s="352"/>
      <c r="C152" s="351" t="s">
        <v>901</v>
      </c>
      <c r="D152" s="354" t="s">
        <v>16</v>
      </c>
      <c r="E152" s="282">
        <v>609.63</v>
      </c>
      <c r="F152" s="282">
        <v>0</v>
      </c>
      <c r="G152" s="282">
        <v>609.63</v>
      </c>
    </row>
    <row r="153" spans="1:7" ht="12.75">
      <c r="A153" s="351" t="s">
        <v>181</v>
      </c>
      <c r="B153" s="352"/>
      <c r="C153" s="351" t="s">
        <v>182</v>
      </c>
      <c r="D153" s="354" t="s">
        <v>20</v>
      </c>
      <c r="E153" s="282">
        <v>1650.99</v>
      </c>
      <c r="F153" s="282">
        <v>0</v>
      </c>
      <c r="G153" s="282">
        <v>1650.99</v>
      </c>
    </row>
    <row r="154" spans="1:7" ht="12.75">
      <c r="A154" s="351" t="s">
        <v>902</v>
      </c>
      <c r="B154" s="352"/>
      <c r="C154" s="351" t="s">
        <v>903</v>
      </c>
      <c r="D154" s="354" t="s">
        <v>20</v>
      </c>
      <c r="E154" s="282">
        <v>1416.85</v>
      </c>
      <c r="F154" s="282">
        <v>0</v>
      </c>
      <c r="G154" s="282">
        <v>1416.85</v>
      </c>
    </row>
    <row r="155" spans="1:7" ht="25.5">
      <c r="A155" s="351" t="s">
        <v>904</v>
      </c>
      <c r="B155" s="352"/>
      <c r="C155" s="351" t="s">
        <v>905</v>
      </c>
      <c r="D155" s="354" t="s">
        <v>16</v>
      </c>
      <c r="E155" s="282">
        <v>64.83</v>
      </c>
      <c r="F155" s="282">
        <v>0</v>
      </c>
      <c r="G155" s="282">
        <v>64.83</v>
      </c>
    </row>
    <row r="156" spans="1:7" ht="12.75">
      <c r="A156" s="351" t="s">
        <v>196</v>
      </c>
      <c r="B156" s="352"/>
      <c r="C156" s="351" t="s">
        <v>197</v>
      </c>
      <c r="D156" s="354" t="s">
        <v>16</v>
      </c>
      <c r="E156" s="282">
        <v>125.01</v>
      </c>
      <c r="F156" s="282">
        <v>0</v>
      </c>
      <c r="G156" s="282">
        <v>125.01</v>
      </c>
    </row>
    <row r="157" spans="1:7" ht="51">
      <c r="A157" s="351" t="s">
        <v>190</v>
      </c>
      <c r="B157" s="352"/>
      <c r="C157" s="351" t="s">
        <v>191</v>
      </c>
      <c r="D157" s="354" t="s">
        <v>168</v>
      </c>
      <c r="E157" s="282">
        <v>3072.49</v>
      </c>
      <c r="F157" s="282">
        <v>0</v>
      </c>
      <c r="G157" s="282">
        <v>3072.49</v>
      </c>
    </row>
    <row r="158" spans="1:7" ht="12.75">
      <c r="A158" s="351" t="s">
        <v>183</v>
      </c>
      <c r="B158" s="352"/>
      <c r="C158" s="351" t="s">
        <v>184</v>
      </c>
      <c r="D158" s="354" t="s">
        <v>185</v>
      </c>
      <c r="E158" s="282">
        <v>270.39</v>
      </c>
      <c r="F158" s="282">
        <v>0</v>
      </c>
      <c r="G158" s="282">
        <v>270.39</v>
      </c>
    </row>
    <row r="159" spans="1:7" ht="25.5">
      <c r="A159" s="351" t="s">
        <v>192</v>
      </c>
      <c r="B159" s="352"/>
      <c r="C159" s="351" t="s">
        <v>193</v>
      </c>
      <c r="D159" s="354" t="s">
        <v>185</v>
      </c>
      <c r="E159" s="282">
        <v>243.69</v>
      </c>
      <c r="F159" s="282">
        <v>0</v>
      </c>
      <c r="G159" s="282">
        <v>243.69</v>
      </c>
    </row>
    <row r="160" spans="1:7" ht="25.5">
      <c r="A160" s="351" t="s">
        <v>906</v>
      </c>
      <c r="B160" s="352"/>
      <c r="C160" s="351" t="s">
        <v>907</v>
      </c>
      <c r="D160" s="354" t="s">
        <v>185</v>
      </c>
      <c r="E160" s="282">
        <v>278.63</v>
      </c>
      <c r="F160" s="282">
        <v>0</v>
      </c>
      <c r="G160" s="282">
        <v>278.63</v>
      </c>
    </row>
    <row r="161" spans="1:7" ht="25.5">
      <c r="A161" s="351" t="s">
        <v>908</v>
      </c>
      <c r="B161" s="352"/>
      <c r="C161" s="351" t="s">
        <v>909</v>
      </c>
      <c r="D161" s="354" t="s">
        <v>185</v>
      </c>
      <c r="E161" s="282">
        <v>280.51</v>
      </c>
      <c r="F161" s="282">
        <v>0</v>
      </c>
      <c r="G161" s="282">
        <v>280.51</v>
      </c>
    </row>
    <row r="162" spans="1:7" ht="12.75">
      <c r="A162" s="351" t="s">
        <v>188</v>
      </c>
      <c r="B162" s="352"/>
      <c r="C162" s="351" t="s">
        <v>189</v>
      </c>
      <c r="D162" s="354" t="s">
        <v>2</v>
      </c>
      <c r="E162" s="282">
        <v>1320.59</v>
      </c>
      <c r="F162" s="282">
        <v>0</v>
      </c>
      <c r="G162" s="282">
        <v>1320.59</v>
      </c>
    </row>
    <row r="163" spans="1:7" ht="25.5">
      <c r="A163" s="351" t="s">
        <v>194</v>
      </c>
      <c r="B163" s="352"/>
      <c r="C163" s="351" t="s">
        <v>195</v>
      </c>
      <c r="D163" s="354" t="s">
        <v>1</v>
      </c>
      <c r="E163" s="282">
        <v>2626.48</v>
      </c>
      <c r="F163" s="282">
        <v>0</v>
      </c>
      <c r="G163" s="282">
        <v>2626.48</v>
      </c>
    </row>
    <row r="164" spans="1:7" ht="25.5">
      <c r="A164" s="351" t="s">
        <v>910</v>
      </c>
      <c r="B164" s="352"/>
      <c r="C164" s="351" t="s">
        <v>7967</v>
      </c>
      <c r="D164" s="354" t="s">
        <v>2</v>
      </c>
      <c r="E164" s="282">
        <v>280.29000000000002</v>
      </c>
      <c r="F164" s="282">
        <v>0</v>
      </c>
      <c r="G164" s="282">
        <v>280.29000000000002</v>
      </c>
    </row>
    <row r="165" spans="1:7" ht="38.25">
      <c r="A165" s="351" t="s">
        <v>179</v>
      </c>
      <c r="B165" s="352"/>
      <c r="C165" s="351" t="s">
        <v>180</v>
      </c>
      <c r="D165" s="354" t="s">
        <v>20</v>
      </c>
      <c r="E165" s="282">
        <v>1415.43</v>
      </c>
      <c r="F165" s="282">
        <v>0</v>
      </c>
      <c r="G165" s="282">
        <v>1415.43</v>
      </c>
    </row>
    <row r="166" spans="1:7" ht="25.5">
      <c r="A166" s="351" t="s">
        <v>186</v>
      </c>
      <c r="B166" s="352"/>
      <c r="C166" s="351" t="s">
        <v>187</v>
      </c>
      <c r="D166" s="354" t="s">
        <v>2</v>
      </c>
      <c r="E166" s="282">
        <v>655.69</v>
      </c>
      <c r="F166" s="282">
        <v>386.57</v>
      </c>
      <c r="G166" s="282">
        <v>1042.26</v>
      </c>
    </row>
    <row r="167" spans="1:7" ht="12.75">
      <c r="A167" s="351" t="s">
        <v>911</v>
      </c>
      <c r="B167" s="352"/>
      <c r="C167" s="351" t="s">
        <v>912</v>
      </c>
      <c r="D167" s="354" t="s">
        <v>2</v>
      </c>
      <c r="E167" s="282">
        <v>719.81</v>
      </c>
      <c r="F167" s="282">
        <v>0</v>
      </c>
      <c r="G167" s="282">
        <v>719.81</v>
      </c>
    </row>
    <row r="168" spans="1:7" ht="12.75">
      <c r="A168" s="351" t="s">
        <v>198</v>
      </c>
      <c r="B168" s="352"/>
      <c r="C168" s="351" t="s">
        <v>201</v>
      </c>
      <c r="D168" s="354" t="s">
        <v>2</v>
      </c>
      <c r="E168" s="282">
        <v>5304.75</v>
      </c>
      <c r="F168" s="282">
        <v>0</v>
      </c>
      <c r="G168" s="282">
        <v>5304.75</v>
      </c>
    </row>
    <row r="169" spans="1:7" ht="12.75">
      <c r="A169" s="351" t="s">
        <v>199</v>
      </c>
      <c r="B169" s="352"/>
      <c r="C169" s="351" t="s">
        <v>202</v>
      </c>
      <c r="D169" s="354" t="s">
        <v>2</v>
      </c>
      <c r="E169" s="282">
        <v>3661.3</v>
      </c>
      <c r="F169" s="282">
        <v>0</v>
      </c>
      <c r="G169" s="282">
        <v>3661.3</v>
      </c>
    </row>
    <row r="170" spans="1:7" ht="12.75">
      <c r="A170" s="351" t="s">
        <v>200</v>
      </c>
      <c r="B170" s="352"/>
      <c r="C170" s="351" t="s">
        <v>203</v>
      </c>
      <c r="D170" s="354" t="s">
        <v>2</v>
      </c>
      <c r="E170" s="282">
        <v>4283.88</v>
      </c>
      <c r="F170" s="282">
        <v>0</v>
      </c>
      <c r="G170" s="282">
        <v>4283.88</v>
      </c>
    </row>
    <row r="171" spans="1:7" ht="12.75">
      <c r="A171" s="361" t="s">
        <v>913</v>
      </c>
      <c r="B171" s="361" t="s">
        <v>7968</v>
      </c>
      <c r="C171" s="361" t="s">
        <v>7968</v>
      </c>
      <c r="D171" s="362"/>
      <c r="E171" s="363"/>
      <c r="F171" s="363"/>
      <c r="G171" s="363"/>
    </row>
    <row r="172" spans="1:7" ht="12.75">
      <c r="A172" s="348" t="s">
        <v>914</v>
      </c>
      <c r="B172" s="348" t="s">
        <v>7969</v>
      </c>
      <c r="C172" s="348" t="s">
        <v>7969</v>
      </c>
      <c r="D172" s="349"/>
      <c r="E172" s="350"/>
      <c r="F172" s="350"/>
      <c r="G172" s="350"/>
    </row>
    <row r="173" spans="1:7" ht="25.5">
      <c r="A173" s="351" t="s">
        <v>915</v>
      </c>
      <c r="B173" s="352"/>
      <c r="C173" s="351" t="s">
        <v>916</v>
      </c>
      <c r="D173" s="354" t="s">
        <v>63</v>
      </c>
      <c r="E173" s="282">
        <v>194.86</v>
      </c>
      <c r="F173" s="282">
        <v>93.48</v>
      </c>
      <c r="G173" s="282">
        <v>288.33999999999997</v>
      </c>
    </row>
    <row r="174" spans="1:7" ht="12.75">
      <c r="A174" s="351" t="s">
        <v>917</v>
      </c>
      <c r="B174" s="352"/>
      <c r="C174" s="351" t="s">
        <v>918</v>
      </c>
      <c r="D174" s="354" t="s">
        <v>63</v>
      </c>
      <c r="E174" s="282">
        <v>342.04</v>
      </c>
      <c r="F174" s="282">
        <v>238.72</v>
      </c>
      <c r="G174" s="282">
        <v>580.76</v>
      </c>
    </row>
    <row r="175" spans="1:7" ht="25.5">
      <c r="A175" s="351" t="s">
        <v>919</v>
      </c>
      <c r="B175" s="352"/>
      <c r="C175" s="351" t="s">
        <v>920</v>
      </c>
      <c r="D175" s="354" t="s">
        <v>170</v>
      </c>
      <c r="E175" s="282">
        <v>479.17</v>
      </c>
      <c r="F175" s="282">
        <v>0</v>
      </c>
      <c r="G175" s="282">
        <v>479.17</v>
      </c>
    </row>
    <row r="176" spans="1:7" ht="12.75">
      <c r="A176" s="351" t="s">
        <v>921</v>
      </c>
      <c r="B176" s="352"/>
      <c r="C176" s="351" t="s">
        <v>922</v>
      </c>
      <c r="D176" s="354" t="s">
        <v>63</v>
      </c>
      <c r="E176" s="282">
        <v>9.26</v>
      </c>
      <c r="F176" s="282">
        <v>5.26</v>
      </c>
      <c r="G176" s="282">
        <v>14.52</v>
      </c>
    </row>
    <row r="177" spans="1:7" ht="12.75">
      <c r="A177" s="357" t="s">
        <v>923</v>
      </c>
      <c r="B177" s="358" t="s">
        <v>7970</v>
      </c>
      <c r="C177" s="358" t="s">
        <v>7970</v>
      </c>
      <c r="D177" s="359"/>
      <c r="E177" s="360"/>
      <c r="F177" s="360"/>
      <c r="G177" s="360"/>
    </row>
    <row r="178" spans="1:7" ht="25.5">
      <c r="A178" s="351" t="s">
        <v>924</v>
      </c>
      <c r="B178" s="352"/>
      <c r="C178" s="351" t="s">
        <v>925</v>
      </c>
      <c r="D178" s="354" t="s">
        <v>170</v>
      </c>
      <c r="E178" s="282">
        <v>510.37</v>
      </c>
      <c r="F178" s="282">
        <v>60.65</v>
      </c>
      <c r="G178" s="282">
        <v>571.02</v>
      </c>
    </row>
    <row r="179" spans="1:7" ht="38.25">
      <c r="A179" s="351" t="s">
        <v>926</v>
      </c>
      <c r="B179" s="352"/>
      <c r="C179" s="351" t="s">
        <v>927</v>
      </c>
      <c r="D179" s="354" t="s">
        <v>170</v>
      </c>
      <c r="E179" s="282">
        <v>676</v>
      </c>
      <c r="F179" s="282">
        <v>102.17</v>
      </c>
      <c r="G179" s="282">
        <v>778.17</v>
      </c>
    </row>
    <row r="180" spans="1:7" ht="51">
      <c r="A180" s="351" t="s">
        <v>928</v>
      </c>
      <c r="B180" s="352"/>
      <c r="C180" s="351" t="s">
        <v>929</v>
      </c>
      <c r="D180" s="354" t="s">
        <v>170</v>
      </c>
      <c r="E180" s="282">
        <v>721.73</v>
      </c>
      <c r="F180" s="282">
        <v>102.17</v>
      </c>
      <c r="G180" s="282">
        <v>823.9</v>
      </c>
    </row>
    <row r="181" spans="1:7" ht="25.5">
      <c r="A181" s="351" t="s">
        <v>930</v>
      </c>
      <c r="B181" s="352"/>
      <c r="C181" s="351" t="s">
        <v>931</v>
      </c>
      <c r="D181" s="354" t="s">
        <v>170</v>
      </c>
      <c r="E181" s="282">
        <v>470.92</v>
      </c>
      <c r="F181" s="282">
        <v>60.65</v>
      </c>
      <c r="G181" s="282">
        <v>531.57000000000005</v>
      </c>
    </row>
    <row r="182" spans="1:7" ht="25.5">
      <c r="A182" s="351" t="s">
        <v>932</v>
      </c>
      <c r="B182" s="352"/>
      <c r="C182" s="351" t="s">
        <v>933</v>
      </c>
      <c r="D182" s="354" t="s">
        <v>170</v>
      </c>
      <c r="E182" s="282">
        <v>381.54</v>
      </c>
      <c r="F182" s="282">
        <v>20.2</v>
      </c>
      <c r="G182" s="282">
        <v>401.74</v>
      </c>
    </row>
    <row r="183" spans="1:7" ht="12.75">
      <c r="A183" s="357" t="s">
        <v>934</v>
      </c>
      <c r="B183" s="358" t="s">
        <v>7971</v>
      </c>
      <c r="C183" s="358" t="s">
        <v>7971</v>
      </c>
      <c r="D183" s="359"/>
      <c r="E183" s="360"/>
      <c r="F183" s="360"/>
      <c r="G183" s="360"/>
    </row>
    <row r="184" spans="1:7" ht="25.5">
      <c r="A184" s="351" t="s">
        <v>935</v>
      </c>
      <c r="B184" s="352"/>
      <c r="C184" s="351" t="s">
        <v>936</v>
      </c>
      <c r="D184" s="354" t="s">
        <v>63</v>
      </c>
      <c r="E184" s="282">
        <v>0.41</v>
      </c>
      <c r="F184" s="282">
        <v>1.49</v>
      </c>
      <c r="G184" s="282">
        <v>1.9</v>
      </c>
    </row>
    <row r="185" spans="1:7" ht="12.75">
      <c r="A185" s="351" t="s">
        <v>937</v>
      </c>
      <c r="B185" s="352"/>
      <c r="C185" s="351" t="s">
        <v>938</v>
      </c>
      <c r="D185" s="354" t="s">
        <v>63</v>
      </c>
      <c r="E185" s="282">
        <v>2.84</v>
      </c>
      <c r="F185" s="282">
        <v>14.66</v>
      </c>
      <c r="G185" s="282">
        <v>17.5</v>
      </c>
    </row>
    <row r="186" spans="1:7" ht="25.5">
      <c r="A186" s="351" t="s">
        <v>492</v>
      </c>
      <c r="B186" s="352"/>
      <c r="C186" s="351" t="s">
        <v>939</v>
      </c>
      <c r="D186" s="354" t="s">
        <v>63</v>
      </c>
      <c r="E186" s="282">
        <v>8.35</v>
      </c>
      <c r="F186" s="282">
        <v>20.88</v>
      </c>
      <c r="G186" s="282">
        <v>29.23</v>
      </c>
    </row>
    <row r="187" spans="1:7" ht="12.75">
      <c r="A187" s="351" t="s">
        <v>940</v>
      </c>
      <c r="B187" s="352"/>
      <c r="C187" s="351" t="s">
        <v>941</v>
      </c>
      <c r="D187" s="354" t="s">
        <v>63</v>
      </c>
      <c r="E187" s="282">
        <v>24.51</v>
      </c>
      <c r="F187" s="282">
        <v>38.64</v>
      </c>
      <c r="G187" s="282">
        <v>63.15</v>
      </c>
    </row>
    <row r="188" spans="1:7" ht="25.5">
      <c r="A188" s="351" t="s">
        <v>942</v>
      </c>
      <c r="B188" s="352"/>
      <c r="C188" s="351" t="s">
        <v>943</v>
      </c>
      <c r="D188" s="354" t="s">
        <v>63</v>
      </c>
      <c r="E188" s="282">
        <v>24.51</v>
      </c>
      <c r="F188" s="282">
        <v>38.380000000000003</v>
      </c>
      <c r="G188" s="282">
        <v>62.89</v>
      </c>
    </row>
    <row r="189" spans="1:7" ht="25.5">
      <c r="A189" s="351" t="s">
        <v>944</v>
      </c>
      <c r="B189" s="352"/>
      <c r="C189" s="351" t="s">
        <v>945</v>
      </c>
      <c r="D189" s="354" t="s">
        <v>18</v>
      </c>
      <c r="E189" s="282">
        <v>19.04</v>
      </c>
      <c r="F189" s="282">
        <v>0.75</v>
      </c>
      <c r="G189" s="282">
        <v>19.79</v>
      </c>
    </row>
    <row r="190" spans="1:7" ht="25.5">
      <c r="A190" s="351" t="s">
        <v>946</v>
      </c>
      <c r="B190" s="352"/>
      <c r="C190" s="351" t="s">
        <v>947</v>
      </c>
      <c r="D190" s="354" t="s">
        <v>63</v>
      </c>
      <c r="E190" s="282">
        <v>7.11</v>
      </c>
      <c r="F190" s="282">
        <v>2.97</v>
      </c>
      <c r="G190" s="282">
        <v>10.08</v>
      </c>
    </row>
    <row r="191" spans="1:7" ht="12.75">
      <c r="A191" s="351" t="s">
        <v>948</v>
      </c>
      <c r="B191" s="352"/>
      <c r="C191" s="351" t="s">
        <v>949</v>
      </c>
      <c r="D191" s="354" t="s">
        <v>63</v>
      </c>
      <c r="E191" s="282">
        <v>32.97</v>
      </c>
      <c r="F191" s="282">
        <v>28.32</v>
      </c>
      <c r="G191" s="282">
        <v>61.29</v>
      </c>
    </row>
    <row r="192" spans="1:7" ht="25.5">
      <c r="A192" s="351" t="s">
        <v>950</v>
      </c>
      <c r="B192" s="352"/>
      <c r="C192" s="351" t="s">
        <v>951</v>
      </c>
      <c r="D192" s="354" t="s">
        <v>63</v>
      </c>
      <c r="E192" s="282">
        <v>37.01</v>
      </c>
      <c r="F192" s="282">
        <v>28.32</v>
      </c>
      <c r="G192" s="282">
        <v>65.33</v>
      </c>
    </row>
    <row r="193" spans="1:7" ht="25.5">
      <c r="A193" s="351" t="s">
        <v>952</v>
      </c>
      <c r="B193" s="352"/>
      <c r="C193" s="351" t="s">
        <v>953</v>
      </c>
      <c r="D193" s="354" t="s">
        <v>63</v>
      </c>
      <c r="E193" s="282">
        <v>39.61</v>
      </c>
      <c r="F193" s="282">
        <v>28.32</v>
      </c>
      <c r="G193" s="282">
        <v>67.930000000000007</v>
      </c>
    </row>
    <row r="194" spans="1:7" ht="38.25">
      <c r="A194" s="351" t="s">
        <v>954</v>
      </c>
      <c r="B194" s="352"/>
      <c r="C194" s="351" t="s">
        <v>955</v>
      </c>
      <c r="D194" s="354" t="s">
        <v>20</v>
      </c>
      <c r="E194" s="282">
        <v>27.43</v>
      </c>
      <c r="F194" s="282">
        <v>32.68</v>
      </c>
      <c r="G194" s="282">
        <v>60.11</v>
      </c>
    </row>
    <row r="195" spans="1:7" ht="12.75">
      <c r="A195" s="357" t="s">
        <v>956</v>
      </c>
      <c r="B195" s="358" t="s">
        <v>7972</v>
      </c>
      <c r="C195" s="358" t="s">
        <v>7972</v>
      </c>
      <c r="D195" s="359"/>
      <c r="E195" s="360"/>
      <c r="F195" s="360"/>
      <c r="G195" s="360"/>
    </row>
    <row r="196" spans="1:7" ht="25.5">
      <c r="A196" s="351" t="s">
        <v>230</v>
      </c>
      <c r="B196" s="352"/>
      <c r="C196" s="351" t="s">
        <v>21</v>
      </c>
      <c r="D196" s="354" t="s">
        <v>16</v>
      </c>
      <c r="E196" s="282">
        <v>0</v>
      </c>
      <c r="F196" s="282">
        <v>9.07</v>
      </c>
      <c r="G196" s="282">
        <v>9.07</v>
      </c>
    </row>
    <row r="197" spans="1:7" ht="25.5">
      <c r="A197" s="351" t="s">
        <v>957</v>
      </c>
      <c r="B197" s="352"/>
      <c r="C197" s="351" t="s">
        <v>958</v>
      </c>
      <c r="D197" s="354" t="s">
        <v>16</v>
      </c>
      <c r="E197" s="282">
        <v>0</v>
      </c>
      <c r="F197" s="282">
        <v>22.88</v>
      </c>
      <c r="G197" s="282">
        <v>22.88</v>
      </c>
    </row>
    <row r="198" spans="1:7" ht="25.5">
      <c r="A198" s="351" t="s">
        <v>231</v>
      </c>
      <c r="B198" s="352"/>
      <c r="C198" s="351" t="s">
        <v>161</v>
      </c>
      <c r="D198" s="354" t="s">
        <v>63</v>
      </c>
      <c r="E198" s="282">
        <v>0</v>
      </c>
      <c r="F198" s="282">
        <v>9.07</v>
      </c>
      <c r="G198" s="282">
        <v>9.07</v>
      </c>
    </row>
    <row r="199" spans="1:7" ht="25.5">
      <c r="A199" s="351" t="s">
        <v>232</v>
      </c>
      <c r="B199" s="352"/>
      <c r="C199" s="351" t="s">
        <v>233</v>
      </c>
      <c r="D199" s="354" t="s">
        <v>63</v>
      </c>
      <c r="E199" s="282">
        <v>0</v>
      </c>
      <c r="F199" s="282">
        <v>22.88</v>
      </c>
      <c r="G199" s="282">
        <v>22.88</v>
      </c>
    </row>
    <row r="200" spans="1:7" ht="25.5">
      <c r="A200" s="351" t="s">
        <v>236</v>
      </c>
      <c r="B200" s="352"/>
      <c r="C200" s="351" t="s">
        <v>237</v>
      </c>
      <c r="D200" s="354" t="s">
        <v>170</v>
      </c>
      <c r="E200" s="282">
        <v>1334.87</v>
      </c>
      <c r="F200" s="282">
        <v>0</v>
      </c>
      <c r="G200" s="282">
        <v>1334.87</v>
      </c>
    </row>
    <row r="201" spans="1:7" ht="25.5">
      <c r="A201" s="351" t="s">
        <v>536</v>
      </c>
      <c r="B201" s="352"/>
      <c r="C201" s="351" t="s">
        <v>229</v>
      </c>
      <c r="D201" s="354" t="s">
        <v>17</v>
      </c>
      <c r="E201" s="282">
        <v>14.87</v>
      </c>
      <c r="F201" s="282">
        <v>3.56</v>
      </c>
      <c r="G201" s="282">
        <v>18.43</v>
      </c>
    </row>
    <row r="202" spans="1:7" ht="25.5">
      <c r="A202" s="351" t="s">
        <v>537</v>
      </c>
      <c r="B202" s="352"/>
      <c r="C202" s="351" t="s">
        <v>234</v>
      </c>
      <c r="D202" s="354" t="s">
        <v>18</v>
      </c>
      <c r="E202" s="282">
        <v>6.78</v>
      </c>
      <c r="F202" s="282">
        <v>3.56</v>
      </c>
      <c r="G202" s="282">
        <v>10.34</v>
      </c>
    </row>
    <row r="203" spans="1:7" ht="12.75">
      <c r="A203" s="357" t="s">
        <v>959</v>
      </c>
      <c r="B203" s="358" t="s">
        <v>7973</v>
      </c>
      <c r="C203" s="358" t="s">
        <v>7973</v>
      </c>
      <c r="D203" s="359"/>
      <c r="E203" s="360"/>
      <c r="F203" s="360"/>
      <c r="G203" s="360"/>
    </row>
    <row r="204" spans="1:7" ht="38.25">
      <c r="A204" s="351" t="s">
        <v>960</v>
      </c>
      <c r="B204" s="352"/>
      <c r="C204" s="351" t="s">
        <v>961</v>
      </c>
      <c r="D204" s="354" t="s">
        <v>170</v>
      </c>
      <c r="E204" s="282">
        <v>5361.33</v>
      </c>
      <c r="F204" s="282">
        <v>2542.5</v>
      </c>
      <c r="G204" s="282">
        <v>7903.83</v>
      </c>
    </row>
    <row r="205" spans="1:7" ht="38.25">
      <c r="A205" s="351" t="s">
        <v>962</v>
      </c>
      <c r="B205" s="352"/>
      <c r="C205" s="351" t="s">
        <v>963</v>
      </c>
      <c r="D205" s="354" t="s">
        <v>170</v>
      </c>
      <c r="E205" s="282">
        <v>9039.33</v>
      </c>
      <c r="F205" s="282">
        <v>2542.5</v>
      </c>
      <c r="G205" s="282">
        <v>11581.83</v>
      </c>
    </row>
    <row r="206" spans="1:7" ht="12.75">
      <c r="A206" s="357" t="s">
        <v>964</v>
      </c>
      <c r="B206" s="358" t="s">
        <v>7974</v>
      </c>
      <c r="C206" s="358" t="s">
        <v>7974</v>
      </c>
      <c r="D206" s="359"/>
      <c r="E206" s="360"/>
      <c r="F206" s="360"/>
      <c r="G206" s="360"/>
    </row>
    <row r="207" spans="1:7" ht="12.75">
      <c r="A207" s="351" t="s">
        <v>235</v>
      </c>
      <c r="B207" s="352"/>
      <c r="C207" s="351" t="s">
        <v>30</v>
      </c>
      <c r="D207" s="354" t="s">
        <v>63</v>
      </c>
      <c r="E207" s="282">
        <v>314.02999999999997</v>
      </c>
      <c r="F207" s="282">
        <v>68.22</v>
      </c>
      <c r="G207" s="282">
        <v>382.25</v>
      </c>
    </row>
    <row r="208" spans="1:7" ht="25.5">
      <c r="A208" s="351" t="s">
        <v>489</v>
      </c>
      <c r="B208" s="352"/>
      <c r="C208" s="351" t="s">
        <v>965</v>
      </c>
      <c r="D208" s="354" t="s">
        <v>63</v>
      </c>
      <c r="E208" s="282">
        <v>261.25</v>
      </c>
      <c r="F208" s="282">
        <v>19.309999999999999</v>
      </c>
      <c r="G208" s="282">
        <v>280.56</v>
      </c>
    </row>
    <row r="209" spans="1:7" ht="25.5">
      <c r="A209" s="351" t="s">
        <v>966</v>
      </c>
      <c r="B209" s="352"/>
      <c r="C209" s="351" t="s">
        <v>967</v>
      </c>
      <c r="D209" s="354" t="s">
        <v>63</v>
      </c>
      <c r="E209" s="282">
        <v>102.93</v>
      </c>
      <c r="F209" s="282">
        <v>37.99</v>
      </c>
      <c r="G209" s="282">
        <v>140.91999999999999</v>
      </c>
    </row>
    <row r="210" spans="1:7" ht="12.75">
      <c r="A210" s="357" t="s">
        <v>968</v>
      </c>
      <c r="B210" s="358" t="s">
        <v>7975</v>
      </c>
      <c r="C210" s="358" t="s">
        <v>7975</v>
      </c>
      <c r="D210" s="359"/>
      <c r="E210" s="360"/>
      <c r="F210" s="360"/>
      <c r="G210" s="360"/>
    </row>
    <row r="211" spans="1:7" ht="51">
      <c r="A211" s="351" t="s">
        <v>969</v>
      </c>
      <c r="B211" s="352"/>
      <c r="C211" s="351" t="s">
        <v>7976</v>
      </c>
      <c r="D211" s="354" t="s">
        <v>63</v>
      </c>
      <c r="E211" s="282">
        <v>1.4</v>
      </c>
      <c r="F211" s="282">
        <v>3.72</v>
      </c>
      <c r="G211" s="282">
        <v>5.12</v>
      </c>
    </row>
    <row r="212" spans="1:7" ht="51">
      <c r="A212" s="351" t="s">
        <v>970</v>
      </c>
      <c r="B212" s="352"/>
      <c r="C212" s="351" t="s">
        <v>7977</v>
      </c>
      <c r="D212" s="354" t="s">
        <v>63</v>
      </c>
      <c r="E212" s="282">
        <v>2.17</v>
      </c>
      <c r="F212" s="282">
        <v>0.12</v>
      </c>
      <c r="G212" s="282">
        <v>2.29</v>
      </c>
    </row>
    <row r="213" spans="1:7" ht="51">
      <c r="A213" s="351" t="s">
        <v>245</v>
      </c>
      <c r="B213" s="352"/>
      <c r="C213" s="351" t="s">
        <v>246</v>
      </c>
      <c r="D213" s="354" t="s">
        <v>63</v>
      </c>
      <c r="E213" s="282">
        <v>2.33</v>
      </c>
      <c r="F213" s="282">
        <v>0.12</v>
      </c>
      <c r="G213" s="282">
        <v>2.4500000000000002</v>
      </c>
    </row>
    <row r="214" spans="1:7" ht="25.5">
      <c r="A214" s="351" t="s">
        <v>971</v>
      </c>
      <c r="B214" s="352"/>
      <c r="C214" s="351" t="s">
        <v>972</v>
      </c>
      <c r="D214" s="354" t="s">
        <v>20</v>
      </c>
      <c r="E214" s="282">
        <v>47.82</v>
      </c>
      <c r="F214" s="282">
        <v>6.69</v>
      </c>
      <c r="G214" s="282">
        <v>54.51</v>
      </c>
    </row>
    <row r="215" spans="1:7" ht="25.5">
      <c r="A215" s="351" t="s">
        <v>973</v>
      </c>
      <c r="B215" s="352"/>
      <c r="C215" s="351" t="s">
        <v>974</v>
      </c>
      <c r="D215" s="354" t="s">
        <v>20</v>
      </c>
      <c r="E215" s="282">
        <v>56.32</v>
      </c>
      <c r="F215" s="282">
        <v>7.87</v>
      </c>
      <c r="G215" s="282">
        <v>64.19</v>
      </c>
    </row>
    <row r="216" spans="1:7" ht="12.75">
      <c r="A216" s="357" t="s">
        <v>975</v>
      </c>
      <c r="B216" s="358" t="s">
        <v>7978</v>
      </c>
      <c r="C216" s="358" t="s">
        <v>7978</v>
      </c>
      <c r="D216" s="359"/>
      <c r="E216" s="360"/>
      <c r="F216" s="360"/>
      <c r="G216" s="360"/>
    </row>
    <row r="217" spans="1:7" ht="12.75">
      <c r="A217" s="351" t="s">
        <v>976</v>
      </c>
      <c r="B217" s="352"/>
      <c r="C217" s="351" t="s">
        <v>977</v>
      </c>
      <c r="D217" s="354" t="s">
        <v>63</v>
      </c>
      <c r="E217" s="282">
        <v>4.82</v>
      </c>
      <c r="F217" s="282">
        <v>4.28</v>
      </c>
      <c r="G217" s="282">
        <v>9.1</v>
      </c>
    </row>
    <row r="218" spans="1:7" ht="12.75">
      <c r="A218" s="351" t="s">
        <v>978</v>
      </c>
      <c r="B218" s="352"/>
      <c r="C218" s="351" t="s">
        <v>979</v>
      </c>
      <c r="D218" s="354" t="s">
        <v>16</v>
      </c>
      <c r="E218" s="282">
        <v>0.6</v>
      </c>
      <c r="F218" s="282">
        <v>0.31</v>
      </c>
      <c r="G218" s="282">
        <v>0.91</v>
      </c>
    </row>
    <row r="219" spans="1:7" ht="12.75">
      <c r="A219" s="351" t="s">
        <v>226</v>
      </c>
      <c r="B219" s="352"/>
      <c r="C219" s="351" t="s">
        <v>227</v>
      </c>
      <c r="D219" s="354" t="s">
        <v>16</v>
      </c>
      <c r="E219" s="282">
        <v>0.6</v>
      </c>
      <c r="F219" s="282">
        <v>0.31</v>
      </c>
      <c r="G219" s="282">
        <v>0.91</v>
      </c>
    </row>
    <row r="220" spans="1:7" ht="12.75">
      <c r="A220" s="351" t="s">
        <v>228</v>
      </c>
      <c r="B220" s="352"/>
      <c r="C220" s="351" t="s">
        <v>303</v>
      </c>
      <c r="D220" s="354" t="s">
        <v>63</v>
      </c>
      <c r="E220" s="282">
        <v>0.52</v>
      </c>
      <c r="F220" s="282">
        <v>0.61</v>
      </c>
      <c r="G220" s="282">
        <v>1.1299999999999999</v>
      </c>
    </row>
    <row r="221" spans="1:7" ht="12.75">
      <c r="A221" s="361" t="s">
        <v>980</v>
      </c>
      <c r="B221" s="361" t="s">
        <v>7979</v>
      </c>
      <c r="C221" s="361" t="s">
        <v>7979</v>
      </c>
      <c r="D221" s="362"/>
      <c r="E221" s="363"/>
      <c r="F221" s="363"/>
      <c r="G221" s="363"/>
    </row>
    <row r="222" spans="1:7" ht="12.75">
      <c r="A222" s="348" t="s">
        <v>981</v>
      </c>
      <c r="B222" s="348" t="s">
        <v>7980</v>
      </c>
      <c r="C222" s="348" t="s">
        <v>7980</v>
      </c>
      <c r="D222" s="349"/>
      <c r="E222" s="350"/>
      <c r="F222" s="350"/>
      <c r="G222" s="350"/>
    </row>
    <row r="223" spans="1:7" ht="12.75">
      <c r="A223" s="351" t="s">
        <v>982</v>
      </c>
      <c r="B223" s="352"/>
      <c r="C223" s="351" t="s">
        <v>983</v>
      </c>
      <c r="D223" s="354" t="s">
        <v>20</v>
      </c>
      <c r="E223" s="282">
        <v>0</v>
      </c>
      <c r="F223" s="282">
        <v>163.35</v>
      </c>
      <c r="G223" s="282">
        <v>163.35</v>
      </c>
    </row>
    <row r="224" spans="1:7" ht="12.75">
      <c r="A224" s="351" t="s">
        <v>984</v>
      </c>
      <c r="B224" s="352"/>
      <c r="C224" s="351" t="s">
        <v>985</v>
      </c>
      <c r="D224" s="354" t="s">
        <v>20</v>
      </c>
      <c r="E224" s="282">
        <v>0</v>
      </c>
      <c r="F224" s="282">
        <v>297</v>
      </c>
      <c r="G224" s="282">
        <v>297</v>
      </c>
    </row>
    <row r="225" spans="1:7" ht="25.5">
      <c r="A225" s="351" t="s">
        <v>986</v>
      </c>
      <c r="B225" s="352"/>
      <c r="C225" s="351" t="s">
        <v>987</v>
      </c>
      <c r="D225" s="354" t="s">
        <v>63</v>
      </c>
      <c r="E225" s="282">
        <v>0</v>
      </c>
      <c r="F225" s="282">
        <v>22.28</v>
      </c>
      <c r="G225" s="282">
        <v>22.28</v>
      </c>
    </row>
    <row r="226" spans="1:7" ht="51">
      <c r="A226" s="351" t="s">
        <v>988</v>
      </c>
      <c r="B226" s="352"/>
      <c r="C226" s="351" t="s">
        <v>989</v>
      </c>
      <c r="D226" s="354" t="s">
        <v>20</v>
      </c>
      <c r="E226" s="282">
        <v>259.62</v>
      </c>
      <c r="F226" s="282">
        <v>89.1</v>
      </c>
      <c r="G226" s="282">
        <v>348.72</v>
      </c>
    </row>
    <row r="227" spans="1:7" ht="38.25">
      <c r="A227" s="351" t="s">
        <v>990</v>
      </c>
      <c r="B227" s="352"/>
      <c r="C227" s="351" t="s">
        <v>991</v>
      </c>
      <c r="D227" s="354" t="s">
        <v>20</v>
      </c>
      <c r="E227" s="282">
        <v>247.72</v>
      </c>
      <c r="F227" s="282">
        <v>89.1</v>
      </c>
      <c r="G227" s="282">
        <v>336.82</v>
      </c>
    </row>
    <row r="228" spans="1:7" ht="51">
      <c r="A228" s="351" t="s">
        <v>992</v>
      </c>
      <c r="B228" s="352"/>
      <c r="C228" s="351" t="s">
        <v>993</v>
      </c>
      <c r="D228" s="354" t="s">
        <v>20</v>
      </c>
      <c r="E228" s="282">
        <v>135.76</v>
      </c>
      <c r="F228" s="282">
        <v>59.4</v>
      </c>
      <c r="G228" s="282">
        <v>195.16</v>
      </c>
    </row>
    <row r="229" spans="1:7" ht="38.25">
      <c r="A229" s="351" t="s">
        <v>994</v>
      </c>
      <c r="B229" s="352"/>
      <c r="C229" s="351" t="s">
        <v>995</v>
      </c>
      <c r="D229" s="354" t="s">
        <v>20</v>
      </c>
      <c r="E229" s="282">
        <v>123.86</v>
      </c>
      <c r="F229" s="282">
        <v>59.4</v>
      </c>
      <c r="G229" s="282">
        <v>183.26</v>
      </c>
    </row>
    <row r="230" spans="1:7" ht="51">
      <c r="A230" s="351" t="s">
        <v>996</v>
      </c>
      <c r="B230" s="352"/>
      <c r="C230" s="351" t="s">
        <v>997</v>
      </c>
      <c r="D230" s="354" t="s">
        <v>63</v>
      </c>
      <c r="E230" s="282">
        <v>13.33</v>
      </c>
      <c r="F230" s="282">
        <v>5.94</v>
      </c>
      <c r="G230" s="282">
        <v>19.27</v>
      </c>
    </row>
    <row r="231" spans="1:7" ht="38.25">
      <c r="A231" s="351" t="s">
        <v>998</v>
      </c>
      <c r="B231" s="352"/>
      <c r="C231" s="351" t="s">
        <v>999</v>
      </c>
      <c r="D231" s="354" t="s">
        <v>63</v>
      </c>
      <c r="E231" s="282">
        <v>12.39</v>
      </c>
      <c r="F231" s="282">
        <v>5.94</v>
      </c>
      <c r="G231" s="282">
        <v>18.329999999999998</v>
      </c>
    </row>
    <row r="232" spans="1:7" ht="51">
      <c r="A232" s="351" t="s">
        <v>1000</v>
      </c>
      <c r="B232" s="352"/>
      <c r="C232" s="351" t="s">
        <v>1001</v>
      </c>
      <c r="D232" s="354" t="s">
        <v>20</v>
      </c>
      <c r="E232" s="282">
        <v>133.19</v>
      </c>
      <c r="F232" s="282">
        <v>59.4</v>
      </c>
      <c r="G232" s="282">
        <v>192.59</v>
      </c>
    </row>
    <row r="233" spans="1:7" ht="38.25">
      <c r="A233" s="351" t="s">
        <v>1002</v>
      </c>
      <c r="B233" s="352"/>
      <c r="C233" s="351" t="s">
        <v>1003</v>
      </c>
      <c r="D233" s="354" t="s">
        <v>20</v>
      </c>
      <c r="E233" s="282">
        <v>123.86</v>
      </c>
      <c r="F233" s="282">
        <v>59.4</v>
      </c>
      <c r="G233" s="282">
        <v>183.26</v>
      </c>
    </row>
    <row r="234" spans="1:7" ht="12.75">
      <c r="A234" s="357" t="s">
        <v>1004</v>
      </c>
      <c r="B234" s="358" t="s">
        <v>7981</v>
      </c>
      <c r="C234" s="358" t="s">
        <v>7981</v>
      </c>
      <c r="D234" s="359"/>
      <c r="E234" s="360"/>
      <c r="F234" s="360"/>
      <c r="G234" s="360"/>
    </row>
    <row r="235" spans="1:7" ht="25.5">
      <c r="A235" s="351" t="s">
        <v>1005</v>
      </c>
      <c r="B235" s="352"/>
      <c r="C235" s="351" t="s">
        <v>1006</v>
      </c>
      <c r="D235" s="354" t="s">
        <v>20</v>
      </c>
      <c r="E235" s="282">
        <v>0</v>
      </c>
      <c r="F235" s="282">
        <v>89.1</v>
      </c>
      <c r="G235" s="282">
        <v>89.1</v>
      </c>
    </row>
    <row r="236" spans="1:7" ht="25.5">
      <c r="A236" s="351" t="s">
        <v>1007</v>
      </c>
      <c r="B236" s="352"/>
      <c r="C236" s="351" t="s">
        <v>1008</v>
      </c>
      <c r="D236" s="354" t="s">
        <v>20</v>
      </c>
      <c r="E236" s="282">
        <v>0</v>
      </c>
      <c r="F236" s="282">
        <v>59.4</v>
      </c>
      <c r="G236" s="282">
        <v>59.4</v>
      </c>
    </row>
    <row r="237" spans="1:7" ht="12.75">
      <c r="A237" s="357" t="s">
        <v>1009</v>
      </c>
      <c r="B237" s="358" t="s">
        <v>7982</v>
      </c>
      <c r="C237" s="358" t="s">
        <v>7982</v>
      </c>
      <c r="D237" s="359"/>
      <c r="E237" s="360"/>
      <c r="F237" s="360"/>
      <c r="G237" s="360"/>
    </row>
    <row r="238" spans="1:7" ht="12.75">
      <c r="A238" s="351" t="s">
        <v>1010</v>
      </c>
      <c r="B238" s="352"/>
      <c r="C238" s="351" t="s">
        <v>1011</v>
      </c>
      <c r="D238" s="354" t="s">
        <v>63</v>
      </c>
      <c r="E238" s="282">
        <v>0</v>
      </c>
      <c r="F238" s="282">
        <v>2.23</v>
      </c>
      <c r="G238" s="282">
        <v>2.23</v>
      </c>
    </row>
    <row r="239" spans="1:7" ht="25.5">
      <c r="A239" s="351" t="s">
        <v>1012</v>
      </c>
      <c r="B239" s="352"/>
      <c r="C239" s="351" t="s">
        <v>1013</v>
      </c>
      <c r="D239" s="354" t="s">
        <v>63</v>
      </c>
      <c r="E239" s="282">
        <v>0</v>
      </c>
      <c r="F239" s="282">
        <v>4.46</v>
      </c>
      <c r="G239" s="282">
        <v>4.46</v>
      </c>
    </row>
    <row r="240" spans="1:7" ht="25.5">
      <c r="A240" s="351" t="s">
        <v>1014</v>
      </c>
      <c r="B240" s="352"/>
      <c r="C240" s="351" t="s">
        <v>1015</v>
      </c>
      <c r="D240" s="354" t="s">
        <v>63</v>
      </c>
      <c r="E240" s="282">
        <v>0</v>
      </c>
      <c r="F240" s="282">
        <v>7.43</v>
      </c>
      <c r="G240" s="282">
        <v>7.43</v>
      </c>
    </row>
    <row r="241" spans="1:7" ht="12.75">
      <c r="A241" s="357" t="s">
        <v>1016</v>
      </c>
      <c r="B241" s="358" t="s">
        <v>7983</v>
      </c>
      <c r="C241" s="358" t="s">
        <v>7983</v>
      </c>
      <c r="D241" s="359"/>
      <c r="E241" s="360"/>
      <c r="F241" s="360"/>
      <c r="G241" s="360"/>
    </row>
    <row r="242" spans="1:7" ht="25.5">
      <c r="A242" s="351" t="s">
        <v>1017</v>
      </c>
      <c r="B242" s="352"/>
      <c r="C242" s="351" t="s">
        <v>1018</v>
      </c>
      <c r="D242" s="354" t="s">
        <v>63</v>
      </c>
      <c r="E242" s="282">
        <v>0</v>
      </c>
      <c r="F242" s="282">
        <v>8.91</v>
      </c>
      <c r="G242" s="282">
        <v>8.91</v>
      </c>
    </row>
    <row r="243" spans="1:7" ht="25.5">
      <c r="A243" s="351" t="s">
        <v>1019</v>
      </c>
      <c r="B243" s="352"/>
      <c r="C243" s="351" t="s">
        <v>1020</v>
      </c>
      <c r="D243" s="354" t="s">
        <v>63</v>
      </c>
      <c r="E243" s="282">
        <v>0</v>
      </c>
      <c r="F243" s="282">
        <v>7.43</v>
      </c>
      <c r="G243" s="282">
        <v>7.43</v>
      </c>
    </row>
    <row r="244" spans="1:7" ht="38.25">
      <c r="A244" s="351" t="s">
        <v>1021</v>
      </c>
      <c r="B244" s="352"/>
      <c r="C244" s="351" t="s">
        <v>1022</v>
      </c>
      <c r="D244" s="354" t="s">
        <v>16</v>
      </c>
      <c r="E244" s="282">
        <v>0</v>
      </c>
      <c r="F244" s="282">
        <v>2.23</v>
      </c>
      <c r="G244" s="282">
        <v>2.23</v>
      </c>
    </row>
    <row r="245" spans="1:7" ht="12.75">
      <c r="A245" s="357" t="s">
        <v>1023</v>
      </c>
      <c r="B245" s="358" t="s">
        <v>7984</v>
      </c>
      <c r="C245" s="358" t="s">
        <v>7984</v>
      </c>
      <c r="D245" s="359"/>
      <c r="E245" s="360"/>
      <c r="F245" s="360"/>
      <c r="G245" s="360"/>
    </row>
    <row r="246" spans="1:7" ht="25.5">
      <c r="A246" s="351" t="s">
        <v>1024</v>
      </c>
      <c r="B246" s="352"/>
      <c r="C246" s="351" t="s">
        <v>1025</v>
      </c>
      <c r="D246" s="354" t="s">
        <v>63</v>
      </c>
      <c r="E246" s="282">
        <v>0</v>
      </c>
      <c r="F246" s="282">
        <v>5.94</v>
      </c>
      <c r="G246" s="282">
        <v>5.94</v>
      </c>
    </row>
    <row r="247" spans="1:7" ht="12.75">
      <c r="A247" s="357" t="s">
        <v>1026</v>
      </c>
      <c r="B247" s="358" t="s">
        <v>7985</v>
      </c>
      <c r="C247" s="358" t="s">
        <v>7985</v>
      </c>
      <c r="D247" s="359"/>
      <c r="E247" s="360"/>
      <c r="F247" s="360"/>
      <c r="G247" s="360"/>
    </row>
    <row r="248" spans="1:7" ht="51">
      <c r="A248" s="351" t="s">
        <v>1027</v>
      </c>
      <c r="B248" s="352"/>
      <c r="C248" s="351" t="s">
        <v>1028</v>
      </c>
      <c r="D248" s="354" t="s">
        <v>63</v>
      </c>
      <c r="E248" s="282">
        <v>9.5399999999999991</v>
      </c>
      <c r="F248" s="282">
        <v>7.43</v>
      </c>
      <c r="G248" s="282">
        <v>16.97</v>
      </c>
    </row>
    <row r="249" spans="1:7" ht="38.25">
      <c r="A249" s="351" t="s">
        <v>1029</v>
      </c>
      <c r="B249" s="352"/>
      <c r="C249" s="351" t="s">
        <v>1030</v>
      </c>
      <c r="D249" s="354" t="s">
        <v>63</v>
      </c>
      <c r="E249" s="282">
        <v>0.89</v>
      </c>
      <c r="F249" s="282">
        <v>7.43</v>
      </c>
      <c r="G249" s="282">
        <v>8.32</v>
      </c>
    </row>
    <row r="250" spans="1:7" ht="12.75">
      <c r="A250" s="357" t="s">
        <v>1031</v>
      </c>
      <c r="B250" s="358" t="s">
        <v>7986</v>
      </c>
      <c r="C250" s="358" t="s">
        <v>7986</v>
      </c>
      <c r="D250" s="359"/>
      <c r="E250" s="360"/>
      <c r="F250" s="360"/>
      <c r="G250" s="360"/>
    </row>
    <row r="251" spans="1:7" ht="51">
      <c r="A251" s="351" t="s">
        <v>1032</v>
      </c>
      <c r="B251" s="352"/>
      <c r="C251" s="351" t="s">
        <v>1033</v>
      </c>
      <c r="D251" s="354" t="s">
        <v>63</v>
      </c>
      <c r="E251" s="282">
        <v>13.68</v>
      </c>
      <c r="F251" s="282">
        <v>2.97</v>
      </c>
      <c r="G251" s="282">
        <v>16.649999999999999</v>
      </c>
    </row>
    <row r="252" spans="1:7" ht="38.25">
      <c r="A252" s="351" t="s">
        <v>1034</v>
      </c>
      <c r="B252" s="352"/>
      <c r="C252" s="351" t="s">
        <v>1035</v>
      </c>
      <c r="D252" s="354" t="s">
        <v>63</v>
      </c>
      <c r="E252" s="282">
        <v>12.39</v>
      </c>
      <c r="F252" s="282">
        <v>2.97</v>
      </c>
      <c r="G252" s="282">
        <v>15.36</v>
      </c>
    </row>
    <row r="253" spans="1:7" ht="51">
      <c r="A253" s="351" t="s">
        <v>1036</v>
      </c>
      <c r="B253" s="352"/>
      <c r="C253" s="351" t="s">
        <v>1037</v>
      </c>
      <c r="D253" s="354" t="s">
        <v>63</v>
      </c>
      <c r="E253" s="282">
        <v>6.1</v>
      </c>
      <c r="F253" s="282">
        <v>1.04</v>
      </c>
      <c r="G253" s="282">
        <v>7.14</v>
      </c>
    </row>
    <row r="254" spans="1:7" ht="38.25">
      <c r="A254" s="351" t="s">
        <v>1038</v>
      </c>
      <c r="B254" s="352"/>
      <c r="C254" s="351" t="s">
        <v>1039</v>
      </c>
      <c r="D254" s="354" t="s">
        <v>63</v>
      </c>
      <c r="E254" s="282">
        <v>4.66</v>
      </c>
      <c r="F254" s="282">
        <v>1.04</v>
      </c>
      <c r="G254" s="282">
        <v>5.7</v>
      </c>
    </row>
    <row r="255" spans="1:7" ht="38.25">
      <c r="A255" s="351" t="s">
        <v>1040</v>
      </c>
      <c r="B255" s="352"/>
      <c r="C255" s="351" t="s">
        <v>7987</v>
      </c>
      <c r="D255" s="354" t="s">
        <v>63</v>
      </c>
      <c r="E255" s="282">
        <v>7.98</v>
      </c>
      <c r="F255" s="282">
        <v>0.45</v>
      </c>
      <c r="G255" s="282">
        <v>8.43</v>
      </c>
    </row>
    <row r="256" spans="1:7" ht="12.75">
      <c r="A256" s="357" t="s">
        <v>1041</v>
      </c>
      <c r="B256" s="358" t="s">
        <v>7988</v>
      </c>
      <c r="C256" s="358" t="s">
        <v>7988</v>
      </c>
      <c r="D256" s="359"/>
      <c r="E256" s="360"/>
      <c r="F256" s="360"/>
      <c r="G256" s="360"/>
    </row>
    <row r="257" spans="1:7" ht="25.5">
      <c r="A257" s="351" t="s">
        <v>1042</v>
      </c>
      <c r="B257" s="352"/>
      <c r="C257" s="351" t="s">
        <v>1043</v>
      </c>
      <c r="D257" s="354" t="s">
        <v>63</v>
      </c>
      <c r="E257" s="282">
        <v>0</v>
      </c>
      <c r="F257" s="282">
        <v>7.73</v>
      </c>
      <c r="G257" s="282">
        <v>7.73</v>
      </c>
    </row>
    <row r="258" spans="1:7" ht="25.5">
      <c r="A258" s="351" t="s">
        <v>1044</v>
      </c>
      <c r="B258" s="352"/>
      <c r="C258" s="351" t="s">
        <v>1045</v>
      </c>
      <c r="D258" s="354" t="s">
        <v>63</v>
      </c>
      <c r="E258" s="282">
        <v>0</v>
      </c>
      <c r="F258" s="282">
        <v>4.46</v>
      </c>
      <c r="G258" s="282">
        <v>4.46</v>
      </c>
    </row>
    <row r="259" spans="1:7" ht="25.5">
      <c r="A259" s="351" t="s">
        <v>1046</v>
      </c>
      <c r="B259" s="352"/>
      <c r="C259" s="351" t="s">
        <v>1047</v>
      </c>
      <c r="D259" s="354" t="s">
        <v>63</v>
      </c>
      <c r="E259" s="282">
        <v>0</v>
      </c>
      <c r="F259" s="282">
        <v>4.46</v>
      </c>
      <c r="G259" s="282">
        <v>4.46</v>
      </c>
    </row>
    <row r="260" spans="1:7" ht="25.5">
      <c r="A260" s="351" t="s">
        <v>1048</v>
      </c>
      <c r="B260" s="352"/>
      <c r="C260" s="351" t="s">
        <v>1049</v>
      </c>
      <c r="D260" s="354" t="s">
        <v>63</v>
      </c>
      <c r="E260" s="282">
        <v>0</v>
      </c>
      <c r="F260" s="282">
        <v>4.9000000000000004</v>
      </c>
      <c r="G260" s="282">
        <v>4.9000000000000004</v>
      </c>
    </row>
    <row r="261" spans="1:7" ht="12.75">
      <c r="A261" s="357" t="s">
        <v>1050</v>
      </c>
      <c r="B261" s="358" t="s">
        <v>7989</v>
      </c>
      <c r="C261" s="358" t="s">
        <v>7989</v>
      </c>
      <c r="D261" s="359"/>
      <c r="E261" s="360"/>
      <c r="F261" s="360"/>
      <c r="G261" s="360"/>
    </row>
    <row r="262" spans="1:7" ht="25.5">
      <c r="A262" s="351" t="s">
        <v>1051</v>
      </c>
      <c r="B262" s="352"/>
      <c r="C262" s="351" t="s">
        <v>1052</v>
      </c>
      <c r="D262" s="354" t="s">
        <v>63</v>
      </c>
      <c r="E262" s="282">
        <v>0</v>
      </c>
      <c r="F262" s="282">
        <v>11.95</v>
      </c>
      <c r="G262" s="282">
        <v>11.95</v>
      </c>
    </row>
    <row r="263" spans="1:7" ht="38.25">
      <c r="A263" s="351" t="s">
        <v>1053</v>
      </c>
      <c r="B263" s="352"/>
      <c r="C263" s="351" t="s">
        <v>1054</v>
      </c>
      <c r="D263" s="354" t="s">
        <v>63</v>
      </c>
      <c r="E263" s="282">
        <v>0</v>
      </c>
      <c r="F263" s="282">
        <v>14.33</v>
      </c>
      <c r="G263" s="282">
        <v>14.33</v>
      </c>
    </row>
    <row r="264" spans="1:7" ht="25.5">
      <c r="A264" s="351" t="s">
        <v>1055</v>
      </c>
      <c r="B264" s="352"/>
      <c r="C264" s="351" t="s">
        <v>1056</v>
      </c>
      <c r="D264" s="354" t="s">
        <v>16</v>
      </c>
      <c r="E264" s="282">
        <v>0</v>
      </c>
      <c r="F264" s="282">
        <v>4.78</v>
      </c>
      <c r="G264" s="282">
        <v>4.78</v>
      </c>
    </row>
    <row r="265" spans="1:7" ht="12.75">
      <c r="A265" s="357" t="s">
        <v>1057</v>
      </c>
      <c r="B265" s="358" t="s">
        <v>7990</v>
      </c>
      <c r="C265" s="358" t="s">
        <v>7990</v>
      </c>
      <c r="D265" s="359"/>
      <c r="E265" s="360"/>
      <c r="F265" s="360"/>
      <c r="G265" s="360"/>
    </row>
    <row r="266" spans="1:7" ht="25.5">
      <c r="A266" s="351" t="s">
        <v>1058</v>
      </c>
      <c r="B266" s="352"/>
      <c r="C266" s="351" t="s">
        <v>1059</v>
      </c>
      <c r="D266" s="354" t="s">
        <v>16</v>
      </c>
      <c r="E266" s="282">
        <v>0.05</v>
      </c>
      <c r="F266" s="282">
        <v>0.93</v>
      </c>
      <c r="G266" s="282">
        <v>0.98</v>
      </c>
    </row>
    <row r="267" spans="1:7" ht="25.5">
      <c r="A267" s="351" t="s">
        <v>1060</v>
      </c>
      <c r="B267" s="352"/>
      <c r="C267" s="351" t="s">
        <v>1061</v>
      </c>
      <c r="D267" s="354" t="s">
        <v>16</v>
      </c>
      <c r="E267" s="282">
        <v>0.48</v>
      </c>
      <c r="F267" s="282">
        <v>0.93</v>
      </c>
      <c r="G267" s="282">
        <v>1.41</v>
      </c>
    </row>
    <row r="268" spans="1:7" ht="25.5">
      <c r="A268" s="351" t="s">
        <v>1062</v>
      </c>
      <c r="B268" s="352"/>
      <c r="C268" s="351" t="s">
        <v>1063</v>
      </c>
      <c r="D268" s="354" t="s">
        <v>63</v>
      </c>
      <c r="E268" s="282">
        <v>0.26</v>
      </c>
      <c r="F268" s="282">
        <v>1.86</v>
      </c>
      <c r="G268" s="282">
        <v>2.12</v>
      </c>
    </row>
    <row r="269" spans="1:7" ht="38.25">
      <c r="A269" s="351" t="s">
        <v>1064</v>
      </c>
      <c r="B269" s="352"/>
      <c r="C269" s="351" t="s">
        <v>1065</v>
      </c>
      <c r="D269" s="354" t="s">
        <v>63</v>
      </c>
      <c r="E269" s="282">
        <v>2.38</v>
      </c>
      <c r="F269" s="282">
        <v>7.44</v>
      </c>
      <c r="G269" s="282">
        <v>9.82</v>
      </c>
    </row>
    <row r="270" spans="1:7" ht="25.5">
      <c r="A270" s="351" t="s">
        <v>1066</v>
      </c>
      <c r="B270" s="352"/>
      <c r="C270" s="351" t="s">
        <v>1067</v>
      </c>
      <c r="D270" s="354" t="s">
        <v>63</v>
      </c>
      <c r="E270" s="282">
        <v>0.26</v>
      </c>
      <c r="F270" s="282">
        <v>5.58</v>
      </c>
      <c r="G270" s="282">
        <v>5.84</v>
      </c>
    </row>
    <row r="271" spans="1:7" ht="25.5">
      <c r="A271" s="351" t="s">
        <v>1068</v>
      </c>
      <c r="B271" s="352"/>
      <c r="C271" s="351" t="s">
        <v>1069</v>
      </c>
      <c r="D271" s="354" t="s">
        <v>63</v>
      </c>
      <c r="E271" s="282">
        <v>2.38</v>
      </c>
      <c r="F271" s="282">
        <v>5.58</v>
      </c>
      <c r="G271" s="282">
        <v>7.96</v>
      </c>
    </row>
    <row r="272" spans="1:7" ht="12.75">
      <c r="A272" s="351" t="s">
        <v>1070</v>
      </c>
      <c r="B272" s="352"/>
      <c r="C272" s="351" t="s">
        <v>1071</v>
      </c>
      <c r="D272" s="354" t="s">
        <v>63</v>
      </c>
      <c r="E272" s="282">
        <v>0.26</v>
      </c>
      <c r="F272" s="282">
        <v>3.72</v>
      </c>
      <c r="G272" s="282">
        <v>3.98</v>
      </c>
    </row>
    <row r="273" spans="1:7" ht="12.75">
      <c r="A273" s="361" t="s">
        <v>1072</v>
      </c>
      <c r="B273" s="361" t="s">
        <v>7991</v>
      </c>
      <c r="C273" s="361" t="s">
        <v>7991</v>
      </c>
      <c r="D273" s="362"/>
      <c r="E273" s="363"/>
      <c r="F273" s="363"/>
      <c r="G273" s="363"/>
    </row>
    <row r="274" spans="1:7" ht="12.75">
      <c r="A274" s="348" t="s">
        <v>1073</v>
      </c>
      <c r="B274" s="348" t="s">
        <v>7992</v>
      </c>
      <c r="C274" s="348" t="s">
        <v>7992</v>
      </c>
      <c r="D274" s="349"/>
      <c r="E274" s="350"/>
      <c r="F274" s="350"/>
      <c r="G274" s="350"/>
    </row>
    <row r="275" spans="1:7" ht="25.5">
      <c r="A275" s="351" t="s">
        <v>1074</v>
      </c>
      <c r="B275" s="352"/>
      <c r="C275" s="351" t="s">
        <v>1075</v>
      </c>
      <c r="D275" s="354" t="s">
        <v>63</v>
      </c>
      <c r="E275" s="282">
        <v>0</v>
      </c>
      <c r="F275" s="282">
        <v>27.11</v>
      </c>
      <c r="G275" s="282">
        <v>27.11</v>
      </c>
    </row>
    <row r="276" spans="1:7" ht="25.5">
      <c r="A276" s="351" t="s">
        <v>1076</v>
      </c>
      <c r="B276" s="352"/>
      <c r="C276" s="351" t="s">
        <v>1077</v>
      </c>
      <c r="D276" s="354" t="s">
        <v>63</v>
      </c>
      <c r="E276" s="282">
        <v>0</v>
      </c>
      <c r="F276" s="282">
        <v>23.49</v>
      </c>
      <c r="G276" s="282">
        <v>23.49</v>
      </c>
    </row>
    <row r="277" spans="1:7" ht="25.5">
      <c r="A277" s="351" t="s">
        <v>1078</v>
      </c>
      <c r="B277" s="352"/>
      <c r="C277" s="351" t="s">
        <v>1079</v>
      </c>
      <c r="D277" s="354" t="s">
        <v>63</v>
      </c>
      <c r="E277" s="282">
        <v>0</v>
      </c>
      <c r="F277" s="282">
        <v>14.46</v>
      </c>
      <c r="G277" s="282">
        <v>14.46</v>
      </c>
    </row>
    <row r="278" spans="1:7" ht="25.5">
      <c r="A278" s="351" t="s">
        <v>1080</v>
      </c>
      <c r="B278" s="352"/>
      <c r="C278" s="351" t="s">
        <v>1081</v>
      </c>
      <c r="D278" s="354" t="s">
        <v>63</v>
      </c>
      <c r="E278" s="282">
        <v>1.51</v>
      </c>
      <c r="F278" s="282">
        <v>0.5</v>
      </c>
      <c r="G278" s="282">
        <v>2.0099999999999998</v>
      </c>
    </row>
    <row r="279" spans="1:7" ht="25.5">
      <c r="A279" s="351" t="s">
        <v>1082</v>
      </c>
      <c r="B279" s="352"/>
      <c r="C279" s="351" t="s">
        <v>1083</v>
      </c>
      <c r="D279" s="354" t="s">
        <v>16</v>
      </c>
      <c r="E279" s="282">
        <v>0</v>
      </c>
      <c r="F279" s="282">
        <v>3.14</v>
      </c>
      <c r="G279" s="282">
        <v>3.14</v>
      </c>
    </row>
    <row r="280" spans="1:7" ht="12.75">
      <c r="A280" s="351" t="s">
        <v>1084</v>
      </c>
      <c r="B280" s="352"/>
      <c r="C280" s="351" t="s">
        <v>1085</v>
      </c>
      <c r="D280" s="354" t="s">
        <v>16</v>
      </c>
      <c r="E280" s="282">
        <v>0</v>
      </c>
      <c r="F280" s="282">
        <v>9.2100000000000009</v>
      </c>
      <c r="G280" s="282">
        <v>9.2100000000000009</v>
      </c>
    </row>
    <row r="281" spans="1:7" ht="12.75">
      <c r="A281" s="357" t="s">
        <v>1086</v>
      </c>
      <c r="B281" s="358" t="s">
        <v>7993</v>
      </c>
      <c r="C281" s="358" t="s">
        <v>7993</v>
      </c>
      <c r="D281" s="359"/>
      <c r="E281" s="360"/>
      <c r="F281" s="360"/>
      <c r="G281" s="360"/>
    </row>
    <row r="282" spans="1:7" ht="25.5">
      <c r="A282" s="351" t="s">
        <v>1087</v>
      </c>
      <c r="B282" s="352"/>
      <c r="C282" s="351" t="s">
        <v>1088</v>
      </c>
      <c r="D282" s="354" t="s">
        <v>16</v>
      </c>
      <c r="E282" s="282">
        <v>0</v>
      </c>
      <c r="F282" s="282">
        <v>0.99</v>
      </c>
      <c r="G282" s="282">
        <v>0.99</v>
      </c>
    </row>
    <row r="283" spans="1:7" ht="25.5">
      <c r="A283" s="351" t="s">
        <v>1089</v>
      </c>
      <c r="B283" s="352"/>
      <c r="C283" s="351" t="s">
        <v>1090</v>
      </c>
      <c r="D283" s="354" t="s">
        <v>16</v>
      </c>
      <c r="E283" s="282">
        <v>0</v>
      </c>
      <c r="F283" s="282">
        <v>3.3</v>
      </c>
      <c r="G283" s="282">
        <v>3.3</v>
      </c>
    </row>
    <row r="284" spans="1:7" ht="25.5">
      <c r="A284" s="351" t="s">
        <v>1091</v>
      </c>
      <c r="B284" s="352"/>
      <c r="C284" s="351" t="s">
        <v>1092</v>
      </c>
      <c r="D284" s="354" t="s">
        <v>63</v>
      </c>
      <c r="E284" s="282">
        <v>0</v>
      </c>
      <c r="F284" s="282">
        <v>18.11</v>
      </c>
      <c r="G284" s="282">
        <v>18.11</v>
      </c>
    </row>
    <row r="285" spans="1:7" ht="25.5">
      <c r="A285" s="351" t="s">
        <v>1093</v>
      </c>
      <c r="B285" s="352"/>
      <c r="C285" s="351" t="s">
        <v>1094</v>
      </c>
      <c r="D285" s="354" t="s">
        <v>63</v>
      </c>
      <c r="E285" s="282">
        <v>0</v>
      </c>
      <c r="F285" s="282">
        <v>14.83</v>
      </c>
      <c r="G285" s="282">
        <v>14.83</v>
      </c>
    </row>
    <row r="286" spans="1:7" ht="25.5">
      <c r="A286" s="351" t="s">
        <v>1095</v>
      </c>
      <c r="B286" s="352"/>
      <c r="C286" s="351" t="s">
        <v>1096</v>
      </c>
      <c r="D286" s="354" t="s">
        <v>63</v>
      </c>
      <c r="E286" s="282">
        <v>0</v>
      </c>
      <c r="F286" s="282">
        <v>13.17</v>
      </c>
      <c r="G286" s="282">
        <v>13.17</v>
      </c>
    </row>
    <row r="287" spans="1:7" ht="25.5">
      <c r="A287" s="351" t="s">
        <v>1097</v>
      </c>
      <c r="B287" s="352"/>
      <c r="C287" s="351" t="s">
        <v>1098</v>
      </c>
      <c r="D287" s="354" t="s">
        <v>63</v>
      </c>
      <c r="E287" s="282">
        <v>0</v>
      </c>
      <c r="F287" s="282">
        <v>9.8800000000000008</v>
      </c>
      <c r="G287" s="282">
        <v>9.8800000000000008</v>
      </c>
    </row>
    <row r="288" spans="1:7" ht="12.75">
      <c r="A288" s="351" t="s">
        <v>1099</v>
      </c>
      <c r="B288" s="352"/>
      <c r="C288" s="351" t="s">
        <v>1100</v>
      </c>
      <c r="D288" s="354" t="s">
        <v>19</v>
      </c>
      <c r="E288" s="282">
        <v>1.51</v>
      </c>
      <c r="F288" s="282">
        <v>0</v>
      </c>
      <c r="G288" s="282">
        <v>1.51</v>
      </c>
    </row>
    <row r="289" spans="1:7" ht="12.75">
      <c r="A289" s="357" t="s">
        <v>1101</v>
      </c>
      <c r="B289" s="358" t="s">
        <v>7994</v>
      </c>
      <c r="C289" s="358" t="s">
        <v>7994</v>
      </c>
      <c r="D289" s="359"/>
      <c r="E289" s="360"/>
      <c r="F289" s="360"/>
      <c r="G289" s="360"/>
    </row>
    <row r="290" spans="1:7" ht="12.75">
      <c r="A290" s="351" t="s">
        <v>1102</v>
      </c>
      <c r="B290" s="352"/>
      <c r="C290" s="351" t="s">
        <v>1103</v>
      </c>
      <c r="D290" s="354" t="s">
        <v>63</v>
      </c>
      <c r="E290" s="282">
        <v>0</v>
      </c>
      <c r="F290" s="282">
        <v>11.88</v>
      </c>
      <c r="G290" s="282">
        <v>11.88</v>
      </c>
    </row>
    <row r="291" spans="1:7" ht="25.5">
      <c r="A291" s="351" t="s">
        <v>1104</v>
      </c>
      <c r="B291" s="352"/>
      <c r="C291" s="351" t="s">
        <v>1105</v>
      </c>
      <c r="D291" s="354" t="s">
        <v>63</v>
      </c>
      <c r="E291" s="282">
        <v>0</v>
      </c>
      <c r="F291" s="282">
        <v>5.94</v>
      </c>
      <c r="G291" s="282">
        <v>5.94</v>
      </c>
    </row>
    <row r="292" spans="1:7" ht="12.75">
      <c r="A292" s="351" t="s">
        <v>1106</v>
      </c>
      <c r="B292" s="352"/>
      <c r="C292" s="351" t="s">
        <v>1107</v>
      </c>
      <c r="D292" s="354" t="s">
        <v>16</v>
      </c>
      <c r="E292" s="282">
        <v>0</v>
      </c>
      <c r="F292" s="282">
        <v>4.46</v>
      </c>
      <c r="G292" s="282">
        <v>4.46</v>
      </c>
    </row>
    <row r="293" spans="1:7" ht="25.5">
      <c r="A293" s="351" t="s">
        <v>1108</v>
      </c>
      <c r="B293" s="352"/>
      <c r="C293" s="351" t="s">
        <v>1109</v>
      </c>
      <c r="D293" s="354" t="s">
        <v>16</v>
      </c>
      <c r="E293" s="282">
        <v>0</v>
      </c>
      <c r="F293" s="282">
        <v>7.43</v>
      </c>
      <c r="G293" s="282">
        <v>7.43</v>
      </c>
    </row>
    <row r="294" spans="1:7" ht="25.5">
      <c r="A294" s="351" t="s">
        <v>1110</v>
      </c>
      <c r="B294" s="352"/>
      <c r="C294" s="351" t="s">
        <v>1111</v>
      </c>
      <c r="D294" s="354" t="s">
        <v>63</v>
      </c>
      <c r="E294" s="282">
        <v>0</v>
      </c>
      <c r="F294" s="282">
        <v>9.0399999999999991</v>
      </c>
      <c r="G294" s="282">
        <v>9.0399999999999991</v>
      </c>
    </row>
    <row r="295" spans="1:7" ht="12.75">
      <c r="A295" s="357" t="s">
        <v>1112</v>
      </c>
      <c r="B295" s="358" t="s">
        <v>7995</v>
      </c>
      <c r="C295" s="358" t="s">
        <v>7995</v>
      </c>
      <c r="D295" s="359"/>
      <c r="E295" s="360"/>
      <c r="F295" s="360"/>
      <c r="G295" s="360"/>
    </row>
    <row r="296" spans="1:7" ht="25.5">
      <c r="A296" s="351" t="s">
        <v>1113</v>
      </c>
      <c r="B296" s="352"/>
      <c r="C296" s="351" t="s">
        <v>1114</v>
      </c>
      <c r="D296" s="354" t="s">
        <v>63</v>
      </c>
      <c r="E296" s="282">
        <v>0</v>
      </c>
      <c r="F296" s="282">
        <v>31.76</v>
      </c>
      <c r="G296" s="282">
        <v>31.76</v>
      </c>
    </row>
    <row r="297" spans="1:7" ht="25.5">
      <c r="A297" s="351" t="s">
        <v>1115</v>
      </c>
      <c r="B297" s="352"/>
      <c r="C297" s="351" t="s">
        <v>1116</v>
      </c>
      <c r="D297" s="354" t="s">
        <v>63</v>
      </c>
      <c r="E297" s="282">
        <v>0</v>
      </c>
      <c r="F297" s="282">
        <v>19.309999999999999</v>
      </c>
      <c r="G297" s="282">
        <v>19.309999999999999</v>
      </c>
    </row>
    <row r="298" spans="1:7" ht="25.5">
      <c r="A298" s="351" t="s">
        <v>1117</v>
      </c>
      <c r="B298" s="352"/>
      <c r="C298" s="351" t="s">
        <v>1118</v>
      </c>
      <c r="D298" s="354" t="s">
        <v>16</v>
      </c>
      <c r="E298" s="282">
        <v>0</v>
      </c>
      <c r="F298" s="282">
        <v>13.37</v>
      </c>
      <c r="G298" s="282">
        <v>13.37</v>
      </c>
    </row>
    <row r="299" spans="1:7" ht="25.5">
      <c r="A299" s="351" t="s">
        <v>1119</v>
      </c>
      <c r="B299" s="352"/>
      <c r="C299" s="351" t="s">
        <v>1120</v>
      </c>
      <c r="D299" s="354" t="s">
        <v>16</v>
      </c>
      <c r="E299" s="282">
        <v>0</v>
      </c>
      <c r="F299" s="282">
        <v>14.85</v>
      </c>
      <c r="G299" s="282">
        <v>14.85</v>
      </c>
    </row>
    <row r="300" spans="1:7" ht="25.5">
      <c r="A300" s="351" t="s">
        <v>1121</v>
      </c>
      <c r="B300" s="352"/>
      <c r="C300" s="351" t="s">
        <v>1122</v>
      </c>
      <c r="D300" s="354" t="s">
        <v>16</v>
      </c>
      <c r="E300" s="282">
        <v>0</v>
      </c>
      <c r="F300" s="282">
        <v>11.88</v>
      </c>
      <c r="G300" s="282">
        <v>11.88</v>
      </c>
    </row>
    <row r="301" spans="1:7" ht="12.75">
      <c r="A301" s="357" t="s">
        <v>1123</v>
      </c>
      <c r="B301" s="358" t="s">
        <v>7996</v>
      </c>
      <c r="C301" s="358" t="s">
        <v>7996</v>
      </c>
      <c r="D301" s="359"/>
      <c r="E301" s="360"/>
      <c r="F301" s="360"/>
      <c r="G301" s="360"/>
    </row>
    <row r="302" spans="1:7" ht="25.5">
      <c r="A302" s="351" t="s">
        <v>1124</v>
      </c>
      <c r="B302" s="352"/>
      <c r="C302" s="351" t="s">
        <v>1125</v>
      </c>
      <c r="D302" s="354" t="s">
        <v>63</v>
      </c>
      <c r="E302" s="282">
        <v>0</v>
      </c>
      <c r="F302" s="282">
        <v>41.65</v>
      </c>
      <c r="G302" s="282">
        <v>41.65</v>
      </c>
    </row>
    <row r="303" spans="1:7" ht="12.75">
      <c r="A303" s="351" t="s">
        <v>1126</v>
      </c>
      <c r="B303" s="352"/>
      <c r="C303" s="351" t="s">
        <v>1127</v>
      </c>
      <c r="D303" s="354" t="s">
        <v>63</v>
      </c>
      <c r="E303" s="282">
        <v>0</v>
      </c>
      <c r="F303" s="282">
        <v>8.91</v>
      </c>
      <c r="G303" s="282">
        <v>8.91</v>
      </c>
    </row>
    <row r="304" spans="1:7" ht="12.75">
      <c r="A304" s="351" t="s">
        <v>1128</v>
      </c>
      <c r="B304" s="352"/>
      <c r="C304" s="351" t="s">
        <v>1129</v>
      </c>
      <c r="D304" s="354" t="s">
        <v>63</v>
      </c>
      <c r="E304" s="282">
        <v>0</v>
      </c>
      <c r="F304" s="282">
        <v>11.53</v>
      </c>
      <c r="G304" s="282">
        <v>11.53</v>
      </c>
    </row>
    <row r="305" spans="1:7" ht="12.75">
      <c r="A305" s="351" t="s">
        <v>1130</v>
      </c>
      <c r="B305" s="352"/>
      <c r="C305" s="351" t="s">
        <v>1131</v>
      </c>
      <c r="D305" s="354" t="s">
        <v>63</v>
      </c>
      <c r="E305" s="282">
        <v>0</v>
      </c>
      <c r="F305" s="282">
        <v>19.75</v>
      </c>
      <c r="G305" s="282">
        <v>19.75</v>
      </c>
    </row>
    <row r="306" spans="1:7" ht="12.75">
      <c r="A306" s="351" t="s">
        <v>1132</v>
      </c>
      <c r="B306" s="352"/>
      <c r="C306" s="351" t="s">
        <v>1133</v>
      </c>
      <c r="D306" s="354" t="s">
        <v>16</v>
      </c>
      <c r="E306" s="282">
        <v>0</v>
      </c>
      <c r="F306" s="282">
        <v>9.8800000000000008</v>
      </c>
      <c r="G306" s="282">
        <v>9.8800000000000008</v>
      </c>
    </row>
    <row r="307" spans="1:7" ht="25.5">
      <c r="A307" s="351" t="s">
        <v>1134</v>
      </c>
      <c r="B307" s="352"/>
      <c r="C307" s="351" t="s">
        <v>1135</v>
      </c>
      <c r="D307" s="354" t="s">
        <v>16</v>
      </c>
      <c r="E307" s="282">
        <v>0</v>
      </c>
      <c r="F307" s="282">
        <v>2.23</v>
      </c>
      <c r="G307" s="282">
        <v>2.23</v>
      </c>
    </row>
    <row r="308" spans="1:7" ht="12.75">
      <c r="A308" s="357" t="s">
        <v>1136</v>
      </c>
      <c r="B308" s="358" t="s">
        <v>7997</v>
      </c>
      <c r="C308" s="358" t="s">
        <v>7997</v>
      </c>
      <c r="D308" s="359"/>
      <c r="E308" s="360"/>
      <c r="F308" s="360"/>
      <c r="G308" s="360"/>
    </row>
    <row r="309" spans="1:7" ht="12.75">
      <c r="A309" s="351" t="s">
        <v>1137</v>
      </c>
      <c r="B309" s="352"/>
      <c r="C309" s="351" t="s">
        <v>1138</v>
      </c>
      <c r="D309" s="354" t="s">
        <v>63</v>
      </c>
      <c r="E309" s="282">
        <v>0</v>
      </c>
      <c r="F309" s="282">
        <v>41.65</v>
      </c>
      <c r="G309" s="282">
        <v>41.65</v>
      </c>
    </row>
    <row r="310" spans="1:7" ht="25.5">
      <c r="A310" s="351" t="s">
        <v>1139</v>
      </c>
      <c r="B310" s="352"/>
      <c r="C310" s="351" t="s">
        <v>1140</v>
      </c>
      <c r="D310" s="354" t="s">
        <v>63</v>
      </c>
      <c r="E310" s="282">
        <v>0</v>
      </c>
      <c r="F310" s="282">
        <v>3.3</v>
      </c>
      <c r="G310" s="282">
        <v>3.3</v>
      </c>
    </row>
    <row r="311" spans="1:7" ht="25.5">
      <c r="A311" s="351" t="s">
        <v>1141</v>
      </c>
      <c r="B311" s="352"/>
      <c r="C311" s="351" t="s">
        <v>1142</v>
      </c>
      <c r="D311" s="354" t="s">
        <v>16</v>
      </c>
      <c r="E311" s="282">
        <v>0</v>
      </c>
      <c r="F311" s="282">
        <v>3.06</v>
      </c>
      <c r="G311" s="282">
        <v>3.06</v>
      </c>
    </row>
    <row r="312" spans="1:7" ht="25.5">
      <c r="A312" s="351" t="s">
        <v>1143</v>
      </c>
      <c r="B312" s="352"/>
      <c r="C312" s="351" t="s">
        <v>1144</v>
      </c>
      <c r="D312" s="354" t="s">
        <v>16</v>
      </c>
      <c r="E312" s="282">
        <v>0</v>
      </c>
      <c r="F312" s="282">
        <v>0.75</v>
      </c>
      <c r="G312" s="282">
        <v>0.75</v>
      </c>
    </row>
    <row r="313" spans="1:7" ht="25.5">
      <c r="A313" s="351" t="s">
        <v>1145</v>
      </c>
      <c r="B313" s="352"/>
      <c r="C313" s="351" t="s">
        <v>1146</v>
      </c>
      <c r="D313" s="354" t="s">
        <v>63</v>
      </c>
      <c r="E313" s="282">
        <v>0</v>
      </c>
      <c r="F313" s="282">
        <v>36.21</v>
      </c>
      <c r="G313" s="282">
        <v>36.21</v>
      </c>
    </row>
    <row r="314" spans="1:7" ht="12.75">
      <c r="A314" s="357" t="s">
        <v>1147</v>
      </c>
      <c r="B314" s="358" t="s">
        <v>7998</v>
      </c>
      <c r="C314" s="358" t="s">
        <v>7998</v>
      </c>
      <c r="D314" s="359"/>
      <c r="E314" s="360"/>
      <c r="F314" s="360"/>
      <c r="G314" s="360"/>
    </row>
    <row r="315" spans="1:7" ht="25.5">
      <c r="A315" s="351" t="s">
        <v>1148</v>
      </c>
      <c r="B315" s="352"/>
      <c r="C315" s="351" t="s">
        <v>1149</v>
      </c>
      <c r="D315" s="354" t="s">
        <v>63</v>
      </c>
      <c r="E315" s="282">
        <v>0</v>
      </c>
      <c r="F315" s="282">
        <v>9.2100000000000009</v>
      </c>
      <c r="G315" s="282">
        <v>9.2100000000000009</v>
      </c>
    </row>
    <row r="316" spans="1:7" ht="25.5">
      <c r="A316" s="351" t="s">
        <v>1150</v>
      </c>
      <c r="B316" s="352"/>
      <c r="C316" s="351" t="s">
        <v>1151</v>
      </c>
      <c r="D316" s="354" t="s">
        <v>63</v>
      </c>
      <c r="E316" s="282">
        <v>0</v>
      </c>
      <c r="F316" s="282">
        <v>4.95</v>
      </c>
      <c r="G316" s="282">
        <v>4.95</v>
      </c>
    </row>
    <row r="317" spans="1:7" ht="25.5">
      <c r="A317" s="351" t="s">
        <v>1152</v>
      </c>
      <c r="B317" s="352"/>
      <c r="C317" s="351" t="s">
        <v>1153</v>
      </c>
      <c r="D317" s="354" t="s">
        <v>63</v>
      </c>
      <c r="E317" s="282">
        <v>0</v>
      </c>
      <c r="F317" s="282">
        <v>3.72</v>
      </c>
      <c r="G317" s="282">
        <v>3.72</v>
      </c>
    </row>
    <row r="318" spans="1:7" ht="12.75">
      <c r="A318" s="357" t="s">
        <v>1154</v>
      </c>
      <c r="B318" s="358" t="s">
        <v>7999</v>
      </c>
      <c r="C318" s="358" t="s">
        <v>7999</v>
      </c>
      <c r="D318" s="359"/>
      <c r="E318" s="360"/>
      <c r="F318" s="360"/>
      <c r="G318" s="360"/>
    </row>
    <row r="319" spans="1:7" ht="12.75">
      <c r="A319" s="351" t="s">
        <v>1155</v>
      </c>
      <c r="B319" s="352"/>
      <c r="C319" s="351" t="s">
        <v>1156</v>
      </c>
      <c r="D319" s="354" t="s">
        <v>2</v>
      </c>
      <c r="E319" s="282">
        <v>0</v>
      </c>
      <c r="F319" s="282">
        <v>16.47</v>
      </c>
      <c r="G319" s="282">
        <v>16.47</v>
      </c>
    </row>
    <row r="320" spans="1:7" ht="25.5">
      <c r="A320" s="351" t="s">
        <v>1157</v>
      </c>
      <c r="B320" s="352"/>
      <c r="C320" s="351" t="s">
        <v>1158</v>
      </c>
      <c r="D320" s="354" t="s">
        <v>16</v>
      </c>
      <c r="E320" s="282">
        <v>0</v>
      </c>
      <c r="F320" s="282">
        <v>1.27</v>
      </c>
      <c r="G320" s="282">
        <v>1.27</v>
      </c>
    </row>
    <row r="321" spans="1:7" ht="25.5">
      <c r="A321" s="351" t="s">
        <v>1159</v>
      </c>
      <c r="B321" s="352"/>
      <c r="C321" s="351" t="s">
        <v>1160</v>
      </c>
      <c r="D321" s="354" t="s">
        <v>16</v>
      </c>
      <c r="E321" s="282">
        <v>0</v>
      </c>
      <c r="F321" s="282">
        <v>9.8800000000000008</v>
      </c>
      <c r="G321" s="282">
        <v>9.8800000000000008</v>
      </c>
    </row>
    <row r="322" spans="1:7" ht="25.5">
      <c r="A322" s="351" t="s">
        <v>1161</v>
      </c>
      <c r="B322" s="352"/>
      <c r="C322" s="351" t="s">
        <v>1162</v>
      </c>
      <c r="D322" s="354" t="s">
        <v>63</v>
      </c>
      <c r="E322" s="282">
        <v>0</v>
      </c>
      <c r="F322" s="282">
        <v>4.46</v>
      </c>
      <c r="G322" s="282">
        <v>4.46</v>
      </c>
    </row>
    <row r="323" spans="1:7" ht="12.75">
      <c r="A323" s="351" t="s">
        <v>1163</v>
      </c>
      <c r="B323" s="352"/>
      <c r="C323" s="351" t="s">
        <v>1164</v>
      </c>
      <c r="D323" s="354" t="s">
        <v>63</v>
      </c>
      <c r="E323" s="282">
        <v>0</v>
      </c>
      <c r="F323" s="282">
        <v>14.83</v>
      </c>
      <c r="G323" s="282">
        <v>14.83</v>
      </c>
    </row>
    <row r="324" spans="1:7" ht="12.75">
      <c r="A324" s="357" t="s">
        <v>1165</v>
      </c>
      <c r="B324" s="358" t="s">
        <v>8000</v>
      </c>
      <c r="C324" s="358" t="s">
        <v>8000</v>
      </c>
      <c r="D324" s="359"/>
      <c r="E324" s="360"/>
      <c r="F324" s="360"/>
      <c r="G324" s="360"/>
    </row>
    <row r="325" spans="1:7" ht="12.75">
      <c r="A325" s="351" t="s">
        <v>1166</v>
      </c>
      <c r="B325" s="352"/>
      <c r="C325" s="351" t="s">
        <v>1167</v>
      </c>
      <c r="D325" s="354" t="s">
        <v>63</v>
      </c>
      <c r="E325" s="282">
        <v>0</v>
      </c>
      <c r="F325" s="282">
        <v>23.05</v>
      </c>
      <c r="G325" s="282">
        <v>23.05</v>
      </c>
    </row>
    <row r="326" spans="1:7" ht="12.75">
      <c r="A326" s="351" t="s">
        <v>1168</v>
      </c>
      <c r="B326" s="352"/>
      <c r="C326" s="351" t="s">
        <v>1169</v>
      </c>
      <c r="D326" s="354" t="s">
        <v>2</v>
      </c>
      <c r="E326" s="282">
        <v>0</v>
      </c>
      <c r="F326" s="282">
        <v>19.309999999999999</v>
      </c>
      <c r="G326" s="282">
        <v>19.309999999999999</v>
      </c>
    </row>
    <row r="327" spans="1:7" ht="25.5">
      <c r="A327" s="351" t="s">
        <v>1170</v>
      </c>
      <c r="B327" s="352"/>
      <c r="C327" s="351" t="s">
        <v>1171</v>
      </c>
      <c r="D327" s="354" t="s">
        <v>16</v>
      </c>
      <c r="E327" s="282">
        <v>0</v>
      </c>
      <c r="F327" s="282">
        <v>7.89</v>
      </c>
      <c r="G327" s="282">
        <v>7.89</v>
      </c>
    </row>
    <row r="328" spans="1:7" ht="25.5">
      <c r="A328" s="351" t="s">
        <v>1172</v>
      </c>
      <c r="B328" s="352"/>
      <c r="C328" s="351" t="s">
        <v>1173</v>
      </c>
      <c r="D328" s="354" t="s">
        <v>16</v>
      </c>
      <c r="E328" s="282">
        <v>0</v>
      </c>
      <c r="F328" s="282">
        <v>5.42</v>
      </c>
      <c r="G328" s="282">
        <v>5.42</v>
      </c>
    </row>
    <row r="329" spans="1:7" ht="12.75">
      <c r="A329" s="351" t="s">
        <v>1174</v>
      </c>
      <c r="B329" s="352"/>
      <c r="C329" s="351" t="s">
        <v>1175</v>
      </c>
      <c r="D329" s="354" t="s">
        <v>63</v>
      </c>
      <c r="E329" s="282">
        <v>0</v>
      </c>
      <c r="F329" s="282">
        <v>23.05</v>
      </c>
      <c r="G329" s="282">
        <v>23.05</v>
      </c>
    </row>
    <row r="330" spans="1:7" ht="25.5">
      <c r="A330" s="351" t="s">
        <v>1176</v>
      </c>
      <c r="B330" s="352"/>
      <c r="C330" s="351" t="s">
        <v>1177</v>
      </c>
      <c r="D330" s="354" t="s">
        <v>16</v>
      </c>
      <c r="E330" s="282">
        <v>0</v>
      </c>
      <c r="F330" s="282">
        <v>26.34</v>
      </c>
      <c r="G330" s="282">
        <v>26.34</v>
      </c>
    </row>
    <row r="331" spans="1:7" ht="25.5">
      <c r="A331" s="351" t="s">
        <v>1178</v>
      </c>
      <c r="B331" s="352"/>
      <c r="C331" s="351" t="s">
        <v>1179</v>
      </c>
      <c r="D331" s="354" t="s">
        <v>2</v>
      </c>
      <c r="E331" s="282">
        <v>0</v>
      </c>
      <c r="F331" s="282">
        <v>19.309999999999999</v>
      </c>
      <c r="G331" s="282">
        <v>19.309999999999999</v>
      </c>
    </row>
    <row r="332" spans="1:7" ht="12.75">
      <c r="A332" s="351" t="s">
        <v>1180</v>
      </c>
      <c r="B332" s="352"/>
      <c r="C332" s="351" t="s">
        <v>1181</v>
      </c>
      <c r="D332" s="354" t="s">
        <v>63</v>
      </c>
      <c r="E332" s="282">
        <v>0</v>
      </c>
      <c r="F332" s="282">
        <v>3.14</v>
      </c>
      <c r="G332" s="282">
        <v>3.14</v>
      </c>
    </row>
    <row r="333" spans="1:7" ht="12.75">
      <c r="A333" s="357" t="s">
        <v>1182</v>
      </c>
      <c r="B333" s="358" t="s">
        <v>8001</v>
      </c>
      <c r="C333" s="358" t="s">
        <v>8001</v>
      </c>
      <c r="D333" s="359"/>
      <c r="E333" s="360"/>
      <c r="F333" s="360"/>
      <c r="G333" s="360"/>
    </row>
    <row r="334" spans="1:7" ht="12.75">
      <c r="A334" s="351" t="s">
        <v>1183</v>
      </c>
      <c r="B334" s="352"/>
      <c r="C334" s="351" t="s">
        <v>1184</v>
      </c>
      <c r="D334" s="354" t="s">
        <v>2</v>
      </c>
      <c r="E334" s="282">
        <v>0</v>
      </c>
      <c r="F334" s="282">
        <v>9.0399999999999991</v>
      </c>
      <c r="G334" s="282">
        <v>9.0399999999999991</v>
      </c>
    </row>
    <row r="335" spans="1:7" ht="12.75">
      <c r="A335" s="351" t="s">
        <v>1185</v>
      </c>
      <c r="B335" s="352"/>
      <c r="C335" s="351" t="s">
        <v>1186</v>
      </c>
      <c r="D335" s="354" t="s">
        <v>2</v>
      </c>
      <c r="E335" s="282">
        <v>0</v>
      </c>
      <c r="F335" s="282">
        <v>3.61</v>
      </c>
      <c r="G335" s="282">
        <v>3.61</v>
      </c>
    </row>
    <row r="336" spans="1:7" ht="12.75">
      <c r="A336" s="351" t="s">
        <v>1187</v>
      </c>
      <c r="B336" s="352"/>
      <c r="C336" s="351" t="s">
        <v>1188</v>
      </c>
      <c r="D336" s="354" t="s">
        <v>2</v>
      </c>
      <c r="E336" s="282">
        <v>0</v>
      </c>
      <c r="F336" s="282">
        <v>1.81</v>
      </c>
      <c r="G336" s="282">
        <v>1.81</v>
      </c>
    </row>
    <row r="337" spans="1:7" ht="25.5">
      <c r="A337" s="351" t="s">
        <v>1189</v>
      </c>
      <c r="B337" s="352"/>
      <c r="C337" s="351" t="s">
        <v>1190</v>
      </c>
      <c r="D337" s="354" t="s">
        <v>2</v>
      </c>
      <c r="E337" s="282">
        <v>0</v>
      </c>
      <c r="F337" s="282">
        <v>14.24</v>
      </c>
      <c r="G337" s="282">
        <v>14.24</v>
      </c>
    </row>
    <row r="338" spans="1:7" ht="12.75">
      <c r="A338" s="357" t="s">
        <v>1191</v>
      </c>
      <c r="B338" s="358" t="s">
        <v>8002</v>
      </c>
      <c r="C338" s="358" t="s">
        <v>8002</v>
      </c>
      <c r="D338" s="359"/>
      <c r="E338" s="360"/>
      <c r="F338" s="360"/>
      <c r="G338" s="360"/>
    </row>
    <row r="339" spans="1:7" ht="25.5">
      <c r="A339" s="351" t="s">
        <v>1192</v>
      </c>
      <c r="B339" s="352"/>
      <c r="C339" s="351" t="s">
        <v>1193</v>
      </c>
      <c r="D339" s="354" t="s">
        <v>2</v>
      </c>
      <c r="E339" s="282">
        <v>0</v>
      </c>
      <c r="F339" s="282">
        <v>33.200000000000003</v>
      </c>
      <c r="G339" s="282">
        <v>33.200000000000003</v>
      </c>
    </row>
    <row r="340" spans="1:7" ht="12.75">
      <c r="A340" s="351" t="s">
        <v>1194</v>
      </c>
      <c r="B340" s="352"/>
      <c r="C340" s="351" t="s">
        <v>1195</v>
      </c>
      <c r="D340" s="354" t="s">
        <v>63</v>
      </c>
      <c r="E340" s="282">
        <v>0</v>
      </c>
      <c r="F340" s="282">
        <v>46.09</v>
      </c>
      <c r="G340" s="282">
        <v>46.09</v>
      </c>
    </row>
    <row r="341" spans="1:7" ht="12.75">
      <c r="A341" s="351" t="s">
        <v>1196</v>
      </c>
      <c r="B341" s="352"/>
      <c r="C341" s="351" t="s">
        <v>1197</v>
      </c>
      <c r="D341" s="354" t="s">
        <v>2</v>
      </c>
      <c r="E341" s="282">
        <v>0</v>
      </c>
      <c r="F341" s="282">
        <v>10.84</v>
      </c>
      <c r="G341" s="282">
        <v>10.84</v>
      </c>
    </row>
    <row r="342" spans="1:7" ht="25.5">
      <c r="A342" s="351" t="s">
        <v>1198</v>
      </c>
      <c r="B342" s="352"/>
      <c r="C342" s="351" t="s">
        <v>1199</v>
      </c>
      <c r="D342" s="354" t="s">
        <v>2</v>
      </c>
      <c r="E342" s="282">
        <v>0</v>
      </c>
      <c r="F342" s="282">
        <v>4.5199999999999996</v>
      </c>
      <c r="G342" s="282">
        <v>4.5199999999999996</v>
      </c>
    </row>
    <row r="343" spans="1:7" ht="12.75">
      <c r="A343" s="351" t="s">
        <v>1200</v>
      </c>
      <c r="B343" s="352"/>
      <c r="C343" s="351" t="s">
        <v>1201</v>
      </c>
      <c r="D343" s="354" t="s">
        <v>2</v>
      </c>
      <c r="E343" s="282">
        <v>0</v>
      </c>
      <c r="F343" s="282">
        <v>42.24</v>
      </c>
      <c r="G343" s="282">
        <v>42.24</v>
      </c>
    </row>
    <row r="344" spans="1:7" ht="12.75">
      <c r="A344" s="351" t="s">
        <v>1202</v>
      </c>
      <c r="B344" s="352"/>
      <c r="C344" s="351" t="s">
        <v>1203</v>
      </c>
      <c r="D344" s="354" t="s">
        <v>2</v>
      </c>
      <c r="E344" s="282">
        <v>0</v>
      </c>
      <c r="F344" s="282">
        <v>24.35</v>
      </c>
      <c r="G344" s="282">
        <v>24.35</v>
      </c>
    </row>
    <row r="345" spans="1:7" ht="12.75">
      <c r="A345" s="351" t="s">
        <v>1204</v>
      </c>
      <c r="B345" s="352"/>
      <c r="C345" s="351" t="s">
        <v>1205</v>
      </c>
      <c r="D345" s="354" t="s">
        <v>2</v>
      </c>
      <c r="E345" s="282">
        <v>0</v>
      </c>
      <c r="F345" s="282">
        <v>24.35</v>
      </c>
      <c r="G345" s="282">
        <v>24.35</v>
      </c>
    </row>
    <row r="346" spans="1:7" ht="12.75">
      <c r="A346" s="351" t="s">
        <v>1206</v>
      </c>
      <c r="B346" s="352"/>
      <c r="C346" s="351" t="s">
        <v>1207</v>
      </c>
      <c r="D346" s="354" t="s">
        <v>2</v>
      </c>
      <c r="E346" s="282">
        <v>0</v>
      </c>
      <c r="F346" s="282">
        <v>5.76</v>
      </c>
      <c r="G346" s="282">
        <v>5.76</v>
      </c>
    </row>
    <row r="347" spans="1:7" ht="12.75">
      <c r="A347" s="351" t="s">
        <v>1208</v>
      </c>
      <c r="B347" s="352"/>
      <c r="C347" s="351" t="s">
        <v>1209</v>
      </c>
      <c r="D347" s="354" t="s">
        <v>2</v>
      </c>
      <c r="E347" s="282">
        <v>0</v>
      </c>
      <c r="F347" s="282">
        <v>8.85</v>
      </c>
      <c r="G347" s="282">
        <v>8.85</v>
      </c>
    </row>
    <row r="348" spans="1:7" ht="25.5">
      <c r="A348" s="351" t="s">
        <v>1210</v>
      </c>
      <c r="B348" s="352"/>
      <c r="C348" s="351" t="s">
        <v>1211</v>
      </c>
      <c r="D348" s="354" t="s">
        <v>2</v>
      </c>
      <c r="E348" s="282">
        <v>0</v>
      </c>
      <c r="F348" s="282">
        <v>16.82</v>
      </c>
      <c r="G348" s="282">
        <v>16.82</v>
      </c>
    </row>
    <row r="349" spans="1:7" ht="12.75">
      <c r="A349" s="357" t="s">
        <v>1212</v>
      </c>
      <c r="B349" s="358" t="s">
        <v>8003</v>
      </c>
      <c r="C349" s="358" t="s">
        <v>8003</v>
      </c>
      <c r="D349" s="359"/>
      <c r="E349" s="360"/>
      <c r="F349" s="360"/>
      <c r="G349" s="360"/>
    </row>
    <row r="350" spans="1:7" ht="12.75">
      <c r="A350" s="351" t="s">
        <v>1213</v>
      </c>
      <c r="B350" s="352"/>
      <c r="C350" s="351" t="s">
        <v>1214</v>
      </c>
      <c r="D350" s="354" t="s">
        <v>2</v>
      </c>
      <c r="E350" s="282">
        <v>0</v>
      </c>
      <c r="F350" s="282">
        <v>69.459999999999994</v>
      </c>
      <c r="G350" s="282">
        <v>69.459999999999994</v>
      </c>
    </row>
    <row r="351" spans="1:7" ht="12.75">
      <c r="A351" s="351" t="s">
        <v>1215</v>
      </c>
      <c r="B351" s="352"/>
      <c r="C351" s="351" t="s">
        <v>1216</v>
      </c>
      <c r="D351" s="354" t="s">
        <v>2</v>
      </c>
      <c r="E351" s="282">
        <v>0</v>
      </c>
      <c r="F351" s="282">
        <v>54.76</v>
      </c>
      <c r="G351" s="282">
        <v>54.76</v>
      </c>
    </row>
    <row r="352" spans="1:7" ht="12.75">
      <c r="A352" s="357" t="s">
        <v>1217</v>
      </c>
      <c r="B352" s="358" t="s">
        <v>8004</v>
      </c>
      <c r="C352" s="358" t="s">
        <v>8004</v>
      </c>
      <c r="D352" s="359"/>
      <c r="E352" s="360"/>
      <c r="F352" s="360"/>
      <c r="G352" s="360"/>
    </row>
    <row r="353" spans="1:7" ht="25.5">
      <c r="A353" s="351" t="s">
        <v>1218</v>
      </c>
      <c r="B353" s="352"/>
      <c r="C353" s="351" t="s">
        <v>1219</v>
      </c>
      <c r="D353" s="354" t="s">
        <v>63</v>
      </c>
      <c r="E353" s="282">
        <v>0</v>
      </c>
      <c r="F353" s="282">
        <v>4.46</v>
      </c>
      <c r="G353" s="282">
        <v>4.46</v>
      </c>
    </row>
    <row r="354" spans="1:7" ht="25.5">
      <c r="A354" s="351" t="s">
        <v>1220</v>
      </c>
      <c r="B354" s="352"/>
      <c r="C354" s="351" t="s">
        <v>1221</v>
      </c>
      <c r="D354" s="354" t="s">
        <v>63</v>
      </c>
      <c r="E354" s="282">
        <v>0</v>
      </c>
      <c r="F354" s="282">
        <v>0.75</v>
      </c>
      <c r="G354" s="282">
        <v>0.75</v>
      </c>
    </row>
    <row r="355" spans="1:7" ht="12.75">
      <c r="A355" s="357" t="s">
        <v>1222</v>
      </c>
      <c r="B355" s="358" t="s">
        <v>8005</v>
      </c>
      <c r="C355" s="358" t="s">
        <v>8005</v>
      </c>
      <c r="D355" s="359"/>
      <c r="E355" s="360"/>
      <c r="F355" s="360"/>
      <c r="G355" s="360"/>
    </row>
    <row r="356" spans="1:7" ht="25.5">
      <c r="A356" s="351" t="s">
        <v>1223</v>
      </c>
      <c r="B356" s="352"/>
      <c r="C356" s="351" t="s">
        <v>1224</v>
      </c>
      <c r="D356" s="354" t="s">
        <v>63</v>
      </c>
      <c r="E356" s="282">
        <v>0</v>
      </c>
      <c r="F356" s="282">
        <v>10.83</v>
      </c>
      <c r="G356" s="282">
        <v>10.83</v>
      </c>
    </row>
    <row r="357" spans="1:7" ht="12.75">
      <c r="A357" s="351" t="s">
        <v>1225</v>
      </c>
      <c r="B357" s="352"/>
      <c r="C357" s="351" t="s">
        <v>1226</v>
      </c>
      <c r="D357" s="354" t="s">
        <v>63</v>
      </c>
      <c r="E357" s="282">
        <v>0</v>
      </c>
      <c r="F357" s="282">
        <v>32.92</v>
      </c>
      <c r="G357" s="282">
        <v>32.92</v>
      </c>
    </row>
    <row r="358" spans="1:7" ht="12.75">
      <c r="A358" s="357" t="s">
        <v>1227</v>
      </c>
      <c r="B358" s="358" t="s">
        <v>8006</v>
      </c>
      <c r="C358" s="358" t="s">
        <v>8006</v>
      </c>
      <c r="D358" s="359"/>
      <c r="E358" s="360"/>
      <c r="F358" s="360"/>
      <c r="G358" s="360"/>
    </row>
    <row r="359" spans="1:7" ht="25.5">
      <c r="A359" s="351" t="s">
        <v>1228</v>
      </c>
      <c r="B359" s="352"/>
      <c r="C359" s="351" t="s">
        <v>1229</v>
      </c>
      <c r="D359" s="354" t="s">
        <v>2</v>
      </c>
      <c r="E359" s="282">
        <v>0</v>
      </c>
      <c r="F359" s="282">
        <v>14.6</v>
      </c>
      <c r="G359" s="282">
        <v>14.6</v>
      </c>
    </row>
    <row r="360" spans="1:7" ht="25.5">
      <c r="A360" s="351" t="s">
        <v>1230</v>
      </c>
      <c r="B360" s="352"/>
      <c r="C360" s="351" t="s">
        <v>1231</v>
      </c>
      <c r="D360" s="354" t="s">
        <v>2</v>
      </c>
      <c r="E360" s="282">
        <v>0</v>
      </c>
      <c r="F360" s="282">
        <v>54.76</v>
      </c>
      <c r="G360" s="282">
        <v>54.76</v>
      </c>
    </row>
    <row r="361" spans="1:7" ht="12.75">
      <c r="A361" s="351" t="s">
        <v>1232</v>
      </c>
      <c r="B361" s="352"/>
      <c r="C361" s="351" t="s">
        <v>1233</v>
      </c>
      <c r="D361" s="354" t="s">
        <v>2</v>
      </c>
      <c r="E361" s="282">
        <v>0</v>
      </c>
      <c r="F361" s="282">
        <v>18.260000000000002</v>
      </c>
      <c r="G361" s="282">
        <v>18.260000000000002</v>
      </c>
    </row>
    <row r="362" spans="1:7" ht="12.75">
      <c r="A362" s="351" t="s">
        <v>1234</v>
      </c>
      <c r="B362" s="352"/>
      <c r="C362" s="351" t="s">
        <v>1235</v>
      </c>
      <c r="D362" s="354" t="s">
        <v>16</v>
      </c>
      <c r="E362" s="282">
        <v>0</v>
      </c>
      <c r="F362" s="282">
        <v>14.6</v>
      </c>
      <c r="G362" s="282">
        <v>14.6</v>
      </c>
    </row>
    <row r="363" spans="1:7" ht="12.75">
      <c r="A363" s="351" t="s">
        <v>1236</v>
      </c>
      <c r="B363" s="352"/>
      <c r="C363" s="351" t="s">
        <v>1237</v>
      </c>
      <c r="D363" s="354" t="s">
        <v>2</v>
      </c>
      <c r="E363" s="282">
        <v>0</v>
      </c>
      <c r="F363" s="282">
        <v>5.48</v>
      </c>
      <c r="G363" s="282">
        <v>5.48</v>
      </c>
    </row>
    <row r="364" spans="1:7" ht="12.75">
      <c r="A364" s="351" t="s">
        <v>1238</v>
      </c>
      <c r="B364" s="352"/>
      <c r="C364" s="351" t="s">
        <v>1239</v>
      </c>
      <c r="D364" s="354" t="s">
        <v>2</v>
      </c>
      <c r="E364" s="282">
        <v>0</v>
      </c>
      <c r="F364" s="282">
        <v>5.48</v>
      </c>
      <c r="G364" s="282">
        <v>5.48</v>
      </c>
    </row>
    <row r="365" spans="1:7" ht="12.75">
      <c r="A365" s="351" t="s">
        <v>1240</v>
      </c>
      <c r="B365" s="352"/>
      <c r="C365" s="351" t="s">
        <v>1241</v>
      </c>
      <c r="D365" s="354" t="s">
        <v>2</v>
      </c>
      <c r="E365" s="282">
        <v>0</v>
      </c>
      <c r="F365" s="282">
        <v>36.5</v>
      </c>
      <c r="G365" s="282">
        <v>36.5</v>
      </c>
    </row>
    <row r="366" spans="1:7" ht="25.5">
      <c r="A366" s="351" t="s">
        <v>1242</v>
      </c>
      <c r="B366" s="352"/>
      <c r="C366" s="351" t="s">
        <v>1243</v>
      </c>
      <c r="D366" s="354" t="s">
        <v>2</v>
      </c>
      <c r="E366" s="282">
        <v>0</v>
      </c>
      <c r="F366" s="282">
        <v>18.260000000000002</v>
      </c>
      <c r="G366" s="282">
        <v>18.260000000000002</v>
      </c>
    </row>
    <row r="367" spans="1:7" ht="25.5">
      <c r="A367" s="351" t="s">
        <v>1244</v>
      </c>
      <c r="B367" s="352"/>
      <c r="C367" s="351" t="s">
        <v>1245</v>
      </c>
      <c r="D367" s="354" t="s">
        <v>2</v>
      </c>
      <c r="E367" s="282">
        <v>0</v>
      </c>
      <c r="F367" s="282">
        <v>16.440000000000001</v>
      </c>
      <c r="G367" s="282">
        <v>16.440000000000001</v>
      </c>
    </row>
    <row r="368" spans="1:7" ht="25.5">
      <c r="A368" s="351" t="s">
        <v>1246</v>
      </c>
      <c r="B368" s="352"/>
      <c r="C368" s="351" t="s">
        <v>1247</v>
      </c>
      <c r="D368" s="354" t="s">
        <v>2</v>
      </c>
      <c r="E368" s="282">
        <v>0</v>
      </c>
      <c r="F368" s="282">
        <v>14.6</v>
      </c>
      <c r="G368" s="282">
        <v>14.6</v>
      </c>
    </row>
    <row r="369" spans="1:7" ht="25.5">
      <c r="A369" s="351" t="s">
        <v>1248</v>
      </c>
      <c r="B369" s="352"/>
      <c r="C369" s="351" t="s">
        <v>1249</v>
      </c>
      <c r="D369" s="354" t="s">
        <v>2</v>
      </c>
      <c r="E369" s="282">
        <v>0</v>
      </c>
      <c r="F369" s="282">
        <v>14.6</v>
      </c>
      <c r="G369" s="282">
        <v>14.6</v>
      </c>
    </row>
    <row r="370" spans="1:7" ht="12.75">
      <c r="A370" s="351" t="s">
        <v>1250</v>
      </c>
      <c r="B370" s="352"/>
      <c r="C370" s="351" t="s">
        <v>1251</v>
      </c>
      <c r="D370" s="354" t="s">
        <v>2</v>
      </c>
      <c r="E370" s="282">
        <v>0</v>
      </c>
      <c r="F370" s="282">
        <v>10.96</v>
      </c>
      <c r="G370" s="282">
        <v>10.96</v>
      </c>
    </row>
    <row r="371" spans="1:7" ht="12.75">
      <c r="A371" s="357" t="s">
        <v>1252</v>
      </c>
      <c r="B371" s="358" t="s">
        <v>8007</v>
      </c>
      <c r="C371" s="358" t="s">
        <v>8007</v>
      </c>
      <c r="D371" s="359"/>
      <c r="E371" s="360"/>
      <c r="F371" s="360"/>
      <c r="G371" s="360"/>
    </row>
    <row r="372" spans="1:7" ht="12.75">
      <c r="A372" s="351" t="s">
        <v>1253</v>
      </c>
      <c r="B372" s="352"/>
      <c r="C372" s="351" t="s">
        <v>1254</v>
      </c>
      <c r="D372" s="354" t="s">
        <v>2</v>
      </c>
      <c r="E372" s="282">
        <v>0</v>
      </c>
      <c r="F372" s="282">
        <v>9.14</v>
      </c>
      <c r="G372" s="282">
        <v>9.14</v>
      </c>
    </row>
    <row r="373" spans="1:7" ht="25.5">
      <c r="A373" s="351" t="s">
        <v>1255</v>
      </c>
      <c r="B373" s="352"/>
      <c r="C373" s="351" t="s">
        <v>1256</v>
      </c>
      <c r="D373" s="354" t="s">
        <v>16</v>
      </c>
      <c r="E373" s="282">
        <v>0</v>
      </c>
      <c r="F373" s="282">
        <v>12.78</v>
      </c>
      <c r="G373" s="282">
        <v>12.78</v>
      </c>
    </row>
    <row r="374" spans="1:7" ht="25.5">
      <c r="A374" s="351" t="s">
        <v>1257</v>
      </c>
      <c r="B374" s="352"/>
      <c r="C374" s="351" t="s">
        <v>1258</v>
      </c>
      <c r="D374" s="354" t="s">
        <v>2</v>
      </c>
      <c r="E374" s="282">
        <v>0</v>
      </c>
      <c r="F374" s="282">
        <v>182.5</v>
      </c>
      <c r="G374" s="282">
        <v>182.5</v>
      </c>
    </row>
    <row r="375" spans="1:7" ht="25.5">
      <c r="A375" s="351" t="s">
        <v>1259</v>
      </c>
      <c r="B375" s="352"/>
      <c r="C375" s="351" t="s">
        <v>1260</v>
      </c>
      <c r="D375" s="354" t="s">
        <v>2</v>
      </c>
      <c r="E375" s="282">
        <v>0</v>
      </c>
      <c r="F375" s="282">
        <v>146</v>
      </c>
      <c r="G375" s="282">
        <v>146</v>
      </c>
    </row>
    <row r="376" spans="1:7" ht="25.5">
      <c r="A376" s="351" t="s">
        <v>1261</v>
      </c>
      <c r="B376" s="352"/>
      <c r="C376" s="351" t="s">
        <v>1262</v>
      </c>
      <c r="D376" s="354" t="s">
        <v>2</v>
      </c>
      <c r="E376" s="282">
        <v>0</v>
      </c>
      <c r="F376" s="282">
        <v>73</v>
      </c>
      <c r="G376" s="282">
        <v>73</v>
      </c>
    </row>
    <row r="377" spans="1:7" ht="25.5">
      <c r="A377" s="351" t="s">
        <v>1263</v>
      </c>
      <c r="B377" s="352"/>
      <c r="C377" s="351" t="s">
        <v>1264</v>
      </c>
      <c r="D377" s="354" t="s">
        <v>2</v>
      </c>
      <c r="E377" s="282">
        <v>0</v>
      </c>
      <c r="F377" s="282">
        <v>40.53</v>
      </c>
      <c r="G377" s="282">
        <v>40.53</v>
      </c>
    </row>
    <row r="378" spans="1:7" ht="12.75">
      <c r="A378" s="351" t="s">
        <v>1265</v>
      </c>
      <c r="B378" s="352"/>
      <c r="C378" s="351" t="s">
        <v>1266</v>
      </c>
      <c r="D378" s="354" t="s">
        <v>2</v>
      </c>
      <c r="E378" s="282">
        <v>0</v>
      </c>
      <c r="F378" s="282">
        <v>5.42</v>
      </c>
      <c r="G378" s="282">
        <v>5.42</v>
      </c>
    </row>
    <row r="379" spans="1:7" ht="25.5">
      <c r="A379" s="351" t="s">
        <v>1267</v>
      </c>
      <c r="B379" s="352"/>
      <c r="C379" s="351" t="s">
        <v>1268</v>
      </c>
      <c r="D379" s="354" t="s">
        <v>2</v>
      </c>
      <c r="E379" s="282">
        <v>0</v>
      </c>
      <c r="F379" s="282">
        <v>6.5</v>
      </c>
      <c r="G379" s="282">
        <v>6.5</v>
      </c>
    </row>
    <row r="380" spans="1:7" ht="25.5">
      <c r="A380" s="351" t="s">
        <v>1269</v>
      </c>
      <c r="B380" s="352"/>
      <c r="C380" s="351" t="s">
        <v>1270</v>
      </c>
      <c r="D380" s="354" t="s">
        <v>2</v>
      </c>
      <c r="E380" s="282">
        <v>0</v>
      </c>
      <c r="F380" s="282">
        <v>40.53</v>
      </c>
      <c r="G380" s="282">
        <v>40.53</v>
      </c>
    </row>
    <row r="381" spans="1:7" ht="12.75">
      <c r="A381" s="351" t="s">
        <v>1271</v>
      </c>
      <c r="B381" s="352"/>
      <c r="C381" s="351" t="s">
        <v>1272</v>
      </c>
      <c r="D381" s="354" t="s">
        <v>16</v>
      </c>
      <c r="E381" s="282">
        <v>0</v>
      </c>
      <c r="F381" s="282">
        <v>9.14</v>
      </c>
      <c r="G381" s="282">
        <v>9.14</v>
      </c>
    </row>
    <row r="382" spans="1:7" ht="12.75">
      <c r="A382" s="351" t="s">
        <v>1273</v>
      </c>
      <c r="B382" s="352"/>
      <c r="C382" s="351" t="s">
        <v>1274</v>
      </c>
      <c r="D382" s="354" t="s">
        <v>2</v>
      </c>
      <c r="E382" s="282">
        <v>0</v>
      </c>
      <c r="F382" s="282">
        <v>18.260000000000002</v>
      </c>
      <c r="G382" s="282">
        <v>18.260000000000002</v>
      </c>
    </row>
    <row r="383" spans="1:7" ht="25.5">
      <c r="A383" s="351" t="s">
        <v>1275</v>
      </c>
      <c r="B383" s="352"/>
      <c r="C383" s="351" t="s">
        <v>1276</v>
      </c>
      <c r="D383" s="354" t="s">
        <v>2</v>
      </c>
      <c r="E383" s="282">
        <v>0</v>
      </c>
      <c r="F383" s="282">
        <v>14.6</v>
      </c>
      <c r="G383" s="282">
        <v>14.6</v>
      </c>
    </row>
    <row r="384" spans="1:7" ht="12.75">
      <c r="A384" s="351" t="s">
        <v>1277</v>
      </c>
      <c r="B384" s="352"/>
      <c r="C384" s="351" t="s">
        <v>1278</v>
      </c>
      <c r="D384" s="354" t="s">
        <v>2</v>
      </c>
      <c r="E384" s="282">
        <v>0</v>
      </c>
      <c r="F384" s="282">
        <v>21.9</v>
      </c>
      <c r="G384" s="282">
        <v>21.9</v>
      </c>
    </row>
    <row r="385" spans="1:7" ht="25.5">
      <c r="A385" s="351" t="s">
        <v>1279</v>
      </c>
      <c r="B385" s="352"/>
      <c r="C385" s="351" t="s">
        <v>1280</v>
      </c>
      <c r="D385" s="354" t="s">
        <v>2</v>
      </c>
      <c r="E385" s="282">
        <v>0</v>
      </c>
      <c r="F385" s="282">
        <v>18.260000000000002</v>
      </c>
      <c r="G385" s="282">
        <v>18.260000000000002</v>
      </c>
    </row>
    <row r="386" spans="1:7" ht="25.5">
      <c r="A386" s="351" t="s">
        <v>1281</v>
      </c>
      <c r="B386" s="352"/>
      <c r="C386" s="351" t="s">
        <v>1282</v>
      </c>
      <c r="D386" s="354" t="s">
        <v>2</v>
      </c>
      <c r="E386" s="282">
        <v>0</v>
      </c>
      <c r="F386" s="282">
        <v>36.5</v>
      </c>
      <c r="G386" s="282">
        <v>36.5</v>
      </c>
    </row>
    <row r="387" spans="1:7" ht="25.5">
      <c r="A387" s="351" t="s">
        <v>1283</v>
      </c>
      <c r="B387" s="352"/>
      <c r="C387" s="351" t="s">
        <v>1284</v>
      </c>
      <c r="D387" s="354" t="s">
        <v>2</v>
      </c>
      <c r="E387" s="282">
        <v>0</v>
      </c>
      <c r="F387" s="282">
        <v>54.76</v>
      </c>
      <c r="G387" s="282">
        <v>54.76</v>
      </c>
    </row>
    <row r="388" spans="1:7" ht="25.5">
      <c r="A388" s="351" t="s">
        <v>1285</v>
      </c>
      <c r="B388" s="352"/>
      <c r="C388" s="351" t="s">
        <v>1286</v>
      </c>
      <c r="D388" s="354" t="s">
        <v>2</v>
      </c>
      <c r="E388" s="282">
        <v>0</v>
      </c>
      <c r="F388" s="282">
        <v>102.7</v>
      </c>
      <c r="G388" s="282">
        <v>102.7</v>
      </c>
    </row>
    <row r="389" spans="1:7" ht="12.75">
      <c r="A389" s="351" t="s">
        <v>1287</v>
      </c>
      <c r="B389" s="352"/>
      <c r="C389" s="351" t="s">
        <v>1288</v>
      </c>
      <c r="D389" s="354" t="s">
        <v>2</v>
      </c>
      <c r="E389" s="282">
        <v>0</v>
      </c>
      <c r="F389" s="282">
        <v>27.38</v>
      </c>
      <c r="G389" s="282">
        <v>27.38</v>
      </c>
    </row>
    <row r="390" spans="1:7" ht="25.5">
      <c r="A390" s="351" t="s">
        <v>1289</v>
      </c>
      <c r="B390" s="352"/>
      <c r="C390" s="351" t="s">
        <v>1290</v>
      </c>
      <c r="D390" s="354" t="s">
        <v>2</v>
      </c>
      <c r="E390" s="282">
        <v>0</v>
      </c>
      <c r="F390" s="282">
        <v>7.43</v>
      </c>
      <c r="G390" s="282">
        <v>7.43</v>
      </c>
    </row>
    <row r="391" spans="1:7" ht="12.75">
      <c r="A391" s="351" t="s">
        <v>1291</v>
      </c>
      <c r="B391" s="352"/>
      <c r="C391" s="351" t="s">
        <v>1292</v>
      </c>
      <c r="D391" s="354" t="s">
        <v>2</v>
      </c>
      <c r="E391" s="282">
        <v>0</v>
      </c>
      <c r="F391" s="282">
        <v>14.55</v>
      </c>
      <c r="G391" s="282">
        <v>14.55</v>
      </c>
    </row>
    <row r="392" spans="1:7" ht="25.5">
      <c r="A392" s="351" t="s">
        <v>1293</v>
      </c>
      <c r="B392" s="352"/>
      <c r="C392" s="351" t="s">
        <v>1294</v>
      </c>
      <c r="D392" s="354" t="s">
        <v>16</v>
      </c>
      <c r="E392" s="282">
        <v>0</v>
      </c>
      <c r="F392" s="282">
        <v>4.3899999999999997</v>
      </c>
      <c r="G392" s="282">
        <v>4.3899999999999997</v>
      </c>
    </row>
    <row r="393" spans="1:7" ht="25.5">
      <c r="A393" s="351" t="s">
        <v>1295</v>
      </c>
      <c r="B393" s="352"/>
      <c r="C393" s="351" t="s">
        <v>1296</v>
      </c>
      <c r="D393" s="354" t="s">
        <v>16</v>
      </c>
      <c r="E393" s="282">
        <v>0</v>
      </c>
      <c r="F393" s="282">
        <v>2.19</v>
      </c>
      <c r="G393" s="282">
        <v>2.19</v>
      </c>
    </row>
    <row r="394" spans="1:7" ht="25.5">
      <c r="A394" s="351" t="s">
        <v>1297</v>
      </c>
      <c r="B394" s="352"/>
      <c r="C394" s="351" t="s">
        <v>1298</v>
      </c>
      <c r="D394" s="354" t="s">
        <v>16</v>
      </c>
      <c r="E394" s="282">
        <v>0</v>
      </c>
      <c r="F394" s="282">
        <v>3.66</v>
      </c>
      <c r="G394" s="282">
        <v>3.66</v>
      </c>
    </row>
    <row r="395" spans="1:7" ht="25.5">
      <c r="A395" s="351" t="s">
        <v>1299</v>
      </c>
      <c r="B395" s="352"/>
      <c r="C395" s="351" t="s">
        <v>1300</v>
      </c>
      <c r="D395" s="354" t="s">
        <v>16</v>
      </c>
      <c r="E395" s="282">
        <v>0</v>
      </c>
      <c r="F395" s="282">
        <v>1.84</v>
      </c>
      <c r="G395" s="282">
        <v>1.84</v>
      </c>
    </row>
    <row r="396" spans="1:7" ht="12.75">
      <c r="A396" s="351" t="s">
        <v>1301</v>
      </c>
      <c r="B396" s="352"/>
      <c r="C396" s="351" t="s">
        <v>1302</v>
      </c>
      <c r="D396" s="354" t="s">
        <v>16</v>
      </c>
      <c r="E396" s="282">
        <v>0</v>
      </c>
      <c r="F396" s="282">
        <v>25.68</v>
      </c>
      <c r="G396" s="282">
        <v>25.68</v>
      </c>
    </row>
    <row r="397" spans="1:7" ht="12.75">
      <c r="A397" s="351" t="s">
        <v>1303</v>
      </c>
      <c r="B397" s="352"/>
      <c r="C397" s="351" t="s">
        <v>1304</v>
      </c>
      <c r="D397" s="354" t="s">
        <v>16</v>
      </c>
      <c r="E397" s="282">
        <v>0</v>
      </c>
      <c r="F397" s="282">
        <v>7.3</v>
      </c>
      <c r="G397" s="282">
        <v>7.3</v>
      </c>
    </row>
    <row r="398" spans="1:7" ht="25.5">
      <c r="A398" s="351" t="s">
        <v>1305</v>
      </c>
      <c r="B398" s="352"/>
      <c r="C398" s="351" t="s">
        <v>1306</v>
      </c>
      <c r="D398" s="354" t="s">
        <v>2</v>
      </c>
      <c r="E398" s="282">
        <v>0</v>
      </c>
      <c r="F398" s="282">
        <v>36.5</v>
      </c>
      <c r="G398" s="282">
        <v>36.5</v>
      </c>
    </row>
    <row r="399" spans="1:7" ht="12.75">
      <c r="A399" s="351" t="s">
        <v>1307</v>
      </c>
      <c r="B399" s="352"/>
      <c r="C399" s="351" t="s">
        <v>1308</v>
      </c>
      <c r="D399" s="354" t="s">
        <v>2</v>
      </c>
      <c r="E399" s="282">
        <v>0</v>
      </c>
      <c r="F399" s="282">
        <v>7.3</v>
      </c>
      <c r="G399" s="282">
        <v>7.3</v>
      </c>
    </row>
    <row r="400" spans="1:7" ht="25.5">
      <c r="A400" s="351" t="s">
        <v>1309</v>
      </c>
      <c r="B400" s="352"/>
      <c r="C400" s="351" t="s">
        <v>1310</v>
      </c>
      <c r="D400" s="354" t="s">
        <v>2</v>
      </c>
      <c r="E400" s="282">
        <v>0</v>
      </c>
      <c r="F400" s="282">
        <v>54.76</v>
      </c>
      <c r="G400" s="282">
        <v>54.76</v>
      </c>
    </row>
    <row r="401" spans="1:7" ht="12.75">
      <c r="A401" s="351" t="s">
        <v>1311</v>
      </c>
      <c r="B401" s="352"/>
      <c r="C401" s="351" t="s">
        <v>1312</v>
      </c>
      <c r="D401" s="354" t="s">
        <v>2</v>
      </c>
      <c r="E401" s="282">
        <v>0</v>
      </c>
      <c r="F401" s="282">
        <v>77.03</v>
      </c>
      <c r="G401" s="282">
        <v>77.03</v>
      </c>
    </row>
    <row r="402" spans="1:7" ht="12.75">
      <c r="A402" s="357" t="s">
        <v>1313</v>
      </c>
      <c r="B402" s="358" t="s">
        <v>8008</v>
      </c>
      <c r="C402" s="358" t="s">
        <v>8008</v>
      </c>
      <c r="D402" s="359"/>
      <c r="E402" s="360"/>
      <c r="F402" s="360"/>
      <c r="G402" s="360"/>
    </row>
    <row r="403" spans="1:7" ht="25.5">
      <c r="A403" s="351" t="s">
        <v>1314</v>
      </c>
      <c r="B403" s="352"/>
      <c r="C403" s="351" t="s">
        <v>1315</v>
      </c>
      <c r="D403" s="354" t="s">
        <v>2</v>
      </c>
      <c r="E403" s="282">
        <v>0</v>
      </c>
      <c r="F403" s="282">
        <v>150.27000000000001</v>
      </c>
      <c r="G403" s="282">
        <v>150.27000000000001</v>
      </c>
    </row>
    <row r="404" spans="1:7" ht="25.5">
      <c r="A404" s="351" t="s">
        <v>1316</v>
      </c>
      <c r="B404" s="352"/>
      <c r="C404" s="351" t="s">
        <v>1317</v>
      </c>
      <c r="D404" s="354" t="s">
        <v>2</v>
      </c>
      <c r="E404" s="282">
        <v>0</v>
      </c>
      <c r="F404" s="282">
        <v>36.5</v>
      </c>
      <c r="G404" s="282">
        <v>36.5</v>
      </c>
    </row>
    <row r="405" spans="1:7" ht="12.75">
      <c r="A405" s="351" t="s">
        <v>1318</v>
      </c>
      <c r="B405" s="352"/>
      <c r="C405" s="351" t="s">
        <v>1319</v>
      </c>
      <c r="D405" s="354" t="s">
        <v>2</v>
      </c>
      <c r="E405" s="282">
        <v>0</v>
      </c>
      <c r="F405" s="282">
        <v>9.14</v>
      </c>
      <c r="G405" s="282">
        <v>9.14</v>
      </c>
    </row>
    <row r="406" spans="1:7" ht="25.5">
      <c r="A406" s="351" t="s">
        <v>1320</v>
      </c>
      <c r="B406" s="352"/>
      <c r="C406" s="351" t="s">
        <v>1321</v>
      </c>
      <c r="D406" s="354" t="s">
        <v>63</v>
      </c>
      <c r="E406" s="282">
        <v>0</v>
      </c>
      <c r="F406" s="282">
        <v>36.5</v>
      </c>
      <c r="G406" s="282">
        <v>36.5</v>
      </c>
    </row>
    <row r="407" spans="1:7" ht="25.5">
      <c r="A407" s="351" t="s">
        <v>1322</v>
      </c>
      <c r="B407" s="352"/>
      <c r="C407" s="351" t="s">
        <v>1323</v>
      </c>
      <c r="D407" s="354" t="s">
        <v>2</v>
      </c>
      <c r="E407" s="282">
        <v>0</v>
      </c>
      <c r="F407" s="282">
        <v>7.3</v>
      </c>
      <c r="G407" s="282">
        <v>7.3</v>
      </c>
    </row>
    <row r="408" spans="1:7" ht="25.5">
      <c r="A408" s="351" t="s">
        <v>1324</v>
      </c>
      <c r="B408" s="352"/>
      <c r="C408" s="351" t="s">
        <v>1325</v>
      </c>
      <c r="D408" s="354" t="s">
        <v>2</v>
      </c>
      <c r="E408" s="282">
        <v>0</v>
      </c>
      <c r="F408" s="282">
        <v>14.6</v>
      </c>
      <c r="G408" s="282">
        <v>14.6</v>
      </c>
    </row>
    <row r="409" spans="1:7" ht="25.5">
      <c r="A409" s="351" t="s">
        <v>1326</v>
      </c>
      <c r="B409" s="352"/>
      <c r="C409" s="351" t="s">
        <v>1327</v>
      </c>
      <c r="D409" s="354" t="s">
        <v>2</v>
      </c>
      <c r="E409" s="282">
        <v>0</v>
      </c>
      <c r="F409" s="282">
        <v>3.66</v>
      </c>
      <c r="G409" s="282">
        <v>3.66</v>
      </c>
    </row>
    <row r="410" spans="1:7" ht="25.5">
      <c r="A410" s="351" t="s">
        <v>1328</v>
      </c>
      <c r="B410" s="352"/>
      <c r="C410" s="351" t="s">
        <v>1329</v>
      </c>
      <c r="D410" s="354" t="s">
        <v>2</v>
      </c>
      <c r="E410" s="282">
        <v>0</v>
      </c>
      <c r="F410" s="282">
        <v>5.48</v>
      </c>
      <c r="G410" s="282">
        <v>5.48</v>
      </c>
    </row>
    <row r="411" spans="1:7" ht="12.75">
      <c r="A411" s="351" t="s">
        <v>1330</v>
      </c>
      <c r="B411" s="352"/>
      <c r="C411" s="351" t="s">
        <v>1331</v>
      </c>
      <c r="D411" s="354" t="s">
        <v>2</v>
      </c>
      <c r="E411" s="282">
        <v>0</v>
      </c>
      <c r="F411" s="282">
        <v>9.14</v>
      </c>
      <c r="G411" s="282">
        <v>9.14</v>
      </c>
    </row>
    <row r="412" spans="1:7" ht="12.75">
      <c r="A412" s="357" t="s">
        <v>1332</v>
      </c>
      <c r="B412" s="358" t="s">
        <v>8009</v>
      </c>
      <c r="C412" s="358" t="s">
        <v>8009</v>
      </c>
      <c r="D412" s="359"/>
      <c r="E412" s="360"/>
      <c r="F412" s="360"/>
      <c r="G412" s="360"/>
    </row>
    <row r="413" spans="1:7" ht="25.5">
      <c r="A413" s="351" t="s">
        <v>1333</v>
      </c>
      <c r="B413" s="352"/>
      <c r="C413" s="351" t="s">
        <v>1334</v>
      </c>
      <c r="D413" s="354" t="s">
        <v>2</v>
      </c>
      <c r="E413" s="282">
        <v>0</v>
      </c>
      <c r="F413" s="282">
        <v>25.68</v>
      </c>
      <c r="G413" s="282">
        <v>25.68</v>
      </c>
    </row>
    <row r="414" spans="1:7" ht="12.75">
      <c r="A414" s="351" t="s">
        <v>1335</v>
      </c>
      <c r="B414" s="352"/>
      <c r="C414" s="351" t="s">
        <v>1336</v>
      </c>
      <c r="D414" s="354" t="s">
        <v>2</v>
      </c>
      <c r="E414" s="282">
        <v>0</v>
      </c>
      <c r="F414" s="282">
        <v>2.97</v>
      </c>
      <c r="G414" s="282">
        <v>2.97</v>
      </c>
    </row>
    <row r="415" spans="1:7" ht="12.75">
      <c r="A415" s="351" t="s">
        <v>1337</v>
      </c>
      <c r="B415" s="352"/>
      <c r="C415" s="351" t="s">
        <v>1338</v>
      </c>
      <c r="D415" s="354" t="s">
        <v>2</v>
      </c>
      <c r="E415" s="282">
        <v>0</v>
      </c>
      <c r="F415" s="282">
        <v>36.5</v>
      </c>
      <c r="G415" s="282">
        <v>36.5</v>
      </c>
    </row>
    <row r="416" spans="1:7" ht="25.5">
      <c r="A416" s="351" t="s">
        <v>1339</v>
      </c>
      <c r="B416" s="352"/>
      <c r="C416" s="351" t="s">
        <v>1340</v>
      </c>
      <c r="D416" s="354" t="s">
        <v>2</v>
      </c>
      <c r="E416" s="282">
        <v>0</v>
      </c>
      <c r="F416" s="282">
        <v>18.260000000000002</v>
      </c>
      <c r="G416" s="282">
        <v>18.260000000000002</v>
      </c>
    </row>
    <row r="417" spans="1:7" ht="12.75">
      <c r="A417" s="351" t="s">
        <v>1341</v>
      </c>
      <c r="B417" s="352"/>
      <c r="C417" s="351" t="s">
        <v>1342</v>
      </c>
      <c r="D417" s="354" t="s">
        <v>2</v>
      </c>
      <c r="E417" s="282">
        <v>0</v>
      </c>
      <c r="F417" s="282">
        <v>14.85</v>
      </c>
      <c r="G417" s="282">
        <v>14.85</v>
      </c>
    </row>
    <row r="418" spans="1:7" ht="25.5">
      <c r="A418" s="351" t="s">
        <v>1343</v>
      </c>
      <c r="B418" s="352"/>
      <c r="C418" s="351" t="s">
        <v>1344</v>
      </c>
      <c r="D418" s="354" t="s">
        <v>2</v>
      </c>
      <c r="E418" s="282">
        <v>0</v>
      </c>
      <c r="F418" s="282">
        <v>51.35</v>
      </c>
      <c r="G418" s="282">
        <v>51.35</v>
      </c>
    </row>
    <row r="419" spans="1:7" ht="12.75">
      <c r="A419" s="357" t="s">
        <v>1345</v>
      </c>
      <c r="B419" s="358" t="s">
        <v>8010</v>
      </c>
      <c r="C419" s="358" t="s">
        <v>8010</v>
      </c>
      <c r="D419" s="359"/>
      <c r="E419" s="360"/>
      <c r="F419" s="360"/>
      <c r="G419" s="360"/>
    </row>
    <row r="420" spans="1:7" ht="25.5">
      <c r="A420" s="351" t="s">
        <v>1346</v>
      </c>
      <c r="B420" s="352"/>
      <c r="C420" s="351" t="s">
        <v>1347</v>
      </c>
      <c r="D420" s="354" t="s">
        <v>287</v>
      </c>
      <c r="E420" s="282">
        <v>0</v>
      </c>
      <c r="F420" s="282">
        <v>0.59</v>
      </c>
      <c r="G420" s="282">
        <v>0.59</v>
      </c>
    </row>
    <row r="421" spans="1:7" ht="25.5">
      <c r="A421" s="351" t="s">
        <v>1348</v>
      </c>
      <c r="B421" s="352"/>
      <c r="C421" s="351" t="s">
        <v>1349</v>
      </c>
      <c r="D421" s="354" t="s">
        <v>2</v>
      </c>
      <c r="E421" s="282">
        <v>0</v>
      </c>
      <c r="F421" s="282">
        <v>54.76</v>
      </c>
      <c r="G421" s="282">
        <v>54.76</v>
      </c>
    </row>
    <row r="422" spans="1:7" ht="25.5">
      <c r="A422" s="351" t="s">
        <v>1350</v>
      </c>
      <c r="B422" s="352"/>
      <c r="C422" s="351" t="s">
        <v>1351</v>
      </c>
      <c r="D422" s="354" t="s">
        <v>2</v>
      </c>
      <c r="E422" s="282">
        <v>0</v>
      </c>
      <c r="F422" s="282">
        <v>73</v>
      </c>
      <c r="G422" s="282">
        <v>73</v>
      </c>
    </row>
    <row r="423" spans="1:7" ht="12.75">
      <c r="A423" s="351" t="s">
        <v>1352</v>
      </c>
      <c r="B423" s="352"/>
      <c r="C423" s="351" t="s">
        <v>1353</v>
      </c>
      <c r="D423" s="354" t="s">
        <v>16</v>
      </c>
      <c r="E423" s="282">
        <v>0</v>
      </c>
      <c r="F423" s="282">
        <v>14.6</v>
      </c>
      <c r="G423" s="282">
        <v>14.6</v>
      </c>
    </row>
    <row r="424" spans="1:7" ht="12.75">
      <c r="A424" s="351" t="s">
        <v>1354</v>
      </c>
      <c r="B424" s="352"/>
      <c r="C424" s="351" t="s">
        <v>1355</v>
      </c>
      <c r="D424" s="354" t="s">
        <v>63</v>
      </c>
      <c r="E424" s="282">
        <v>0</v>
      </c>
      <c r="F424" s="282">
        <v>36.5</v>
      </c>
      <c r="G424" s="282">
        <v>36.5</v>
      </c>
    </row>
    <row r="425" spans="1:7" ht="12.75">
      <c r="A425" s="351" t="s">
        <v>1356</v>
      </c>
      <c r="B425" s="352"/>
      <c r="C425" s="351" t="s">
        <v>1357</v>
      </c>
      <c r="D425" s="354" t="s">
        <v>2</v>
      </c>
      <c r="E425" s="282">
        <v>71.23</v>
      </c>
      <c r="F425" s="282">
        <v>102.7</v>
      </c>
      <c r="G425" s="282">
        <v>173.93</v>
      </c>
    </row>
    <row r="426" spans="1:7" ht="12.75">
      <c r="A426" s="351" t="s">
        <v>1358</v>
      </c>
      <c r="B426" s="352"/>
      <c r="C426" s="351" t="s">
        <v>1359</v>
      </c>
      <c r="D426" s="354" t="s">
        <v>2</v>
      </c>
      <c r="E426" s="282">
        <v>71.23</v>
      </c>
      <c r="F426" s="282">
        <v>102.7</v>
      </c>
      <c r="G426" s="282">
        <v>173.93</v>
      </c>
    </row>
    <row r="427" spans="1:7" ht="12.75">
      <c r="A427" s="351" t="s">
        <v>1360</v>
      </c>
      <c r="B427" s="352"/>
      <c r="C427" s="351" t="s">
        <v>1361</v>
      </c>
      <c r="D427" s="354" t="s">
        <v>2</v>
      </c>
      <c r="E427" s="282">
        <v>0</v>
      </c>
      <c r="F427" s="282">
        <v>115.02</v>
      </c>
      <c r="G427" s="282">
        <v>115.02</v>
      </c>
    </row>
    <row r="428" spans="1:7" ht="25.5">
      <c r="A428" s="351" t="s">
        <v>1362</v>
      </c>
      <c r="B428" s="352"/>
      <c r="C428" s="351" t="s">
        <v>1363</v>
      </c>
      <c r="D428" s="354" t="s">
        <v>63</v>
      </c>
      <c r="E428" s="282">
        <v>0</v>
      </c>
      <c r="F428" s="282">
        <v>73</v>
      </c>
      <c r="G428" s="282">
        <v>73</v>
      </c>
    </row>
    <row r="429" spans="1:7" ht="12.75">
      <c r="A429" s="351" t="s">
        <v>1364</v>
      </c>
      <c r="B429" s="352"/>
      <c r="C429" s="351" t="s">
        <v>1365</v>
      </c>
      <c r="D429" s="354" t="s">
        <v>2</v>
      </c>
      <c r="E429" s="282">
        <v>0</v>
      </c>
      <c r="F429" s="282">
        <v>12.85</v>
      </c>
      <c r="G429" s="282">
        <v>12.85</v>
      </c>
    </row>
    <row r="430" spans="1:7" ht="25.5">
      <c r="A430" s="351" t="s">
        <v>1366</v>
      </c>
      <c r="B430" s="352"/>
      <c r="C430" s="351" t="s">
        <v>1367</v>
      </c>
      <c r="D430" s="354" t="s">
        <v>2</v>
      </c>
      <c r="E430" s="282">
        <v>0</v>
      </c>
      <c r="F430" s="282">
        <v>73</v>
      </c>
      <c r="G430" s="282">
        <v>73</v>
      </c>
    </row>
    <row r="431" spans="1:7" ht="12.75">
      <c r="A431" s="351" t="s">
        <v>1368</v>
      </c>
      <c r="B431" s="352"/>
      <c r="C431" s="351" t="s">
        <v>1369</v>
      </c>
      <c r="D431" s="354" t="s">
        <v>2</v>
      </c>
      <c r="E431" s="282">
        <v>0</v>
      </c>
      <c r="F431" s="282">
        <v>17.32</v>
      </c>
      <c r="G431" s="282">
        <v>17.32</v>
      </c>
    </row>
    <row r="432" spans="1:7" ht="12.75">
      <c r="A432" s="351" t="s">
        <v>1370</v>
      </c>
      <c r="B432" s="352"/>
      <c r="C432" s="351" t="s">
        <v>1371</v>
      </c>
      <c r="D432" s="354" t="s">
        <v>2</v>
      </c>
      <c r="E432" s="282">
        <v>0</v>
      </c>
      <c r="F432" s="282">
        <v>2.97</v>
      </c>
      <c r="G432" s="282">
        <v>2.97</v>
      </c>
    </row>
    <row r="433" spans="1:7" ht="12.75">
      <c r="A433" s="351" t="s">
        <v>1372</v>
      </c>
      <c r="B433" s="352"/>
      <c r="C433" s="351" t="s">
        <v>1373</v>
      </c>
      <c r="D433" s="354" t="s">
        <v>2</v>
      </c>
      <c r="E433" s="282">
        <v>0</v>
      </c>
      <c r="F433" s="282">
        <v>2.97</v>
      </c>
      <c r="G433" s="282">
        <v>2.97</v>
      </c>
    </row>
    <row r="434" spans="1:7" ht="25.5">
      <c r="A434" s="351" t="s">
        <v>1374</v>
      </c>
      <c r="B434" s="352"/>
      <c r="C434" s="351" t="s">
        <v>1375</v>
      </c>
      <c r="D434" s="354" t="s">
        <v>2</v>
      </c>
      <c r="E434" s="282">
        <v>0</v>
      </c>
      <c r="F434" s="282">
        <v>23.76</v>
      </c>
      <c r="G434" s="282">
        <v>23.76</v>
      </c>
    </row>
    <row r="435" spans="1:7" ht="12.75">
      <c r="A435" s="357" t="s">
        <v>1376</v>
      </c>
      <c r="B435" s="358" t="s">
        <v>8011</v>
      </c>
      <c r="C435" s="358" t="s">
        <v>8011</v>
      </c>
      <c r="D435" s="359"/>
      <c r="E435" s="360"/>
      <c r="F435" s="360"/>
      <c r="G435" s="360"/>
    </row>
    <row r="436" spans="1:7" ht="12.75">
      <c r="A436" s="351" t="s">
        <v>1377</v>
      </c>
      <c r="B436" s="352"/>
      <c r="C436" s="351" t="s">
        <v>1378</v>
      </c>
      <c r="D436" s="354" t="s">
        <v>2</v>
      </c>
      <c r="E436" s="282">
        <v>0</v>
      </c>
      <c r="F436" s="282">
        <v>3.72</v>
      </c>
      <c r="G436" s="282">
        <v>3.72</v>
      </c>
    </row>
    <row r="437" spans="1:7" ht="25.5">
      <c r="A437" s="351" t="s">
        <v>1379</v>
      </c>
      <c r="B437" s="352"/>
      <c r="C437" s="351" t="s">
        <v>1380</v>
      </c>
      <c r="D437" s="354" t="s">
        <v>2</v>
      </c>
      <c r="E437" s="282">
        <v>0</v>
      </c>
      <c r="F437" s="282">
        <v>252.97</v>
      </c>
      <c r="G437" s="282">
        <v>252.97</v>
      </c>
    </row>
    <row r="438" spans="1:7" ht="25.5">
      <c r="A438" s="351" t="s">
        <v>1381</v>
      </c>
      <c r="B438" s="352"/>
      <c r="C438" s="351" t="s">
        <v>1382</v>
      </c>
      <c r="D438" s="354" t="s">
        <v>2</v>
      </c>
      <c r="E438" s="282">
        <v>0</v>
      </c>
      <c r="F438" s="282">
        <v>23.74</v>
      </c>
      <c r="G438" s="282">
        <v>23.74</v>
      </c>
    </row>
    <row r="439" spans="1:7" ht="25.5">
      <c r="A439" s="351" t="s">
        <v>1383</v>
      </c>
      <c r="B439" s="352"/>
      <c r="C439" s="351" t="s">
        <v>1384</v>
      </c>
      <c r="D439" s="354" t="s">
        <v>2</v>
      </c>
      <c r="E439" s="282">
        <v>142.46</v>
      </c>
      <c r="F439" s="282">
        <v>292</v>
      </c>
      <c r="G439" s="282">
        <v>434.46</v>
      </c>
    </row>
    <row r="440" spans="1:7" ht="25.5">
      <c r="A440" s="351" t="s">
        <v>1385</v>
      </c>
      <c r="B440" s="352"/>
      <c r="C440" s="351" t="s">
        <v>1386</v>
      </c>
      <c r="D440" s="354" t="s">
        <v>16</v>
      </c>
      <c r="E440" s="282">
        <v>0</v>
      </c>
      <c r="F440" s="282">
        <v>18.260000000000002</v>
      </c>
      <c r="G440" s="282">
        <v>18.260000000000002</v>
      </c>
    </row>
    <row r="441" spans="1:7" ht="25.5">
      <c r="A441" s="351" t="s">
        <v>1387</v>
      </c>
      <c r="B441" s="352"/>
      <c r="C441" s="351" t="s">
        <v>1388</v>
      </c>
      <c r="D441" s="354" t="s">
        <v>16</v>
      </c>
      <c r="E441" s="282">
        <v>0</v>
      </c>
      <c r="F441" s="282">
        <v>9.14</v>
      </c>
      <c r="G441" s="282">
        <v>9.14</v>
      </c>
    </row>
    <row r="442" spans="1:7" ht="25.5">
      <c r="A442" s="351" t="s">
        <v>1389</v>
      </c>
      <c r="B442" s="352"/>
      <c r="C442" s="351" t="s">
        <v>1390</v>
      </c>
      <c r="D442" s="354" t="s">
        <v>16</v>
      </c>
      <c r="E442" s="282">
        <v>0</v>
      </c>
      <c r="F442" s="282">
        <v>36.5</v>
      </c>
      <c r="G442" s="282">
        <v>36.5</v>
      </c>
    </row>
    <row r="443" spans="1:7" ht="25.5">
      <c r="A443" s="351" t="s">
        <v>1391</v>
      </c>
      <c r="B443" s="352"/>
      <c r="C443" s="351" t="s">
        <v>1392</v>
      </c>
      <c r="D443" s="354" t="s">
        <v>16</v>
      </c>
      <c r="E443" s="282">
        <v>0</v>
      </c>
      <c r="F443" s="282">
        <v>18.260000000000002</v>
      </c>
      <c r="G443" s="282">
        <v>18.260000000000002</v>
      </c>
    </row>
    <row r="444" spans="1:7" ht="12.75">
      <c r="A444" s="351" t="s">
        <v>1393</v>
      </c>
      <c r="B444" s="352"/>
      <c r="C444" s="351" t="s">
        <v>1394</v>
      </c>
      <c r="D444" s="354" t="s">
        <v>16</v>
      </c>
      <c r="E444" s="282">
        <v>0</v>
      </c>
      <c r="F444" s="282">
        <v>7.3</v>
      </c>
      <c r="G444" s="282">
        <v>7.3</v>
      </c>
    </row>
    <row r="445" spans="1:7" ht="12.75">
      <c r="A445" s="357" t="s">
        <v>1395</v>
      </c>
      <c r="B445" s="358" t="s">
        <v>8012</v>
      </c>
      <c r="C445" s="358" t="s">
        <v>8012</v>
      </c>
      <c r="D445" s="359"/>
      <c r="E445" s="360"/>
      <c r="F445" s="360"/>
      <c r="G445" s="360"/>
    </row>
    <row r="446" spans="1:7" ht="12.75">
      <c r="A446" s="351" t="s">
        <v>1396</v>
      </c>
      <c r="B446" s="352"/>
      <c r="C446" s="351" t="s">
        <v>1397</v>
      </c>
      <c r="D446" s="354" t="s">
        <v>16</v>
      </c>
      <c r="E446" s="282">
        <v>0</v>
      </c>
      <c r="F446" s="282">
        <v>3.42</v>
      </c>
      <c r="G446" s="282">
        <v>3.42</v>
      </c>
    </row>
    <row r="447" spans="1:7" ht="12.75">
      <c r="A447" s="351" t="s">
        <v>1398</v>
      </c>
      <c r="B447" s="352"/>
      <c r="C447" s="351" t="s">
        <v>1399</v>
      </c>
      <c r="D447" s="354" t="s">
        <v>16</v>
      </c>
      <c r="E447" s="282">
        <v>0</v>
      </c>
      <c r="F447" s="282">
        <v>2.23</v>
      </c>
      <c r="G447" s="282">
        <v>2.23</v>
      </c>
    </row>
    <row r="448" spans="1:7" ht="25.5">
      <c r="A448" s="351" t="s">
        <v>1400</v>
      </c>
      <c r="B448" s="352"/>
      <c r="C448" s="351" t="s">
        <v>1401</v>
      </c>
      <c r="D448" s="354" t="s">
        <v>16</v>
      </c>
      <c r="E448" s="282">
        <v>0</v>
      </c>
      <c r="F448" s="282">
        <v>5.94</v>
      </c>
      <c r="G448" s="282">
        <v>5.94</v>
      </c>
    </row>
    <row r="449" spans="1:7" ht="12.75">
      <c r="A449" s="351" t="s">
        <v>1402</v>
      </c>
      <c r="B449" s="352"/>
      <c r="C449" s="351" t="s">
        <v>1403</v>
      </c>
      <c r="D449" s="354" t="s">
        <v>2</v>
      </c>
      <c r="E449" s="282">
        <v>0</v>
      </c>
      <c r="F449" s="282">
        <v>66.39</v>
      </c>
      <c r="G449" s="282">
        <v>66.39</v>
      </c>
    </row>
    <row r="450" spans="1:7" ht="25.5">
      <c r="A450" s="351" t="s">
        <v>1404</v>
      </c>
      <c r="B450" s="352"/>
      <c r="C450" s="351" t="s">
        <v>1405</v>
      </c>
      <c r="D450" s="354" t="s">
        <v>2</v>
      </c>
      <c r="E450" s="282">
        <v>0</v>
      </c>
      <c r="F450" s="282">
        <v>110.94</v>
      </c>
      <c r="G450" s="282">
        <v>110.94</v>
      </c>
    </row>
    <row r="451" spans="1:7" ht="12.75">
      <c r="A451" s="357" t="s">
        <v>1406</v>
      </c>
      <c r="B451" s="358" t="s">
        <v>8013</v>
      </c>
      <c r="C451" s="358" t="s">
        <v>8013</v>
      </c>
      <c r="D451" s="359"/>
      <c r="E451" s="360"/>
      <c r="F451" s="360"/>
      <c r="G451" s="360"/>
    </row>
    <row r="452" spans="1:7" ht="12.75">
      <c r="A452" s="351" t="s">
        <v>1407</v>
      </c>
      <c r="B452" s="352"/>
      <c r="C452" s="351" t="s">
        <v>1408</v>
      </c>
      <c r="D452" s="354" t="s">
        <v>2</v>
      </c>
      <c r="E452" s="282">
        <v>0</v>
      </c>
      <c r="F452" s="282">
        <v>10.36</v>
      </c>
      <c r="G452" s="282">
        <v>10.36</v>
      </c>
    </row>
    <row r="453" spans="1:7" ht="12.75">
      <c r="A453" s="357" t="s">
        <v>1409</v>
      </c>
      <c r="B453" s="358" t="s">
        <v>8014</v>
      </c>
      <c r="C453" s="358" t="s">
        <v>8014</v>
      </c>
      <c r="D453" s="359"/>
      <c r="E453" s="360"/>
      <c r="F453" s="360"/>
      <c r="G453" s="360"/>
    </row>
    <row r="454" spans="1:7" ht="25.5">
      <c r="A454" s="351" t="s">
        <v>1410</v>
      </c>
      <c r="B454" s="352"/>
      <c r="C454" s="351" t="s">
        <v>1411</v>
      </c>
      <c r="D454" s="354" t="s">
        <v>2</v>
      </c>
      <c r="E454" s="282">
        <v>0</v>
      </c>
      <c r="F454" s="282">
        <v>16.559999999999999</v>
      </c>
      <c r="G454" s="282">
        <v>16.559999999999999</v>
      </c>
    </row>
    <row r="455" spans="1:7" ht="12.75">
      <c r="A455" s="357" t="s">
        <v>1412</v>
      </c>
      <c r="B455" s="358" t="s">
        <v>8015</v>
      </c>
      <c r="C455" s="358" t="s">
        <v>8015</v>
      </c>
      <c r="D455" s="359"/>
      <c r="E455" s="360"/>
      <c r="F455" s="360"/>
      <c r="G455" s="360"/>
    </row>
    <row r="456" spans="1:7" ht="38.25">
      <c r="A456" s="351" t="s">
        <v>1413</v>
      </c>
      <c r="B456" s="352"/>
      <c r="C456" s="351" t="s">
        <v>1414</v>
      </c>
      <c r="D456" s="354" t="s">
        <v>16</v>
      </c>
      <c r="E456" s="282">
        <v>0.48</v>
      </c>
      <c r="F456" s="282">
        <v>5.94</v>
      </c>
      <c r="G456" s="282">
        <v>6.42</v>
      </c>
    </row>
    <row r="457" spans="1:7" ht="12.75">
      <c r="A457" s="351" t="s">
        <v>1415</v>
      </c>
      <c r="B457" s="352"/>
      <c r="C457" s="351" t="s">
        <v>1416</v>
      </c>
      <c r="D457" s="354" t="s">
        <v>16</v>
      </c>
      <c r="E457" s="282">
        <v>0</v>
      </c>
      <c r="F457" s="282">
        <v>2.97</v>
      </c>
      <c r="G457" s="282">
        <v>2.97</v>
      </c>
    </row>
    <row r="458" spans="1:7" ht="25.5">
      <c r="A458" s="351" t="s">
        <v>1417</v>
      </c>
      <c r="B458" s="352"/>
      <c r="C458" s="351" t="s">
        <v>1418</v>
      </c>
      <c r="D458" s="354" t="s">
        <v>16</v>
      </c>
      <c r="E458" s="282">
        <v>0</v>
      </c>
      <c r="F458" s="282">
        <v>5.94</v>
      </c>
      <c r="G458" s="282">
        <v>5.94</v>
      </c>
    </row>
    <row r="459" spans="1:7" ht="51">
      <c r="A459" s="351" t="s">
        <v>1419</v>
      </c>
      <c r="B459" s="352"/>
      <c r="C459" s="351" t="s">
        <v>1420</v>
      </c>
      <c r="D459" s="354" t="s">
        <v>63</v>
      </c>
      <c r="E459" s="282">
        <v>3.86</v>
      </c>
      <c r="F459" s="282">
        <v>8.91</v>
      </c>
      <c r="G459" s="282">
        <v>12.77</v>
      </c>
    </row>
    <row r="460" spans="1:7" ht="25.5">
      <c r="A460" s="351" t="s">
        <v>1421</v>
      </c>
      <c r="B460" s="352"/>
      <c r="C460" s="351" t="s">
        <v>1422</v>
      </c>
      <c r="D460" s="354" t="s">
        <v>63</v>
      </c>
      <c r="E460" s="282">
        <v>0</v>
      </c>
      <c r="F460" s="282">
        <v>8.91</v>
      </c>
      <c r="G460" s="282">
        <v>8.91</v>
      </c>
    </row>
    <row r="461" spans="1:7" ht="12.75">
      <c r="A461" s="361" t="s">
        <v>1423</v>
      </c>
      <c r="B461" s="361" t="s">
        <v>8016</v>
      </c>
      <c r="C461" s="361" t="s">
        <v>8016</v>
      </c>
      <c r="D461" s="362"/>
      <c r="E461" s="363"/>
      <c r="F461" s="363"/>
      <c r="G461" s="363"/>
    </row>
    <row r="462" spans="1:7" ht="12.75">
      <c r="A462" s="348" t="s">
        <v>1424</v>
      </c>
      <c r="B462" s="348" t="s">
        <v>8017</v>
      </c>
      <c r="C462" s="348" t="s">
        <v>8017</v>
      </c>
      <c r="D462" s="349"/>
      <c r="E462" s="350"/>
      <c r="F462" s="350"/>
      <c r="G462" s="350"/>
    </row>
    <row r="463" spans="1:7" ht="25.5">
      <c r="A463" s="351" t="s">
        <v>1425</v>
      </c>
      <c r="B463" s="352"/>
      <c r="C463" s="351" t="s">
        <v>1426</v>
      </c>
      <c r="D463" s="354" t="s">
        <v>20</v>
      </c>
      <c r="E463" s="282">
        <v>12.96</v>
      </c>
      <c r="F463" s="282">
        <v>80.19</v>
      </c>
      <c r="G463" s="282">
        <v>93.15</v>
      </c>
    </row>
    <row r="464" spans="1:7" ht="12.75">
      <c r="A464" s="357" t="s">
        <v>1427</v>
      </c>
      <c r="B464" s="358" t="s">
        <v>8018</v>
      </c>
      <c r="C464" s="358" t="s">
        <v>8018</v>
      </c>
      <c r="D464" s="359"/>
      <c r="E464" s="360"/>
      <c r="F464" s="360"/>
      <c r="G464" s="360"/>
    </row>
    <row r="465" spans="1:7" ht="38.25">
      <c r="A465" s="351" t="s">
        <v>1428</v>
      </c>
      <c r="B465" s="352"/>
      <c r="C465" s="351" t="s">
        <v>1429</v>
      </c>
      <c r="D465" s="354" t="s">
        <v>20</v>
      </c>
      <c r="E465" s="282">
        <v>79.819999999999993</v>
      </c>
      <c r="F465" s="282">
        <v>8.91</v>
      </c>
      <c r="G465" s="282">
        <v>88.73</v>
      </c>
    </row>
    <row r="466" spans="1:7" ht="51">
      <c r="A466" s="351" t="s">
        <v>1430</v>
      </c>
      <c r="B466" s="352"/>
      <c r="C466" s="351" t="s">
        <v>1431</v>
      </c>
      <c r="D466" s="354" t="s">
        <v>20</v>
      </c>
      <c r="E466" s="282">
        <v>77.930000000000007</v>
      </c>
      <c r="F466" s="282">
        <v>8.91</v>
      </c>
      <c r="G466" s="282">
        <v>86.84</v>
      </c>
    </row>
    <row r="467" spans="1:7" ht="38.25">
      <c r="A467" s="351" t="s">
        <v>1432</v>
      </c>
      <c r="B467" s="352"/>
      <c r="C467" s="351" t="s">
        <v>1433</v>
      </c>
      <c r="D467" s="354" t="s">
        <v>20</v>
      </c>
      <c r="E467" s="282">
        <v>83.3</v>
      </c>
      <c r="F467" s="282">
        <v>8.91</v>
      </c>
      <c r="G467" s="282">
        <v>92.21</v>
      </c>
    </row>
    <row r="468" spans="1:7" ht="25.5">
      <c r="A468" s="351" t="s">
        <v>1434</v>
      </c>
      <c r="B468" s="352"/>
      <c r="C468" s="351" t="s">
        <v>1435</v>
      </c>
      <c r="D468" s="354" t="s">
        <v>20</v>
      </c>
      <c r="E468" s="282">
        <v>84.15</v>
      </c>
      <c r="F468" s="282">
        <v>8.91</v>
      </c>
      <c r="G468" s="282">
        <v>93.06</v>
      </c>
    </row>
    <row r="469" spans="1:7" ht="12.75">
      <c r="A469" s="357" t="s">
        <v>1436</v>
      </c>
      <c r="B469" s="358" t="s">
        <v>8019</v>
      </c>
      <c r="C469" s="358" t="s">
        <v>8019</v>
      </c>
      <c r="D469" s="359"/>
      <c r="E469" s="360"/>
      <c r="F469" s="360"/>
      <c r="G469" s="360"/>
    </row>
    <row r="470" spans="1:7" ht="25.5">
      <c r="A470" s="351" t="s">
        <v>1437</v>
      </c>
      <c r="B470" s="352"/>
      <c r="C470" s="351" t="s">
        <v>1438</v>
      </c>
      <c r="D470" s="354" t="s">
        <v>20</v>
      </c>
      <c r="E470" s="282">
        <v>11.87</v>
      </c>
      <c r="F470" s="282">
        <v>0</v>
      </c>
      <c r="G470" s="282">
        <v>11.87</v>
      </c>
    </row>
    <row r="471" spans="1:7" ht="25.5">
      <c r="A471" s="351" t="s">
        <v>1439</v>
      </c>
      <c r="B471" s="352"/>
      <c r="C471" s="351" t="s">
        <v>1440</v>
      </c>
      <c r="D471" s="354" t="s">
        <v>20</v>
      </c>
      <c r="E471" s="282">
        <v>22.25</v>
      </c>
      <c r="F471" s="282">
        <v>0</v>
      </c>
      <c r="G471" s="282">
        <v>22.25</v>
      </c>
    </row>
    <row r="472" spans="1:7" ht="25.5">
      <c r="A472" s="351" t="s">
        <v>1441</v>
      </c>
      <c r="B472" s="352"/>
      <c r="C472" s="351" t="s">
        <v>1442</v>
      </c>
      <c r="D472" s="354" t="s">
        <v>20</v>
      </c>
      <c r="E472" s="282">
        <v>27.62</v>
      </c>
      <c r="F472" s="282">
        <v>0</v>
      </c>
      <c r="G472" s="282">
        <v>27.62</v>
      </c>
    </row>
    <row r="473" spans="1:7" ht="25.5">
      <c r="A473" s="351" t="s">
        <v>1443</v>
      </c>
      <c r="B473" s="352"/>
      <c r="C473" s="351" t="s">
        <v>1444</v>
      </c>
      <c r="D473" s="354" t="s">
        <v>20</v>
      </c>
      <c r="E473" s="282">
        <v>31.41</v>
      </c>
      <c r="F473" s="282">
        <v>0</v>
      </c>
      <c r="G473" s="282">
        <v>31.41</v>
      </c>
    </row>
    <row r="474" spans="1:7" ht="25.5">
      <c r="A474" s="351" t="s">
        <v>1445</v>
      </c>
      <c r="B474" s="352"/>
      <c r="C474" s="351" t="s">
        <v>1446</v>
      </c>
      <c r="D474" s="354" t="s">
        <v>1447</v>
      </c>
      <c r="E474" s="282">
        <v>1.57</v>
      </c>
      <c r="F474" s="282">
        <v>0</v>
      </c>
      <c r="G474" s="282">
        <v>1.57</v>
      </c>
    </row>
    <row r="475" spans="1:7" ht="38.25">
      <c r="A475" s="351" t="s">
        <v>1448</v>
      </c>
      <c r="B475" s="352"/>
      <c r="C475" s="351" t="s">
        <v>1449</v>
      </c>
      <c r="D475" s="354" t="s">
        <v>20</v>
      </c>
      <c r="E475" s="282">
        <v>9.36</v>
      </c>
      <c r="F475" s="282">
        <v>0</v>
      </c>
      <c r="G475" s="282">
        <v>9.36</v>
      </c>
    </row>
    <row r="476" spans="1:7" ht="12.75">
      <c r="A476" s="357" t="s">
        <v>1450</v>
      </c>
      <c r="B476" s="358" t="s">
        <v>8020</v>
      </c>
      <c r="C476" s="358" t="s">
        <v>8020</v>
      </c>
      <c r="D476" s="359"/>
      <c r="E476" s="360"/>
      <c r="F476" s="360"/>
      <c r="G476" s="360"/>
    </row>
    <row r="477" spans="1:7" ht="25.5">
      <c r="A477" s="351" t="s">
        <v>1451</v>
      </c>
      <c r="B477" s="352"/>
      <c r="C477" s="351" t="s">
        <v>1452</v>
      </c>
      <c r="D477" s="354" t="s">
        <v>1453</v>
      </c>
      <c r="E477" s="282">
        <v>66.209999999999994</v>
      </c>
      <c r="F477" s="282">
        <v>0</v>
      </c>
      <c r="G477" s="282">
        <v>66.209999999999994</v>
      </c>
    </row>
    <row r="478" spans="1:7" ht="25.5">
      <c r="A478" s="351" t="s">
        <v>1454</v>
      </c>
      <c r="B478" s="352"/>
      <c r="C478" s="351" t="s">
        <v>1455</v>
      </c>
      <c r="D478" s="354" t="s">
        <v>1453</v>
      </c>
      <c r="E478" s="282">
        <v>44.23</v>
      </c>
      <c r="F478" s="282">
        <v>0</v>
      </c>
      <c r="G478" s="282">
        <v>44.23</v>
      </c>
    </row>
    <row r="479" spans="1:7" ht="25.5">
      <c r="A479" s="351" t="s">
        <v>1456</v>
      </c>
      <c r="B479" s="352"/>
      <c r="C479" s="351" t="s">
        <v>1457</v>
      </c>
      <c r="D479" s="354" t="s">
        <v>1453</v>
      </c>
      <c r="E479" s="282">
        <v>81.36</v>
      </c>
      <c r="F479" s="282">
        <v>0</v>
      </c>
      <c r="G479" s="282">
        <v>81.36</v>
      </c>
    </row>
    <row r="480" spans="1:7" ht="25.5">
      <c r="A480" s="351" t="s">
        <v>1458</v>
      </c>
      <c r="B480" s="352"/>
      <c r="C480" s="351" t="s">
        <v>1459</v>
      </c>
      <c r="D480" s="354" t="s">
        <v>1453</v>
      </c>
      <c r="E480" s="282">
        <v>23.33</v>
      </c>
      <c r="F480" s="282">
        <v>0</v>
      </c>
      <c r="G480" s="282">
        <v>23.33</v>
      </c>
    </row>
    <row r="481" spans="1:7" ht="25.5">
      <c r="A481" s="351" t="s">
        <v>1460</v>
      </c>
      <c r="B481" s="352"/>
      <c r="C481" s="351" t="s">
        <v>1461</v>
      </c>
      <c r="D481" s="354" t="s">
        <v>1453</v>
      </c>
      <c r="E481" s="282">
        <v>16.670000000000002</v>
      </c>
      <c r="F481" s="282">
        <v>0</v>
      </c>
      <c r="G481" s="282">
        <v>16.670000000000002</v>
      </c>
    </row>
    <row r="482" spans="1:7" ht="25.5">
      <c r="A482" s="351" t="s">
        <v>1462</v>
      </c>
      <c r="B482" s="352"/>
      <c r="C482" s="351" t="s">
        <v>1463</v>
      </c>
      <c r="D482" s="354" t="s">
        <v>1453</v>
      </c>
      <c r="E482" s="282">
        <v>33.53</v>
      </c>
      <c r="F482" s="282">
        <v>0</v>
      </c>
      <c r="G482" s="282">
        <v>33.53</v>
      </c>
    </row>
    <row r="483" spans="1:7" ht="25.5">
      <c r="A483" s="351" t="s">
        <v>1464</v>
      </c>
      <c r="B483" s="352"/>
      <c r="C483" s="351" t="s">
        <v>1465</v>
      </c>
      <c r="D483" s="354" t="s">
        <v>20</v>
      </c>
      <c r="E483" s="282">
        <v>31</v>
      </c>
      <c r="F483" s="282">
        <v>0</v>
      </c>
      <c r="G483" s="282">
        <v>31</v>
      </c>
    </row>
    <row r="484" spans="1:7" ht="25.5">
      <c r="A484" s="351" t="s">
        <v>1466</v>
      </c>
      <c r="B484" s="352"/>
      <c r="C484" s="351" t="s">
        <v>1467</v>
      </c>
      <c r="D484" s="354" t="s">
        <v>1453</v>
      </c>
      <c r="E484" s="282">
        <v>794</v>
      </c>
      <c r="F484" s="282">
        <v>0</v>
      </c>
      <c r="G484" s="282">
        <v>794</v>
      </c>
    </row>
    <row r="485" spans="1:7" ht="12.75">
      <c r="A485" s="357" t="s">
        <v>1468</v>
      </c>
      <c r="B485" s="358" t="s">
        <v>8021</v>
      </c>
      <c r="C485" s="358" t="s">
        <v>8021</v>
      </c>
      <c r="D485" s="359"/>
      <c r="E485" s="360"/>
      <c r="F485" s="360"/>
      <c r="G485" s="360"/>
    </row>
    <row r="486" spans="1:7" ht="25.5">
      <c r="A486" s="351" t="s">
        <v>1469</v>
      </c>
      <c r="B486" s="352"/>
      <c r="C486" s="351" t="s">
        <v>1470</v>
      </c>
      <c r="D486" s="354" t="s">
        <v>20</v>
      </c>
      <c r="E486" s="282">
        <v>2.79</v>
      </c>
      <c r="F486" s="282">
        <v>0</v>
      </c>
      <c r="G486" s="282">
        <v>2.79</v>
      </c>
    </row>
    <row r="487" spans="1:7" ht="25.5">
      <c r="A487" s="351" t="s">
        <v>1471</v>
      </c>
      <c r="B487" s="352"/>
      <c r="C487" s="351" t="s">
        <v>1472</v>
      </c>
      <c r="D487" s="354" t="s">
        <v>20</v>
      </c>
      <c r="E487" s="282">
        <v>4.71</v>
      </c>
      <c r="F487" s="282">
        <v>0</v>
      </c>
      <c r="G487" s="282">
        <v>4.71</v>
      </c>
    </row>
    <row r="488" spans="1:7" ht="38.25">
      <c r="A488" s="351" t="s">
        <v>1473</v>
      </c>
      <c r="B488" s="352"/>
      <c r="C488" s="351" t="s">
        <v>1474</v>
      </c>
      <c r="D488" s="354" t="s">
        <v>20</v>
      </c>
      <c r="E488" s="282">
        <v>7.03</v>
      </c>
      <c r="F488" s="282">
        <v>0</v>
      </c>
      <c r="G488" s="282">
        <v>7.03</v>
      </c>
    </row>
    <row r="489" spans="1:7" ht="38.25">
      <c r="A489" s="351" t="s">
        <v>1475</v>
      </c>
      <c r="B489" s="352"/>
      <c r="C489" s="351" t="s">
        <v>1476</v>
      </c>
      <c r="D489" s="354" t="s">
        <v>20</v>
      </c>
      <c r="E489" s="282">
        <v>7.77</v>
      </c>
      <c r="F489" s="282">
        <v>0</v>
      </c>
      <c r="G489" s="282">
        <v>7.77</v>
      </c>
    </row>
    <row r="490" spans="1:7" ht="38.25">
      <c r="A490" s="351" t="s">
        <v>1477</v>
      </c>
      <c r="B490" s="352"/>
      <c r="C490" s="351" t="s">
        <v>1478</v>
      </c>
      <c r="D490" s="354" t="s">
        <v>20</v>
      </c>
      <c r="E490" s="282">
        <v>10.39</v>
      </c>
      <c r="F490" s="282">
        <v>0</v>
      </c>
      <c r="G490" s="282">
        <v>10.39</v>
      </c>
    </row>
    <row r="491" spans="1:7" ht="38.25">
      <c r="A491" s="351" t="s">
        <v>309</v>
      </c>
      <c r="B491" s="352"/>
      <c r="C491" s="351" t="s">
        <v>308</v>
      </c>
      <c r="D491" s="354" t="s">
        <v>20</v>
      </c>
      <c r="E491" s="282">
        <v>15.57</v>
      </c>
      <c r="F491" s="282">
        <v>0</v>
      </c>
      <c r="G491" s="282">
        <v>15.57</v>
      </c>
    </row>
    <row r="492" spans="1:7" ht="38.25">
      <c r="A492" s="351" t="s">
        <v>1479</v>
      </c>
      <c r="B492" s="352"/>
      <c r="C492" s="351" t="s">
        <v>1480</v>
      </c>
      <c r="D492" s="354" t="s">
        <v>20</v>
      </c>
      <c r="E492" s="282">
        <v>20.73</v>
      </c>
      <c r="F492" s="282">
        <v>0</v>
      </c>
      <c r="G492" s="282">
        <v>20.73</v>
      </c>
    </row>
    <row r="493" spans="1:7" ht="38.25">
      <c r="A493" s="351" t="s">
        <v>1481</v>
      </c>
      <c r="B493" s="352"/>
      <c r="C493" s="351" t="s">
        <v>1482</v>
      </c>
      <c r="D493" s="354" t="s">
        <v>1447</v>
      </c>
      <c r="E493" s="282">
        <v>1</v>
      </c>
      <c r="F493" s="282">
        <v>0</v>
      </c>
      <c r="G493" s="282">
        <v>1</v>
      </c>
    </row>
    <row r="494" spans="1:7" ht="25.5">
      <c r="A494" s="351" t="s">
        <v>1483</v>
      </c>
      <c r="B494" s="352"/>
      <c r="C494" s="351" t="s">
        <v>1484</v>
      </c>
      <c r="D494" s="354" t="s">
        <v>20</v>
      </c>
      <c r="E494" s="282">
        <v>8.1</v>
      </c>
      <c r="F494" s="282">
        <v>0</v>
      </c>
      <c r="G494" s="282">
        <v>8.1</v>
      </c>
    </row>
    <row r="495" spans="1:7" ht="25.5">
      <c r="A495" s="351" t="s">
        <v>1485</v>
      </c>
      <c r="B495" s="352"/>
      <c r="C495" s="351" t="s">
        <v>1486</v>
      </c>
      <c r="D495" s="354" t="s">
        <v>20</v>
      </c>
      <c r="E495" s="282">
        <v>11.17</v>
      </c>
      <c r="F495" s="282">
        <v>0</v>
      </c>
      <c r="G495" s="282">
        <v>11.17</v>
      </c>
    </row>
    <row r="496" spans="1:7" ht="25.5">
      <c r="A496" s="351" t="s">
        <v>1487</v>
      </c>
      <c r="B496" s="352"/>
      <c r="C496" s="351" t="s">
        <v>1488</v>
      </c>
      <c r="D496" s="354" t="s">
        <v>20</v>
      </c>
      <c r="E496" s="282">
        <v>11.66</v>
      </c>
      <c r="F496" s="282">
        <v>0</v>
      </c>
      <c r="G496" s="282">
        <v>11.66</v>
      </c>
    </row>
    <row r="497" spans="1:7" ht="25.5">
      <c r="A497" s="351" t="s">
        <v>1489</v>
      </c>
      <c r="B497" s="352"/>
      <c r="C497" s="351" t="s">
        <v>1490</v>
      </c>
      <c r="D497" s="354" t="s">
        <v>20</v>
      </c>
      <c r="E497" s="282">
        <v>14.91</v>
      </c>
      <c r="F497" s="282">
        <v>0</v>
      </c>
      <c r="G497" s="282">
        <v>14.91</v>
      </c>
    </row>
    <row r="498" spans="1:7" ht="25.5">
      <c r="A498" s="351" t="s">
        <v>1491</v>
      </c>
      <c r="B498" s="352"/>
      <c r="C498" s="351" t="s">
        <v>1492</v>
      </c>
      <c r="D498" s="354" t="s">
        <v>20</v>
      </c>
      <c r="E498" s="282">
        <v>22.35</v>
      </c>
      <c r="F498" s="282">
        <v>0</v>
      </c>
      <c r="G498" s="282">
        <v>22.35</v>
      </c>
    </row>
    <row r="499" spans="1:7" ht="25.5">
      <c r="A499" s="351" t="s">
        <v>1493</v>
      </c>
      <c r="B499" s="352"/>
      <c r="C499" s="351" t="s">
        <v>1494</v>
      </c>
      <c r="D499" s="354" t="s">
        <v>20</v>
      </c>
      <c r="E499" s="282">
        <v>29.79</v>
      </c>
      <c r="F499" s="282">
        <v>0</v>
      </c>
      <c r="G499" s="282">
        <v>29.79</v>
      </c>
    </row>
    <row r="500" spans="1:7" ht="25.5">
      <c r="A500" s="351" t="s">
        <v>1495</v>
      </c>
      <c r="B500" s="352"/>
      <c r="C500" s="351" t="s">
        <v>1496</v>
      </c>
      <c r="D500" s="354" t="s">
        <v>1447</v>
      </c>
      <c r="E500" s="282">
        <v>1.45</v>
      </c>
      <c r="F500" s="282">
        <v>0</v>
      </c>
      <c r="G500" s="282">
        <v>1.45</v>
      </c>
    </row>
    <row r="501" spans="1:7" ht="12.75">
      <c r="A501" s="361" t="s">
        <v>1497</v>
      </c>
      <c r="B501" s="361" t="s">
        <v>8022</v>
      </c>
      <c r="C501" s="361" t="s">
        <v>8022</v>
      </c>
      <c r="D501" s="362"/>
      <c r="E501" s="363"/>
      <c r="F501" s="363"/>
      <c r="G501" s="363"/>
    </row>
    <row r="502" spans="1:7" ht="12.75">
      <c r="A502" s="348" t="s">
        <v>1498</v>
      </c>
      <c r="B502" s="348" t="s">
        <v>8023</v>
      </c>
      <c r="C502" s="348" t="s">
        <v>8023</v>
      </c>
      <c r="D502" s="349"/>
      <c r="E502" s="350"/>
      <c r="F502" s="350"/>
      <c r="G502" s="350"/>
    </row>
    <row r="503" spans="1:7" ht="25.5">
      <c r="A503" s="351" t="s">
        <v>1499</v>
      </c>
      <c r="B503" s="352"/>
      <c r="C503" s="351" t="s">
        <v>1500</v>
      </c>
      <c r="D503" s="354" t="s">
        <v>20</v>
      </c>
      <c r="E503" s="282">
        <v>0</v>
      </c>
      <c r="F503" s="282">
        <v>37.130000000000003</v>
      </c>
      <c r="G503" s="282">
        <v>37.130000000000003</v>
      </c>
    </row>
    <row r="504" spans="1:7" ht="25.5">
      <c r="A504" s="351" t="s">
        <v>1501</v>
      </c>
      <c r="B504" s="352"/>
      <c r="C504" s="351" t="s">
        <v>1502</v>
      </c>
      <c r="D504" s="354" t="s">
        <v>20</v>
      </c>
      <c r="E504" s="282">
        <v>0</v>
      </c>
      <c r="F504" s="282">
        <v>46.34</v>
      </c>
      <c r="G504" s="282">
        <v>46.34</v>
      </c>
    </row>
    <row r="505" spans="1:7" ht="12.75">
      <c r="A505" s="357" t="s">
        <v>1503</v>
      </c>
      <c r="B505" s="358" t="s">
        <v>8024</v>
      </c>
      <c r="C505" s="358" t="s">
        <v>8024</v>
      </c>
      <c r="D505" s="359"/>
      <c r="E505" s="360"/>
      <c r="F505" s="360"/>
      <c r="G505" s="360"/>
    </row>
    <row r="506" spans="1:7" ht="25.5">
      <c r="A506" s="351" t="s">
        <v>240</v>
      </c>
      <c r="B506" s="352"/>
      <c r="C506" s="351" t="s">
        <v>239</v>
      </c>
      <c r="D506" s="354" t="s">
        <v>20</v>
      </c>
      <c r="E506" s="282">
        <v>0</v>
      </c>
      <c r="F506" s="282">
        <v>44.55</v>
      </c>
      <c r="G506" s="282">
        <v>44.55</v>
      </c>
    </row>
    <row r="507" spans="1:7" ht="25.5">
      <c r="A507" s="351" t="s">
        <v>1504</v>
      </c>
      <c r="B507" s="352"/>
      <c r="C507" s="351" t="s">
        <v>1505</v>
      </c>
      <c r="D507" s="354" t="s">
        <v>20</v>
      </c>
      <c r="E507" s="282">
        <v>0</v>
      </c>
      <c r="F507" s="282">
        <v>57.61</v>
      </c>
      <c r="G507" s="282">
        <v>57.61</v>
      </c>
    </row>
    <row r="508" spans="1:7" ht="12.75">
      <c r="A508" s="357" t="s">
        <v>1506</v>
      </c>
      <c r="B508" s="358" t="s">
        <v>8025</v>
      </c>
      <c r="C508" s="358" t="s">
        <v>8025</v>
      </c>
      <c r="D508" s="359"/>
      <c r="E508" s="360"/>
      <c r="F508" s="360"/>
      <c r="G508" s="360"/>
    </row>
    <row r="509" spans="1:7" ht="25.5">
      <c r="A509" s="351" t="s">
        <v>1507</v>
      </c>
      <c r="B509" s="352"/>
      <c r="C509" s="351" t="s">
        <v>1508</v>
      </c>
      <c r="D509" s="354" t="s">
        <v>20</v>
      </c>
      <c r="E509" s="282">
        <v>0</v>
      </c>
      <c r="F509" s="282">
        <v>6.39</v>
      </c>
      <c r="G509" s="282">
        <v>6.39</v>
      </c>
    </row>
    <row r="510" spans="1:7" ht="25.5">
      <c r="A510" s="351" t="s">
        <v>242</v>
      </c>
      <c r="B510" s="352"/>
      <c r="C510" s="351" t="s">
        <v>241</v>
      </c>
      <c r="D510" s="354" t="s">
        <v>20</v>
      </c>
      <c r="E510" s="282">
        <v>0</v>
      </c>
      <c r="F510" s="282">
        <v>13.86</v>
      </c>
      <c r="G510" s="282">
        <v>13.86</v>
      </c>
    </row>
    <row r="511" spans="1:7" ht="25.5">
      <c r="A511" s="351" t="s">
        <v>1509</v>
      </c>
      <c r="B511" s="352"/>
      <c r="C511" s="351" t="s">
        <v>1510</v>
      </c>
      <c r="D511" s="354" t="s">
        <v>20</v>
      </c>
      <c r="E511" s="282">
        <v>11.08</v>
      </c>
      <c r="F511" s="282">
        <v>49.9</v>
      </c>
      <c r="G511" s="282">
        <v>60.98</v>
      </c>
    </row>
    <row r="512" spans="1:7" ht="12.75">
      <c r="A512" s="357" t="s">
        <v>1511</v>
      </c>
      <c r="B512" s="358" t="s">
        <v>8026</v>
      </c>
      <c r="C512" s="358" t="s">
        <v>8026</v>
      </c>
      <c r="D512" s="359"/>
      <c r="E512" s="360"/>
      <c r="F512" s="360"/>
      <c r="G512" s="360"/>
    </row>
    <row r="513" spans="1:7" ht="25.5">
      <c r="A513" s="351" t="s">
        <v>1512</v>
      </c>
      <c r="B513" s="352"/>
      <c r="C513" s="351" t="s">
        <v>1513</v>
      </c>
      <c r="D513" s="354" t="s">
        <v>20</v>
      </c>
      <c r="E513" s="282">
        <v>0</v>
      </c>
      <c r="F513" s="282">
        <v>45.87</v>
      </c>
      <c r="G513" s="282">
        <v>45.87</v>
      </c>
    </row>
    <row r="514" spans="1:7" ht="12.75">
      <c r="A514" s="357" t="s">
        <v>1514</v>
      </c>
      <c r="B514" s="358" t="s">
        <v>8027</v>
      </c>
      <c r="C514" s="358" t="s">
        <v>8027</v>
      </c>
      <c r="D514" s="359"/>
      <c r="E514" s="360"/>
      <c r="F514" s="360"/>
      <c r="G514" s="360"/>
    </row>
    <row r="515" spans="1:7" ht="12.75">
      <c r="A515" s="351" t="s">
        <v>1515</v>
      </c>
      <c r="B515" s="352"/>
      <c r="C515" s="351" t="s">
        <v>1516</v>
      </c>
      <c r="D515" s="354" t="s">
        <v>20</v>
      </c>
      <c r="E515" s="282">
        <v>0</v>
      </c>
      <c r="F515" s="282">
        <v>8.91</v>
      </c>
      <c r="G515" s="282">
        <v>8.91</v>
      </c>
    </row>
    <row r="516" spans="1:7" ht="12.75">
      <c r="A516" s="361" t="s">
        <v>1517</v>
      </c>
      <c r="B516" s="361" t="s">
        <v>8028</v>
      </c>
      <c r="C516" s="361" t="s">
        <v>8028</v>
      </c>
      <c r="D516" s="362"/>
      <c r="E516" s="363"/>
      <c r="F516" s="363"/>
      <c r="G516" s="363"/>
    </row>
    <row r="517" spans="1:7" ht="12.75">
      <c r="A517" s="348" t="s">
        <v>1518</v>
      </c>
      <c r="B517" s="348" t="s">
        <v>8029</v>
      </c>
      <c r="C517" s="348" t="s">
        <v>8029</v>
      </c>
      <c r="D517" s="349"/>
      <c r="E517" s="350"/>
      <c r="F517" s="350"/>
      <c r="G517" s="350"/>
    </row>
    <row r="518" spans="1:7" ht="25.5">
      <c r="A518" s="351" t="s">
        <v>1519</v>
      </c>
      <c r="B518" s="352"/>
      <c r="C518" s="351" t="s">
        <v>1520</v>
      </c>
      <c r="D518" s="354" t="s">
        <v>20</v>
      </c>
      <c r="E518" s="282">
        <v>8.43</v>
      </c>
      <c r="F518" s="282">
        <v>0.21</v>
      </c>
      <c r="G518" s="282">
        <v>8.64</v>
      </c>
    </row>
    <row r="519" spans="1:7" ht="25.5">
      <c r="A519" s="351" t="s">
        <v>1521</v>
      </c>
      <c r="B519" s="352"/>
      <c r="C519" s="351" t="s">
        <v>1522</v>
      </c>
      <c r="D519" s="354" t="s">
        <v>20</v>
      </c>
      <c r="E519" s="282">
        <v>8.67</v>
      </c>
      <c r="F519" s="282">
        <v>0.21</v>
      </c>
      <c r="G519" s="282">
        <v>8.8800000000000008</v>
      </c>
    </row>
    <row r="520" spans="1:7" ht="25.5">
      <c r="A520" s="351" t="s">
        <v>1523</v>
      </c>
      <c r="B520" s="352"/>
      <c r="C520" s="351" t="s">
        <v>1524</v>
      </c>
      <c r="D520" s="354" t="s">
        <v>20</v>
      </c>
      <c r="E520" s="282">
        <v>14.39</v>
      </c>
      <c r="F520" s="282">
        <v>0.7</v>
      </c>
      <c r="G520" s="282">
        <v>15.09</v>
      </c>
    </row>
    <row r="521" spans="1:7" ht="25.5">
      <c r="A521" s="351" t="s">
        <v>1525</v>
      </c>
      <c r="B521" s="352"/>
      <c r="C521" s="351" t="s">
        <v>1526</v>
      </c>
      <c r="D521" s="354" t="s">
        <v>20</v>
      </c>
      <c r="E521" s="282">
        <v>8.1199999999999992</v>
      </c>
      <c r="F521" s="282">
        <v>0</v>
      </c>
      <c r="G521" s="282">
        <v>8.1199999999999992</v>
      </c>
    </row>
    <row r="522" spans="1:7" ht="12.75">
      <c r="A522" s="357" t="s">
        <v>1527</v>
      </c>
      <c r="B522" s="358" t="s">
        <v>8030</v>
      </c>
      <c r="C522" s="358" t="s">
        <v>8030</v>
      </c>
      <c r="D522" s="359"/>
      <c r="E522" s="360"/>
      <c r="F522" s="360"/>
      <c r="G522" s="360"/>
    </row>
    <row r="523" spans="1:7" ht="25.5">
      <c r="A523" s="351" t="s">
        <v>1528</v>
      </c>
      <c r="B523" s="352"/>
      <c r="C523" s="351" t="s">
        <v>1529</v>
      </c>
      <c r="D523" s="354" t="s">
        <v>20</v>
      </c>
      <c r="E523" s="282">
        <v>5.73</v>
      </c>
      <c r="F523" s="282">
        <v>0.95</v>
      </c>
      <c r="G523" s="282">
        <v>6.68</v>
      </c>
    </row>
    <row r="524" spans="1:7" ht="25.5">
      <c r="A524" s="351" t="s">
        <v>1530</v>
      </c>
      <c r="B524" s="352"/>
      <c r="C524" s="351" t="s">
        <v>1531</v>
      </c>
      <c r="D524" s="354" t="s">
        <v>20</v>
      </c>
      <c r="E524" s="282">
        <v>6.46</v>
      </c>
      <c r="F524" s="282">
        <v>1.08</v>
      </c>
      <c r="G524" s="282">
        <v>7.54</v>
      </c>
    </row>
    <row r="525" spans="1:7" ht="25.5">
      <c r="A525" s="351" t="s">
        <v>1532</v>
      </c>
      <c r="B525" s="352"/>
      <c r="C525" s="351" t="s">
        <v>1533</v>
      </c>
      <c r="D525" s="354" t="s">
        <v>20</v>
      </c>
      <c r="E525" s="282">
        <v>10.96</v>
      </c>
      <c r="F525" s="282">
        <v>0.62</v>
      </c>
      <c r="G525" s="282">
        <v>11.58</v>
      </c>
    </row>
    <row r="526" spans="1:7" ht="38.25">
      <c r="A526" s="351" t="s">
        <v>1534</v>
      </c>
      <c r="B526" s="352"/>
      <c r="C526" s="351" t="s">
        <v>1535</v>
      </c>
      <c r="D526" s="354" t="s">
        <v>20</v>
      </c>
      <c r="E526" s="282">
        <v>11.68</v>
      </c>
      <c r="F526" s="282">
        <v>0.59</v>
      </c>
      <c r="G526" s="282">
        <v>12.27</v>
      </c>
    </row>
    <row r="527" spans="1:7" ht="12.75">
      <c r="A527" s="357" t="s">
        <v>1536</v>
      </c>
      <c r="B527" s="358" t="s">
        <v>8031</v>
      </c>
      <c r="C527" s="358" t="s">
        <v>8031</v>
      </c>
      <c r="D527" s="359"/>
      <c r="E527" s="360"/>
      <c r="F527" s="360"/>
      <c r="G527" s="360"/>
    </row>
    <row r="528" spans="1:7" ht="25.5">
      <c r="A528" s="351" t="s">
        <v>1537</v>
      </c>
      <c r="B528" s="352"/>
      <c r="C528" s="351" t="s">
        <v>1538</v>
      </c>
      <c r="D528" s="354" t="s">
        <v>20</v>
      </c>
      <c r="E528" s="282">
        <v>24.16</v>
      </c>
      <c r="F528" s="282">
        <v>1.38</v>
      </c>
      <c r="G528" s="282">
        <v>25.54</v>
      </c>
    </row>
    <row r="529" spans="1:7" ht="25.5">
      <c r="A529" s="351" t="s">
        <v>1539</v>
      </c>
      <c r="B529" s="352"/>
      <c r="C529" s="351" t="s">
        <v>1540</v>
      </c>
      <c r="D529" s="354" t="s">
        <v>20</v>
      </c>
      <c r="E529" s="282">
        <v>20.51</v>
      </c>
      <c r="F529" s="282">
        <v>1.1100000000000001</v>
      </c>
      <c r="G529" s="282">
        <v>21.62</v>
      </c>
    </row>
    <row r="530" spans="1:7" ht="12.75">
      <c r="A530" s="357" t="s">
        <v>1541</v>
      </c>
      <c r="B530" s="358" t="s">
        <v>8032</v>
      </c>
      <c r="C530" s="358" t="s">
        <v>8032</v>
      </c>
      <c r="D530" s="359"/>
      <c r="E530" s="360"/>
      <c r="F530" s="360"/>
      <c r="G530" s="360"/>
    </row>
    <row r="531" spans="1:7" ht="25.5">
      <c r="A531" s="351" t="s">
        <v>1542</v>
      </c>
      <c r="B531" s="352"/>
      <c r="C531" s="351" t="s">
        <v>1543</v>
      </c>
      <c r="D531" s="354" t="s">
        <v>20</v>
      </c>
      <c r="E531" s="282">
        <v>233.34</v>
      </c>
      <c r="F531" s="282">
        <v>0</v>
      </c>
      <c r="G531" s="282">
        <v>233.34</v>
      </c>
    </row>
    <row r="532" spans="1:7" ht="12.75">
      <c r="A532" s="357" t="s">
        <v>1544</v>
      </c>
      <c r="B532" s="358" t="s">
        <v>8033</v>
      </c>
      <c r="C532" s="358" t="s">
        <v>8033</v>
      </c>
      <c r="D532" s="359"/>
      <c r="E532" s="360"/>
      <c r="F532" s="360"/>
      <c r="G532" s="360"/>
    </row>
    <row r="533" spans="1:7" ht="25.5">
      <c r="A533" s="351" t="s">
        <v>1545</v>
      </c>
      <c r="B533" s="352"/>
      <c r="C533" s="351" t="s">
        <v>1546</v>
      </c>
      <c r="D533" s="354" t="s">
        <v>20</v>
      </c>
      <c r="E533" s="282">
        <v>3.24</v>
      </c>
      <c r="F533" s="282">
        <v>0.09</v>
      </c>
      <c r="G533" s="282">
        <v>3.33</v>
      </c>
    </row>
    <row r="534" spans="1:7" ht="12.75">
      <c r="A534" s="357" t="s">
        <v>1547</v>
      </c>
      <c r="B534" s="358" t="s">
        <v>8034</v>
      </c>
      <c r="C534" s="358" t="s">
        <v>8034</v>
      </c>
      <c r="D534" s="359"/>
      <c r="E534" s="360"/>
      <c r="F534" s="360"/>
      <c r="G534" s="360"/>
    </row>
    <row r="535" spans="1:7" ht="25.5">
      <c r="A535" s="351" t="s">
        <v>1548</v>
      </c>
      <c r="B535" s="352"/>
      <c r="C535" s="351" t="s">
        <v>1549</v>
      </c>
      <c r="D535" s="354" t="s">
        <v>20</v>
      </c>
      <c r="E535" s="282">
        <v>2.54</v>
      </c>
      <c r="F535" s="282">
        <v>2.0699999999999998</v>
      </c>
      <c r="G535" s="282">
        <v>4.6100000000000003</v>
      </c>
    </row>
    <row r="536" spans="1:7" ht="25.5">
      <c r="A536" s="351" t="s">
        <v>1550</v>
      </c>
      <c r="B536" s="352"/>
      <c r="C536" s="351" t="s">
        <v>1551</v>
      </c>
      <c r="D536" s="354" t="s">
        <v>20</v>
      </c>
      <c r="E536" s="282">
        <v>11.8</v>
      </c>
      <c r="F536" s="282">
        <v>1.9</v>
      </c>
      <c r="G536" s="282">
        <v>13.7</v>
      </c>
    </row>
    <row r="537" spans="1:7" ht="12.75">
      <c r="A537" s="357" t="s">
        <v>1552</v>
      </c>
      <c r="B537" s="358" t="s">
        <v>8035</v>
      </c>
      <c r="C537" s="358" t="s">
        <v>8035</v>
      </c>
      <c r="D537" s="359"/>
      <c r="E537" s="360"/>
      <c r="F537" s="360"/>
      <c r="G537" s="360"/>
    </row>
    <row r="538" spans="1:7" ht="38.25">
      <c r="A538" s="351" t="s">
        <v>1553</v>
      </c>
      <c r="B538" s="352"/>
      <c r="C538" s="351" t="s">
        <v>1554</v>
      </c>
      <c r="D538" s="354" t="s">
        <v>20</v>
      </c>
      <c r="E538" s="282">
        <v>9.3000000000000007</v>
      </c>
      <c r="F538" s="282">
        <v>0.32</v>
      </c>
      <c r="G538" s="282">
        <v>9.6199999999999992</v>
      </c>
    </row>
    <row r="539" spans="1:7" ht="38.25">
      <c r="A539" s="351" t="s">
        <v>1555</v>
      </c>
      <c r="B539" s="352"/>
      <c r="C539" s="351" t="s">
        <v>1556</v>
      </c>
      <c r="D539" s="354" t="s">
        <v>20</v>
      </c>
      <c r="E539" s="282">
        <v>6.6</v>
      </c>
      <c r="F539" s="282">
        <v>0.22</v>
      </c>
      <c r="G539" s="282">
        <v>6.82</v>
      </c>
    </row>
    <row r="540" spans="1:7" ht="38.25">
      <c r="A540" s="351" t="s">
        <v>1557</v>
      </c>
      <c r="B540" s="352"/>
      <c r="C540" s="351" t="s">
        <v>1558</v>
      </c>
      <c r="D540" s="354" t="s">
        <v>20</v>
      </c>
      <c r="E540" s="282">
        <v>6.71</v>
      </c>
      <c r="F540" s="282">
        <v>0.09</v>
      </c>
      <c r="G540" s="282">
        <v>6.8</v>
      </c>
    </row>
    <row r="541" spans="1:7" ht="38.25">
      <c r="A541" s="351" t="s">
        <v>1559</v>
      </c>
      <c r="B541" s="352"/>
      <c r="C541" s="351" t="s">
        <v>1560</v>
      </c>
      <c r="D541" s="354" t="s">
        <v>20</v>
      </c>
      <c r="E541" s="282">
        <v>10.99</v>
      </c>
      <c r="F541" s="282">
        <v>0.3</v>
      </c>
      <c r="G541" s="282">
        <v>11.29</v>
      </c>
    </row>
    <row r="542" spans="1:7" ht="12.75">
      <c r="A542" s="361" t="s">
        <v>1561</v>
      </c>
      <c r="B542" s="361" t="s">
        <v>8036</v>
      </c>
      <c r="C542" s="361" t="s">
        <v>8036</v>
      </c>
      <c r="D542" s="362"/>
      <c r="E542" s="363"/>
      <c r="F542" s="363"/>
      <c r="G542" s="363"/>
    </row>
    <row r="543" spans="1:7" ht="12.75">
      <c r="A543" s="348" t="s">
        <v>1562</v>
      </c>
      <c r="B543" s="348" t="s">
        <v>8037</v>
      </c>
      <c r="C543" s="348" t="s">
        <v>8037</v>
      </c>
      <c r="D543" s="349"/>
      <c r="E543" s="350"/>
      <c r="F543" s="350"/>
      <c r="G543" s="350"/>
    </row>
    <row r="544" spans="1:7" ht="12.75">
      <c r="A544" s="351" t="s">
        <v>1563</v>
      </c>
      <c r="B544" s="352"/>
      <c r="C544" s="351" t="s">
        <v>1564</v>
      </c>
      <c r="D544" s="354" t="s">
        <v>63</v>
      </c>
      <c r="E544" s="282">
        <v>18.260000000000002</v>
      </c>
      <c r="F544" s="282">
        <v>43.78</v>
      </c>
      <c r="G544" s="282">
        <v>62.04</v>
      </c>
    </row>
    <row r="545" spans="1:7" ht="12.75">
      <c r="A545" s="351" t="s">
        <v>1565</v>
      </c>
      <c r="B545" s="352"/>
      <c r="C545" s="351" t="s">
        <v>1566</v>
      </c>
      <c r="D545" s="354" t="s">
        <v>63</v>
      </c>
      <c r="E545" s="282">
        <v>10.220000000000001</v>
      </c>
      <c r="F545" s="282">
        <v>26.34</v>
      </c>
      <c r="G545" s="282">
        <v>36.56</v>
      </c>
    </row>
    <row r="546" spans="1:7" ht="12.75">
      <c r="A546" s="351" t="s">
        <v>1567</v>
      </c>
      <c r="B546" s="352"/>
      <c r="C546" s="351" t="s">
        <v>1568</v>
      </c>
      <c r="D546" s="354" t="s">
        <v>63</v>
      </c>
      <c r="E546" s="282">
        <v>6.78</v>
      </c>
      <c r="F546" s="282">
        <v>6.37</v>
      </c>
      <c r="G546" s="282">
        <v>13.15</v>
      </c>
    </row>
    <row r="547" spans="1:7" ht="12.75">
      <c r="A547" s="351" t="s">
        <v>1569</v>
      </c>
      <c r="B547" s="352"/>
      <c r="C547" s="351" t="s">
        <v>1570</v>
      </c>
      <c r="D547" s="354" t="s">
        <v>63</v>
      </c>
      <c r="E547" s="282">
        <v>22.57</v>
      </c>
      <c r="F547" s="282">
        <v>50.95</v>
      </c>
      <c r="G547" s="282">
        <v>73.52</v>
      </c>
    </row>
    <row r="548" spans="1:7" ht="25.5">
      <c r="A548" s="351" t="s">
        <v>1571</v>
      </c>
      <c r="B548" s="352"/>
      <c r="C548" s="351" t="s">
        <v>1572</v>
      </c>
      <c r="D548" s="354" t="s">
        <v>63</v>
      </c>
      <c r="E548" s="282">
        <v>130.44999999999999</v>
      </c>
      <c r="F548" s="282">
        <v>0</v>
      </c>
      <c r="G548" s="282">
        <v>130.44999999999999</v>
      </c>
    </row>
    <row r="549" spans="1:7" ht="25.5">
      <c r="A549" s="351" t="s">
        <v>1573</v>
      </c>
      <c r="B549" s="352"/>
      <c r="C549" s="351" t="s">
        <v>1574</v>
      </c>
      <c r="D549" s="354" t="s">
        <v>63</v>
      </c>
      <c r="E549" s="282">
        <v>142.94999999999999</v>
      </c>
      <c r="F549" s="282">
        <v>0</v>
      </c>
      <c r="G549" s="282">
        <v>142.94999999999999</v>
      </c>
    </row>
    <row r="550" spans="1:7" ht="25.5">
      <c r="A550" s="351" t="s">
        <v>1575</v>
      </c>
      <c r="B550" s="352"/>
      <c r="C550" s="351" t="s">
        <v>1576</v>
      </c>
      <c r="D550" s="354" t="s">
        <v>63</v>
      </c>
      <c r="E550" s="282">
        <v>158.29</v>
      </c>
      <c r="F550" s="282">
        <v>0</v>
      </c>
      <c r="G550" s="282">
        <v>158.29</v>
      </c>
    </row>
    <row r="551" spans="1:7" ht="12.75">
      <c r="A551" s="357" t="s">
        <v>1577</v>
      </c>
      <c r="B551" s="358" t="s">
        <v>8038</v>
      </c>
      <c r="C551" s="358" t="s">
        <v>8038</v>
      </c>
      <c r="D551" s="359"/>
      <c r="E551" s="360"/>
      <c r="F551" s="360"/>
      <c r="G551" s="360"/>
    </row>
    <row r="552" spans="1:7" ht="25.5">
      <c r="A552" s="351" t="s">
        <v>1578</v>
      </c>
      <c r="B552" s="352"/>
      <c r="C552" s="351" t="s">
        <v>1579</v>
      </c>
      <c r="D552" s="354" t="s">
        <v>20</v>
      </c>
      <c r="E552" s="282">
        <v>12.26</v>
      </c>
      <c r="F552" s="282">
        <v>23.89</v>
      </c>
      <c r="G552" s="282">
        <v>36.15</v>
      </c>
    </row>
    <row r="553" spans="1:7" ht="25.5">
      <c r="A553" s="351" t="s">
        <v>1580</v>
      </c>
      <c r="B553" s="352"/>
      <c r="C553" s="351" t="s">
        <v>1581</v>
      </c>
      <c r="D553" s="354" t="s">
        <v>19</v>
      </c>
      <c r="E553" s="282">
        <v>3.46</v>
      </c>
      <c r="F553" s="282">
        <v>1.66</v>
      </c>
      <c r="G553" s="282">
        <v>5.12</v>
      </c>
    </row>
    <row r="554" spans="1:7" ht="12.75">
      <c r="A554" s="351" t="s">
        <v>1582</v>
      </c>
      <c r="B554" s="352"/>
      <c r="C554" s="351" t="s">
        <v>1583</v>
      </c>
      <c r="D554" s="354" t="s">
        <v>1584</v>
      </c>
      <c r="E554" s="282">
        <v>3.23</v>
      </c>
      <c r="F554" s="282">
        <v>1.49</v>
      </c>
      <c r="G554" s="282">
        <v>4.72</v>
      </c>
    </row>
    <row r="555" spans="1:7" ht="25.5">
      <c r="A555" s="351" t="s">
        <v>1585</v>
      </c>
      <c r="B555" s="352"/>
      <c r="C555" s="351" t="s">
        <v>1586</v>
      </c>
      <c r="D555" s="354" t="s">
        <v>20</v>
      </c>
      <c r="E555" s="282">
        <v>0</v>
      </c>
      <c r="F555" s="282">
        <v>11.31</v>
      </c>
      <c r="G555" s="282">
        <v>11.31</v>
      </c>
    </row>
    <row r="556" spans="1:7" ht="12.75">
      <c r="A556" s="357" t="s">
        <v>1587</v>
      </c>
      <c r="B556" s="358" t="s">
        <v>8039</v>
      </c>
      <c r="C556" s="358" t="s">
        <v>8039</v>
      </c>
      <c r="D556" s="359"/>
      <c r="E556" s="360"/>
      <c r="F556" s="360"/>
      <c r="G556" s="360"/>
    </row>
    <row r="557" spans="1:7" ht="12.75">
      <c r="A557" s="351" t="s">
        <v>1588</v>
      </c>
      <c r="B557" s="352"/>
      <c r="C557" s="351" t="s">
        <v>1589</v>
      </c>
      <c r="D557" s="354" t="s">
        <v>20</v>
      </c>
      <c r="E557" s="282">
        <v>0</v>
      </c>
      <c r="F557" s="282">
        <v>6.58</v>
      </c>
      <c r="G557" s="282">
        <v>6.58</v>
      </c>
    </row>
    <row r="558" spans="1:7" ht="12.75">
      <c r="A558" s="357" t="s">
        <v>1590</v>
      </c>
      <c r="B558" s="358" t="s">
        <v>8040</v>
      </c>
      <c r="C558" s="358" t="s">
        <v>8040</v>
      </c>
      <c r="D558" s="359"/>
      <c r="E558" s="360"/>
      <c r="F558" s="360"/>
      <c r="G558" s="360"/>
    </row>
    <row r="559" spans="1:7" ht="25.5">
      <c r="A559" s="351" t="s">
        <v>1591</v>
      </c>
      <c r="B559" s="352"/>
      <c r="C559" s="351" t="s">
        <v>1592</v>
      </c>
      <c r="D559" s="354" t="s">
        <v>63</v>
      </c>
      <c r="E559" s="282">
        <v>18.8</v>
      </c>
      <c r="F559" s="282">
        <v>0.56000000000000005</v>
      </c>
      <c r="G559" s="282">
        <v>19.36</v>
      </c>
    </row>
    <row r="560" spans="1:7" ht="12.75">
      <c r="A560" s="351" t="s">
        <v>1593</v>
      </c>
      <c r="B560" s="352"/>
      <c r="C560" s="351" t="s">
        <v>1594</v>
      </c>
      <c r="D560" s="354" t="s">
        <v>20</v>
      </c>
      <c r="E560" s="282">
        <v>73.739999999999995</v>
      </c>
      <c r="F560" s="282">
        <v>16.47</v>
      </c>
      <c r="G560" s="282">
        <v>90.21</v>
      </c>
    </row>
    <row r="561" spans="1:7" ht="12.75">
      <c r="A561" s="351" t="s">
        <v>1595</v>
      </c>
      <c r="B561" s="352"/>
      <c r="C561" s="351" t="s">
        <v>1596</v>
      </c>
      <c r="D561" s="354" t="s">
        <v>20</v>
      </c>
      <c r="E561" s="282">
        <v>81.7</v>
      </c>
      <c r="F561" s="282">
        <v>9.8800000000000008</v>
      </c>
      <c r="G561" s="282">
        <v>91.58</v>
      </c>
    </row>
    <row r="562" spans="1:7" ht="25.5">
      <c r="A562" s="351" t="s">
        <v>1597</v>
      </c>
      <c r="B562" s="352"/>
      <c r="C562" s="351" t="s">
        <v>1598</v>
      </c>
      <c r="D562" s="354" t="s">
        <v>63</v>
      </c>
      <c r="E562" s="282">
        <v>3.07</v>
      </c>
      <c r="F562" s="282">
        <v>9.8800000000000008</v>
      </c>
      <c r="G562" s="282">
        <v>12.95</v>
      </c>
    </row>
    <row r="563" spans="1:7" ht="38.25">
      <c r="A563" s="351" t="s">
        <v>1599</v>
      </c>
      <c r="B563" s="352"/>
      <c r="C563" s="351" t="s">
        <v>1600</v>
      </c>
      <c r="D563" s="354" t="s">
        <v>63</v>
      </c>
      <c r="E563" s="282">
        <v>4.24</v>
      </c>
      <c r="F563" s="282">
        <v>9.8800000000000008</v>
      </c>
      <c r="G563" s="282">
        <v>14.12</v>
      </c>
    </row>
    <row r="564" spans="1:7" ht="38.25">
      <c r="A564" s="351" t="s">
        <v>1601</v>
      </c>
      <c r="B564" s="352"/>
      <c r="C564" s="351" t="s">
        <v>1602</v>
      </c>
      <c r="D564" s="354" t="s">
        <v>63</v>
      </c>
      <c r="E564" s="282">
        <v>8.49</v>
      </c>
      <c r="F564" s="282">
        <v>9.8800000000000008</v>
      </c>
      <c r="G564" s="282">
        <v>18.37</v>
      </c>
    </row>
    <row r="565" spans="1:7" ht="12.75">
      <c r="A565" s="357" t="s">
        <v>1603</v>
      </c>
      <c r="B565" s="358" t="s">
        <v>8041</v>
      </c>
      <c r="C565" s="358" t="s">
        <v>8041</v>
      </c>
      <c r="D565" s="359"/>
      <c r="E565" s="360"/>
      <c r="F565" s="360"/>
      <c r="G565" s="360"/>
    </row>
    <row r="566" spans="1:7" ht="25.5">
      <c r="A566" s="351" t="s">
        <v>1604</v>
      </c>
      <c r="B566" s="352"/>
      <c r="C566" s="351" t="s">
        <v>1605</v>
      </c>
      <c r="D566" s="354" t="s">
        <v>16</v>
      </c>
      <c r="E566" s="282">
        <v>7.08</v>
      </c>
      <c r="F566" s="282">
        <v>11.53</v>
      </c>
      <c r="G566" s="282">
        <v>18.61</v>
      </c>
    </row>
    <row r="567" spans="1:7" ht="25.5">
      <c r="A567" s="351" t="s">
        <v>1606</v>
      </c>
      <c r="B567" s="352"/>
      <c r="C567" s="351" t="s">
        <v>1607</v>
      </c>
      <c r="D567" s="354" t="s">
        <v>16</v>
      </c>
      <c r="E567" s="282">
        <v>9.64</v>
      </c>
      <c r="F567" s="282">
        <v>13.17</v>
      </c>
      <c r="G567" s="282">
        <v>22.81</v>
      </c>
    </row>
    <row r="568" spans="1:7" ht="25.5">
      <c r="A568" s="351" t="s">
        <v>1608</v>
      </c>
      <c r="B568" s="352"/>
      <c r="C568" s="351" t="s">
        <v>1609</v>
      </c>
      <c r="D568" s="354" t="s">
        <v>16</v>
      </c>
      <c r="E568" s="282">
        <v>10.220000000000001</v>
      </c>
      <c r="F568" s="282">
        <v>16.47</v>
      </c>
      <c r="G568" s="282">
        <v>26.69</v>
      </c>
    </row>
    <row r="569" spans="1:7" ht="12.75">
      <c r="A569" s="357" t="s">
        <v>1610</v>
      </c>
      <c r="B569" s="358" t="s">
        <v>8042</v>
      </c>
      <c r="C569" s="358" t="s">
        <v>8042</v>
      </c>
      <c r="D569" s="359"/>
      <c r="E569" s="360"/>
      <c r="F569" s="360"/>
      <c r="G569" s="360"/>
    </row>
    <row r="570" spans="1:7" ht="38.25">
      <c r="A570" s="351" t="s">
        <v>1611</v>
      </c>
      <c r="B570" s="352"/>
      <c r="C570" s="351" t="s">
        <v>1612</v>
      </c>
      <c r="D570" s="354" t="s">
        <v>168</v>
      </c>
      <c r="E570" s="282">
        <v>6106.65</v>
      </c>
      <c r="F570" s="282">
        <v>0</v>
      </c>
      <c r="G570" s="282">
        <v>6106.65</v>
      </c>
    </row>
    <row r="571" spans="1:7" ht="51">
      <c r="A571" s="351" t="s">
        <v>1613</v>
      </c>
      <c r="B571" s="352"/>
      <c r="C571" s="351" t="s">
        <v>1614</v>
      </c>
      <c r="D571" s="354" t="s">
        <v>1615</v>
      </c>
      <c r="E571" s="282">
        <v>559.01</v>
      </c>
      <c r="F571" s="282">
        <v>0</v>
      </c>
      <c r="G571" s="282">
        <v>559.01</v>
      </c>
    </row>
    <row r="572" spans="1:7" ht="12.75">
      <c r="A572" s="351" t="s">
        <v>1616</v>
      </c>
      <c r="B572" s="352"/>
      <c r="C572" s="351" t="s">
        <v>1617</v>
      </c>
      <c r="D572" s="354" t="s">
        <v>2</v>
      </c>
      <c r="E572" s="282">
        <v>346.03</v>
      </c>
      <c r="F572" s="282">
        <v>0</v>
      </c>
      <c r="G572" s="282">
        <v>346.03</v>
      </c>
    </row>
    <row r="573" spans="1:7" ht="25.5">
      <c r="A573" s="351" t="s">
        <v>1618</v>
      </c>
      <c r="B573" s="352"/>
      <c r="C573" s="351" t="s">
        <v>1619</v>
      </c>
      <c r="D573" s="354" t="s">
        <v>1620</v>
      </c>
      <c r="E573" s="282">
        <v>2.4</v>
      </c>
      <c r="F573" s="282">
        <v>2.97</v>
      </c>
      <c r="G573" s="282">
        <v>5.37</v>
      </c>
    </row>
    <row r="574" spans="1:7" ht="12.75">
      <c r="A574" s="357" t="s">
        <v>1621</v>
      </c>
      <c r="B574" s="358" t="s">
        <v>8043</v>
      </c>
      <c r="C574" s="358" t="s">
        <v>8043</v>
      </c>
      <c r="D574" s="359"/>
      <c r="E574" s="360"/>
      <c r="F574" s="360"/>
      <c r="G574" s="360"/>
    </row>
    <row r="575" spans="1:7" ht="12.75">
      <c r="A575" s="351" t="s">
        <v>1622</v>
      </c>
      <c r="B575" s="352"/>
      <c r="C575" s="351" t="s">
        <v>1623</v>
      </c>
      <c r="D575" s="354" t="s">
        <v>20</v>
      </c>
      <c r="E575" s="282">
        <v>82.01</v>
      </c>
      <c r="F575" s="282">
        <v>98.76</v>
      </c>
      <c r="G575" s="282">
        <v>180.77</v>
      </c>
    </row>
    <row r="576" spans="1:7" ht="12.75">
      <c r="A576" s="351" t="s">
        <v>1624</v>
      </c>
      <c r="B576" s="352"/>
      <c r="C576" s="351" t="s">
        <v>1625</v>
      </c>
      <c r="D576" s="354" t="s">
        <v>20</v>
      </c>
      <c r="E576" s="282">
        <v>160.28</v>
      </c>
      <c r="F576" s="282">
        <v>191.08</v>
      </c>
      <c r="G576" s="282">
        <v>351.36</v>
      </c>
    </row>
    <row r="577" spans="1:7" ht="63.75">
      <c r="A577" s="351" t="s">
        <v>1626</v>
      </c>
      <c r="B577" s="352"/>
      <c r="C577" s="351" t="s">
        <v>1627</v>
      </c>
      <c r="D577" s="354" t="s">
        <v>20</v>
      </c>
      <c r="E577" s="282">
        <v>457.78</v>
      </c>
      <c r="F577" s="282">
        <v>88.85</v>
      </c>
      <c r="G577" s="282">
        <v>546.63</v>
      </c>
    </row>
    <row r="578" spans="1:7" ht="63.75">
      <c r="A578" s="351" t="s">
        <v>1628</v>
      </c>
      <c r="B578" s="352"/>
      <c r="C578" s="351" t="s">
        <v>1629</v>
      </c>
      <c r="D578" s="354" t="s">
        <v>20</v>
      </c>
      <c r="E578" s="282">
        <v>369.2</v>
      </c>
      <c r="F578" s="282">
        <v>109.12</v>
      </c>
      <c r="G578" s="282">
        <v>478.32</v>
      </c>
    </row>
    <row r="579" spans="1:7" ht="12.75">
      <c r="A579" s="361" t="s">
        <v>1630</v>
      </c>
      <c r="B579" s="361" t="s">
        <v>8044</v>
      </c>
      <c r="C579" s="361" t="s">
        <v>8044</v>
      </c>
      <c r="D579" s="362"/>
      <c r="E579" s="363"/>
      <c r="F579" s="363"/>
      <c r="G579" s="363"/>
    </row>
    <row r="580" spans="1:7" ht="12.75">
      <c r="A580" s="348" t="s">
        <v>1631</v>
      </c>
      <c r="B580" s="348" t="s">
        <v>8045</v>
      </c>
      <c r="C580" s="348" t="s">
        <v>8045</v>
      </c>
      <c r="D580" s="349"/>
      <c r="E580" s="350"/>
      <c r="F580" s="350"/>
      <c r="G580" s="350"/>
    </row>
    <row r="581" spans="1:7" ht="12.75">
      <c r="A581" s="351" t="s">
        <v>247</v>
      </c>
      <c r="B581" s="352"/>
      <c r="C581" s="351" t="s">
        <v>28</v>
      </c>
      <c r="D581" s="354" t="s">
        <v>63</v>
      </c>
      <c r="E581" s="282">
        <v>20.36</v>
      </c>
      <c r="F581" s="282">
        <v>42.8</v>
      </c>
      <c r="G581" s="282">
        <v>63.16</v>
      </c>
    </row>
    <row r="582" spans="1:7" ht="12.75">
      <c r="A582" s="351" t="s">
        <v>1632</v>
      </c>
      <c r="B582" s="352"/>
      <c r="C582" s="351" t="s">
        <v>1633</v>
      </c>
      <c r="D582" s="354" t="s">
        <v>63</v>
      </c>
      <c r="E582" s="282">
        <v>79.66</v>
      </c>
      <c r="F582" s="282">
        <v>49.39</v>
      </c>
      <c r="G582" s="282">
        <v>129.05000000000001</v>
      </c>
    </row>
    <row r="583" spans="1:7" ht="25.5">
      <c r="A583" s="351" t="s">
        <v>1634</v>
      </c>
      <c r="B583" s="352"/>
      <c r="C583" s="351" t="s">
        <v>1635</v>
      </c>
      <c r="D583" s="354" t="s">
        <v>63</v>
      </c>
      <c r="E583" s="282">
        <v>29.55</v>
      </c>
      <c r="F583" s="282">
        <v>39.5</v>
      </c>
      <c r="G583" s="282">
        <v>69.05</v>
      </c>
    </row>
    <row r="584" spans="1:7" ht="25.5">
      <c r="A584" s="351" t="s">
        <v>1636</v>
      </c>
      <c r="B584" s="352"/>
      <c r="C584" s="351" t="s">
        <v>8046</v>
      </c>
      <c r="D584" s="354" t="s">
        <v>63</v>
      </c>
      <c r="E584" s="282">
        <v>0</v>
      </c>
      <c r="F584" s="282">
        <v>5.07</v>
      </c>
      <c r="G584" s="282">
        <v>5.07</v>
      </c>
    </row>
    <row r="585" spans="1:7" ht="25.5">
      <c r="A585" s="351" t="s">
        <v>1637</v>
      </c>
      <c r="B585" s="352"/>
      <c r="C585" s="351" t="s">
        <v>1638</v>
      </c>
      <c r="D585" s="354" t="s">
        <v>63</v>
      </c>
      <c r="E585" s="282">
        <v>0</v>
      </c>
      <c r="F585" s="282">
        <v>6.03</v>
      </c>
      <c r="G585" s="282">
        <v>6.03</v>
      </c>
    </row>
    <row r="586" spans="1:7" ht="12.75">
      <c r="A586" s="357" t="s">
        <v>1639</v>
      </c>
      <c r="B586" s="358" t="s">
        <v>8047</v>
      </c>
      <c r="C586" s="358" t="s">
        <v>8047</v>
      </c>
      <c r="D586" s="359"/>
      <c r="E586" s="360"/>
      <c r="F586" s="360"/>
      <c r="G586" s="360"/>
    </row>
    <row r="587" spans="1:7" ht="25.5">
      <c r="A587" s="351" t="s">
        <v>253</v>
      </c>
      <c r="B587" s="352"/>
      <c r="C587" s="351" t="s">
        <v>29</v>
      </c>
      <c r="D587" s="354" t="s">
        <v>63</v>
      </c>
      <c r="E587" s="282">
        <v>57.75</v>
      </c>
      <c r="F587" s="282">
        <v>46.09</v>
      </c>
      <c r="G587" s="282">
        <v>103.84</v>
      </c>
    </row>
    <row r="588" spans="1:7" ht="25.5">
      <c r="A588" s="351" t="s">
        <v>1640</v>
      </c>
      <c r="B588" s="352"/>
      <c r="C588" s="351" t="s">
        <v>1641</v>
      </c>
      <c r="D588" s="354" t="s">
        <v>63</v>
      </c>
      <c r="E588" s="282">
        <v>61.32</v>
      </c>
      <c r="F588" s="282">
        <v>46.09</v>
      </c>
      <c r="G588" s="282">
        <v>107.41</v>
      </c>
    </row>
    <row r="589" spans="1:7" ht="25.5">
      <c r="A589" s="351" t="s">
        <v>1642</v>
      </c>
      <c r="B589" s="352"/>
      <c r="C589" s="351" t="s">
        <v>1643</v>
      </c>
      <c r="D589" s="354" t="s">
        <v>63</v>
      </c>
      <c r="E589" s="282">
        <v>52.21</v>
      </c>
      <c r="F589" s="282">
        <v>82.31</v>
      </c>
      <c r="G589" s="282">
        <v>134.52000000000001</v>
      </c>
    </row>
    <row r="590" spans="1:7" ht="25.5">
      <c r="A590" s="351" t="s">
        <v>1644</v>
      </c>
      <c r="B590" s="352"/>
      <c r="C590" s="351" t="s">
        <v>1645</v>
      </c>
      <c r="D590" s="354" t="s">
        <v>63</v>
      </c>
      <c r="E590" s="282">
        <v>36.9</v>
      </c>
      <c r="F590" s="282">
        <v>44.45</v>
      </c>
      <c r="G590" s="282">
        <v>81.349999999999994</v>
      </c>
    </row>
    <row r="591" spans="1:7" ht="25.5">
      <c r="A591" s="351" t="s">
        <v>1646</v>
      </c>
      <c r="B591" s="352"/>
      <c r="C591" s="351" t="s">
        <v>1647</v>
      </c>
      <c r="D591" s="354" t="s">
        <v>63</v>
      </c>
      <c r="E591" s="282">
        <v>21.55</v>
      </c>
      <c r="F591" s="282">
        <v>36.22</v>
      </c>
      <c r="G591" s="282">
        <v>57.77</v>
      </c>
    </row>
    <row r="592" spans="1:7" ht="12.75">
      <c r="A592" s="351" t="s">
        <v>1648</v>
      </c>
      <c r="B592" s="352"/>
      <c r="C592" s="351" t="s">
        <v>1649</v>
      </c>
      <c r="D592" s="354" t="s">
        <v>63</v>
      </c>
      <c r="E592" s="282">
        <v>59.02</v>
      </c>
      <c r="F592" s="282">
        <v>72.03</v>
      </c>
      <c r="G592" s="282">
        <v>131.05000000000001</v>
      </c>
    </row>
    <row r="593" spans="1:7" ht="38.25">
      <c r="A593" s="351" t="s">
        <v>1650</v>
      </c>
      <c r="B593" s="352"/>
      <c r="C593" s="351" t="s">
        <v>1651</v>
      </c>
      <c r="D593" s="354" t="s">
        <v>63</v>
      </c>
      <c r="E593" s="282">
        <v>46.61</v>
      </c>
      <c r="F593" s="282">
        <v>28.35</v>
      </c>
      <c r="G593" s="282">
        <v>74.959999999999994</v>
      </c>
    </row>
    <row r="594" spans="1:7" ht="25.5">
      <c r="A594" s="351" t="s">
        <v>1652</v>
      </c>
      <c r="B594" s="352"/>
      <c r="C594" s="351" t="s">
        <v>1653</v>
      </c>
      <c r="D594" s="354" t="s">
        <v>63</v>
      </c>
      <c r="E594" s="282">
        <v>46.61</v>
      </c>
      <c r="F594" s="282">
        <v>50.55</v>
      </c>
      <c r="G594" s="282">
        <v>97.16</v>
      </c>
    </row>
    <row r="595" spans="1:7" ht="38.25">
      <c r="A595" s="351" t="s">
        <v>1654</v>
      </c>
      <c r="B595" s="352"/>
      <c r="C595" s="351" t="s">
        <v>1655</v>
      </c>
      <c r="D595" s="354" t="s">
        <v>63</v>
      </c>
      <c r="E595" s="282">
        <v>30.35</v>
      </c>
      <c r="F595" s="282">
        <v>86.77</v>
      </c>
      <c r="G595" s="282">
        <v>117.12</v>
      </c>
    </row>
    <row r="596" spans="1:7" ht="12.75">
      <c r="A596" s="357" t="s">
        <v>1656</v>
      </c>
      <c r="B596" s="358" t="s">
        <v>8048</v>
      </c>
      <c r="C596" s="358" t="s">
        <v>8048</v>
      </c>
      <c r="D596" s="359"/>
      <c r="E596" s="360"/>
      <c r="F596" s="360"/>
      <c r="G596" s="360"/>
    </row>
    <row r="597" spans="1:7" ht="25.5">
      <c r="A597" s="351" t="s">
        <v>1657</v>
      </c>
      <c r="B597" s="352"/>
      <c r="C597" s="351" t="s">
        <v>1658</v>
      </c>
      <c r="D597" s="354" t="s">
        <v>16</v>
      </c>
      <c r="E597" s="282">
        <v>72.209999999999994</v>
      </c>
      <c r="F597" s="282">
        <v>7.81</v>
      </c>
      <c r="G597" s="282">
        <v>80.02</v>
      </c>
    </row>
    <row r="598" spans="1:7" ht="25.5">
      <c r="A598" s="351" t="s">
        <v>1659</v>
      </c>
      <c r="B598" s="352"/>
      <c r="C598" s="351" t="s">
        <v>1660</v>
      </c>
      <c r="D598" s="354" t="s">
        <v>16</v>
      </c>
      <c r="E598" s="282">
        <v>88.44</v>
      </c>
      <c r="F598" s="282">
        <v>7.81</v>
      </c>
      <c r="G598" s="282">
        <v>96.25</v>
      </c>
    </row>
    <row r="599" spans="1:7" ht="25.5">
      <c r="A599" s="351" t="s">
        <v>1661</v>
      </c>
      <c r="B599" s="352"/>
      <c r="C599" s="351" t="s">
        <v>1662</v>
      </c>
      <c r="D599" s="354" t="s">
        <v>16</v>
      </c>
      <c r="E599" s="282">
        <v>108.68</v>
      </c>
      <c r="F599" s="282">
        <v>7.81</v>
      </c>
      <c r="G599" s="282">
        <v>116.49</v>
      </c>
    </row>
    <row r="600" spans="1:7" ht="25.5">
      <c r="A600" s="351" t="s">
        <v>1663</v>
      </c>
      <c r="B600" s="352"/>
      <c r="C600" s="351" t="s">
        <v>1664</v>
      </c>
      <c r="D600" s="354" t="s">
        <v>16</v>
      </c>
      <c r="E600" s="282">
        <v>126.83</v>
      </c>
      <c r="F600" s="282">
        <v>7.81</v>
      </c>
      <c r="G600" s="282">
        <v>134.63999999999999</v>
      </c>
    </row>
    <row r="601" spans="1:7" ht="25.5">
      <c r="A601" s="351" t="s">
        <v>1665</v>
      </c>
      <c r="B601" s="352"/>
      <c r="C601" s="351" t="s">
        <v>1666</v>
      </c>
      <c r="D601" s="354" t="s">
        <v>16</v>
      </c>
      <c r="E601" s="282">
        <v>135.80000000000001</v>
      </c>
      <c r="F601" s="282">
        <v>7.81</v>
      </c>
      <c r="G601" s="282">
        <v>143.61000000000001</v>
      </c>
    </row>
    <row r="602" spans="1:7" ht="12.75">
      <c r="A602" s="357" t="s">
        <v>1667</v>
      </c>
      <c r="B602" s="358" t="s">
        <v>8049</v>
      </c>
      <c r="C602" s="358" t="s">
        <v>8049</v>
      </c>
      <c r="D602" s="359"/>
      <c r="E602" s="360"/>
      <c r="F602" s="360"/>
      <c r="G602" s="360"/>
    </row>
    <row r="603" spans="1:7" ht="38.25">
      <c r="A603" s="351" t="s">
        <v>1668</v>
      </c>
      <c r="B603" s="352"/>
      <c r="C603" s="351" t="s">
        <v>1669</v>
      </c>
      <c r="D603" s="354" t="s">
        <v>20</v>
      </c>
      <c r="E603" s="282">
        <v>250.15</v>
      </c>
      <c r="F603" s="282">
        <v>57.62</v>
      </c>
      <c r="G603" s="282">
        <v>307.77</v>
      </c>
    </row>
    <row r="604" spans="1:7" ht="12.75">
      <c r="A604" s="361" t="s">
        <v>1670</v>
      </c>
      <c r="B604" s="361" t="s">
        <v>8050</v>
      </c>
      <c r="C604" s="361" t="s">
        <v>8050</v>
      </c>
      <c r="D604" s="362"/>
      <c r="E604" s="363"/>
      <c r="F604" s="363"/>
      <c r="G604" s="363"/>
    </row>
    <row r="605" spans="1:7" ht="12.75">
      <c r="A605" s="348" t="s">
        <v>1671</v>
      </c>
      <c r="B605" s="348" t="s">
        <v>8051</v>
      </c>
      <c r="C605" s="355"/>
      <c r="D605" s="349"/>
      <c r="E605" s="350"/>
      <c r="F605" s="350"/>
      <c r="G605" s="350"/>
    </row>
    <row r="606" spans="1:7" ht="25.5">
      <c r="A606" s="351" t="s">
        <v>1672</v>
      </c>
      <c r="B606" s="352"/>
      <c r="C606" s="351" t="s">
        <v>1673</v>
      </c>
      <c r="D606" s="354" t="s">
        <v>19</v>
      </c>
      <c r="E606" s="282">
        <v>5.6</v>
      </c>
      <c r="F606" s="282">
        <v>1.9</v>
      </c>
      <c r="G606" s="282">
        <v>7.5</v>
      </c>
    </row>
    <row r="607" spans="1:7" ht="25.5">
      <c r="A607" s="351" t="s">
        <v>250</v>
      </c>
      <c r="B607" s="352"/>
      <c r="C607" s="351" t="s">
        <v>1674</v>
      </c>
      <c r="D607" s="354" t="s">
        <v>19</v>
      </c>
      <c r="E607" s="282">
        <v>4.96</v>
      </c>
      <c r="F607" s="282">
        <v>1.9</v>
      </c>
      <c r="G607" s="282">
        <v>6.86</v>
      </c>
    </row>
    <row r="608" spans="1:7" ht="25.5">
      <c r="A608" s="351" t="s">
        <v>1675</v>
      </c>
      <c r="B608" s="352"/>
      <c r="C608" s="351" t="s">
        <v>1676</v>
      </c>
      <c r="D608" s="354" t="s">
        <v>19</v>
      </c>
      <c r="E608" s="282">
        <v>5.61</v>
      </c>
      <c r="F608" s="282">
        <v>1.9</v>
      </c>
      <c r="G608" s="282">
        <v>7.51</v>
      </c>
    </row>
    <row r="609" spans="1:7" ht="12.75">
      <c r="A609" s="357" t="s">
        <v>1677</v>
      </c>
      <c r="B609" s="358" t="s">
        <v>8052</v>
      </c>
      <c r="C609" s="358" t="s">
        <v>8052</v>
      </c>
      <c r="D609" s="359"/>
      <c r="E609" s="360"/>
      <c r="F609" s="360"/>
      <c r="G609" s="360"/>
    </row>
    <row r="610" spans="1:7" ht="12.75">
      <c r="A610" s="351" t="s">
        <v>1678</v>
      </c>
      <c r="B610" s="352"/>
      <c r="C610" s="351" t="s">
        <v>1679</v>
      </c>
      <c r="D610" s="354" t="s">
        <v>19</v>
      </c>
      <c r="E610" s="282">
        <v>6.12</v>
      </c>
      <c r="F610" s="282">
        <v>0.95</v>
      </c>
      <c r="G610" s="282">
        <v>7.07</v>
      </c>
    </row>
    <row r="611" spans="1:7" ht="12.75">
      <c r="A611" s="361" t="s">
        <v>1680</v>
      </c>
      <c r="B611" s="361" t="s">
        <v>8053</v>
      </c>
      <c r="C611" s="361" t="s">
        <v>8053</v>
      </c>
      <c r="D611" s="362"/>
      <c r="E611" s="363"/>
      <c r="F611" s="363"/>
      <c r="G611" s="363"/>
    </row>
    <row r="612" spans="1:7" ht="12.75">
      <c r="A612" s="348" t="s">
        <v>1681</v>
      </c>
      <c r="B612" s="348" t="s">
        <v>8054</v>
      </c>
      <c r="C612" s="348" t="s">
        <v>8054</v>
      </c>
      <c r="D612" s="349"/>
      <c r="E612" s="350"/>
      <c r="F612" s="350"/>
      <c r="G612" s="350"/>
    </row>
    <row r="613" spans="1:7" ht="12.75">
      <c r="A613" s="351" t="s">
        <v>1682</v>
      </c>
      <c r="B613" s="352"/>
      <c r="C613" s="351" t="s">
        <v>1683</v>
      </c>
      <c r="D613" s="354" t="s">
        <v>20</v>
      </c>
      <c r="E613" s="282">
        <v>254.21</v>
      </c>
      <c r="F613" s="282">
        <v>0</v>
      </c>
      <c r="G613" s="282">
        <v>254.21</v>
      </c>
    </row>
    <row r="614" spans="1:7" ht="12.75">
      <c r="A614" s="351" t="s">
        <v>248</v>
      </c>
      <c r="B614" s="352"/>
      <c r="C614" s="351" t="s">
        <v>43</v>
      </c>
      <c r="D614" s="354" t="s">
        <v>20</v>
      </c>
      <c r="E614" s="282">
        <v>264.52999999999997</v>
      </c>
      <c r="F614" s="282">
        <v>0</v>
      </c>
      <c r="G614" s="282">
        <v>264.52999999999997</v>
      </c>
    </row>
    <row r="615" spans="1:7" ht="12.75">
      <c r="A615" s="351" t="s">
        <v>1684</v>
      </c>
      <c r="B615" s="352"/>
      <c r="C615" s="351" t="s">
        <v>1685</v>
      </c>
      <c r="D615" s="354" t="s">
        <v>20</v>
      </c>
      <c r="E615" s="282">
        <v>275.27</v>
      </c>
      <c r="F615" s="282">
        <v>0</v>
      </c>
      <c r="G615" s="282">
        <v>275.27</v>
      </c>
    </row>
    <row r="616" spans="1:7" ht="12.75">
      <c r="A616" s="351" t="s">
        <v>1686</v>
      </c>
      <c r="B616" s="352"/>
      <c r="C616" s="351" t="s">
        <v>1687</v>
      </c>
      <c r="D616" s="354" t="s">
        <v>20</v>
      </c>
      <c r="E616" s="282">
        <v>286.45</v>
      </c>
      <c r="F616" s="282">
        <v>0</v>
      </c>
      <c r="G616" s="282">
        <v>286.45</v>
      </c>
    </row>
    <row r="617" spans="1:7" ht="12.75">
      <c r="A617" s="351" t="s">
        <v>1688</v>
      </c>
      <c r="B617" s="352"/>
      <c r="C617" s="351" t="s">
        <v>1689</v>
      </c>
      <c r="D617" s="354" t="s">
        <v>20</v>
      </c>
      <c r="E617" s="282">
        <v>298.08</v>
      </c>
      <c r="F617" s="282">
        <v>0</v>
      </c>
      <c r="G617" s="282">
        <v>298.08</v>
      </c>
    </row>
    <row r="618" spans="1:7" ht="25.5">
      <c r="A618" s="351" t="s">
        <v>1690</v>
      </c>
      <c r="B618" s="352"/>
      <c r="C618" s="351" t="s">
        <v>1691</v>
      </c>
      <c r="D618" s="354" t="s">
        <v>20</v>
      </c>
      <c r="E618" s="282">
        <v>287.82</v>
      </c>
      <c r="F618" s="282">
        <v>0</v>
      </c>
      <c r="G618" s="282">
        <v>287.82</v>
      </c>
    </row>
    <row r="619" spans="1:7" ht="25.5">
      <c r="A619" s="351" t="s">
        <v>1692</v>
      </c>
      <c r="B619" s="352"/>
      <c r="C619" s="351" t="s">
        <v>1693</v>
      </c>
      <c r="D619" s="354" t="s">
        <v>20</v>
      </c>
      <c r="E619" s="282">
        <v>298.20999999999998</v>
      </c>
      <c r="F619" s="282">
        <v>0</v>
      </c>
      <c r="G619" s="282">
        <v>298.20999999999998</v>
      </c>
    </row>
    <row r="620" spans="1:7" ht="25.5">
      <c r="A620" s="351" t="s">
        <v>1694</v>
      </c>
      <c r="B620" s="352"/>
      <c r="C620" s="351" t="s">
        <v>1695</v>
      </c>
      <c r="D620" s="354" t="s">
        <v>20</v>
      </c>
      <c r="E620" s="282">
        <v>309</v>
      </c>
      <c r="F620" s="282">
        <v>0</v>
      </c>
      <c r="G620" s="282">
        <v>309</v>
      </c>
    </row>
    <row r="621" spans="1:7" ht="25.5">
      <c r="A621" s="351" t="s">
        <v>1696</v>
      </c>
      <c r="B621" s="352"/>
      <c r="C621" s="351" t="s">
        <v>1697</v>
      </c>
      <c r="D621" s="354" t="s">
        <v>20</v>
      </c>
      <c r="E621" s="282">
        <v>320.24</v>
      </c>
      <c r="F621" s="282">
        <v>0</v>
      </c>
      <c r="G621" s="282">
        <v>320.24</v>
      </c>
    </row>
    <row r="622" spans="1:7" ht="25.5">
      <c r="A622" s="351" t="s">
        <v>1698</v>
      </c>
      <c r="B622" s="352"/>
      <c r="C622" s="351" t="s">
        <v>1699</v>
      </c>
      <c r="D622" s="354" t="s">
        <v>20</v>
      </c>
      <c r="E622" s="282">
        <v>331.93</v>
      </c>
      <c r="F622" s="282">
        <v>0</v>
      </c>
      <c r="G622" s="282">
        <v>331.93</v>
      </c>
    </row>
    <row r="623" spans="1:7" ht="25.5">
      <c r="A623" s="351" t="s">
        <v>1700</v>
      </c>
      <c r="B623" s="352"/>
      <c r="C623" s="351" t="s">
        <v>1701</v>
      </c>
      <c r="D623" s="354" t="s">
        <v>20</v>
      </c>
      <c r="E623" s="282">
        <v>304.01</v>
      </c>
      <c r="F623" s="282">
        <v>0</v>
      </c>
      <c r="G623" s="282">
        <v>304.01</v>
      </c>
    </row>
    <row r="624" spans="1:7" ht="25.5">
      <c r="A624" s="351" t="s">
        <v>1702</v>
      </c>
      <c r="B624" s="352"/>
      <c r="C624" s="351" t="s">
        <v>1703</v>
      </c>
      <c r="D624" s="354" t="s">
        <v>20</v>
      </c>
      <c r="E624" s="282">
        <v>311.29000000000002</v>
      </c>
      <c r="F624" s="282">
        <v>0</v>
      </c>
      <c r="G624" s="282">
        <v>311.29000000000002</v>
      </c>
    </row>
    <row r="625" spans="1:7" ht="12.75">
      <c r="A625" s="357" t="s">
        <v>1704</v>
      </c>
      <c r="B625" s="358" t="s">
        <v>8055</v>
      </c>
      <c r="C625" s="358" t="s">
        <v>8055</v>
      </c>
      <c r="D625" s="359"/>
      <c r="E625" s="360"/>
      <c r="F625" s="360"/>
      <c r="G625" s="360"/>
    </row>
    <row r="626" spans="1:7" ht="25.5">
      <c r="A626" s="351" t="s">
        <v>1705</v>
      </c>
      <c r="B626" s="352"/>
      <c r="C626" s="351" t="s">
        <v>1706</v>
      </c>
      <c r="D626" s="354" t="s">
        <v>20</v>
      </c>
      <c r="E626" s="282">
        <v>254.19</v>
      </c>
      <c r="F626" s="282">
        <v>0</v>
      </c>
      <c r="G626" s="282">
        <v>254.19</v>
      </c>
    </row>
    <row r="627" spans="1:7" ht="25.5">
      <c r="A627" s="351" t="s">
        <v>1707</v>
      </c>
      <c r="B627" s="352"/>
      <c r="C627" s="351" t="s">
        <v>1708</v>
      </c>
      <c r="D627" s="354" t="s">
        <v>20</v>
      </c>
      <c r="E627" s="282">
        <v>266.60000000000002</v>
      </c>
      <c r="F627" s="282">
        <v>0</v>
      </c>
      <c r="G627" s="282">
        <v>266.60000000000002</v>
      </c>
    </row>
    <row r="628" spans="1:7" ht="25.5">
      <c r="A628" s="351" t="s">
        <v>1709</v>
      </c>
      <c r="B628" s="352"/>
      <c r="C628" s="351" t="s">
        <v>1710</v>
      </c>
      <c r="D628" s="354" t="s">
        <v>20</v>
      </c>
      <c r="E628" s="282">
        <v>285.82</v>
      </c>
      <c r="F628" s="282">
        <v>0</v>
      </c>
      <c r="G628" s="282">
        <v>285.82</v>
      </c>
    </row>
    <row r="629" spans="1:7" ht="12.75">
      <c r="A629" s="357" t="s">
        <v>1711</v>
      </c>
      <c r="B629" s="358" t="s">
        <v>8056</v>
      </c>
      <c r="C629" s="358" t="s">
        <v>8056</v>
      </c>
      <c r="D629" s="359"/>
      <c r="E629" s="360"/>
      <c r="F629" s="360"/>
      <c r="G629" s="360"/>
    </row>
    <row r="630" spans="1:7" ht="12.75">
      <c r="A630" s="351" t="s">
        <v>305</v>
      </c>
      <c r="B630" s="352"/>
      <c r="C630" s="351" t="s">
        <v>89</v>
      </c>
      <c r="D630" s="354" t="s">
        <v>20</v>
      </c>
      <c r="E630" s="282">
        <v>226.21</v>
      </c>
      <c r="F630" s="282">
        <v>89.1</v>
      </c>
      <c r="G630" s="282">
        <v>315.31</v>
      </c>
    </row>
    <row r="631" spans="1:7" ht="12.75">
      <c r="A631" s="351" t="s">
        <v>1712</v>
      </c>
      <c r="B631" s="352"/>
      <c r="C631" s="351" t="s">
        <v>1713</v>
      </c>
      <c r="D631" s="354" t="s">
        <v>20</v>
      </c>
      <c r="E631" s="282">
        <v>258.62</v>
      </c>
      <c r="F631" s="282">
        <v>89.1</v>
      </c>
      <c r="G631" s="282">
        <v>347.72</v>
      </c>
    </row>
    <row r="632" spans="1:7" ht="12.75">
      <c r="A632" s="357" t="s">
        <v>1714</v>
      </c>
      <c r="B632" s="358" t="s">
        <v>8057</v>
      </c>
      <c r="C632" s="358" t="s">
        <v>8057</v>
      </c>
      <c r="D632" s="359"/>
      <c r="E632" s="360"/>
      <c r="F632" s="360"/>
      <c r="G632" s="360"/>
    </row>
    <row r="633" spans="1:7" ht="25.5">
      <c r="A633" s="351" t="s">
        <v>244</v>
      </c>
      <c r="B633" s="352"/>
      <c r="C633" s="351" t="s">
        <v>243</v>
      </c>
      <c r="D633" s="354" t="s">
        <v>20</v>
      </c>
      <c r="E633" s="282">
        <v>179.7</v>
      </c>
      <c r="F633" s="282">
        <v>37.130000000000003</v>
      </c>
      <c r="G633" s="282">
        <v>216.83</v>
      </c>
    </row>
    <row r="634" spans="1:7" ht="25.5">
      <c r="A634" s="351" t="s">
        <v>1715</v>
      </c>
      <c r="B634" s="352"/>
      <c r="C634" s="351" t="s">
        <v>1716</v>
      </c>
      <c r="D634" s="354" t="s">
        <v>20</v>
      </c>
      <c r="E634" s="282">
        <v>199.2</v>
      </c>
      <c r="F634" s="282">
        <v>37.130000000000003</v>
      </c>
      <c r="G634" s="282">
        <v>236.33</v>
      </c>
    </row>
    <row r="635" spans="1:7" ht="25.5">
      <c r="A635" s="351" t="s">
        <v>1717</v>
      </c>
      <c r="B635" s="352"/>
      <c r="C635" s="351" t="s">
        <v>1718</v>
      </c>
      <c r="D635" s="354" t="s">
        <v>20</v>
      </c>
      <c r="E635" s="282">
        <v>240.11</v>
      </c>
      <c r="F635" s="282">
        <v>37.130000000000003</v>
      </c>
      <c r="G635" s="282">
        <v>277.24</v>
      </c>
    </row>
    <row r="636" spans="1:7" ht="12.75">
      <c r="A636" s="357" t="s">
        <v>1719</v>
      </c>
      <c r="B636" s="358" t="s">
        <v>8058</v>
      </c>
      <c r="C636" s="358" t="s">
        <v>8058</v>
      </c>
      <c r="D636" s="359"/>
      <c r="E636" s="360"/>
      <c r="F636" s="360"/>
      <c r="G636" s="360"/>
    </row>
    <row r="637" spans="1:7" ht="12.75">
      <c r="A637" s="351" t="s">
        <v>1720</v>
      </c>
      <c r="B637" s="352"/>
      <c r="C637" s="351" t="s">
        <v>1721</v>
      </c>
      <c r="D637" s="354" t="s">
        <v>20</v>
      </c>
      <c r="E637" s="282">
        <v>48.5</v>
      </c>
      <c r="F637" s="282">
        <v>37.130000000000003</v>
      </c>
      <c r="G637" s="282">
        <v>85.63</v>
      </c>
    </row>
    <row r="638" spans="1:7" ht="25.5">
      <c r="A638" s="351" t="s">
        <v>1722</v>
      </c>
      <c r="B638" s="352"/>
      <c r="C638" s="351" t="s">
        <v>1723</v>
      </c>
      <c r="D638" s="354" t="s">
        <v>20</v>
      </c>
      <c r="E638" s="282">
        <v>3010.55</v>
      </c>
      <c r="F638" s="282">
        <v>41.65</v>
      </c>
      <c r="G638" s="282">
        <v>3052.2</v>
      </c>
    </row>
    <row r="639" spans="1:7" ht="12.75">
      <c r="A639" s="351" t="s">
        <v>1724</v>
      </c>
      <c r="B639" s="352"/>
      <c r="C639" s="351" t="s">
        <v>1725</v>
      </c>
      <c r="D639" s="354" t="s">
        <v>20</v>
      </c>
      <c r="E639" s="282">
        <v>208.45</v>
      </c>
      <c r="F639" s="282">
        <v>41.65</v>
      </c>
      <c r="G639" s="282">
        <v>250.1</v>
      </c>
    </row>
    <row r="640" spans="1:7" ht="38.25">
      <c r="A640" s="351" t="s">
        <v>1726</v>
      </c>
      <c r="B640" s="352"/>
      <c r="C640" s="351" t="s">
        <v>1727</v>
      </c>
      <c r="D640" s="354" t="s">
        <v>20</v>
      </c>
      <c r="E640" s="282">
        <v>206.44</v>
      </c>
      <c r="F640" s="282">
        <v>273.74</v>
      </c>
      <c r="G640" s="282">
        <v>480.18</v>
      </c>
    </row>
    <row r="641" spans="1:7" ht="25.5">
      <c r="A641" s="351" t="s">
        <v>1728</v>
      </c>
      <c r="B641" s="352"/>
      <c r="C641" s="351" t="s">
        <v>1729</v>
      </c>
      <c r="D641" s="354" t="s">
        <v>20</v>
      </c>
      <c r="E641" s="282">
        <v>1304.05</v>
      </c>
      <c r="F641" s="282">
        <v>500.96</v>
      </c>
      <c r="G641" s="282">
        <v>1805.01</v>
      </c>
    </row>
    <row r="642" spans="1:7" ht="12.75">
      <c r="A642" s="357" t="s">
        <v>100</v>
      </c>
      <c r="B642" s="358" t="s">
        <v>8059</v>
      </c>
      <c r="C642" s="358" t="s">
        <v>8059</v>
      </c>
      <c r="D642" s="359"/>
      <c r="E642" s="360"/>
      <c r="F642" s="360"/>
      <c r="G642" s="360"/>
    </row>
    <row r="643" spans="1:7" ht="25.5">
      <c r="A643" s="351" t="s">
        <v>1730</v>
      </c>
      <c r="B643" s="352"/>
      <c r="C643" s="351" t="s">
        <v>1731</v>
      </c>
      <c r="D643" s="354" t="s">
        <v>20</v>
      </c>
      <c r="E643" s="282">
        <v>0</v>
      </c>
      <c r="F643" s="282">
        <v>62.62</v>
      </c>
      <c r="G643" s="282">
        <v>62.62</v>
      </c>
    </row>
    <row r="644" spans="1:7" ht="25.5">
      <c r="A644" s="351" t="s">
        <v>249</v>
      </c>
      <c r="B644" s="352"/>
      <c r="C644" s="351" t="s">
        <v>80</v>
      </c>
      <c r="D644" s="354" t="s">
        <v>20</v>
      </c>
      <c r="E644" s="282">
        <v>0</v>
      </c>
      <c r="F644" s="282">
        <v>125.24</v>
      </c>
      <c r="G644" s="282">
        <v>125.24</v>
      </c>
    </row>
    <row r="645" spans="1:7" ht="25.5">
      <c r="A645" s="351" t="s">
        <v>1732</v>
      </c>
      <c r="B645" s="352"/>
      <c r="C645" s="351" t="s">
        <v>1733</v>
      </c>
      <c r="D645" s="354" t="s">
        <v>20</v>
      </c>
      <c r="E645" s="282">
        <v>0</v>
      </c>
      <c r="F645" s="282">
        <v>86.51</v>
      </c>
      <c r="G645" s="282">
        <v>86.51</v>
      </c>
    </row>
    <row r="646" spans="1:7" ht="25.5">
      <c r="A646" s="351" t="s">
        <v>1734</v>
      </c>
      <c r="B646" s="352"/>
      <c r="C646" s="351" t="s">
        <v>1735</v>
      </c>
      <c r="D646" s="354" t="s">
        <v>20</v>
      </c>
      <c r="E646" s="282">
        <v>31.42</v>
      </c>
      <c r="F646" s="282">
        <v>95.54</v>
      </c>
      <c r="G646" s="282">
        <v>126.96</v>
      </c>
    </row>
    <row r="647" spans="1:7" ht="25.5">
      <c r="A647" s="351" t="s">
        <v>1736</v>
      </c>
      <c r="B647" s="352"/>
      <c r="C647" s="351" t="s">
        <v>1737</v>
      </c>
      <c r="D647" s="354" t="s">
        <v>63</v>
      </c>
      <c r="E647" s="282">
        <v>13.8</v>
      </c>
      <c r="F647" s="282">
        <v>0</v>
      </c>
      <c r="G647" s="282">
        <v>13.8</v>
      </c>
    </row>
    <row r="648" spans="1:7" ht="12.75">
      <c r="A648" s="357" t="s">
        <v>101</v>
      </c>
      <c r="B648" s="358" t="s">
        <v>8060</v>
      </c>
      <c r="C648" s="358" t="s">
        <v>8060</v>
      </c>
      <c r="D648" s="359"/>
      <c r="E648" s="360"/>
      <c r="F648" s="360"/>
      <c r="G648" s="360"/>
    </row>
    <row r="649" spans="1:7" ht="12.75">
      <c r="A649" s="351" t="s">
        <v>1738</v>
      </c>
      <c r="B649" s="352"/>
      <c r="C649" s="351" t="s">
        <v>1739</v>
      </c>
      <c r="D649" s="354" t="s">
        <v>20</v>
      </c>
      <c r="E649" s="282">
        <v>93.74</v>
      </c>
      <c r="F649" s="282">
        <v>51.98</v>
      </c>
      <c r="G649" s="282">
        <v>145.72</v>
      </c>
    </row>
    <row r="650" spans="1:7" ht="12.75">
      <c r="A650" s="351" t="s">
        <v>251</v>
      </c>
      <c r="B650" s="352"/>
      <c r="C650" s="351" t="s">
        <v>22</v>
      </c>
      <c r="D650" s="354" t="s">
        <v>20</v>
      </c>
      <c r="E650" s="282">
        <v>88.49</v>
      </c>
      <c r="F650" s="282">
        <v>22.28</v>
      </c>
      <c r="G650" s="282">
        <v>110.77</v>
      </c>
    </row>
    <row r="651" spans="1:7" ht="12.75">
      <c r="A651" s="351" t="s">
        <v>252</v>
      </c>
      <c r="B651" s="352"/>
      <c r="C651" s="351" t="s">
        <v>23</v>
      </c>
      <c r="D651" s="354" t="s">
        <v>63</v>
      </c>
      <c r="E651" s="282">
        <v>1.73</v>
      </c>
      <c r="F651" s="282">
        <v>0.45</v>
      </c>
      <c r="G651" s="282">
        <v>2.1800000000000002</v>
      </c>
    </row>
    <row r="652" spans="1:7" ht="25.5">
      <c r="A652" s="351" t="s">
        <v>1740</v>
      </c>
      <c r="B652" s="352"/>
      <c r="C652" s="351" t="s">
        <v>1741</v>
      </c>
      <c r="D652" s="354" t="s">
        <v>20</v>
      </c>
      <c r="E652" s="282">
        <v>309.20999999999998</v>
      </c>
      <c r="F652" s="282">
        <v>38.74</v>
      </c>
      <c r="G652" s="282">
        <v>347.95</v>
      </c>
    </row>
    <row r="653" spans="1:7" ht="25.5">
      <c r="A653" s="351" t="s">
        <v>1742</v>
      </c>
      <c r="B653" s="352"/>
      <c r="C653" s="351" t="s">
        <v>1743</v>
      </c>
      <c r="D653" s="354" t="s">
        <v>20</v>
      </c>
      <c r="E653" s="282">
        <v>157.5</v>
      </c>
      <c r="F653" s="282">
        <v>29.7</v>
      </c>
      <c r="G653" s="282">
        <v>187.2</v>
      </c>
    </row>
    <row r="654" spans="1:7" ht="25.5">
      <c r="A654" s="351" t="s">
        <v>1744</v>
      </c>
      <c r="B654" s="352"/>
      <c r="C654" s="351" t="s">
        <v>1745</v>
      </c>
      <c r="D654" s="354" t="s">
        <v>20</v>
      </c>
      <c r="E654" s="282">
        <v>0</v>
      </c>
      <c r="F654" s="282">
        <v>29.7</v>
      </c>
      <c r="G654" s="282">
        <v>29.7</v>
      </c>
    </row>
    <row r="655" spans="1:7" ht="12.75">
      <c r="A655" s="351" t="s">
        <v>1746</v>
      </c>
      <c r="B655" s="352"/>
      <c r="C655" s="351" t="s">
        <v>1747</v>
      </c>
      <c r="D655" s="354" t="s">
        <v>20</v>
      </c>
      <c r="E655" s="282">
        <v>104.55</v>
      </c>
      <c r="F655" s="282">
        <v>14.85</v>
      </c>
      <c r="G655" s="282">
        <v>119.4</v>
      </c>
    </row>
    <row r="656" spans="1:7" ht="12.75">
      <c r="A656" s="351" t="s">
        <v>1748</v>
      </c>
      <c r="B656" s="352"/>
      <c r="C656" s="351" t="s">
        <v>1749</v>
      </c>
      <c r="D656" s="354" t="s">
        <v>20</v>
      </c>
      <c r="E656" s="282">
        <v>88.19</v>
      </c>
      <c r="F656" s="282">
        <v>44.55</v>
      </c>
      <c r="G656" s="282">
        <v>132.74</v>
      </c>
    </row>
    <row r="657" spans="1:7" ht="12.75">
      <c r="A657" s="351" t="s">
        <v>1750</v>
      </c>
      <c r="B657" s="352"/>
      <c r="C657" s="351" t="s">
        <v>1751</v>
      </c>
      <c r="D657" s="354" t="s">
        <v>20</v>
      </c>
      <c r="E657" s="282">
        <v>93.74</v>
      </c>
      <c r="F657" s="282">
        <v>70.05</v>
      </c>
      <c r="G657" s="282">
        <v>163.79</v>
      </c>
    </row>
    <row r="658" spans="1:7" ht="12.75">
      <c r="A658" s="351" t="s">
        <v>1752</v>
      </c>
      <c r="B658" s="352"/>
      <c r="C658" s="351" t="s">
        <v>1753</v>
      </c>
      <c r="D658" s="354" t="s">
        <v>20</v>
      </c>
      <c r="E658" s="282">
        <v>102.88</v>
      </c>
      <c r="F658" s="282">
        <v>0.15</v>
      </c>
      <c r="G658" s="282">
        <v>103.03</v>
      </c>
    </row>
    <row r="659" spans="1:7" ht="25.5">
      <c r="A659" s="351" t="s">
        <v>1754</v>
      </c>
      <c r="B659" s="352"/>
      <c r="C659" s="351" t="s">
        <v>1755</v>
      </c>
      <c r="D659" s="354" t="s">
        <v>20</v>
      </c>
      <c r="E659" s="282">
        <v>201.68</v>
      </c>
      <c r="F659" s="282">
        <v>11.88</v>
      </c>
      <c r="G659" s="282">
        <v>213.56</v>
      </c>
    </row>
    <row r="660" spans="1:7" ht="12.75">
      <c r="A660" s="357" t="s">
        <v>103</v>
      </c>
      <c r="B660" s="358" t="s">
        <v>8061</v>
      </c>
      <c r="C660" s="358" t="s">
        <v>8061</v>
      </c>
      <c r="D660" s="359"/>
      <c r="E660" s="360"/>
      <c r="F660" s="360"/>
      <c r="G660" s="360"/>
    </row>
    <row r="661" spans="1:7" ht="25.5">
      <c r="A661" s="351" t="s">
        <v>1756</v>
      </c>
      <c r="B661" s="352"/>
      <c r="C661" s="351" t="s">
        <v>1757</v>
      </c>
      <c r="D661" s="354" t="s">
        <v>63</v>
      </c>
      <c r="E661" s="282">
        <v>1.02</v>
      </c>
      <c r="F661" s="282">
        <v>3.72</v>
      </c>
      <c r="G661" s="282">
        <v>4.74</v>
      </c>
    </row>
    <row r="662" spans="1:7" ht="25.5">
      <c r="A662" s="351" t="s">
        <v>1758</v>
      </c>
      <c r="B662" s="352"/>
      <c r="C662" s="351" t="s">
        <v>1759</v>
      </c>
      <c r="D662" s="354" t="s">
        <v>16</v>
      </c>
      <c r="E662" s="282">
        <v>11.5</v>
      </c>
      <c r="F662" s="282">
        <v>0</v>
      </c>
      <c r="G662" s="282">
        <v>11.5</v>
      </c>
    </row>
    <row r="663" spans="1:7" ht="12.75">
      <c r="A663" s="351" t="s">
        <v>1760</v>
      </c>
      <c r="B663" s="352"/>
      <c r="C663" s="351" t="s">
        <v>1761</v>
      </c>
      <c r="D663" s="354" t="s">
        <v>63</v>
      </c>
      <c r="E663" s="282">
        <v>2.15</v>
      </c>
      <c r="F663" s="282">
        <v>3.72</v>
      </c>
      <c r="G663" s="282">
        <v>5.87</v>
      </c>
    </row>
    <row r="664" spans="1:7" ht="25.5">
      <c r="A664" s="351" t="s">
        <v>1762</v>
      </c>
      <c r="B664" s="352"/>
      <c r="C664" s="351" t="s">
        <v>1763</v>
      </c>
      <c r="D664" s="354" t="s">
        <v>20</v>
      </c>
      <c r="E664" s="282">
        <v>6356.16</v>
      </c>
      <c r="F664" s="282">
        <v>1289.5999999999999</v>
      </c>
      <c r="G664" s="282">
        <v>7645.76</v>
      </c>
    </row>
    <row r="665" spans="1:7" ht="25.5">
      <c r="A665" s="351" t="s">
        <v>1764</v>
      </c>
      <c r="B665" s="352"/>
      <c r="C665" s="351" t="s">
        <v>1765</v>
      </c>
      <c r="D665" s="354" t="s">
        <v>16</v>
      </c>
      <c r="E665" s="282">
        <v>90.48</v>
      </c>
      <c r="F665" s="282">
        <v>98.76</v>
      </c>
      <c r="G665" s="282">
        <v>189.24</v>
      </c>
    </row>
    <row r="666" spans="1:7" ht="12.75">
      <c r="A666" s="361" t="s">
        <v>1766</v>
      </c>
      <c r="B666" s="361" t="s">
        <v>8062</v>
      </c>
      <c r="C666" s="361" t="s">
        <v>8062</v>
      </c>
      <c r="D666" s="362"/>
      <c r="E666" s="363"/>
      <c r="F666" s="363"/>
      <c r="G666" s="363"/>
    </row>
    <row r="667" spans="1:7" ht="12.75">
      <c r="A667" s="348" t="s">
        <v>1767</v>
      </c>
      <c r="B667" s="348" t="s">
        <v>8063</v>
      </c>
      <c r="C667" s="348" t="s">
        <v>8063</v>
      </c>
      <c r="D667" s="349"/>
      <c r="E667" s="350"/>
      <c r="F667" s="350"/>
      <c r="G667" s="350"/>
    </row>
    <row r="668" spans="1:7" ht="25.5">
      <c r="A668" s="351" t="s">
        <v>1768</v>
      </c>
      <c r="B668" s="352"/>
      <c r="C668" s="351" t="s">
        <v>1769</v>
      </c>
      <c r="D668" s="354" t="s">
        <v>16</v>
      </c>
      <c r="E668" s="282">
        <v>12.69</v>
      </c>
      <c r="F668" s="282">
        <v>34.65</v>
      </c>
      <c r="G668" s="282">
        <v>47.34</v>
      </c>
    </row>
    <row r="669" spans="1:7" ht="25.5">
      <c r="A669" s="351" t="s">
        <v>659</v>
      </c>
      <c r="B669" s="352"/>
      <c r="C669" s="351" t="s">
        <v>660</v>
      </c>
      <c r="D669" s="354" t="s">
        <v>16</v>
      </c>
      <c r="E669" s="282">
        <v>17.420000000000002</v>
      </c>
      <c r="F669" s="282">
        <v>37.119999999999997</v>
      </c>
      <c r="G669" s="282">
        <v>54.54</v>
      </c>
    </row>
    <row r="670" spans="1:7" ht="25.5">
      <c r="A670" s="351" t="s">
        <v>1770</v>
      </c>
      <c r="B670" s="352"/>
      <c r="C670" s="351" t="s">
        <v>1771</v>
      </c>
      <c r="D670" s="354" t="s">
        <v>16</v>
      </c>
      <c r="E670" s="282">
        <v>24.49</v>
      </c>
      <c r="F670" s="282">
        <v>40.47</v>
      </c>
      <c r="G670" s="282">
        <v>64.959999999999994</v>
      </c>
    </row>
    <row r="671" spans="1:7" ht="12.75">
      <c r="A671" s="357" t="s">
        <v>1772</v>
      </c>
      <c r="B671" s="358" t="s">
        <v>8064</v>
      </c>
      <c r="C671" s="358" t="s">
        <v>8064</v>
      </c>
      <c r="D671" s="359"/>
      <c r="E671" s="360"/>
      <c r="F671" s="360"/>
      <c r="G671" s="360"/>
    </row>
    <row r="672" spans="1:7" ht="38.25">
      <c r="A672" s="351" t="s">
        <v>1773</v>
      </c>
      <c r="B672" s="352"/>
      <c r="C672" s="351" t="s">
        <v>1774</v>
      </c>
      <c r="D672" s="354" t="s">
        <v>168</v>
      </c>
      <c r="E672" s="282">
        <v>6000</v>
      </c>
      <c r="F672" s="282">
        <v>0</v>
      </c>
      <c r="G672" s="282">
        <v>6000</v>
      </c>
    </row>
    <row r="673" spans="1:7" ht="12.75">
      <c r="A673" s="351" t="s">
        <v>1775</v>
      </c>
      <c r="B673" s="352"/>
      <c r="C673" s="351" t="s">
        <v>1776</v>
      </c>
      <c r="D673" s="354" t="s">
        <v>16</v>
      </c>
      <c r="E673" s="282">
        <v>62.33</v>
      </c>
      <c r="F673" s="282">
        <v>1.49</v>
      </c>
      <c r="G673" s="282">
        <v>63.82</v>
      </c>
    </row>
    <row r="674" spans="1:7" ht="12.75">
      <c r="A674" s="351" t="s">
        <v>1777</v>
      </c>
      <c r="B674" s="352"/>
      <c r="C674" s="351" t="s">
        <v>1778</v>
      </c>
      <c r="D674" s="354" t="s">
        <v>16</v>
      </c>
      <c r="E674" s="282">
        <v>67.8</v>
      </c>
      <c r="F674" s="282">
        <v>1.49</v>
      </c>
      <c r="G674" s="282">
        <v>69.290000000000006</v>
      </c>
    </row>
    <row r="675" spans="1:7" ht="12.75">
      <c r="A675" s="351" t="s">
        <v>1779</v>
      </c>
      <c r="B675" s="352"/>
      <c r="C675" s="351" t="s">
        <v>1780</v>
      </c>
      <c r="D675" s="354" t="s">
        <v>16</v>
      </c>
      <c r="E675" s="282">
        <v>83.82</v>
      </c>
      <c r="F675" s="282">
        <v>1.49</v>
      </c>
      <c r="G675" s="282">
        <v>85.31</v>
      </c>
    </row>
    <row r="676" spans="1:7" ht="12.75">
      <c r="A676" s="351" t="s">
        <v>1781</v>
      </c>
      <c r="B676" s="352"/>
      <c r="C676" s="351" t="s">
        <v>1782</v>
      </c>
      <c r="D676" s="354" t="s">
        <v>16</v>
      </c>
      <c r="E676" s="282">
        <v>103.45</v>
      </c>
      <c r="F676" s="282">
        <v>1.49</v>
      </c>
      <c r="G676" s="282">
        <v>104.94</v>
      </c>
    </row>
    <row r="677" spans="1:7" ht="12.75">
      <c r="A677" s="351" t="s">
        <v>1783</v>
      </c>
      <c r="B677" s="352"/>
      <c r="C677" s="351" t="s">
        <v>1784</v>
      </c>
      <c r="D677" s="354" t="s">
        <v>16</v>
      </c>
      <c r="E677" s="282">
        <v>140.83000000000001</v>
      </c>
      <c r="F677" s="282">
        <v>1.49</v>
      </c>
      <c r="G677" s="282">
        <v>142.32</v>
      </c>
    </row>
    <row r="678" spans="1:7" ht="12.75">
      <c r="A678" s="351" t="s">
        <v>1785</v>
      </c>
      <c r="B678" s="352"/>
      <c r="C678" s="351" t="s">
        <v>1786</v>
      </c>
      <c r="D678" s="354" t="s">
        <v>16</v>
      </c>
      <c r="E678" s="282">
        <v>130.62</v>
      </c>
      <c r="F678" s="282">
        <v>1.49</v>
      </c>
      <c r="G678" s="282">
        <v>132.11000000000001</v>
      </c>
    </row>
    <row r="679" spans="1:7" ht="12.75">
      <c r="A679" s="357" t="s">
        <v>1787</v>
      </c>
      <c r="B679" s="358" t="s">
        <v>8065</v>
      </c>
      <c r="C679" s="358" t="s">
        <v>8065</v>
      </c>
      <c r="D679" s="359"/>
      <c r="E679" s="360"/>
      <c r="F679" s="360"/>
      <c r="G679" s="360"/>
    </row>
    <row r="680" spans="1:7" ht="38.25">
      <c r="A680" s="351" t="s">
        <v>1788</v>
      </c>
      <c r="B680" s="352"/>
      <c r="C680" s="351" t="s">
        <v>1789</v>
      </c>
      <c r="D680" s="354" t="s">
        <v>168</v>
      </c>
      <c r="E680" s="282">
        <v>1423.57</v>
      </c>
      <c r="F680" s="282">
        <v>0</v>
      </c>
      <c r="G680" s="282">
        <v>1423.57</v>
      </c>
    </row>
    <row r="681" spans="1:7" ht="25.5">
      <c r="A681" s="351" t="s">
        <v>1790</v>
      </c>
      <c r="B681" s="352"/>
      <c r="C681" s="351" t="s">
        <v>1791</v>
      </c>
      <c r="D681" s="354" t="s">
        <v>16</v>
      </c>
      <c r="E681" s="282">
        <v>25.12</v>
      </c>
      <c r="F681" s="282">
        <v>10.99</v>
      </c>
      <c r="G681" s="282">
        <v>36.11</v>
      </c>
    </row>
    <row r="682" spans="1:7" ht="25.5">
      <c r="A682" s="351" t="s">
        <v>1792</v>
      </c>
      <c r="B682" s="352"/>
      <c r="C682" s="351" t="s">
        <v>1793</v>
      </c>
      <c r="D682" s="354" t="s">
        <v>16</v>
      </c>
      <c r="E682" s="282">
        <v>32.75</v>
      </c>
      <c r="F682" s="282">
        <v>15.87</v>
      </c>
      <c r="G682" s="282">
        <v>48.62</v>
      </c>
    </row>
    <row r="683" spans="1:7" ht="25.5">
      <c r="A683" s="351" t="s">
        <v>1794</v>
      </c>
      <c r="B683" s="352"/>
      <c r="C683" s="351" t="s">
        <v>1795</v>
      </c>
      <c r="D683" s="354" t="s">
        <v>16</v>
      </c>
      <c r="E683" s="282">
        <v>42.59</v>
      </c>
      <c r="F683" s="282">
        <v>21.71</v>
      </c>
      <c r="G683" s="282">
        <v>64.3</v>
      </c>
    </row>
    <row r="684" spans="1:7" ht="25.5">
      <c r="A684" s="351" t="s">
        <v>1796</v>
      </c>
      <c r="B684" s="352"/>
      <c r="C684" s="351" t="s">
        <v>1797</v>
      </c>
      <c r="D684" s="354" t="s">
        <v>16</v>
      </c>
      <c r="E684" s="282">
        <v>54.69</v>
      </c>
      <c r="F684" s="282">
        <v>28.74</v>
      </c>
      <c r="G684" s="282">
        <v>83.43</v>
      </c>
    </row>
    <row r="685" spans="1:7" ht="12.75">
      <c r="A685" s="357" t="s">
        <v>1798</v>
      </c>
      <c r="B685" s="358" t="s">
        <v>8066</v>
      </c>
      <c r="C685" s="358" t="s">
        <v>8066</v>
      </c>
      <c r="D685" s="359"/>
      <c r="E685" s="360"/>
      <c r="F685" s="360"/>
      <c r="G685" s="360"/>
    </row>
    <row r="686" spans="1:7" ht="38.25">
      <c r="A686" s="351" t="s">
        <v>1799</v>
      </c>
      <c r="B686" s="352"/>
      <c r="C686" s="351" t="s">
        <v>1800</v>
      </c>
      <c r="D686" s="354" t="s">
        <v>168</v>
      </c>
      <c r="E686" s="282">
        <v>1672.42</v>
      </c>
      <c r="F686" s="282">
        <v>0</v>
      </c>
      <c r="G686" s="282">
        <v>1672.42</v>
      </c>
    </row>
    <row r="687" spans="1:7" ht="25.5">
      <c r="A687" s="351" t="s">
        <v>1801</v>
      </c>
      <c r="B687" s="352"/>
      <c r="C687" s="351" t="s">
        <v>1802</v>
      </c>
      <c r="D687" s="354" t="s">
        <v>16</v>
      </c>
      <c r="E687" s="282">
        <v>43.76</v>
      </c>
      <c r="F687" s="282">
        <v>9.24</v>
      </c>
      <c r="G687" s="282">
        <v>53</v>
      </c>
    </row>
    <row r="688" spans="1:7" ht="25.5">
      <c r="A688" s="351" t="s">
        <v>1803</v>
      </c>
      <c r="B688" s="352"/>
      <c r="C688" s="351" t="s">
        <v>1804</v>
      </c>
      <c r="D688" s="354" t="s">
        <v>16</v>
      </c>
      <c r="E688" s="282">
        <v>54.18</v>
      </c>
      <c r="F688" s="282">
        <v>13.35</v>
      </c>
      <c r="G688" s="282">
        <v>67.53</v>
      </c>
    </row>
    <row r="689" spans="1:7" ht="25.5">
      <c r="A689" s="351" t="s">
        <v>1805</v>
      </c>
      <c r="B689" s="352"/>
      <c r="C689" s="351" t="s">
        <v>1806</v>
      </c>
      <c r="D689" s="354" t="s">
        <v>16</v>
      </c>
      <c r="E689" s="282">
        <v>70.06</v>
      </c>
      <c r="F689" s="282">
        <v>18.190000000000001</v>
      </c>
      <c r="G689" s="282">
        <v>88.25</v>
      </c>
    </row>
    <row r="690" spans="1:7" ht="25.5">
      <c r="A690" s="351" t="s">
        <v>1807</v>
      </c>
      <c r="B690" s="352"/>
      <c r="C690" s="351" t="s">
        <v>1808</v>
      </c>
      <c r="D690" s="354" t="s">
        <v>16</v>
      </c>
      <c r="E690" s="282">
        <v>108.91</v>
      </c>
      <c r="F690" s="282">
        <v>23.71</v>
      </c>
      <c r="G690" s="282">
        <v>132.62</v>
      </c>
    </row>
    <row r="691" spans="1:7" ht="12.75">
      <c r="A691" s="357" t="s">
        <v>1809</v>
      </c>
      <c r="B691" s="358" t="s">
        <v>8067</v>
      </c>
      <c r="C691" s="358" t="s">
        <v>8067</v>
      </c>
      <c r="D691" s="359"/>
      <c r="E691" s="360"/>
      <c r="F691" s="360"/>
      <c r="G691" s="360"/>
    </row>
    <row r="692" spans="1:7" ht="38.25">
      <c r="A692" s="351" t="s">
        <v>1810</v>
      </c>
      <c r="B692" s="352"/>
      <c r="C692" s="351" t="s">
        <v>1811</v>
      </c>
      <c r="D692" s="354" t="s">
        <v>168</v>
      </c>
      <c r="E692" s="282">
        <v>14411.66</v>
      </c>
      <c r="F692" s="282">
        <v>0</v>
      </c>
      <c r="G692" s="282">
        <v>14411.66</v>
      </c>
    </row>
    <row r="693" spans="1:7" ht="25.5">
      <c r="A693" s="351" t="s">
        <v>1812</v>
      </c>
      <c r="B693" s="352"/>
      <c r="C693" s="351" t="s">
        <v>1813</v>
      </c>
      <c r="D693" s="354" t="s">
        <v>16</v>
      </c>
      <c r="E693" s="282">
        <v>135.51</v>
      </c>
      <c r="F693" s="282">
        <v>6.74</v>
      </c>
      <c r="G693" s="282">
        <v>142.25</v>
      </c>
    </row>
    <row r="694" spans="1:7" ht="25.5">
      <c r="A694" s="351" t="s">
        <v>1814</v>
      </c>
      <c r="B694" s="352"/>
      <c r="C694" s="351" t="s">
        <v>1815</v>
      </c>
      <c r="D694" s="354" t="s">
        <v>16</v>
      </c>
      <c r="E694" s="282">
        <v>146</v>
      </c>
      <c r="F694" s="282">
        <v>8.44</v>
      </c>
      <c r="G694" s="282">
        <v>154.44</v>
      </c>
    </row>
    <row r="695" spans="1:7" ht="25.5">
      <c r="A695" s="351" t="s">
        <v>1816</v>
      </c>
      <c r="B695" s="352"/>
      <c r="C695" s="351" t="s">
        <v>1817</v>
      </c>
      <c r="D695" s="354" t="s">
        <v>16</v>
      </c>
      <c r="E695" s="282">
        <v>173.73</v>
      </c>
      <c r="F695" s="282">
        <v>12.76</v>
      </c>
      <c r="G695" s="282">
        <v>186.49</v>
      </c>
    </row>
    <row r="696" spans="1:7" ht="25.5">
      <c r="A696" s="351" t="s">
        <v>1818</v>
      </c>
      <c r="B696" s="352"/>
      <c r="C696" s="351" t="s">
        <v>1819</v>
      </c>
      <c r="D696" s="354" t="s">
        <v>16</v>
      </c>
      <c r="E696" s="282">
        <v>196</v>
      </c>
      <c r="F696" s="282">
        <v>17.86</v>
      </c>
      <c r="G696" s="282">
        <v>213.86</v>
      </c>
    </row>
    <row r="697" spans="1:7" ht="25.5">
      <c r="A697" s="351" t="s">
        <v>1820</v>
      </c>
      <c r="B697" s="352"/>
      <c r="C697" s="351" t="s">
        <v>1821</v>
      </c>
      <c r="D697" s="354" t="s">
        <v>16</v>
      </c>
      <c r="E697" s="282">
        <v>239.45</v>
      </c>
      <c r="F697" s="282">
        <v>27.28</v>
      </c>
      <c r="G697" s="282">
        <v>266.73</v>
      </c>
    </row>
    <row r="698" spans="1:7" ht="25.5">
      <c r="A698" s="351" t="s">
        <v>1822</v>
      </c>
      <c r="B698" s="352"/>
      <c r="C698" s="351" t="s">
        <v>1823</v>
      </c>
      <c r="D698" s="354" t="s">
        <v>16</v>
      </c>
      <c r="E698" s="282">
        <v>278.82</v>
      </c>
      <c r="F698" s="282">
        <v>31.99</v>
      </c>
      <c r="G698" s="282">
        <v>310.81</v>
      </c>
    </row>
    <row r="699" spans="1:7" ht="25.5">
      <c r="A699" s="351" t="s">
        <v>1824</v>
      </c>
      <c r="B699" s="352"/>
      <c r="C699" s="351" t="s">
        <v>1825</v>
      </c>
      <c r="D699" s="354" t="s">
        <v>16</v>
      </c>
      <c r="E699" s="282">
        <v>329.13</v>
      </c>
      <c r="F699" s="282">
        <v>37.82</v>
      </c>
      <c r="G699" s="282">
        <v>366.95</v>
      </c>
    </row>
    <row r="700" spans="1:7" ht="25.5">
      <c r="A700" s="351" t="s">
        <v>1826</v>
      </c>
      <c r="B700" s="352"/>
      <c r="C700" s="351" t="s">
        <v>1827</v>
      </c>
      <c r="D700" s="354" t="s">
        <v>16</v>
      </c>
      <c r="E700" s="282">
        <v>403.96</v>
      </c>
      <c r="F700" s="282">
        <v>31.99</v>
      </c>
      <c r="G700" s="282">
        <v>435.95</v>
      </c>
    </row>
    <row r="701" spans="1:7" ht="25.5">
      <c r="A701" s="351" t="s">
        <v>1828</v>
      </c>
      <c r="B701" s="352"/>
      <c r="C701" s="351" t="s">
        <v>1829</v>
      </c>
      <c r="D701" s="354" t="s">
        <v>16</v>
      </c>
      <c r="E701" s="282">
        <v>203.81</v>
      </c>
      <c r="F701" s="282">
        <v>0</v>
      </c>
      <c r="G701" s="282">
        <v>203.81</v>
      </c>
    </row>
    <row r="702" spans="1:7" ht="25.5">
      <c r="A702" s="351" t="s">
        <v>1830</v>
      </c>
      <c r="B702" s="352"/>
      <c r="C702" s="351" t="s">
        <v>1831</v>
      </c>
      <c r="D702" s="354" t="s">
        <v>16</v>
      </c>
      <c r="E702" s="282">
        <v>433.76</v>
      </c>
      <c r="F702" s="282">
        <v>0</v>
      </c>
      <c r="G702" s="282">
        <v>433.76</v>
      </c>
    </row>
    <row r="703" spans="1:7" ht="38.25">
      <c r="A703" s="351" t="s">
        <v>1832</v>
      </c>
      <c r="B703" s="352"/>
      <c r="C703" s="351" t="s">
        <v>1833</v>
      </c>
      <c r="D703" s="354" t="s">
        <v>168</v>
      </c>
      <c r="E703" s="282">
        <v>14411.66</v>
      </c>
      <c r="F703" s="282">
        <v>0</v>
      </c>
      <c r="G703" s="282">
        <v>14411.66</v>
      </c>
    </row>
    <row r="704" spans="1:7" ht="25.5">
      <c r="A704" s="351" t="s">
        <v>1834</v>
      </c>
      <c r="B704" s="352"/>
      <c r="C704" s="351" t="s">
        <v>1835</v>
      </c>
      <c r="D704" s="354" t="s">
        <v>16</v>
      </c>
      <c r="E704" s="282">
        <v>804</v>
      </c>
      <c r="F704" s="282">
        <v>0</v>
      </c>
      <c r="G704" s="282">
        <v>804</v>
      </c>
    </row>
    <row r="705" spans="1:7" ht="25.5">
      <c r="A705" s="351" t="s">
        <v>1836</v>
      </c>
      <c r="B705" s="352"/>
      <c r="C705" s="351" t="s">
        <v>1837</v>
      </c>
      <c r="D705" s="354" t="s">
        <v>16</v>
      </c>
      <c r="E705" s="282">
        <v>1032.92</v>
      </c>
      <c r="F705" s="282">
        <v>0</v>
      </c>
      <c r="G705" s="282">
        <v>1032.92</v>
      </c>
    </row>
    <row r="706" spans="1:7" ht="25.5">
      <c r="A706" s="351" t="s">
        <v>1838</v>
      </c>
      <c r="B706" s="352"/>
      <c r="C706" s="351" t="s">
        <v>1839</v>
      </c>
      <c r="D706" s="354" t="s">
        <v>16</v>
      </c>
      <c r="E706" s="282">
        <v>1186.6500000000001</v>
      </c>
      <c r="F706" s="282">
        <v>0</v>
      </c>
      <c r="G706" s="282">
        <v>1186.6500000000001</v>
      </c>
    </row>
    <row r="707" spans="1:7" ht="12.75">
      <c r="A707" s="357" t="s">
        <v>1840</v>
      </c>
      <c r="B707" s="358" t="s">
        <v>8068</v>
      </c>
      <c r="C707" s="358" t="s">
        <v>8068</v>
      </c>
      <c r="D707" s="359"/>
      <c r="E707" s="360"/>
      <c r="F707" s="360"/>
      <c r="G707" s="360"/>
    </row>
    <row r="708" spans="1:7" ht="38.25">
      <c r="A708" s="351" t="s">
        <v>1841</v>
      </c>
      <c r="B708" s="352"/>
      <c r="C708" s="351" t="s">
        <v>1842</v>
      </c>
      <c r="D708" s="354" t="s">
        <v>168</v>
      </c>
      <c r="E708" s="282">
        <v>1462.74</v>
      </c>
      <c r="F708" s="282">
        <v>0</v>
      </c>
      <c r="G708" s="282">
        <v>1462.74</v>
      </c>
    </row>
    <row r="709" spans="1:7" ht="25.5">
      <c r="A709" s="351" t="s">
        <v>1843</v>
      </c>
      <c r="B709" s="352"/>
      <c r="C709" s="351" t="s">
        <v>1844</v>
      </c>
      <c r="D709" s="354" t="s">
        <v>16</v>
      </c>
      <c r="E709" s="282">
        <v>23.44</v>
      </c>
      <c r="F709" s="282">
        <v>0</v>
      </c>
      <c r="G709" s="282">
        <v>23.44</v>
      </c>
    </row>
    <row r="710" spans="1:7" ht="25.5">
      <c r="A710" s="351" t="s">
        <v>1845</v>
      </c>
      <c r="B710" s="352"/>
      <c r="C710" s="351" t="s">
        <v>1846</v>
      </c>
      <c r="D710" s="354" t="s">
        <v>16</v>
      </c>
      <c r="E710" s="282">
        <v>25.94</v>
      </c>
      <c r="F710" s="282">
        <v>0</v>
      </c>
      <c r="G710" s="282">
        <v>25.94</v>
      </c>
    </row>
    <row r="711" spans="1:7" ht="25.5">
      <c r="A711" s="351" t="s">
        <v>1847</v>
      </c>
      <c r="B711" s="352"/>
      <c r="C711" s="351" t="s">
        <v>1848</v>
      </c>
      <c r="D711" s="354" t="s">
        <v>16</v>
      </c>
      <c r="E711" s="282">
        <v>40.83</v>
      </c>
      <c r="F711" s="282">
        <v>0</v>
      </c>
      <c r="G711" s="282">
        <v>40.83</v>
      </c>
    </row>
    <row r="712" spans="1:7" ht="25.5">
      <c r="A712" s="351" t="s">
        <v>1849</v>
      </c>
      <c r="B712" s="352"/>
      <c r="C712" s="351" t="s">
        <v>1850</v>
      </c>
      <c r="D712" s="354" t="s">
        <v>20</v>
      </c>
      <c r="E712" s="282">
        <v>0</v>
      </c>
      <c r="F712" s="282">
        <v>365</v>
      </c>
      <c r="G712" s="282">
        <v>365</v>
      </c>
    </row>
    <row r="713" spans="1:7" ht="12.75">
      <c r="A713" s="357" t="s">
        <v>630</v>
      </c>
      <c r="B713" s="358" t="s">
        <v>8069</v>
      </c>
      <c r="C713" s="358" t="s">
        <v>8069</v>
      </c>
      <c r="D713" s="359"/>
      <c r="E713" s="360"/>
      <c r="F713" s="360"/>
      <c r="G713" s="360"/>
    </row>
    <row r="714" spans="1:7" ht="38.25">
      <c r="A714" s="351" t="s">
        <v>1851</v>
      </c>
      <c r="B714" s="352"/>
      <c r="C714" s="351" t="s">
        <v>1852</v>
      </c>
      <c r="D714" s="354" t="s">
        <v>168</v>
      </c>
      <c r="E714" s="282">
        <v>21651.82</v>
      </c>
      <c r="F714" s="282">
        <v>0</v>
      </c>
      <c r="G714" s="282">
        <v>21651.82</v>
      </c>
    </row>
    <row r="715" spans="1:7" ht="25.5">
      <c r="A715" s="351" t="s">
        <v>1853</v>
      </c>
      <c r="B715" s="352"/>
      <c r="C715" s="351" t="s">
        <v>1854</v>
      </c>
      <c r="D715" s="354" t="s">
        <v>16</v>
      </c>
      <c r="E715" s="282">
        <v>24.36</v>
      </c>
      <c r="F715" s="282">
        <v>3.96</v>
      </c>
      <c r="G715" s="282">
        <v>28.32</v>
      </c>
    </row>
    <row r="716" spans="1:7" ht="25.5">
      <c r="A716" s="351" t="s">
        <v>1855</v>
      </c>
      <c r="B716" s="352"/>
      <c r="C716" s="351" t="s">
        <v>1856</v>
      </c>
      <c r="D716" s="354" t="s">
        <v>16</v>
      </c>
      <c r="E716" s="282">
        <v>33.229999999999997</v>
      </c>
      <c r="F716" s="282">
        <v>3.96</v>
      </c>
      <c r="G716" s="282">
        <v>37.19</v>
      </c>
    </row>
    <row r="717" spans="1:7" ht="25.5">
      <c r="A717" s="351" t="s">
        <v>1857</v>
      </c>
      <c r="B717" s="352"/>
      <c r="C717" s="351" t="s">
        <v>1858</v>
      </c>
      <c r="D717" s="354" t="s">
        <v>16</v>
      </c>
      <c r="E717" s="282">
        <v>38.24</v>
      </c>
      <c r="F717" s="282">
        <v>3.96</v>
      </c>
      <c r="G717" s="282">
        <v>42.2</v>
      </c>
    </row>
    <row r="718" spans="1:7" ht="25.5">
      <c r="A718" s="351" t="s">
        <v>1859</v>
      </c>
      <c r="B718" s="352"/>
      <c r="C718" s="351" t="s">
        <v>1860</v>
      </c>
      <c r="D718" s="354" t="s">
        <v>16</v>
      </c>
      <c r="E718" s="282">
        <v>44.05</v>
      </c>
      <c r="F718" s="282">
        <v>3.96</v>
      </c>
      <c r="G718" s="282">
        <v>48.01</v>
      </c>
    </row>
    <row r="719" spans="1:7" ht="25.5">
      <c r="A719" s="351" t="s">
        <v>1861</v>
      </c>
      <c r="B719" s="352"/>
      <c r="C719" s="351" t="s">
        <v>1862</v>
      </c>
      <c r="D719" s="354" t="s">
        <v>16</v>
      </c>
      <c r="E719" s="282">
        <v>56.13</v>
      </c>
      <c r="F719" s="282">
        <v>3.96</v>
      </c>
      <c r="G719" s="282">
        <v>60.09</v>
      </c>
    </row>
    <row r="720" spans="1:7" ht="25.5">
      <c r="A720" s="351" t="s">
        <v>1863</v>
      </c>
      <c r="B720" s="352"/>
      <c r="C720" s="351" t="s">
        <v>1864</v>
      </c>
      <c r="D720" s="354" t="s">
        <v>16</v>
      </c>
      <c r="E720" s="282">
        <v>68.75</v>
      </c>
      <c r="F720" s="282">
        <v>3.96</v>
      </c>
      <c r="G720" s="282">
        <v>72.709999999999994</v>
      </c>
    </row>
    <row r="721" spans="1:7" ht="25.5">
      <c r="A721" s="351" t="s">
        <v>1865</v>
      </c>
      <c r="B721" s="352"/>
      <c r="C721" s="351" t="s">
        <v>1866</v>
      </c>
      <c r="D721" s="354" t="s">
        <v>16</v>
      </c>
      <c r="E721" s="282">
        <v>81.03</v>
      </c>
      <c r="F721" s="282">
        <v>3.96</v>
      </c>
      <c r="G721" s="282">
        <v>84.99</v>
      </c>
    </row>
    <row r="722" spans="1:7" ht="25.5">
      <c r="A722" s="351" t="s">
        <v>1867</v>
      </c>
      <c r="B722" s="352"/>
      <c r="C722" s="351" t="s">
        <v>1868</v>
      </c>
      <c r="D722" s="354" t="s">
        <v>16</v>
      </c>
      <c r="E722" s="282">
        <v>96.36</v>
      </c>
      <c r="F722" s="282">
        <v>3.96</v>
      </c>
      <c r="G722" s="282">
        <v>100.32</v>
      </c>
    </row>
    <row r="723" spans="1:7" ht="12.75">
      <c r="A723" s="357" t="s">
        <v>631</v>
      </c>
      <c r="B723" s="358" t="s">
        <v>8070</v>
      </c>
      <c r="C723" s="358" t="s">
        <v>8070</v>
      </c>
      <c r="D723" s="359"/>
      <c r="E723" s="360"/>
      <c r="F723" s="360"/>
      <c r="G723" s="360"/>
    </row>
    <row r="724" spans="1:7" ht="38.25">
      <c r="A724" s="351" t="s">
        <v>1869</v>
      </c>
      <c r="B724" s="352"/>
      <c r="C724" s="351" t="s">
        <v>1870</v>
      </c>
      <c r="D724" s="354" t="s">
        <v>168</v>
      </c>
      <c r="E724" s="282">
        <v>14145.33</v>
      </c>
      <c r="F724" s="282">
        <v>0</v>
      </c>
      <c r="G724" s="282">
        <v>14145.33</v>
      </c>
    </row>
    <row r="725" spans="1:7" ht="25.5">
      <c r="A725" s="351" t="s">
        <v>1871</v>
      </c>
      <c r="B725" s="352"/>
      <c r="C725" s="351" t="s">
        <v>1872</v>
      </c>
      <c r="D725" s="354" t="s">
        <v>16</v>
      </c>
      <c r="E725" s="282">
        <v>178.06</v>
      </c>
      <c r="F725" s="282">
        <v>17.86</v>
      </c>
      <c r="G725" s="282">
        <v>195.92</v>
      </c>
    </row>
    <row r="726" spans="1:7" ht="25.5">
      <c r="A726" s="351" t="s">
        <v>1873</v>
      </c>
      <c r="B726" s="352"/>
      <c r="C726" s="351" t="s">
        <v>1874</v>
      </c>
      <c r="D726" s="354" t="s">
        <v>16</v>
      </c>
      <c r="E726" s="282">
        <v>218.4</v>
      </c>
      <c r="F726" s="282">
        <v>27.28</v>
      </c>
      <c r="G726" s="282">
        <v>245.68</v>
      </c>
    </row>
    <row r="727" spans="1:7" ht="25.5">
      <c r="A727" s="351" t="s">
        <v>1875</v>
      </c>
      <c r="B727" s="352"/>
      <c r="C727" s="351" t="s">
        <v>1876</v>
      </c>
      <c r="D727" s="354" t="s">
        <v>16</v>
      </c>
      <c r="E727" s="282">
        <v>263.26</v>
      </c>
      <c r="F727" s="282">
        <v>31.99</v>
      </c>
      <c r="G727" s="282">
        <v>295.25</v>
      </c>
    </row>
    <row r="728" spans="1:7" ht="12.75">
      <c r="A728" s="361" t="s">
        <v>1877</v>
      </c>
      <c r="B728" s="361" t="s">
        <v>8071</v>
      </c>
      <c r="C728" s="361" t="s">
        <v>8071</v>
      </c>
      <c r="D728" s="362"/>
      <c r="E728" s="363"/>
      <c r="F728" s="363"/>
      <c r="G728" s="363"/>
    </row>
    <row r="729" spans="1:7" ht="12.75">
      <c r="A729" s="348" t="s">
        <v>1878</v>
      </c>
      <c r="B729" s="348" t="s">
        <v>8072</v>
      </c>
      <c r="C729" s="348" t="s">
        <v>8072</v>
      </c>
      <c r="D729" s="349"/>
      <c r="E729" s="350"/>
      <c r="F729" s="350"/>
      <c r="G729" s="350"/>
    </row>
    <row r="730" spans="1:7" ht="38.25">
      <c r="A730" s="351" t="s">
        <v>8073</v>
      </c>
      <c r="B730" s="352"/>
      <c r="C730" s="351" t="s">
        <v>8074</v>
      </c>
      <c r="D730" s="354" t="s">
        <v>63</v>
      </c>
      <c r="E730" s="282">
        <v>57.95</v>
      </c>
      <c r="F730" s="282">
        <v>23.97</v>
      </c>
      <c r="G730" s="282">
        <v>81.92</v>
      </c>
    </row>
    <row r="731" spans="1:7" ht="38.25">
      <c r="A731" s="351" t="s">
        <v>8075</v>
      </c>
      <c r="B731" s="352"/>
      <c r="C731" s="351" t="s">
        <v>8076</v>
      </c>
      <c r="D731" s="354" t="s">
        <v>63</v>
      </c>
      <c r="E731" s="282">
        <v>69.849999999999994</v>
      </c>
      <c r="F731" s="282">
        <v>26.35</v>
      </c>
      <c r="G731" s="282">
        <v>96.2</v>
      </c>
    </row>
    <row r="732" spans="1:7" ht="38.25">
      <c r="A732" s="351" t="s">
        <v>8077</v>
      </c>
      <c r="B732" s="352"/>
      <c r="C732" s="351" t="s">
        <v>8078</v>
      </c>
      <c r="D732" s="354" t="s">
        <v>63</v>
      </c>
      <c r="E732" s="282">
        <v>84.58</v>
      </c>
      <c r="F732" s="282">
        <v>28.75</v>
      </c>
      <c r="G732" s="282">
        <v>113.33</v>
      </c>
    </row>
    <row r="733" spans="1:7" ht="38.25">
      <c r="A733" s="351" t="s">
        <v>8079</v>
      </c>
      <c r="B733" s="352"/>
      <c r="C733" s="351" t="s">
        <v>8080</v>
      </c>
      <c r="D733" s="354" t="s">
        <v>63</v>
      </c>
      <c r="E733" s="282">
        <v>95.63</v>
      </c>
      <c r="F733" s="282">
        <v>31.13</v>
      </c>
      <c r="G733" s="282">
        <v>126.76</v>
      </c>
    </row>
    <row r="734" spans="1:7" ht="38.25">
      <c r="A734" s="351" t="s">
        <v>8081</v>
      </c>
      <c r="B734" s="352"/>
      <c r="C734" s="351" t="s">
        <v>8082</v>
      </c>
      <c r="D734" s="354" t="s">
        <v>63</v>
      </c>
      <c r="E734" s="282">
        <v>120.15</v>
      </c>
      <c r="F734" s="282">
        <v>34.17</v>
      </c>
      <c r="G734" s="282">
        <v>154.32</v>
      </c>
    </row>
    <row r="735" spans="1:7" ht="38.25">
      <c r="A735" s="351" t="s">
        <v>8083</v>
      </c>
      <c r="B735" s="352"/>
      <c r="C735" s="351" t="s">
        <v>8084</v>
      </c>
      <c r="D735" s="354" t="s">
        <v>63</v>
      </c>
      <c r="E735" s="282">
        <v>68.08</v>
      </c>
      <c r="F735" s="282">
        <v>26.35</v>
      </c>
      <c r="G735" s="282">
        <v>94.43</v>
      </c>
    </row>
    <row r="736" spans="1:7" ht="38.25">
      <c r="A736" s="351" t="s">
        <v>8085</v>
      </c>
      <c r="B736" s="352"/>
      <c r="C736" s="351" t="s">
        <v>8086</v>
      </c>
      <c r="D736" s="354" t="s">
        <v>63</v>
      </c>
      <c r="E736" s="282">
        <v>77.69</v>
      </c>
      <c r="F736" s="282">
        <v>26.35</v>
      </c>
      <c r="G736" s="282">
        <v>104.04</v>
      </c>
    </row>
    <row r="737" spans="1:7" ht="38.25">
      <c r="A737" s="351" t="s">
        <v>8087</v>
      </c>
      <c r="B737" s="352"/>
      <c r="C737" s="351" t="s">
        <v>8088</v>
      </c>
      <c r="D737" s="354" t="s">
        <v>63</v>
      </c>
      <c r="E737" s="282">
        <v>92.42</v>
      </c>
      <c r="F737" s="282">
        <v>28.75</v>
      </c>
      <c r="G737" s="282">
        <v>121.17</v>
      </c>
    </row>
    <row r="738" spans="1:7" ht="38.25">
      <c r="A738" s="351" t="s">
        <v>8089</v>
      </c>
      <c r="B738" s="352"/>
      <c r="C738" s="351" t="s">
        <v>8090</v>
      </c>
      <c r="D738" s="354" t="s">
        <v>63</v>
      </c>
      <c r="E738" s="282">
        <v>113.24</v>
      </c>
      <c r="F738" s="282">
        <v>31.13</v>
      </c>
      <c r="G738" s="282">
        <v>144.37</v>
      </c>
    </row>
    <row r="739" spans="1:7" ht="38.25">
      <c r="A739" s="351" t="s">
        <v>8091</v>
      </c>
      <c r="B739" s="352"/>
      <c r="C739" s="351" t="s">
        <v>8092</v>
      </c>
      <c r="D739" s="354" t="s">
        <v>63</v>
      </c>
      <c r="E739" s="282">
        <v>145.03</v>
      </c>
      <c r="F739" s="282">
        <v>34.17</v>
      </c>
      <c r="G739" s="282">
        <v>179.2</v>
      </c>
    </row>
    <row r="740" spans="1:7" ht="12.75">
      <c r="A740" s="357" t="s">
        <v>1879</v>
      </c>
      <c r="B740" s="358" t="s">
        <v>8093</v>
      </c>
      <c r="C740" s="358" t="s">
        <v>8093</v>
      </c>
      <c r="D740" s="359"/>
      <c r="E740" s="360"/>
      <c r="F740" s="360"/>
      <c r="G740" s="360"/>
    </row>
    <row r="741" spans="1:7" ht="38.25">
      <c r="A741" s="351" t="s">
        <v>8094</v>
      </c>
      <c r="B741" s="352"/>
      <c r="C741" s="351" t="s">
        <v>8095</v>
      </c>
      <c r="D741" s="354" t="s">
        <v>63</v>
      </c>
      <c r="E741" s="282">
        <v>73.25</v>
      </c>
      <c r="F741" s="282">
        <v>26.35</v>
      </c>
      <c r="G741" s="282">
        <v>99.6</v>
      </c>
    </row>
    <row r="742" spans="1:7" ht="38.25">
      <c r="A742" s="351" t="s">
        <v>8096</v>
      </c>
      <c r="B742" s="352"/>
      <c r="C742" s="351" t="s">
        <v>8097</v>
      </c>
      <c r="D742" s="354" t="s">
        <v>63</v>
      </c>
      <c r="E742" s="282">
        <v>83.44</v>
      </c>
      <c r="F742" s="282">
        <v>28.75</v>
      </c>
      <c r="G742" s="282">
        <v>112.19</v>
      </c>
    </row>
    <row r="743" spans="1:7" ht="38.25">
      <c r="A743" s="351" t="s">
        <v>8098</v>
      </c>
      <c r="B743" s="352"/>
      <c r="C743" s="351" t="s">
        <v>8099</v>
      </c>
      <c r="D743" s="354" t="s">
        <v>63</v>
      </c>
      <c r="E743" s="282">
        <v>91.23</v>
      </c>
      <c r="F743" s="282">
        <v>31.13</v>
      </c>
      <c r="G743" s="282">
        <v>122.36</v>
      </c>
    </row>
    <row r="744" spans="1:7" ht="38.25">
      <c r="A744" s="351" t="s">
        <v>8100</v>
      </c>
      <c r="B744" s="352"/>
      <c r="C744" s="351" t="s">
        <v>8101</v>
      </c>
      <c r="D744" s="354" t="s">
        <v>63</v>
      </c>
      <c r="E744" s="282">
        <v>102.46</v>
      </c>
      <c r="F744" s="282">
        <v>34.17</v>
      </c>
      <c r="G744" s="282">
        <v>136.63</v>
      </c>
    </row>
    <row r="745" spans="1:7" ht="12.75">
      <c r="A745" s="357" t="s">
        <v>1880</v>
      </c>
      <c r="B745" s="358" t="s">
        <v>8102</v>
      </c>
      <c r="C745" s="358" t="s">
        <v>8102</v>
      </c>
      <c r="D745" s="359"/>
      <c r="E745" s="360"/>
      <c r="F745" s="360"/>
      <c r="G745" s="360"/>
    </row>
    <row r="746" spans="1:7" ht="25.5">
      <c r="A746" s="351" t="s">
        <v>1881</v>
      </c>
      <c r="B746" s="352"/>
      <c r="C746" s="351" t="s">
        <v>1882</v>
      </c>
      <c r="D746" s="354" t="s">
        <v>63</v>
      </c>
      <c r="E746" s="282">
        <v>78.31</v>
      </c>
      <c r="F746" s="282">
        <v>8.0500000000000007</v>
      </c>
      <c r="G746" s="282">
        <v>86.36</v>
      </c>
    </row>
    <row r="747" spans="1:7" ht="25.5">
      <c r="A747" s="351" t="s">
        <v>1883</v>
      </c>
      <c r="B747" s="352"/>
      <c r="C747" s="351" t="s">
        <v>1884</v>
      </c>
      <c r="D747" s="354" t="s">
        <v>63</v>
      </c>
      <c r="E747" s="282">
        <v>86.87</v>
      </c>
      <c r="F747" s="282">
        <v>8.4600000000000009</v>
      </c>
      <c r="G747" s="282">
        <v>95.33</v>
      </c>
    </row>
    <row r="748" spans="1:7" ht="25.5">
      <c r="A748" s="351" t="s">
        <v>1885</v>
      </c>
      <c r="B748" s="352"/>
      <c r="C748" s="351" t="s">
        <v>1886</v>
      </c>
      <c r="D748" s="354" t="s">
        <v>63</v>
      </c>
      <c r="E748" s="282">
        <v>93.79</v>
      </c>
      <c r="F748" s="282">
        <v>8.8699999999999992</v>
      </c>
      <c r="G748" s="282">
        <v>102.66</v>
      </c>
    </row>
    <row r="749" spans="1:7" ht="25.5">
      <c r="A749" s="351" t="s">
        <v>1887</v>
      </c>
      <c r="B749" s="352"/>
      <c r="C749" s="351" t="s">
        <v>1888</v>
      </c>
      <c r="D749" s="354" t="s">
        <v>63</v>
      </c>
      <c r="E749" s="282">
        <v>111.34</v>
      </c>
      <c r="F749" s="282">
        <v>9.0399999999999991</v>
      </c>
      <c r="G749" s="282">
        <v>120.38</v>
      </c>
    </row>
    <row r="750" spans="1:7" ht="25.5">
      <c r="A750" s="351" t="s">
        <v>1889</v>
      </c>
      <c r="B750" s="352"/>
      <c r="C750" s="351" t="s">
        <v>1890</v>
      </c>
      <c r="D750" s="354" t="s">
        <v>63</v>
      </c>
      <c r="E750" s="282">
        <v>76.900000000000006</v>
      </c>
      <c r="F750" s="282">
        <v>8.0500000000000007</v>
      </c>
      <c r="G750" s="282">
        <v>84.95</v>
      </c>
    </row>
    <row r="751" spans="1:7" ht="25.5">
      <c r="A751" s="351" t="s">
        <v>1891</v>
      </c>
      <c r="B751" s="352"/>
      <c r="C751" s="351" t="s">
        <v>1892</v>
      </c>
      <c r="D751" s="354" t="s">
        <v>63</v>
      </c>
      <c r="E751" s="282">
        <v>86.04</v>
      </c>
      <c r="F751" s="282">
        <v>8.4600000000000009</v>
      </c>
      <c r="G751" s="282">
        <v>94.5</v>
      </c>
    </row>
    <row r="752" spans="1:7" ht="12.75">
      <c r="A752" s="361" t="s">
        <v>1893</v>
      </c>
      <c r="B752" s="361" t="s">
        <v>8103</v>
      </c>
      <c r="C752" s="361" t="s">
        <v>8103</v>
      </c>
      <c r="D752" s="362"/>
      <c r="E752" s="363"/>
      <c r="F752" s="363"/>
      <c r="G752" s="363"/>
    </row>
    <row r="753" spans="1:7" ht="12.75">
      <c r="A753" s="348" t="s">
        <v>1894</v>
      </c>
      <c r="B753" s="348" t="s">
        <v>8104</v>
      </c>
      <c r="C753" s="348" t="s">
        <v>8104</v>
      </c>
      <c r="D753" s="349"/>
      <c r="E753" s="350"/>
      <c r="F753" s="350"/>
      <c r="G753" s="350"/>
    </row>
    <row r="754" spans="1:7" ht="25.5">
      <c r="A754" s="351" t="s">
        <v>254</v>
      </c>
      <c r="B754" s="352"/>
      <c r="C754" s="351" t="s">
        <v>81</v>
      </c>
      <c r="D754" s="354" t="s">
        <v>20</v>
      </c>
      <c r="E754" s="282">
        <v>337.56</v>
      </c>
      <c r="F754" s="282">
        <v>272.77</v>
      </c>
      <c r="G754" s="282">
        <v>610.33000000000004</v>
      </c>
    </row>
    <row r="755" spans="1:7" ht="25.5">
      <c r="A755" s="351" t="s">
        <v>1895</v>
      </c>
      <c r="B755" s="352"/>
      <c r="C755" s="351" t="s">
        <v>1896</v>
      </c>
      <c r="D755" s="354" t="s">
        <v>63</v>
      </c>
      <c r="E755" s="282">
        <v>36.14</v>
      </c>
      <c r="F755" s="282">
        <v>26.19</v>
      </c>
      <c r="G755" s="282">
        <v>62.33</v>
      </c>
    </row>
    <row r="756" spans="1:7" ht="25.5">
      <c r="A756" s="351" t="s">
        <v>1897</v>
      </c>
      <c r="B756" s="352"/>
      <c r="C756" s="351" t="s">
        <v>1898</v>
      </c>
      <c r="D756" s="354" t="s">
        <v>63</v>
      </c>
      <c r="E756" s="282">
        <v>47.66</v>
      </c>
      <c r="F756" s="282">
        <v>26.78</v>
      </c>
      <c r="G756" s="282">
        <v>74.44</v>
      </c>
    </row>
    <row r="757" spans="1:7" ht="12.75">
      <c r="A757" s="357" t="s">
        <v>1899</v>
      </c>
      <c r="B757" s="358" t="s">
        <v>8105</v>
      </c>
      <c r="C757" s="358" t="s">
        <v>8105</v>
      </c>
      <c r="D757" s="359"/>
      <c r="E757" s="360"/>
      <c r="F757" s="360"/>
      <c r="G757" s="360"/>
    </row>
    <row r="758" spans="1:7" ht="25.5">
      <c r="A758" s="351" t="s">
        <v>1900</v>
      </c>
      <c r="B758" s="352"/>
      <c r="C758" s="351" t="s">
        <v>1901</v>
      </c>
      <c r="D758" s="354" t="s">
        <v>63</v>
      </c>
      <c r="E758" s="282">
        <v>20.83</v>
      </c>
      <c r="F758" s="282">
        <v>33.69</v>
      </c>
      <c r="G758" s="282">
        <v>54.52</v>
      </c>
    </row>
    <row r="759" spans="1:7" ht="25.5">
      <c r="A759" s="351" t="s">
        <v>1902</v>
      </c>
      <c r="B759" s="352"/>
      <c r="C759" s="351" t="s">
        <v>1903</v>
      </c>
      <c r="D759" s="354" t="s">
        <v>63</v>
      </c>
      <c r="E759" s="282">
        <v>28.69</v>
      </c>
      <c r="F759" s="282">
        <v>53.3</v>
      </c>
      <c r="G759" s="282">
        <v>81.99</v>
      </c>
    </row>
    <row r="760" spans="1:7" ht="25.5">
      <c r="A760" s="351" t="s">
        <v>1904</v>
      </c>
      <c r="B760" s="352"/>
      <c r="C760" s="351" t="s">
        <v>1905</v>
      </c>
      <c r="D760" s="354" t="s">
        <v>63</v>
      </c>
      <c r="E760" s="282">
        <v>63.3</v>
      </c>
      <c r="F760" s="282">
        <v>86.49</v>
      </c>
      <c r="G760" s="282">
        <v>149.79</v>
      </c>
    </row>
    <row r="761" spans="1:7" ht="25.5">
      <c r="A761" s="351" t="s">
        <v>1906</v>
      </c>
      <c r="B761" s="352"/>
      <c r="C761" s="351" t="s">
        <v>1907</v>
      </c>
      <c r="D761" s="354" t="s">
        <v>63</v>
      </c>
      <c r="E761" s="282">
        <v>91.55</v>
      </c>
      <c r="F761" s="282">
        <v>106.67</v>
      </c>
      <c r="G761" s="282">
        <v>198.22</v>
      </c>
    </row>
    <row r="762" spans="1:7" ht="25.5">
      <c r="A762" s="351" t="s">
        <v>1908</v>
      </c>
      <c r="B762" s="352"/>
      <c r="C762" s="351" t="s">
        <v>1909</v>
      </c>
      <c r="D762" s="354" t="s">
        <v>63</v>
      </c>
      <c r="E762" s="282">
        <v>83.63</v>
      </c>
      <c r="F762" s="282">
        <v>53.3</v>
      </c>
      <c r="G762" s="282">
        <v>136.93</v>
      </c>
    </row>
    <row r="763" spans="1:7" ht="25.5">
      <c r="A763" s="351" t="s">
        <v>1910</v>
      </c>
      <c r="B763" s="352"/>
      <c r="C763" s="351" t="s">
        <v>1911</v>
      </c>
      <c r="D763" s="354" t="s">
        <v>63</v>
      </c>
      <c r="E763" s="282">
        <v>189.58</v>
      </c>
      <c r="F763" s="282">
        <v>86.49</v>
      </c>
      <c r="G763" s="282">
        <v>276.07</v>
      </c>
    </row>
    <row r="764" spans="1:7" ht="12.75">
      <c r="A764" s="357" t="s">
        <v>1912</v>
      </c>
      <c r="B764" s="358" t="s">
        <v>8106</v>
      </c>
      <c r="C764" s="358" t="s">
        <v>8106</v>
      </c>
      <c r="D764" s="359"/>
      <c r="E764" s="360"/>
      <c r="F764" s="360"/>
      <c r="G764" s="360"/>
    </row>
    <row r="765" spans="1:7" ht="12.75">
      <c r="A765" s="351" t="s">
        <v>1913</v>
      </c>
      <c r="B765" s="352"/>
      <c r="C765" s="351" t="s">
        <v>1914</v>
      </c>
      <c r="D765" s="354" t="s">
        <v>63</v>
      </c>
      <c r="E765" s="282">
        <v>62.08</v>
      </c>
      <c r="F765" s="282">
        <v>47.52</v>
      </c>
      <c r="G765" s="282">
        <v>109.6</v>
      </c>
    </row>
    <row r="766" spans="1:7" ht="12.75">
      <c r="A766" s="351" t="s">
        <v>1915</v>
      </c>
      <c r="B766" s="352"/>
      <c r="C766" s="351" t="s">
        <v>1916</v>
      </c>
      <c r="D766" s="354" t="s">
        <v>63</v>
      </c>
      <c r="E766" s="282">
        <v>117.13</v>
      </c>
      <c r="F766" s="282">
        <v>89.6</v>
      </c>
      <c r="G766" s="282">
        <v>206.73</v>
      </c>
    </row>
    <row r="767" spans="1:7" ht="12.75">
      <c r="A767" s="351" t="s">
        <v>1917</v>
      </c>
      <c r="B767" s="352"/>
      <c r="C767" s="351" t="s">
        <v>1918</v>
      </c>
      <c r="D767" s="354" t="s">
        <v>63</v>
      </c>
      <c r="E767" s="282">
        <v>242.97</v>
      </c>
      <c r="F767" s="282">
        <v>125.32</v>
      </c>
      <c r="G767" s="282">
        <v>368.29</v>
      </c>
    </row>
    <row r="768" spans="1:7" ht="12.75">
      <c r="A768" s="357" t="s">
        <v>1919</v>
      </c>
      <c r="B768" s="358" t="s">
        <v>8107</v>
      </c>
      <c r="C768" s="358" t="s">
        <v>8107</v>
      </c>
      <c r="D768" s="359"/>
      <c r="E768" s="360"/>
      <c r="F768" s="360"/>
      <c r="G768" s="360"/>
    </row>
    <row r="769" spans="1:7" ht="25.5">
      <c r="A769" s="351" t="s">
        <v>1920</v>
      </c>
      <c r="B769" s="352"/>
      <c r="C769" s="351" t="s">
        <v>1921</v>
      </c>
      <c r="D769" s="354" t="s">
        <v>63</v>
      </c>
      <c r="E769" s="282">
        <v>20.98</v>
      </c>
      <c r="F769" s="282">
        <v>24.12</v>
      </c>
      <c r="G769" s="282">
        <v>45.1</v>
      </c>
    </row>
    <row r="770" spans="1:7" ht="25.5">
      <c r="A770" s="351" t="s">
        <v>255</v>
      </c>
      <c r="B770" s="352"/>
      <c r="C770" s="351" t="s">
        <v>256</v>
      </c>
      <c r="D770" s="354" t="s">
        <v>63</v>
      </c>
      <c r="E770" s="282">
        <v>27.04</v>
      </c>
      <c r="F770" s="282">
        <v>26.19</v>
      </c>
      <c r="G770" s="282">
        <v>53.23</v>
      </c>
    </row>
    <row r="771" spans="1:7" ht="25.5">
      <c r="A771" s="351" t="s">
        <v>1922</v>
      </c>
      <c r="B771" s="352"/>
      <c r="C771" s="351" t="s">
        <v>1923</v>
      </c>
      <c r="D771" s="354" t="s">
        <v>63</v>
      </c>
      <c r="E771" s="282">
        <v>31.28</v>
      </c>
      <c r="F771" s="282">
        <v>28.09</v>
      </c>
      <c r="G771" s="282">
        <v>59.37</v>
      </c>
    </row>
    <row r="772" spans="1:7" ht="12.75">
      <c r="A772" s="357" t="s">
        <v>1924</v>
      </c>
      <c r="B772" s="358" t="s">
        <v>8108</v>
      </c>
      <c r="C772" s="358" t="s">
        <v>8108</v>
      </c>
      <c r="D772" s="359"/>
      <c r="E772" s="360"/>
      <c r="F772" s="360"/>
      <c r="G772" s="360"/>
    </row>
    <row r="773" spans="1:7" ht="25.5">
      <c r="A773" s="351" t="s">
        <v>1925</v>
      </c>
      <c r="B773" s="352"/>
      <c r="C773" s="351" t="s">
        <v>1926</v>
      </c>
      <c r="D773" s="354" t="s">
        <v>63</v>
      </c>
      <c r="E773" s="282">
        <v>26.4</v>
      </c>
      <c r="F773" s="282">
        <v>26.19</v>
      </c>
      <c r="G773" s="282">
        <v>52.59</v>
      </c>
    </row>
    <row r="774" spans="1:7" ht="25.5">
      <c r="A774" s="351" t="s">
        <v>1927</v>
      </c>
      <c r="B774" s="352"/>
      <c r="C774" s="351" t="s">
        <v>1928</v>
      </c>
      <c r="D774" s="354" t="s">
        <v>63</v>
      </c>
      <c r="E774" s="282">
        <v>33.57</v>
      </c>
      <c r="F774" s="282">
        <v>28.09</v>
      </c>
      <c r="G774" s="282">
        <v>61.66</v>
      </c>
    </row>
    <row r="775" spans="1:7" ht="12.75">
      <c r="A775" s="357" t="s">
        <v>1929</v>
      </c>
      <c r="B775" s="358" t="s">
        <v>8109</v>
      </c>
      <c r="C775" s="358" t="s">
        <v>8109</v>
      </c>
      <c r="D775" s="359"/>
      <c r="E775" s="360"/>
      <c r="F775" s="360"/>
      <c r="G775" s="360"/>
    </row>
    <row r="776" spans="1:7" ht="25.5">
      <c r="A776" s="351" t="s">
        <v>1930</v>
      </c>
      <c r="B776" s="352"/>
      <c r="C776" s="351" t="s">
        <v>1931</v>
      </c>
      <c r="D776" s="354" t="s">
        <v>63</v>
      </c>
      <c r="E776" s="282">
        <v>20.52</v>
      </c>
      <c r="F776" s="282">
        <v>24.12</v>
      </c>
      <c r="G776" s="282">
        <v>44.64</v>
      </c>
    </row>
    <row r="777" spans="1:7" ht="25.5">
      <c r="A777" s="351" t="s">
        <v>311</v>
      </c>
      <c r="B777" s="352"/>
      <c r="C777" s="351" t="s">
        <v>310</v>
      </c>
      <c r="D777" s="354" t="s">
        <v>63</v>
      </c>
      <c r="E777" s="282">
        <v>25.18</v>
      </c>
      <c r="F777" s="282">
        <v>26.19</v>
      </c>
      <c r="G777" s="282">
        <v>51.37</v>
      </c>
    </row>
    <row r="778" spans="1:7" ht="25.5">
      <c r="A778" s="351" t="s">
        <v>657</v>
      </c>
      <c r="B778" s="352"/>
      <c r="C778" s="351" t="s">
        <v>658</v>
      </c>
      <c r="D778" s="354" t="s">
        <v>63</v>
      </c>
      <c r="E778" s="282">
        <v>32.24</v>
      </c>
      <c r="F778" s="282">
        <v>26.78</v>
      </c>
      <c r="G778" s="282">
        <v>59.02</v>
      </c>
    </row>
    <row r="779" spans="1:7" ht="12.75">
      <c r="A779" s="357" t="s">
        <v>1932</v>
      </c>
      <c r="B779" s="358" t="s">
        <v>8110</v>
      </c>
      <c r="C779" s="358" t="s">
        <v>8110</v>
      </c>
      <c r="D779" s="359"/>
      <c r="E779" s="360"/>
      <c r="F779" s="360"/>
      <c r="G779" s="360"/>
    </row>
    <row r="780" spans="1:7" ht="25.5">
      <c r="A780" s="351" t="s">
        <v>1933</v>
      </c>
      <c r="B780" s="352"/>
      <c r="C780" s="351" t="s">
        <v>1934</v>
      </c>
      <c r="D780" s="354" t="s">
        <v>63</v>
      </c>
      <c r="E780" s="282">
        <v>31.25</v>
      </c>
      <c r="F780" s="282">
        <v>29.47</v>
      </c>
      <c r="G780" s="282">
        <v>60.72</v>
      </c>
    </row>
    <row r="781" spans="1:7" ht="25.5">
      <c r="A781" s="351" t="s">
        <v>313</v>
      </c>
      <c r="B781" s="352"/>
      <c r="C781" s="351" t="s">
        <v>312</v>
      </c>
      <c r="D781" s="354" t="s">
        <v>63</v>
      </c>
      <c r="E781" s="282">
        <v>41.31</v>
      </c>
      <c r="F781" s="282">
        <v>30.21</v>
      </c>
      <c r="G781" s="282">
        <v>71.52</v>
      </c>
    </row>
    <row r="782" spans="1:7" ht="25.5">
      <c r="A782" s="351" t="s">
        <v>1935</v>
      </c>
      <c r="B782" s="352"/>
      <c r="C782" s="351" t="s">
        <v>1936</v>
      </c>
      <c r="D782" s="354" t="s">
        <v>63</v>
      </c>
      <c r="E782" s="282">
        <v>36.71</v>
      </c>
      <c r="F782" s="282">
        <v>39.01</v>
      </c>
      <c r="G782" s="282">
        <v>75.72</v>
      </c>
    </row>
    <row r="783" spans="1:7" ht="25.5">
      <c r="A783" s="351" t="s">
        <v>1937</v>
      </c>
      <c r="B783" s="352"/>
      <c r="C783" s="351" t="s">
        <v>1938</v>
      </c>
      <c r="D783" s="354" t="s">
        <v>63</v>
      </c>
      <c r="E783" s="282">
        <v>48.46</v>
      </c>
      <c r="F783" s="282">
        <v>41.58</v>
      </c>
      <c r="G783" s="282">
        <v>90.04</v>
      </c>
    </row>
    <row r="784" spans="1:7" ht="12.75">
      <c r="A784" s="357" t="s">
        <v>1939</v>
      </c>
      <c r="B784" s="358" t="s">
        <v>8111</v>
      </c>
      <c r="C784" s="358" t="s">
        <v>8111</v>
      </c>
      <c r="D784" s="359"/>
      <c r="E784" s="360"/>
      <c r="F784" s="360"/>
      <c r="G784" s="360"/>
    </row>
    <row r="785" spans="1:7" ht="38.25">
      <c r="A785" s="351" t="s">
        <v>1940</v>
      </c>
      <c r="B785" s="352"/>
      <c r="C785" s="351" t="s">
        <v>1941</v>
      </c>
      <c r="D785" s="354" t="s">
        <v>63</v>
      </c>
      <c r="E785" s="282">
        <v>56.18</v>
      </c>
      <c r="F785" s="282">
        <v>11.42</v>
      </c>
      <c r="G785" s="282">
        <v>67.599999999999994</v>
      </c>
    </row>
    <row r="786" spans="1:7" ht="38.25">
      <c r="A786" s="351" t="s">
        <v>1942</v>
      </c>
      <c r="B786" s="352"/>
      <c r="C786" s="351" t="s">
        <v>1943</v>
      </c>
      <c r="D786" s="354" t="s">
        <v>63</v>
      </c>
      <c r="E786" s="282">
        <v>71.66</v>
      </c>
      <c r="F786" s="282">
        <v>11.72</v>
      </c>
      <c r="G786" s="282">
        <v>83.38</v>
      </c>
    </row>
    <row r="787" spans="1:7" ht="38.25">
      <c r="A787" s="351" t="s">
        <v>1944</v>
      </c>
      <c r="B787" s="352"/>
      <c r="C787" s="351" t="s">
        <v>1945</v>
      </c>
      <c r="D787" s="354" t="s">
        <v>63</v>
      </c>
      <c r="E787" s="282">
        <v>85.04</v>
      </c>
      <c r="F787" s="282">
        <v>11.87</v>
      </c>
      <c r="G787" s="282">
        <v>96.91</v>
      </c>
    </row>
    <row r="788" spans="1:7" ht="38.25">
      <c r="A788" s="351" t="s">
        <v>1946</v>
      </c>
      <c r="B788" s="352"/>
      <c r="C788" s="351" t="s">
        <v>1947</v>
      </c>
      <c r="D788" s="354" t="s">
        <v>63</v>
      </c>
      <c r="E788" s="282">
        <v>117.4</v>
      </c>
      <c r="F788" s="282">
        <v>12.31</v>
      </c>
      <c r="G788" s="282">
        <v>129.71</v>
      </c>
    </row>
    <row r="789" spans="1:7" ht="12.75">
      <c r="A789" s="357" t="s">
        <v>1948</v>
      </c>
      <c r="B789" s="358" t="s">
        <v>8112</v>
      </c>
      <c r="C789" s="358" t="s">
        <v>8112</v>
      </c>
      <c r="D789" s="359"/>
      <c r="E789" s="360"/>
      <c r="F789" s="360"/>
      <c r="G789" s="360"/>
    </row>
    <row r="790" spans="1:7" ht="25.5">
      <c r="A790" s="351" t="s">
        <v>257</v>
      </c>
      <c r="B790" s="352"/>
      <c r="C790" s="351" t="s">
        <v>31</v>
      </c>
      <c r="D790" s="354" t="s">
        <v>20</v>
      </c>
      <c r="E790" s="282">
        <v>553.53</v>
      </c>
      <c r="F790" s="282">
        <v>622.54999999999995</v>
      </c>
      <c r="G790" s="282">
        <v>1176.08</v>
      </c>
    </row>
    <row r="791" spans="1:7" ht="12.75">
      <c r="A791" s="351" t="s">
        <v>1949</v>
      </c>
      <c r="B791" s="352"/>
      <c r="C791" s="351" t="s">
        <v>1950</v>
      </c>
      <c r="D791" s="354" t="s">
        <v>16</v>
      </c>
      <c r="E791" s="282">
        <v>2.19</v>
      </c>
      <c r="F791" s="282">
        <v>5.64</v>
      </c>
      <c r="G791" s="282">
        <v>7.83</v>
      </c>
    </row>
    <row r="792" spans="1:7" ht="12.75">
      <c r="A792" s="357" t="s">
        <v>1951</v>
      </c>
      <c r="B792" s="358" t="s">
        <v>8113</v>
      </c>
      <c r="C792" s="358" t="s">
        <v>8113</v>
      </c>
      <c r="D792" s="359"/>
      <c r="E792" s="360"/>
      <c r="F792" s="360"/>
      <c r="G792" s="360"/>
    </row>
    <row r="793" spans="1:7" ht="12.75">
      <c r="A793" s="351" t="s">
        <v>1952</v>
      </c>
      <c r="B793" s="352"/>
      <c r="C793" s="351" t="s">
        <v>1953</v>
      </c>
      <c r="D793" s="354" t="s">
        <v>63</v>
      </c>
      <c r="E793" s="282">
        <v>426.68</v>
      </c>
      <c r="F793" s="282">
        <v>134.65</v>
      </c>
      <c r="G793" s="282">
        <v>561.33000000000004</v>
      </c>
    </row>
    <row r="794" spans="1:7" ht="12.75">
      <c r="A794" s="357" t="s">
        <v>1954</v>
      </c>
      <c r="B794" s="358" t="s">
        <v>8114</v>
      </c>
      <c r="C794" s="358" t="s">
        <v>8114</v>
      </c>
      <c r="D794" s="359"/>
      <c r="E794" s="360"/>
      <c r="F794" s="360"/>
      <c r="G794" s="360"/>
    </row>
    <row r="795" spans="1:7" ht="25.5">
      <c r="A795" s="351" t="s">
        <v>1955</v>
      </c>
      <c r="B795" s="352"/>
      <c r="C795" s="351" t="s">
        <v>1956</v>
      </c>
      <c r="D795" s="354" t="s">
        <v>63</v>
      </c>
      <c r="E795" s="282">
        <v>89.02</v>
      </c>
      <c r="F795" s="282">
        <v>49.15</v>
      </c>
      <c r="G795" s="282">
        <v>138.16999999999999</v>
      </c>
    </row>
    <row r="796" spans="1:7" ht="25.5">
      <c r="A796" s="351" t="s">
        <v>1957</v>
      </c>
      <c r="B796" s="352"/>
      <c r="C796" s="351" t="s">
        <v>1958</v>
      </c>
      <c r="D796" s="354" t="s">
        <v>63</v>
      </c>
      <c r="E796" s="282">
        <v>1033.17</v>
      </c>
      <c r="F796" s="282">
        <v>133.31</v>
      </c>
      <c r="G796" s="282">
        <v>1166.48</v>
      </c>
    </row>
    <row r="797" spans="1:7" ht="25.5">
      <c r="A797" s="351" t="s">
        <v>1959</v>
      </c>
      <c r="B797" s="352"/>
      <c r="C797" s="351" t="s">
        <v>1960</v>
      </c>
      <c r="D797" s="354" t="s">
        <v>63</v>
      </c>
      <c r="E797" s="282">
        <v>146.33000000000001</v>
      </c>
      <c r="F797" s="282">
        <v>49.16</v>
      </c>
      <c r="G797" s="282">
        <v>195.49</v>
      </c>
    </row>
    <row r="798" spans="1:7" ht="25.5">
      <c r="A798" s="351" t="s">
        <v>1961</v>
      </c>
      <c r="B798" s="352"/>
      <c r="C798" s="351" t="s">
        <v>1962</v>
      </c>
      <c r="D798" s="354" t="s">
        <v>63</v>
      </c>
      <c r="E798" s="282">
        <v>630.15</v>
      </c>
      <c r="F798" s="282">
        <v>88.52</v>
      </c>
      <c r="G798" s="282">
        <v>718.67</v>
      </c>
    </row>
    <row r="799" spans="1:7" ht="12.75">
      <c r="A799" s="357" t="s">
        <v>1963</v>
      </c>
      <c r="B799" s="358" t="s">
        <v>8115</v>
      </c>
      <c r="C799" s="358" t="s">
        <v>8115</v>
      </c>
      <c r="D799" s="359"/>
      <c r="E799" s="360"/>
      <c r="F799" s="360"/>
      <c r="G799" s="360"/>
    </row>
    <row r="800" spans="1:7" ht="25.5">
      <c r="A800" s="351" t="s">
        <v>1964</v>
      </c>
      <c r="B800" s="352"/>
      <c r="C800" s="351" t="s">
        <v>1965</v>
      </c>
      <c r="D800" s="354" t="s">
        <v>63</v>
      </c>
      <c r="E800" s="282">
        <v>689.15</v>
      </c>
      <c r="F800" s="282">
        <v>57.32</v>
      </c>
      <c r="G800" s="282">
        <v>746.47</v>
      </c>
    </row>
    <row r="801" spans="1:7" ht="25.5">
      <c r="A801" s="351" t="s">
        <v>1966</v>
      </c>
      <c r="B801" s="352"/>
      <c r="C801" s="351" t="s">
        <v>1967</v>
      </c>
      <c r="D801" s="354" t="s">
        <v>63</v>
      </c>
      <c r="E801" s="282">
        <v>178.47</v>
      </c>
      <c r="F801" s="282">
        <v>0</v>
      </c>
      <c r="G801" s="282">
        <v>178.47</v>
      </c>
    </row>
    <row r="802" spans="1:7" ht="25.5">
      <c r="A802" s="351" t="s">
        <v>1968</v>
      </c>
      <c r="B802" s="352"/>
      <c r="C802" s="351" t="s">
        <v>1969</v>
      </c>
      <c r="D802" s="354" t="s">
        <v>63</v>
      </c>
      <c r="E802" s="282">
        <v>225.65</v>
      </c>
      <c r="F802" s="282">
        <v>114.65</v>
      </c>
      <c r="G802" s="282">
        <v>340.3</v>
      </c>
    </row>
    <row r="803" spans="1:7" ht="38.25">
      <c r="A803" s="351" t="s">
        <v>1970</v>
      </c>
      <c r="B803" s="352"/>
      <c r="C803" s="351" t="s">
        <v>1971</v>
      </c>
      <c r="D803" s="354" t="s">
        <v>63</v>
      </c>
      <c r="E803" s="282">
        <v>475.4</v>
      </c>
      <c r="F803" s="282">
        <v>0</v>
      </c>
      <c r="G803" s="282">
        <v>475.4</v>
      </c>
    </row>
    <row r="804" spans="1:7" ht="25.5">
      <c r="A804" s="351" t="s">
        <v>1972</v>
      </c>
      <c r="B804" s="352"/>
      <c r="C804" s="351" t="s">
        <v>1973</v>
      </c>
      <c r="D804" s="354" t="s">
        <v>63</v>
      </c>
      <c r="E804" s="282">
        <v>801.83</v>
      </c>
      <c r="F804" s="282">
        <v>57.32</v>
      </c>
      <c r="G804" s="282">
        <v>859.15</v>
      </c>
    </row>
    <row r="805" spans="1:7" ht="38.25">
      <c r="A805" s="351" t="s">
        <v>1974</v>
      </c>
      <c r="B805" s="352"/>
      <c r="C805" s="351" t="s">
        <v>1975</v>
      </c>
      <c r="D805" s="354" t="s">
        <v>63</v>
      </c>
      <c r="E805" s="282">
        <v>84.77</v>
      </c>
      <c r="F805" s="282">
        <v>0</v>
      </c>
      <c r="G805" s="282">
        <v>84.77</v>
      </c>
    </row>
    <row r="806" spans="1:7" ht="38.25">
      <c r="A806" s="351" t="s">
        <v>1976</v>
      </c>
      <c r="B806" s="352"/>
      <c r="C806" s="351" t="s">
        <v>1977</v>
      </c>
      <c r="D806" s="354" t="s">
        <v>63</v>
      </c>
      <c r="E806" s="282">
        <v>115.25</v>
      </c>
      <c r="F806" s="282">
        <v>0</v>
      </c>
      <c r="G806" s="282">
        <v>115.25</v>
      </c>
    </row>
    <row r="807" spans="1:7" ht="38.25">
      <c r="A807" s="351" t="s">
        <v>1978</v>
      </c>
      <c r="B807" s="352"/>
      <c r="C807" s="351" t="s">
        <v>1979</v>
      </c>
      <c r="D807" s="354" t="s">
        <v>63</v>
      </c>
      <c r="E807" s="282">
        <v>127.4</v>
      </c>
      <c r="F807" s="282">
        <v>0</v>
      </c>
      <c r="G807" s="282">
        <v>127.4</v>
      </c>
    </row>
    <row r="808" spans="1:7" ht="38.25">
      <c r="A808" s="351" t="s">
        <v>1980</v>
      </c>
      <c r="B808" s="352"/>
      <c r="C808" s="351" t="s">
        <v>1981</v>
      </c>
      <c r="D808" s="354" t="s">
        <v>63</v>
      </c>
      <c r="E808" s="282">
        <v>115.47</v>
      </c>
      <c r="F808" s="282">
        <v>0</v>
      </c>
      <c r="G808" s="282">
        <v>115.47</v>
      </c>
    </row>
    <row r="809" spans="1:7" ht="38.25">
      <c r="A809" s="351" t="s">
        <v>1982</v>
      </c>
      <c r="B809" s="352"/>
      <c r="C809" s="351" t="s">
        <v>1983</v>
      </c>
      <c r="D809" s="354" t="s">
        <v>63</v>
      </c>
      <c r="E809" s="282">
        <v>109.21</v>
      </c>
      <c r="F809" s="282">
        <v>0</v>
      </c>
      <c r="G809" s="282">
        <v>109.21</v>
      </c>
    </row>
    <row r="810" spans="1:7" ht="38.25">
      <c r="A810" s="351" t="s">
        <v>1984</v>
      </c>
      <c r="B810" s="352"/>
      <c r="C810" s="351" t="s">
        <v>1985</v>
      </c>
      <c r="D810" s="354" t="s">
        <v>63</v>
      </c>
      <c r="E810" s="282">
        <v>99.74</v>
      </c>
      <c r="F810" s="282">
        <v>0</v>
      </c>
      <c r="G810" s="282">
        <v>99.74</v>
      </c>
    </row>
    <row r="811" spans="1:7" ht="38.25">
      <c r="A811" s="351" t="s">
        <v>1986</v>
      </c>
      <c r="B811" s="352"/>
      <c r="C811" s="351" t="s">
        <v>1987</v>
      </c>
      <c r="D811" s="354" t="s">
        <v>63</v>
      </c>
      <c r="E811" s="282">
        <v>108.56</v>
      </c>
      <c r="F811" s="282">
        <v>0</v>
      </c>
      <c r="G811" s="282">
        <v>108.56</v>
      </c>
    </row>
    <row r="812" spans="1:7" ht="38.25">
      <c r="A812" s="351" t="s">
        <v>1988</v>
      </c>
      <c r="B812" s="352"/>
      <c r="C812" s="351" t="s">
        <v>1989</v>
      </c>
      <c r="D812" s="354" t="s">
        <v>63</v>
      </c>
      <c r="E812" s="282">
        <v>100.01</v>
      </c>
      <c r="F812" s="282">
        <v>0</v>
      </c>
      <c r="G812" s="282">
        <v>100.01</v>
      </c>
    </row>
    <row r="813" spans="1:7" ht="38.25">
      <c r="A813" s="351" t="s">
        <v>1990</v>
      </c>
      <c r="B813" s="352"/>
      <c r="C813" s="351" t="s">
        <v>1991</v>
      </c>
      <c r="D813" s="354" t="s">
        <v>63</v>
      </c>
      <c r="E813" s="282">
        <v>165.27</v>
      </c>
      <c r="F813" s="282">
        <v>0</v>
      </c>
      <c r="G813" s="282">
        <v>165.27</v>
      </c>
    </row>
    <row r="814" spans="1:7" ht="38.25">
      <c r="A814" s="351" t="s">
        <v>1992</v>
      </c>
      <c r="B814" s="352"/>
      <c r="C814" s="351" t="s">
        <v>1993</v>
      </c>
      <c r="D814" s="354" t="s">
        <v>63</v>
      </c>
      <c r="E814" s="282">
        <v>146.72</v>
      </c>
      <c r="F814" s="282">
        <v>0</v>
      </c>
      <c r="G814" s="282">
        <v>146.72</v>
      </c>
    </row>
    <row r="815" spans="1:7" ht="38.25">
      <c r="A815" s="351" t="s">
        <v>1994</v>
      </c>
      <c r="B815" s="352"/>
      <c r="C815" s="351" t="s">
        <v>1995</v>
      </c>
      <c r="D815" s="354" t="s">
        <v>63</v>
      </c>
      <c r="E815" s="282">
        <v>545.38</v>
      </c>
      <c r="F815" s="282">
        <v>0</v>
      </c>
      <c r="G815" s="282">
        <v>545.38</v>
      </c>
    </row>
    <row r="816" spans="1:7" ht="38.25">
      <c r="A816" s="351" t="s">
        <v>1996</v>
      </c>
      <c r="B816" s="352"/>
      <c r="C816" s="351" t="s">
        <v>1997</v>
      </c>
      <c r="D816" s="354" t="s">
        <v>63</v>
      </c>
      <c r="E816" s="282">
        <v>788.63</v>
      </c>
      <c r="F816" s="282">
        <v>0</v>
      </c>
      <c r="G816" s="282">
        <v>788.63</v>
      </c>
    </row>
    <row r="817" spans="1:7" ht="38.25">
      <c r="A817" s="351" t="s">
        <v>1998</v>
      </c>
      <c r="B817" s="352"/>
      <c r="C817" s="351" t="s">
        <v>1999</v>
      </c>
      <c r="D817" s="354" t="s">
        <v>63</v>
      </c>
      <c r="E817" s="282">
        <v>1201.5999999999999</v>
      </c>
      <c r="F817" s="282">
        <v>0</v>
      </c>
      <c r="G817" s="282">
        <v>1201.5999999999999</v>
      </c>
    </row>
    <row r="818" spans="1:7" ht="51">
      <c r="A818" s="351" t="s">
        <v>2000</v>
      </c>
      <c r="B818" s="352"/>
      <c r="C818" s="351" t="s">
        <v>2001</v>
      </c>
      <c r="D818" s="354" t="s">
        <v>2</v>
      </c>
      <c r="E818" s="282">
        <v>1943.76</v>
      </c>
      <c r="F818" s="282">
        <v>0</v>
      </c>
      <c r="G818" s="282">
        <v>1943.76</v>
      </c>
    </row>
    <row r="819" spans="1:7" ht="25.5">
      <c r="A819" s="351" t="s">
        <v>2002</v>
      </c>
      <c r="B819" s="352"/>
      <c r="C819" s="351" t="s">
        <v>2003</v>
      </c>
      <c r="D819" s="354" t="s">
        <v>63</v>
      </c>
      <c r="E819" s="282">
        <v>202.31</v>
      </c>
      <c r="F819" s="282">
        <v>53.19</v>
      </c>
      <c r="G819" s="282">
        <v>255.5</v>
      </c>
    </row>
    <row r="820" spans="1:7" ht="38.25">
      <c r="A820" s="351" t="s">
        <v>2004</v>
      </c>
      <c r="B820" s="352"/>
      <c r="C820" s="351" t="s">
        <v>2005</v>
      </c>
      <c r="D820" s="354" t="s">
        <v>63</v>
      </c>
      <c r="E820" s="282">
        <v>182.87</v>
      </c>
      <c r="F820" s="282">
        <v>0</v>
      </c>
      <c r="G820" s="282">
        <v>182.87</v>
      </c>
    </row>
    <row r="821" spans="1:7" ht="38.25">
      <c r="A821" s="351" t="s">
        <v>2006</v>
      </c>
      <c r="B821" s="352"/>
      <c r="C821" s="351" t="s">
        <v>2007</v>
      </c>
      <c r="D821" s="354" t="s">
        <v>63</v>
      </c>
      <c r="E821" s="282">
        <v>156.97</v>
      </c>
      <c r="F821" s="282">
        <v>0</v>
      </c>
      <c r="G821" s="282">
        <v>156.97</v>
      </c>
    </row>
    <row r="822" spans="1:7" ht="38.25">
      <c r="A822" s="351" t="s">
        <v>2008</v>
      </c>
      <c r="B822" s="352"/>
      <c r="C822" s="351" t="s">
        <v>2009</v>
      </c>
      <c r="D822" s="354" t="s">
        <v>63</v>
      </c>
      <c r="E822" s="282">
        <v>162.76</v>
      </c>
      <c r="F822" s="282">
        <v>0</v>
      </c>
      <c r="G822" s="282">
        <v>162.76</v>
      </c>
    </row>
    <row r="823" spans="1:7" ht="38.25">
      <c r="A823" s="351" t="s">
        <v>2010</v>
      </c>
      <c r="B823" s="352"/>
      <c r="C823" s="351" t="s">
        <v>2011</v>
      </c>
      <c r="D823" s="354" t="s">
        <v>63</v>
      </c>
      <c r="E823" s="282">
        <v>171.21</v>
      </c>
      <c r="F823" s="282">
        <v>0</v>
      </c>
      <c r="G823" s="282">
        <v>171.21</v>
      </c>
    </row>
    <row r="824" spans="1:7" ht="38.25">
      <c r="A824" s="351" t="s">
        <v>2012</v>
      </c>
      <c r="B824" s="352"/>
      <c r="C824" s="351" t="s">
        <v>2013</v>
      </c>
      <c r="D824" s="354" t="s">
        <v>63</v>
      </c>
      <c r="E824" s="282">
        <v>185.41</v>
      </c>
      <c r="F824" s="282">
        <v>0</v>
      </c>
      <c r="G824" s="282">
        <v>185.41</v>
      </c>
    </row>
    <row r="825" spans="1:7" ht="38.25">
      <c r="A825" s="351" t="s">
        <v>2014</v>
      </c>
      <c r="B825" s="352"/>
      <c r="C825" s="351" t="s">
        <v>2015</v>
      </c>
      <c r="D825" s="354" t="s">
        <v>63</v>
      </c>
      <c r="E825" s="282">
        <v>151.76</v>
      </c>
      <c r="F825" s="282">
        <v>0</v>
      </c>
      <c r="G825" s="282">
        <v>151.76</v>
      </c>
    </row>
    <row r="826" spans="1:7" ht="12.75">
      <c r="A826" s="357" t="s">
        <v>2016</v>
      </c>
      <c r="B826" s="358" t="s">
        <v>8116</v>
      </c>
      <c r="C826" s="358" t="s">
        <v>8116</v>
      </c>
      <c r="D826" s="359"/>
      <c r="E826" s="360"/>
      <c r="F826" s="360"/>
      <c r="G826" s="360"/>
    </row>
    <row r="827" spans="1:7" ht="25.5">
      <c r="A827" s="351" t="s">
        <v>2017</v>
      </c>
      <c r="B827" s="352"/>
      <c r="C827" s="351" t="s">
        <v>2018</v>
      </c>
      <c r="D827" s="354" t="s">
        <v>63</v>
      </c>
      <c r="E827" s="282">
        <v>56.4</v>
      </c>
      <c r="F827" s="282">
        <v>95.25</v>
      </c>
      <c r="G827" s="282">
        <v>151.65</v>
      </c>
    </row>
    <row r="828" spans="1:7" ht="12.75">
      <c r="A828" s="357" t="s">
        <v>2019</v>
      </c>
      <c r="B828" s="358" t="s">
        <v>8117</v>
      </c>
      <c r="C828" s="358" t="s">
        <v>8117</v>
      </c>
      <c r="D828" s="359"/>
      <c r="E828" s="360"/>
      <c r="F828" s="360"/>
      <c r="G828" s="360"/>
    </row>
    <row r="829" spans="1:7" ht="25.5">
      <c r="A829" s="351" t="s">
        <v>2020</v>
      </c>
      <c r="B829" s="352"/>
      <c r="C829" s="351" t="s">
        <v>2021</v>
      </c>
      <c r="D829" s="354" t="s">
        <v>63</v>
      </c>
      <c r="E829" s="282">
        <v>0</v>
      </c>
      <c r="F829" s="282">
        <v>32.92</v>
      </c>
      <c r="G829" s="282">
        <v>32.92</v>
      </c>
    </row>
    <row r="830" spans="1:7" ht="25.5">
      <c r="A830" s="351" t="s">
        <v>2022</v>
      </c>
      <c r="B830" s="352"/>
      <c r="C830" s="351" t="s">
        <v>2023</v>
      </c>
      <c r="D830" s="354" t="s">
        <v>2</v>
      </c>
      <c r="E830" s="282">
        <v>1.04</v>
      </c>
      <c r="F830" s="282">
        <v>4.5199999999999996</v>
      </c>
      <c r="G830" s="282">
        <v>5.56</v>
      </c>
    </row>
    <row r="831" spans="1:7" ht="25.5">
      <c r="A831" s="351" t="s">
        <v>2024</v>
      </c>
      <c r="B831" s="352"/>
      <c r="C831" s="351" t="s">
        <v>2025</v>
      </c>
      <c r="D831" s="354" t="s">
        <v>2</v>
      </c>
      <c r="E831" s="282">
        <v>1.33</v>
      </c>
      <c r="F831" s="282">
        <v>4.5199999999999996</v>
      </c>
      <c r="G831" s="282">
        <v>5.85</v>
      </c>
    </row>
    <row r="832" spans="1:7" ht="25.5">
      <c r="A832" s="351" t="s">
        <v>2026</v>
      </c>
      <c r="B832" s="352"/>
      <c r="C832" s="351" t="s">
        <v>2027</v>
      </c>
      <c r="D832" s="354" t="s">
        <v>2</v>
      </c>
      <c r="E832" s="282">
        <v>1.64</v>
      </c>
      <c r="F832" s="282">
        <v>4.5199999999999996</v>
      </c>
      <c r="G832" s="282">
        <v>6.16</v>
      </c>
    </row>
    <row r="833" spans="1:7" ht="25.5">
      <c r="A833" s="351" t="s">
        <v>2028</v>
      </c>
      <c r="B833" s="352"/>
      <c r="C833" s="351" t="s">
        <v>2029</v>
      </c>
      <c r="D833" s="354" t="s">
        <v>2</v>
      </c>
      <c r="E833" s="282">
        <v>1.76</v>
      </c>
      <c r="F833" s="282">
        <v>4.5199999999999996</v>
      </c>
      <c r="G833" s="282">
        <v>6.28</v>
      </c>
    </row>
    <row r="834" spans="1:7" ht="25.5">
      <c r="A834" s="351" t="s">
        <v>2030</v>
      </c>
      <c r="B834" s="352"/>
      <c r="C834" s="351" t="s">
        <v>2031</v>
      </c>
      <c r="D834" s="354" t="s">
        <v>2</v>
      </c>
      <c r="E834" s="282">
        <v>2.39</v>
      </c>
      <c r="F834" s="282">
        <v>4.5199999999999996</v>
      </c>
      <c r="G834" s="282">
        <v>6.91</v>
      </c>
    </row>
    <row r="835" spans="1:7" ht="12.75">
      <c r="A835" s="361" t="s">
        <v>2032</v>
      </c>
      <c r="B835" s="361" t="s">
        <v>8118</v>
      </c>
      <c r="C835" s="361" t="s">
        <v>8118</v>
      </c>
      <c r="D835" s="362"/>
      <c r="E835" s="363"/>
      <c r="F835" s="363"/>
      <c r="G835" s="363"/>
    </row>
    <row r="836" spans="1:7" ht="12.75">
      <c r="A836" s="348" t="s">
        <v>2033</v>
      </c>
      <c r="B836" s="348" t="s">
        <v>8119</v>
      </c>
      <c r="C836" s="348" t="s">
        <v>8119</v>
      </c>
      <c r="D836" s="349"/>
      <c r="E836" s="350"/>
      <c r="F836" s="350"/>
      <c r="G836" s="350"/>
    </row>
    <row r="837" spans="1:7" ht="25.5">
      <c r="A837" s="351" t="s">
        <v>2034</v>
      </c>
      <c r="B837" s="352"/>
      <c r="C837" s="351" t="s">
        <v>2035</v>
      </c>
      <c r="D837" s="354" t="s">
        <v>63</v>
      </c>
      <c r="E837" s="282">
        <v>56.43</v>
      </c>
      <c r="F837" s="282">
        <v>41.16</v>
      </c>
      <c r="G837" s="282">
        <v>97.59</v>
      </c>
    </row>
    <row r="838" spans="1:7" ht="25.5">
      <c r="A838" s="351" t="s">
        <v>2036</v>
      </c>
      <c r="B838" s="352"/>
      <c r="C838" s="351" t="s">
        <v>2037</v>
      </c>
      <c r="D838" s="354" t="s">
        <v>63</v>
      </c>
      <c r="E838" s="282">
        <v>60.54</v>
      </c>
      <c r="F838" s="282">
        <v>42.8</v>
      </c>
      <c r="G838" s="282">
        <v>103.34</v>
      </c>
    </row>
    <row r="839" spans="1:7" ht="25.5">
      <c r="A839" s="351" t="s">
        <v>2038</v>
      </c>
      <c r="B839" s="352"/>
      <c r="C839" s="351" t="s">
        <v>2039</v>
      </c>
      <c r="D839" s="354" t="s">
        <v>63</v>
      </c>
      <c r="E839" s="282">
        <v>64.650000000000006</v>
      </c>
      <c r="F839" s="282">
        <v>44.45</v>
      </c>
      <c r="G839" s="282">
        <v>109.1</v>
      </c>
    </row>
    <row r="840" spans="1:7" ht="25.5">
      <c r="A840" s="351" t="s">
        <v>2040</v>
      </c>
      <c r="B840" s="352"/>
      <c r="C840" s="351" t="s">
        <v>2041</v>
      </c>
      <c r="D840" s="354" t="s">
        <v>63</v>
      </c>
      <c r="E840" s="282">
        <v>70.930000000000007</v>
      </c>
      <c r="F840" s="282">
        <v>47.75</v>
      </c>
      <c r="G840" s="282">
        <v>118.68</v>
      </c>
    </row>
    <row r="841" spans="1:7" ht="25.5">
      <c r="A841" s="351" t="s">
        <v>2042</v>
      </c>
      <c r="B841" s="352"/>
      <c r="C841" s="351" t="s">
        <v>2043</v>
      </c>
      <c r="D841" s="354" t="s">
        <v>63</v>
      </c>
      <c r="E841" s="282">
        <v>38.78</v>
      </c>
      <c r="F841" s="282">
        <v>31.28</v>
      </c>
      <c r="G841" s="282">
        <v>70.06</v>
      </c>
    </row>
    <row r="842" spans="1:7" ht="25.5">
      <c r="A842" s="351" t="s">
        <v>2044</v>
      </c>
      <c r="B842" s="352"/>
      <c r="C842" s="351" t="s">
        <v>2045</v>
      </c>
      <c r="D842" s="354" t="s">
        <v>63</v>
      </c>
      <c r="E842" s="282">
        <v>42.88</v>
      </c>
      <c r="F842" s="282">
        <v>32.92</v>
      </c>
      <c r="G842" s="282">
        <v>75.8</v>
      </c>
    </row>
    <row r="843" spans="1:7" ht="25.5">
      <c r="A843" s="351" t="s">
        <v>2046</v>
      </c>
      <c r="B843" s="352"/>
      <c r="C843" s="351" t="s">
        <v>2047</v>
      </c>
      <c r="D843" s="354" t="s">
        <v>63</v>
      </c>
      <c r="E843" s="282">
        <v>47</v>
      </c>
      <c r="F843" s="282">
        <v>34.58</v>
      </c>
      <c r="G843" s="282">
        <v>81.58</v>
      </c>
    </row>
    <row r="844" spans="1:7" ht="25.5">
      <c r="A844" s="351" t="s">
        <v>2048</v>
      </c>
      <c r="B844" s="352"/>
      <c r="C844" s="351" t="s">
        <v>2049</v>
      </c>
      <c r="D844" s="354" t="s">
        <v>63</v>
      </c>
      <c r="E844" s="282">
        <v>51.33</v>
      </c>
      <c r="F844" s="282">
        <v>37.869999999999997</v>
      </c>
      <c r="G844" s="282">
        <v>89.2</v>
      </c>
    </row>
    <row r="845" spans="1:7" ht="12.75">
      <c r="A845" s="351" t="s">
        <v>2050</v>
      </c>
      <c r="B845" s="352"/>
      <c r="C845" s="351" t="s">
        <v>2051</v>
      </c>
      <c r="D845" s="354" t="s">
        <v>63</v>
      </c>
      <c r="E845" s="282">
        <v>42.81</v>
      </c>
      <c r="F845" s="282">
        <v>39.5</v>
      </c>
      <c r="G845" s="282">
        <v>82.31</v>
      </c>
    </row>
    <row r="846" spans="1:7" ht="12.75">
      <c r="A846" s="351" t="s">
        <v>2052</v>
      </c>
      <c r="B846" s="352"/>
      <c r="C846" s="351" t="s">
        <v>2053</v>
      </c>
      <c r="D846" s="354" t="s">
        <v>63</v>
      </c>
      <c r="E846" s="282">
        <v>32.090000000000003</v>
      </c>
      <c r="F846" s="282">
        <v>29.63</v>
      </c>
      <c r="G846" s="282">
        <v>61.72</v>
      </c>
    </row>
    <row r="847" spans="1:7" ht="12.75">
      <c r="A847" s="351" t="s">
        <v>2054</v>
      </c>
      <c r="B847" s="352"/>
      <c r="C847" s="351" t="s">
        <v>2055</v>
      </c>
      <c r="D847" s="354" t="s">
        <v>63</v>
      </c>
      <c r="E847" s="282">
        <v>39.36</v>
      </c>
      <c r="F847" s="282">
        <v>21.41</v>
      </c>
      <c r="G847" s="282">
        <v>60.77</v>
      </c>
    </row>
    <row r="848" spans="1:7" ht="25.5">
      <c r="A848" s="351" t="s">
        <v>2056</v>
      </c>
      <c r="B848" s="352"/>
      <c r="C848" s="351" t="s">
        <v>2057</v>
      </c>
      <c r="D848" s="354" t="s">
        <v>63</v>
      </c>
      <c r="E848" s="282">
        <v>12.08</v>
      </c>
      <c r="F848" s="282">
        <v>4.21</v>
      </c>
      <c r="G848" s="282">
        <v>16.29</v>
      </c>
    </row>
    <row r="849" spans="1:7" ht="25.5">
      <c r="A849" s="351" t="s">
        <v>2058</v>
      </c>
      <c r="B849" s="352"/>
      <c r="C849" s="351" t="s">
        <v>2059</v>
      </c>
      <c r="D849" s="354" t="s">
        <v>63</v>
      </c>
      <c r="E849" s="282">
        <v>7.61</v>
      </c>
      <c r="F849" s="282">
        <v>4.21</v>
      </c>
      <c r="G849" s="282">
        <v>11.82</v>
      </c>
    </row>
    <row r="850" spans="1:7" ht="12.75">
      <c r="A850" s="357" t="s">
        <v>2060</v>
      </c>
      <c r="B850" s="358" t="s">
        <v>8120</v>
      </c>
      <c r="C850" s="358" t="s">
        <v>8120</v>
      </c>
      <c r="D850" s="359"/>
      <c r="E850" s="360"/>
      <c r="F850" s="360"/>
      <c r="G850" s="360"/>
    </row>
    <row r="851" spans="1:7" ht="25.5">
      <c r="A851" s="351" t="s">
        <v>523</v>
      </c>
      <c r="B851" s="352"/>
      <c r="C851" s="351" t="s">
        <v>524</v>
      </c>
      <c r="D851" s="354" t="s">
        <v>19</v>
      </c>
      <c r="E851" s="282">
        <v>13.88</v>
      </c>
      <c r="F851" s="282">
        <v>0</v>
      </c>
      <c r="G851" s="282">
        <v>13.88</v>
      </c>
    </row>
    <row r="852" spans="1:7" ht="25.5">
      <c r="A852" s="351" t="s">
        <v>2061</v>
      </c>
      <c r="B852" s="352"/>
      <c r="C852" s="351" t="s">
        <v>2062</v>
      </c>
      <c r="D852" s="354" t="s">
        <v>19</v>
      </c>
      <c r="E852" s="282">
        <v>0</v>
      </c>
      <c r="F852" s="282">
        <v>4.24</v>
      </c>
      <c r="G852" s="282">
        <v>4.24</v>
      </c>
    </row>
    <row r="853" spans="1:7" ht="25.5">
      <c r="A853" s="351" t="s">
        <v>2063</v>
      </c>
      <c r="B853" s="352"/>
      <c r="C853" s="351" t="s">
        <v>2064</v>
      </c>
      <c r="D853" s="354" t="s">
        <v>19</v>
      </c>
      <c r="E853" s="282">
        <v>16.059999999999999</v>
      </c>
      <c r="F853" s="282">
        <v>0</v>
      </c>
      <c r="G853" s="282">
        <v>16.059999999999999</v>
      </c>
    </row>
    <row r="854" spans="1:7" ht="25.5">
      <c r="A854" s="351" t="s">
        <v>2065</v>
      </c>
      <c r="B854" s="352"/>
      <c r="C854" s="351" t="s">
        <v>2066</v>
      </c>
      <c r="D854" s="354" t="s">
        <v>19</v>
      </c>
      <c r="E854" s="282">
        <v>21.69</v>
      </c>
      <c r="F854" s="282">
        <v>0</v>
      </c>
      <c r="G854" s="282">
        <v>21.69</v>
      </c>
    </row>
    <row r="855" spans="1:7" ht="25.5">
      <c r="A855" s="351" t="s">
        <v>2067</v>
      </c>
      <c r="B855" s="352"/>
      <c r="C855" s="351" t="s">
        <v>2068</v>
      </c>
      <c r="D855" s="354" t="s">
        <v>19</v>
      </c>
      <c r="E855" s="282">
        <v>21.24</v>
      </c>
      <c r="F855" s="282">
        <v>0</v>
      </c>
      <c r="G855" s="282">
        <v>21.24</v>
      </c>
    </row>
    <row r="856" spans="1:7" ht="25.5">
      <c r="A856" s="351" t="s">
        <v>8121</v>
      </c>
      <c r="B856" s="352"/>
      <c r="C856" s="351" t="s">
        <v>8122</v>
      </c>
      <c r="D856" s="354" t="s">
        <v>19</v>
      </c>
      <c r="E856" s="282">
        <v>7.02</v>
      </c>
      <c r="F856" s="282">
        <v>4.24</v>
      </c>
      <c r="G856" s="282">
        <v>11.26</v>
      </c>
    </row>
    <row r="857" spans="1:7" ht="12.75">
      <c r="A857" s="357" t="s">
        <v>2069</v>
      </c>
      <c r="B857" s="358" t="s">
        <v>8123</v>
      </c>
      <c r="C857" s="358" t="s">
        <v>8123</v>
      </c>
      <c r="D857" s="359"/>
      <c r="E857" s="360"/>
      <c r="F857" s="360"/>
      <c r="G857" s="360"/>
    </row>
    <row r="858" spans="1:7" ht="25.5">
      <c r="A858" s="351" t="s">
        <v>2070</v>
      </c>
      <c r="B858" s="352"/>
      <c r="C858" s="351" t="s">
        <v>2071</v>
      </c>
      <c r="D858" s="354" t="s">
        <v>20</v>
      </c>
      <c r="E858" s="282">
        <v>1513.13</v>
      </c>
      <c r="F858" s="282">
        <v>631.65</v>
      </c>
      <c r="G858" s="282">
        <v>2144.7800000000002</v>
      </c>
    </row>
    <row r="859" spans="1:7" ht="25.5">
      <c r="A859" s="351" t="s">
        <v>2072</v>
      </c>
      <c r="B859" s="352"/>
      <c r="C859" s="351" t="s">
        <v>2073</v>
      </c>
      <c r="D859" s="354" t="s">
        <v>20</v>
      </c>
      <c r="E859" s="282">
        <v>1475.38</v>
      </c>
      <c r="F859" s="282">
        <v>697.09</v>
      </c>
      <c r="G859" s="282">
        <v>2172.4699999999998</v>
      </c>
    </row>
    <row r="860" spans="1:7" ht="25.5">
      <c r="A860" s="351" t="s">
        <v>2074</v>
      </c>
      <c r="B860" s="352"/>
      <c r="C860" s="351" t="s">
        <v>2075</v>
      </c>
      <c r="D860" s="354" t="s">
        <v>20</v>
      </c>
      <c r="E860" s="282">
        <v>1339.04</v>
      </c>
      <c r="F860" s="282">
        <v>600.42999999999995</v>
      </c>
      <c r="G860" s="282">
        <v>1939.47</v>
      </c>
    </row>
    <row r="861" spans="1:7" ht="25.5">
      <c r="A861" s="351" t="s">
        <v>2076</v>
      </c>
      <c r="B861" s="352"/>
      <c r="C861" s="351" t="s">
        <v>2077</v>
      </c>
      <c r="D861" s="354" t="s">
        <v>20</v>
      </c>
      <c r="E861" s="282">
        <v>1191.46</v>
      </c>
      <c r="F861" s="282">
        <v>594.34</v>
      </c>
      <c r="G861" s="282">
        <v>1785.8</v>
      </c>
    </row>
    <row r="862" spans="1:7" ht="25.5">
      <c r="A862" s="351" t="s">
        <v>2078</v>
      </c>
      <c r="B862" s="352"/>
      <c r="C862" s="351" t="s">
        <v>2079</v>
      </c>
      <c r="D862" s="354" t="s">
        <v>20</v>
      </c>
      <c r="E862" s="282">
        <v>1316.51</v>
      </c>
      <c r="F862" s="282">
        <v>636.96</v>
      </c>
      <c r="G862" s="282">
        <v>1953.47</v>
      </c>
    </row>
    <row r="863" spans="1:7" ht="12.75">
      <c r="A863" s="357" t="s">
        <v>2080</v>
      </c>
      <c r="B863" s="358" t="s">
        <v>8124</v>
      </c>
      <c r="C863" s="358" t="s">
        <v>8124</v>
      </c>
      <c r="D863" s="359"/>
      <c r="E863" s="360"/>
      <c r="F863" s="360"/>
      <c r="G863" s="360"/>
    </row>
    <row r="864" spans="1:7" ht="25.5">
      <c r="A864" s="351" t="s">
        <v>2081</v>
      </c>
      <c r="B864" s="352"/>
      <c r="C864" s="351" t="s">
        <v>2082</v>
      </c>
      <c r="D864" s="354" t="s">
        <v>20</v>
      </c>
      <c r="E864" s="282">
        <v>1968.12</v>
      </c>
      <c r="F864" s="282">
        <v>987.6</v>
      </c>
      <c r="G864" s="282">
        <v>2955.72</v>
      </c>
    </row>
    <row r="865" spans="1:7" ht="25.5">
      <c r="A865" s="351" t="s">
        <v>2083</v>
      </c>
      <c r="B865" s="352"/>
      <c r="C865" s="351" t="s">
        <v>2084</v>
      </c>
      <c r="D865" s="354" t="s">
        <v>16</v>
      </c>
      <c r="E865" s="282">
        <v>0.08</v>
      </c>
      <c r="F865" s="282">
        <v>4.6100000000000003</v>
      </c>
      <c r="G865" s="282">
        <v>4.6900000000000004</v>
      </c>
    </row>
    <row r="866" spans="1:7" ht="25.5">
      <c r="A866" s="351" t="s">
        <v>2085</v>
      </c>
      <c r="B866" s="352"/>
      <c r="C866" s="351" t="s">
        <v>2086</v>
      </c>
      <c r="D866" s="354" t="s">
        <v>16</v>
      </c>
      <c r="E866" s="282">
        <v>0.21</v>
      </c>
      <c r="F866" s="282">
        <v>12.18</v>
      </c>
      <c r="G866" s="282">
        <v>12.39</v>
      </c>
    </row>
    <row r="867" spans="1:7" ht="12.75">
      <c r="A867" s="361" t="s">
        <v>2087</v>
      </c>
      <c r="B867" s="361" t="s">
        <v>8125</v>
      </c>
      <c r="C867" s="361" t="s">
        <v>8125</v>
      </c>
      <c r="D867" s="362"/>
      <c r="E867" s="363"/>
      <c r="F867" s="363"/>
      <c r="G867" s="363"/>
    </row>
    <row r="868" spans="1:7" ht="12.75">
      <c r="A868" s="348" t="s">
        <v>2088</v>
      </c>
      <c r="B868" s="348" t="s">
        <v>8126</v>
      </c>
      <c r="C868" s="348" t="s">
        <v>8126</v>
      </c>
      <c r="D868" s="349"/>
      <c r="E868" s="350"/>
      <c r="F868" s="350"/>
      <c r="G868" s="350"/>
    </row>
    <row r="869" spans="1:7" ht="12.75">
      <c r="A869" s="351" t="s">
        <v>2089</v>
      </c>
      <c r="B869" s="352"/>
      <c r="C869" s="351" t="s">
        <v>2090</v>
      </c>
      <c r="D869" s="354" t="s">
        <v>63</v>
      </c>
      <c r="E869" s="282">
        <v>20.48</v>
      </c>
      <c r="F869" s="282">
        <v>23.89</v>
      </c>
      <c r="G869" s="282">
        <v>44.37</v>
      </c>
    </row>
    <row r="870" spans="1:7" ht="12.75">
      <c r="A870" s="351" t="s">
        <v>2091</v>
      </c>
      <c r="B870" s="352"/>
      <c r="C870" s="351" t="s">
        <v>2092</v>
      </c>
      <c r="D870" s="354" t="s">
        <v>63</v>
      </c>
      <c r="E870" s="282">
        <v>31.36</v>
      </c>
      <c r="F870" s="282">
        <v>23.89</v>
      </c>
      <c r="G870" s="282">
        <v>55.25</v>
      </c>
    </row>
    <row r="871" spans="1:7" ht="12.75">
      <c r="A871" s="351" t="s">
        <v>2093</v>
      </c>
      <c r="B871" s="352"/>
      <c r="C871" s="351" t="s">
        <v>2094</v>
      </c>
      <c r="D871" s="354" t="s">
        <v>63</v>
      </c>
      <c r="E871" s="282">
        <v>19.36</v>
      </c>
      <c r="F871" s="282">
        <v>23.89</v>
      </c>
      <c r="G871" s="282">
        <v>43.25</v>
      </c>
    </row>
    <row r="872" spans="1:7" ht="12.75">
      <c r="A872" s="351" t="s">
        <v>2095</v>
      </c>
      <c r="B872" s="352"/>
      <c r="C872" s="351" t="s">
        <v>2096</v>
      </c>
      <c r="D872" s="354" t="s">
        <v>63</v>
      </c>
      <c r="E872" s="282">
        <v>49.95</v>
      </c>
      <c r="F872" s="282">
        <v>35.840000000000003</v>
      </c>
      <c r="G872" s="282">
        <v>85.79</v>
      </c>
    </row>
    <row r="873" spans="1:7" ht="12.75">
      <c r="A873" s="351" t="s">
        <v>2097</v>
      </c>
      <c r="B873" s="352"/>
      <c r="C873" s="351" t="s">
        <v>2098</v>
      </c>
      <c r="D873" s="354" t="s">
        <v>63</v>
      </c>
      <c r="E873" s="282">
        <v>54.54</v>
      </c>
      <c r="F873" s="282">
        <v>35.840000000000003</v>
      </c>
      <c r="G873" s="282">
        <v>90.38</v>
      </c>
    </row>
    <row r="874" spans="1:7" ht="12.75">
      <c r="A874" s="351" t="s">
        <v>2099</v>
      </c>
      <c r="B874" s="352"/>
      <c r="C874" s="351" t="s">
        <v>2100</v>
      </c>
      <c r="D874" s="354" t="s">
        <v>16</v>
      </c>
      <c r="E874" s="282">
        <v>0.55000000000000004</v>
      </c>
      <c r="F874" s="282">
        <v>10.54</v>
      </c>
      <c r="G874" s="282">
        <v>11.09</v>
      </c>
    </row>
    <row r="875" spans="1:7" ht="25.5">
      <c r="A875" s="351" t="s">
        <v>2101</v>
      </c>
      <c r="B875" s="352"/>
      <c r="C875" s="351" t="s">
        <v>2102</v>
      </c>
      <c r="D875" s="354" t="s">
        <v>16</v>
      </c>
      <c r="E875" s="282">
        <v>7.56</v>
      </c>
      <c r="F875" s="282">
        <v>13.17</v>
      </c>
      <c r="G875" s="282">
        <v>20.73</v>
      </c>
    </row>
    <row r="876" spans="1:7" ht="12.75">
      <c r="A876" s="351" t="s">
        <v>2103</v>
      </c>
      <c r="B876" s="352"/>
      <c r="C876" s="351" t="s">
        <v>2104</v>
      </c>
      <c r="D876" s="354" t="s">
        <v>16</v>
      </c>
      <c r="E876" s="282">
        <v>11.77</v>
      </c>
      <c r="F876" s="282">
        <v>13.17</v>
      </c>
      <c r="G876" s="282">
        <v>24.94</v>
      </c>
    </row>
    <row r="877" spans="1:7" ht="12.75">
      <c r="A877" s="357" t="s">
        <v>2105</v>
      </c>
      <c r="B877" s="358" t="s">
        <v>8127</v>
      </c>
      <c r="C877" s="358" t="s">
        <v>8127</v>
      </c>
      <c r="D877" s="359"/>
      <c r="E877" s="360"/>
      <c r="F877" s="360"/>
      <c r="G877" s="360"/>
    </row>
    <row r="878" spans="1:7" ht="25.5">
      <c r="A878" s="351" t="s">
        <v>2106</v>
      </c>
      <c r="B878" s="352"/>
      <c r="C878" s="351" t="s">
        <v>2107</v>
      </c>
      <c r="D878" s="354" t="s">
        <v>63</v>
      </c>
      <c r="E878" s="282">
        <v>26.14</v>
      </c>
      <c r="F878" s="282">
        <v>13.17</v>
      </c>
      <c r="G878" s="282">
        <v>39.31</v>
      </c>
    </row>
    <row r="879" spans="1:7" ht="25.5">
      <c r="A879" s="351" t="s">
        <v>2108</v>
      </c>
      <c r="B879" s="352"/>
      <c r="C879" s="351" t="s">
        <v>2109</v>
      </c>
      <c r="D879" s="354" t="s">
        <v>63</v>
      </c>
      <c r="E879" s="282">
        <v>34.299999999999997</v>
      </c>
      <c r="F879" s="282">
        <v>13.17</v>
      </c>
      <c r="G879" s="282">
        <v>47.47</v>
      </c>
    </row>
    <row r="880" spans="1:7" ht="25.5">
      <c r="A880" s="351" t="s">
        <v>2110</v>
      </c>
      <c r="B880" s="352"/>
      <c r="C880" s="351" t="s">
        <v>2111</v>
      </c>
      <c r="D880" s="354" t="s">
        <v>63</v>
      </c>
      <c r="E880" s="282">
        <v>72.92</v>
      </c>
      <c r="F880" s="282">
        <v>13.17</v>
      </c>
      <c r="G880" s="282">
        <v>86.09</v>
      </c>
    </row>
    <row r="881" spans="1:7" ht="25.5">
      <c r="A881" s="351" t="s">
        <v>2112</v>
      </c>
      <c r="B881" s="352"/>
      <c r="C881" s="351" t="s">
        <v>2113</v>
      </c>
      <c r="D881" s="354" t="s">
        <v>63</v>
      </c>
      <c r="E881" s="282">
        <v>74.989999999999995</v>
      </c>
      <c r="F881" s="282">
        <v>13.17</v>
      </c>
      <c r="G881" s="282">
        <v>88.16</v>
      </c>
    </row>
    <row r="882" spans="1:7" ht="25.5">
      <c r="A882" s="351" t="s">
        <v>2114</v>
      </c>
      <c r="B882" s="352"/>
      <c r="C882" s="351" t="s">
        <v>2115</v>
      </c>
      <c r="D882" s="354" t="s">
        <v>16</v>
      </c>
      <c r="E882" s="282">
        <v>44.07</v>
      </c>
      <c r="F882" s="282">
        <v>6.58</v>
      </c>
      <c r="G882" s="282">
        <v>50.65</v>
      </c>
    </row>
    <row r="883" spans="1:7" ht="25.5">
      <c r="A883" s="351" t="s">
        <v>2116</v>
      </c>
      <c r="B883" s="352"/>
      <c r="C883" s="351" t="s">
        <v>2117</v>
      </c>
      <c r="D883" s="354" t="s">
        <v>16</v>
      </c>
      <c r="E883" s="282">
        <v>37.46</v>
      </c>
      <c r="F883" s="282">
        <v>6.58</v>
      </c>
      <c r="G883" s="282">
        <v>44.04</v>
      </c>
    </row>
    <row r="884" spans="1:7" ht="25.5">
      <c r="A884" s="351" t="s">
        <v>2118</v>
      </c>
      <c r="B884" s="352"/>
      <c r="C884" s="351" t="s">
        <v>2119</v>
      </c>
      <c r="D884" s="354" t="s">
        <v>16</v>
      </c>
      <c r="E884" s="282">
        <v>56.55</v>
      </c>
      <c r="F884" s="282">
        <v>6.58</v>
      </c>
      <c r="G884" s="282">
        <v>63.13</v>
      </c>
    </row>
    <row r="885" spans="1:7" ht="25.5">
      <c r="A885" s="351" t="s">
        <v>2120</v>
      </c>
      <c r="B885" s="352"/>
      <c r="C885" s="351" t="s">
        <v>2121</v>
      </c>
      <c r="D885" s="354" t="s">
        <v>16</v>
      </c>
      <c r="E885" s="282">
        <v>82.5</v>
      </c>
      <c r="F885" s="282">
        <v>6.58</v>
      </c>
      <c r="G885" s="282">
        <v>89.08</v>
      </c>
    </row>
    <row r="886" spans="1:7" ht="25.5">
      <c r="A886" s="351" t="s">
        <v>2122</v>
      </c>
      <c r="B886" s="352"/>
      <c r="C886" s="351" t="s">
        <v>2123</v>
      </c>
      <c r="D886" s="354" t="s">
        <v>16</v>
      </c>
      <c r="E886" s="282">
        <v>27.5</v>
      </c>
      <c r="F886" s="282">
        <v>6.58</v>
      </c>
      <c r="G886" s="282">
        <v>34.08</v>
      </c>
    </row>
    <row r="887" spans="1:7" ht="25.5">
      <c r="A887" s="351" t="s">
        <v>2124</v>
      </c>
      <c r="B887" s="352"/>
      <c r="C887" s="351" t="s">
        <v>2125</v>
      </c>
      <c r="D887" s="354" t="s">
        <v>16</v>
      </c>
      <c r="E887" s="282">
        <v>36.340000000000003</v>
      </c>
      <c r="F887" s="282">
        <v>6.58</v>
      </c>
      <c r="G887" s="282">
        <v>42.92</v>
      </c>
    </row>
    <row r="888" spans="1:7" ht="25.5">
      <c r="A888" s="351" t="s">
        <v>2126</v>
      </c>
      <c r="B888" s="352"/>
      <c r="C888" s="351" t="s">
        <v>2127</v>
      </c>
      <c r="D888" s="354" t="s">
        <v>16</v>
      </c>
      <c r="E888" s="282">
        <v>34.54</v>
      </c>
      <c r="F888" s="282">
        <v>6.58</v>
      </c>
      <c r="G888" s="282">
        <v>41.12</v>
      </c>
    </row>
    <row r="889" spans="1:7" ht="12.75">
      <c r="A889" s="357" t="s">
        <v>641</v>
      </c>
      <c r="B889" s="358" t="s">
        <v>8128</v>
      </c>
      <c r="C889" s="358" t="s">
        <v>8128</v>
      </c>
      <c r="D889" s="359"/>
      <c r="E889" s="360"/>
      <c r="F889" s="360"/>
      <c r="G889" s="360"/>
    </row>
    <row r="890" spans="1:7" ht="25.5">
      <c r="A890" s="351" t="s">
        <v>2128</v>
      </c>
      <c r="B890" s="352"/>
      <c r="C890" s="351" t="s">
        <v>2129</v>
      </c>
      <c r="D890" s="354" t="s">
        <v>63</v>
      </c>
      <c r="E890" s="282">
        <v>43.35</v>
      </c>
      <c r="F890" s="282">
        <v>21.41</v>
      </c>
      <c r="G890" s="282">
        <v>64.760000000000005</v>
      </c>
    </row>
    <row r="891" spans="1:7" ht="25.5">
      <c r="A891" s="351" t="s">
        <v>2130</v>
      </c>
      <c r="B891" s="352"/>
      <c r="C891" s="351" t="s">
        <v>2131</v>
      </c>
      <c r="D891" s="354" t="s">
        <v>16</v>
      </c>
      <c r="E891" s="282">
        <v>75.680000000000007</v>
      </c>
      <c r="F891" s="282">
        <v>7.24</v>
      </c>
      <c r="G891" s="282">
        <v>82.92</v>
      </c>
    </row>
    <row r="892" spans="1:7" ht="12.75">
      <c r="A892" s="357" t="s">
        <v>643</v>
      </c>
      <c r="B892" s="358" t="s">
        <v>8129</v>
      </c>
      <c r="C892" s="358" t="s">
        <v>8129</v>
      </c>
      <c r="D892" s="359"/>
      <c r="E892" s="360"/>
      <c r="F892" s="360"/>
      <c r="G892" s="360"/>
    </row>
    <row r="893" spans="1:7" ht="38.25">
      <c r="A893" s="351" t="s">
        <v>2132</v>
      </c>
      <c r="B893" s="352"/>
      <c r="C893" s="351" t="s">
        <v>2133</v>
      </c>
      <c r="D893" s="354" t="s">
        <v>63</v>
      </c>
      <c r="E893" s="282">
        <v>61.14</v>
      </c>
      <c r="F893" s="282">
        <v>13.17</v>
      </c>
      <c r="G893" s="282">
        <v>74.31</v>
      </c>
    </row>
    <row r="894" spans="1:7" ht="38.25">
      <c r="A894" s="351" t="s">
        <v>2134</v>
      </c>
      <c r="B894" s="352"/>
      <c r="C894" s="351" t="s">
        <v>2135</v>
      </c>
      <c r="D894" s="354" t="s">
        <v>63</v>
      </c>
      <c r="E894" s="282">
        <v>111.08</v>
      </c>
      <c r="F894" s="282">
        <v>13.17</v>
      </c>
      <c r="G894" s="282">
        <v>124.25</v>
      </c>
    </row>
    <row r="895" spans="1:7" ht="38.25">
      <c r="A895" s="351" t="s">
        <v>2136</v>
      </c>
      <c r="B895" s="352"/>
      <c r="C895" s="351" t="s">
        <v>2137</v>
      </c>
      <c r="D895" s="354" t="s">
        <v>63</v>
      </c>
      <c r="E895" s="282">
        <v>80.31</v>
      </c>
      <c r="F895" s="282">
        <v>13.17</v>
      </c>
      <c r="G895" s="282">
        <v>93.48</v>
      </c>
    </row>
    <row r="896" spans="1:7" ht="38.25">
      <c r="A896" s="351" t="s">
        <v>2138</v>
      </c>
      <c r="B896" s="352"/>
      <c r="C896" s="351" t="s">
        <v>2139</v>
      </c>
      <c r="D896" s="354" t="s">
        <v>63</v>
      </c>
      <c r="E896" s="282">
        <v>62.66</v>
      </c>
      <c r="F896" s="282">
        <v>13.17</v>
      </c>
      <c r="G896" s="282">
        <v>75.83</v>
      </c>
    </row>
    <row r="897" spans="1:7" ht="38.25">
      <c r="A897" s="351" t="s">
        <v>2140</v>
      </c>
      <c r="B897" s="352"/>
      <c r="C897" s="351" t="s">
        <v>2141</v>
      </c>
      <c r="D897" s="354" t="s">
        <v>16</v>
      </c>
      <c r="E897" s="282">
        <v>46.67</v>
      </c>
      <c r="F897" s="282">
        <v>6.58</v>
      </c>
      <c r="G897" s="282">
        <v>53.25</v>
      </c>
    </row>
    <row r="898" spans="1:7" ht="38.25">
      <c r="A898" s="351" t="s">
        <v>2142</v>
      </c>
      <c r="B898" s="352"/>
      <c r="C898" s="351" t="s">
        <v>2143</v>
      </c>
      <c r="D898" s="354" t="s">
        <v>16</v>
      </c>
      <c r="E898" s="282">
        <v>48.77</v>
      </c>
      <c r="F898" s="282">
        <v>6.58</v>
      </c>
      <c r="G898" s="282">
        <v>55.35</v>
      </c>
    </row>
    <row r="899" spans="1:7" ht="12.75">
      <c r="A899" s="357" t="s">
        <v>644</v>
      </c>
      <c r="B899" s="358" t="s">
        <v>8130</v>
      </c>
      <c r="C899" s="358" t="s">
        <v>8130</v>
      </c>
      <c r="D899" s="359"/>
      <c r="E899" s="360"/>
      <c r="F899" s="360"/>
      <c r="G899" s="360"/>
    </row>
    <row r="900" spans="1:7" ht="38.25">
      <c r="A900" s="351" t="s">
        <v>2144</v>
      </c>
      <c r="B900" s="352"/>
      <c r="C900" s="351" t="s">
        <v>2145</v>
      </c>
      <c r="D900" s="354" t="s">
        <v>63</v>
      </c>
      <c r="E900" s="282">
        <v>115.24</v>
      </c>
      <c r="F900" s="282">
        <v>33.119999999999997</v>
      </c>
      <c r="G900" s="282">
        <v>148.36000000000001</v>
      </c>
    </row>
    <row r="901" spans="1:7" ht="38.25">
      <c r="A901" s="351" t="s">
        <v>2146</v>
      </c>
      <c r="B901" s="352"/>
      <c r="C901" s="351" t="s">
        <v>2147</v>
      </c>
      <c r="D901" s="354" t="s">
        <v>63</v>
      </c>
      <c r="E901" s="282">
        <v>132.44</v>
      </c>
      <c r="F901" s="282">
        <v>14.33</v>
      </c>
      <c r="G901" s="282">
        <v>146.77000000000001</v>
      </c>
    </row>
    <row r="902" spans="1:7" ht="38.25">
      <c r="A902" s="351" t="s">
        <v>526</v>
      </c>
      <c r="B902" s="352"/>
      <c r="C902" s="351" t="s">
        <v>527</v>
      </c>
      <c r="D902" s="354" t="s">
        <v>63</v>
      </c>
      <c r="E902" s="282">
        <v>93.89</v>
      </c>
      <c r="F902" s="282">
        <v>14.33</v>
      </c>
      <c r="G902" s="282">
        <v>108.22</v>
      </c>
    </row>
    <row r="903" spans="1:7" ht="38.25">
      <c r="A903" s="351" t="s">
        <v>2148</v>
      </c>
      <c r="B903" s="352"/>
      <c r="C903" s="351" t="s">
        <v>2149</v>
      </c>
      <c r="D903" s="354" t="s">
        <v>63</v>
      </c>
      <c r="E903" s="282">
        <v>64.09</v>
      </c>
      <c r="F903" s="282">
        <v>13.17</v>
      </c>
      <c r="G903" s="282">
        <v>77.260000000000005</v>
      </c>
    </row>
    <row r="904" spans="1:7" ht="12.75">
      <c r="A904" s="357" t="s">
        <v>646</v>
      </c>
      <c r="B904" s="358" t="s">
        <v>8131</v>
      </c>
      <c r="C904" s="358" t="s">
        <v>8131</v>
      </c>
      <c r="D904" s="359"/>
      <c r="E904" s="360"/>
      <c r="F904" s="360"/>
      <c r="G904" s="360"/>
    </row>
    <row r="905" spans="1:7" ht="12.75">
      <c r="A905" s="351" t="s">
        <v>2150</v>
      </c>
      <c r="B905" s="352"/>
      <c r="C905" s="351" t="s">
        <v>2151</v>
      </c>
      <c r="D905" s="354" t="s">
        <v>63</v>
      </c>
      <c r="E905" s="282">
        <v>40.56</v>
      </c>
      <c r="F905" s="282">
        <v>13.17</v>
      </c>
      <c r="G905" s="282">
        <v>53.73</v>
      </c>
    </row>
    <row r="906" spans="1:7" ht="25.5">
      <c r="A906" s="351" t="s">
        <v>2152</v>
      </c>
      <c r="B906" s="352"/>
      <c r="C906" s="351" t="s">
        <v>2153</v>
      </c>
      <c r="D906" s="354" t="s">
        <v>63</v>
      </c>
      <c r="E906" s="282">
        <v>71.36</v>
      </c>
      <c r="F906" s="282">
        <v>13.17</v>
      </c>
      <c r="G906" s="282">
        <v>84.53</v>
      </c>
    </row>
    <row r="907" spans="1:7" ht="25.5">
      <c r="A907" s="351" t="s">
        <v>2154</v>
      </c>
      <c r="B907" s="352"/>
      <c r="C907" s="351" t="s">
        <v>2155</v>
      </c>
      <c r="D907" s="354" t="s">
        <v>16</v>
      </c>
      <c r="E907" s="282">
        <v>98.82</v>
      </c>
      <c r="F907" s="282">
        <v>6.58</v>
      </c>
      <c r="G907" s="282">
        <v>105.4</v>
      </c>
    </row>
    <row r="908" spans="1:7" ht="12.75">
      <c r="A908" s="357" t="s">
        <v>2156</v>
      </c>
      <c r="B908" s="358" t="s">
        <v>8132</v>
      </c>
      <c r="C908" s="358" t="s">
        <v>8132</v>
      </c>
      <c r="D908" s="359"/>
      <c r="E908" s="360"/>
      <c r="F908" s="360"/>
      <c r="G908" s="360"/>
    </row>
    <row r="909" spans="1:7" ht="12.75">
      <c r="A909" s="351" t="s">
        <v>2157</v>
      </c>
      <c r="B909" s="352"/>
      <c r="C909" s="351" t="s">
        <v>2158</v>
      </c>
      <c r="D909" s="354" t="s">
        <v>2</v>
      </c>
      <c r="E909" s="282">
        <v>49.83</v>
      </c>
      <c r="F909" s="282">
        <v>3.3</v>
      </c>
      <c r="G909" s="282">
        <v>53.13</v>
      </c>
    </row>
    <row r="910" spans="1:7" ht="25.5">
      <c r="A910" s="351" t="s">
        <v>2159</v>
      </c>
      <c r="B910" s="352"/>
      <c r="C910" s="351" t="s">
        <v>2160</v>
      </c>
      <c r="D910" s="354" t="s">
        <v>2</v>
      </c>
      <c r="E910" s="282">
        <v>49.83</v>
      </c>
      <c r="F910" s="282">
        <v>3.3</v>
      </c>
      <c r="G910" s="282">
        <v>53.13</v>
      </c>
    </row>
    <row r="911" spans="1:7" ht="12.75">
      <c r="A911" s="357" t="s">
        <v>2161</v>
      </c>
      <c r="B911" s="358" t="s">
        <v>8133</v>
      </c>
      <c r="C911" s="358" t="s">
        <v>8133</v>
      </c>
      <c r="D911" s="359"/>
      <c r="E911" s="360"/>
      <c r="F911" s="360"/>
      <c r="G911" s="360"/>
    </row>
    <row r="912" spans="1:7" ht="12.75">
      <c r="A912" s="351" t="s">
        <v>2162</v>
      </c>
      <c r="B912" s="352"/>
      <c r="C912" s="351" t="s">
        <v>2163</v>
      </c>
      <c r="D912" s="354" t="s">
        <v>63</v>
      </c>
      <c r="E912" s="282">
        <v>534.98</v>
      </c>
      <c r="F912" s="282">
        <v>0</v>
      </c>
      <c r="G912" s="282">
        <v>534.98</v>
      </c>
    </row>
    <row r="913" spans="1:7" ht="12.75">
      <c r="A913" s="357" t="s">
        <v>2164</v>
      </c>
      <c r="B913" s="358" t="s">
        <v>8134</v>
      </c>
      <c r="C913" s="358" t="s">
        <v>8134</v>
      </c>
      <c r="D913" s="359"/>
      <c r="E913" s="360"/>
      <c r="F913" s="360"/>
      <c r="G913" s="360"/>
    </row>
    <row r="914" spans="1:7" ht="25.5">
      <c r="A914" s="351" t="s">
        <v>2165</v>
      </c>
      <c r="B914" s="352"/>
      <c r="C914" s="351" t="s">
        <v>2166</v>
      </c>
      <c r="D914" s="354" t="s">
        <v>63</v>
      </c>
      <c r="E914" s="282">
        <v>77.98</v>
      </c>
      <c r="F914" s="282">
        <v>67.400000000000006</v>
      </c>
      <c r="G914" s="282">
        <v>145.38</v>
      </c>
    </row>
    <row r="915" spans="1:7" ht="25.5">
      <c r="A915" s="351" t="s">
        <v>2167</v>
      </c>
      <c r="B915" s="352"/>
      <c r="C915" s="351" t="s">
        <v>2168</v>
      </c>
      <c r="D915" s="354" t="s">
        <v>63</v>
      </c>
      <c r="E915" s="282">
        <v>116.01</v>
      </c>
      <c r="F915" s="282">
        <v>60.65</v>
      </c>
      <c r="G915" s="282">
        <v>176.66</v>
      </c>
    </row>
    <row r="916" spans="1:7" ht="25.5">
      <c r="A916" s="351" t="s">
        <v>2169</v>
      </c>
      <c r="B916" s="352"/>
      <c r="C916" s="351" t="s">
        <v>2170</v>
      </c>
      <c r="D916" s="354" t="s">
        <v>63</v>
      </c>
      <c r="E916" s="282">
        <v>118.45</v>
      </c>
      <c r="F916" s="282">
        <v>67.400000000000006</v>
      </c>
      <c r="G916" s="282">
        <v>185.85</v>
      </c>
    </row>
    <row r="917" spans="1:7" ht="12.75">
      <c r="A917" s="357" t="s">
        <v>2171</v>
      </c>
      <c r="B917" s="358" t="s">
        <v>8135</v>
      </c>
      <c r="C917" s="358" t="s">
        <v>8135</v>
      </c>
      <c r="D917" s="359"/>
      <c r="E917" s="360"/>
      <c r="F917" s="360"/>
      <c r="G917" s="360"/>
    </row>
    <row r="918" spans="1:7" ht="25.5">
      <c r="A918" s="351" t="s">
        <v>2172</v>
      </c>
      <c r="B918" s="352"/>
      <c r="C918" s="351" t="s">
        <v>2173</v>
      </c>
      <c r="D918" s="354" t="s">
        <v>16</v>
      </c>
      <c r="E918" s="282">
        <v>26.96</v>
      </c>
      <c r="F918" s="282">
        <v>40.69</v>
      </c>
      <c r="G918" s="282">
        <v>67.650000000000006</v>
      </c>
    </row>
    <row r="919" spans="1:7" ht="25.5">
      <c r="A919" s="351" t="s">
        <v>538</v>
      </c>
      <c r="B919" s="352"/>
      <c r="C919" s="351" t="s">
        <v>266</v>
      </c>
      <c r="D919" s="354" t="s">
        <v>16</v>
      </c>
      <c r="E919" s="282">
        <v>41.39</v>
      </c>
      <c r="F919" s="282">
        <v>48.08</v>
      </c>
      <c r="G919" s="282">
        <v>89.47</v>
      </c>
    </row>
    <row r="920" spans="1:7" ht="25.5">
      <c r="A920" s="351" t="s">
        <v>2174</v>
      </c>
      <c r="B920" s="352"/>
      <c r="C920" s="351" t="s">
        <v>2175</v>
      </c>
      <c r="D920" s="354" t="s">
        <v>16</v>
      </c>
      <c r="E920" s="282">
        <v>81.55</v>
      </c>
      <c r="F920" s="282">
        <v>51.77</v>
      </c>
      <c r="G920" s="282">
        <v>133.32</v>
      </c>
    </row>
    <row r="921" spans="1:7" ht="25.5">
      <c r="A921" s="351" t="s">
        <v>2176</v>
      </c>
      <c r="B921" s="352"/>
      <c r="C921" s="351" t="s">
        <v>2177</v>
      </c>
      <c r="D921" s="354" t="s">
        <v>16</v>
      </c>
      <c r="E921" s="282">
        <v>20.89</v>
      </c>
      <c r="F921" s="282">
        <v>40.69</v>
      </c>
      <c r="G921" s="282">
        <v>61.58</v>
      </c>
    </row>
    <row r="922" spans="1:7" ht="25.5">
      <c r="A922" s="351" t="s">
        <v>2178</v>
      </c>
      <c r="B922" s="352"/>
      <c r="C922" s="351" t="s">
        <v>2179</v>
      </c>
      <c r="D922" s="354" t="s">
        <v>16</v>
      </c>
      <c r="E922" s="282">
        <v>32.89</v>
      </c>
      <c r="F922" s="282">
        <v>48.08</v>
      </c>
      <c r="G922" s="282">
        <v>80.97</v>
      </c>
    </row>
    <row r="923" spans="1:7" ht="25.5">
      <c r="A923" s="351" t="s">
        <v>2180</v>
      </c>
      <c r="B923" s="352"/>
      <c r="C923" s="351" t="s">
        <v>2181</v>
      </c>
      <c r="D923" s="354" t="s">
        <v>2</v>
      </c>
      <c r="E923" s="282">
        <v>9.43</v>
      </c>
      <c r="F923" s="282">
        <v>1.04</v>
      </c>
      <c r="G923" s="282">
        <v>10.47</v>
      </c>
    </row>
    <row r="924" spans="1:7" ht="25.5">
      <c r="A924" s="351" t="s">
        <v>2182</v>
      </c>
      <c r="B924" s="352"/>
      <c r="C924" s="351" t="s">
        <v>2183</v>
      </c>
      <c r="D924" s="354" t="s">
        <v>2</v>
      </c>
      <c r="E924" s="282">
        <v>9.99</v>
      </c>
      <c r="F924" s="282">
        <v>1.49</v>
      </c>
      <c r="G924" s="282">
        <v>11.48</v>
      </c>
    </row>
    <row r="925" spans="1:7" ht="12.75">
      <c r="A925" s="357" t="s">
        <v>2184</v>
      </c>
      <c r="B925" s="358" t="s">
        <v>8136</v>
      </c>
      <c r="C925" s="358" t="s">
        <v>8136</v>
      </c>
      <c r="D925" s="359"/>
      <c r="E925" s="360"/>
      <c r="F925" s="360"/>
      <c r="G925" s="360"/>
    </row>
    <row r="926" spans="1:7" ht="25.5">
      <c r="A926" s="351" t="s">
        <v>2185</v>
      </c>
      <c r="B926" s="352"/>
      <c r="C926" s="351" t="s">
        <v>2186</v>
      </c>
      <c r="D926" s="354" t="s">
        <v>16</v>
      </c>
      <c r="E926" s="282">
        <v>1.38</v>
      </c>
      <c r="F926" s="282">
        <v>13.17</v>
      </c>
      <c r="G926" s="282">
        <v>14.55</v>
      </c>
    </row>
    <row r="927" spans="1:7" ht="25.5">
      <c r="A927" s="351" t="s">
        <v>2187</v>
      </c>
      <c r="B927" s="352"/>
      <c r="C927" s="351" t="s">
        <v>2188</v>
      </c>
      <c r="D927" s="354" t="s">
        <v>63</v>
      </c>
      <c r="E927" s="282">
        <v>0</v>
      </c>
      <c r="F927" s="282">
        <v>35.840000000000003</v>
      </c>
      <c r="G927" s="282">
        <v>35.840000000000003</v>
      </c>
    </row>
    <row r="928" spans="1:7" ht="12.75">
      <c r="A928" s="351" t="s">
        <v>2189</v>
      </c>
      <c r="B928" s="352"/>
      <c r="C928" s="351" t="s">
        <v>2190</v>
      </c>
      <c r="D928" s="354" t="s">
        <v>63</v>
      </c>
      <c r="E928" s="282">
        <v>0</v>
      </c>
      <c r="F928" s="282">
        <v>35.840000000000003</v>
      </c>
      <c r="G928" s="282">
        <v>35.840000000000003</v>
      </c>
    </row>
    <row r="929" spans="1:7" ht="25.5">
      <c r="A929" s="351" t="s">
        <v>2191</v>
      </c>
      <c r="B929" s="352"/>
      <c r="C929" s="351" t="s">
        <v>2192</v>
      </c>
      <c r="D929" s="354" t="s">
        <v>63</v>
      </c>
      <c r="E929" s="282">
        <v>0</v>
      </c>
      <c r="F929" s="282">
        <v>16.47</v>
      </c>
      <c r="G929" s="282">
        <v>16.47</v>
      </c>
    </row>
    <row r="930" spans="1:7" ht="12.75">
      <c r="A930" s="351" t="s">
        <v>2193</v>
      </c>
      <c r="B930" s="352"/>
      <c r="C930" s="351" t="s">
        <v>2194</v>
      </c>
      <c r="D930" s="354" t="s">
        <v>63</v>
      </c>
      <c r="E930" s="282">
        <v>0</v>
      </c>
      <c r="F930" s="282">
        <v>23.89</v>
      </c>
      <c r="G930" s="282">
        <v>23.89</v>
      </c>
    </row>
    <row r="931" spans="1:7" ht="25.5">
      <c r="A931" s="351" t="s">
        <v>2195</v>
      </c>
      <c r="B931" s="352"/>
      <c r="C931" s="351" t="s">
        <v>2196</v>
      </c>
      <c r="D931" s="354" t="s">
        <v>63</v>
      </c>
      <c r="E931" s="282">
        <v>1.82</v>
      </c>
      <c r="F931" s="282">
        <v>13.17</v>
      </c>
      <c r="G931" s="282">
        <v>14.99</v>
      </c>
    </row>
    <row r="932" spans="1:7" ht="25.5">
      <c r="A932" s="351" t="s">
        <v>2197</v>
      </c>
      <c r="B932" s="352"/>
      <c r="C932" s="351" t="s">
        <v>2198</v>
      </c>
      <c r="D932" s="354" t="s">
        <v>63</v>
      </c>
      <c r="E932" s="282">
        <v>5.46</v>
      </c>
      <c r="F932" s="282">
        <v>13.17</v>
      </c>
      <c r="G932" s="282">
        <v>18.63</v>
      </c>
    </row>
    <row r="933" spans="1:7" ht="12.75">
      <c r="A933" s="361" t="s">
        <v>2199</v>
      </c>
      <c r="B933" s="361" t="s">
        <v>8137</v>
      </c>
      <c r="C933" s="361" t="s">
        <v>8137</v>
      </c>
      <c r="D933" s="362"/>
      <c r="E933" s="363"/>
      <c r="F933" s="363"/>
      <c r="G933" s="363"/>
    </row>
    <row r="934" spans="1:7" ht="12.75">
      <c r="A934" s="348" t="s">
        <v>2200</v>
      </c>
      <c r="B934" s="348" t="s">
        <v>8138</v>
      </c>
      <c r="C934" s="355"/>
      <c r="D934" s="349"/>
      <c r="E934" s="350"/>
      <c r="F934" s="350"/>
      <c r="G934" s="350"/>
    </row>
    <row r="935" spans="1:7" ht="12.75">
      <c r="A935" s="351" t="s">
        <v>2201</v>
      </c>
      <c r="B935" s="352"/>
      <c r="C935" s="351" t="s">
        <v>2202</v>
      </c>
      <c r="D935" s="354" t="s">
        <v>20</v>
      </c>
      <c r="E935" s="282">
        <v>528.71</v>
      </c>
      <c r="F935" s="282">
        <v>234.65</v>
      </c>
      <c r="G935" s="282">
        <v>763.36</v>
      </c>
    </row>
    <row r="936" spans="1:7" ht="12.75">
      <c r="A936" s="351" t="s">
        <v>258</v>
      </c>
      <c r="B936" s="352"/>
      <c r="C936" s="351" t="s">
        <v>11</v>
      </c>
      <c r="D936" s="354" t="s">
        <v>20</v>
      </c>
      <c r="E936" s="282">
        <v>269.39999999999998</v>
      </c>
      <c r="F936" s="282">
        <v>234.65</v>
      </c>
      <c r="G936" s="282">
        <v>504.05</v>
      </c>
    </row>
    <row r="937" spans="1:7" ht="12.75">
      <c r="A937" s="351" t="s">
        <v>2203</v>
      </c>
      <c r="B937" s="352"/>
      <c r="C937" s="351" t="s">
        <v>2204</v>
      </c>
      <c r="D937" s="354" t="s">
        <v>20</v>
      </c>
      <c r="E937" s="282">
        <v>234.48</v>
      </c>
      <c r="F937" s="282">
        <v>234.65</v>
      </c>
      <c r="G937" s="282">
        <v>469.13</v>
      </c>
    </row>
    <row r="938" spans="1:7" ht="12.75">
      <c r="A938" s="351" t="s">
        <v>2205</v>
      </c>
      <c r="B938" s="352"/>
      <c r="C938" s="351" t="s">
        <v>2206</v>
      </c>
      <c r="D938" s="354" t="s">
        <v>63</v>
      </c>
      <c r="E938" s="282">
        <v>2.19</v>
      </c>
      <c r="F938" s="282">
        <v>18.27</v>
      </c>
      <c r="G938" s="282">
        <v>20.46</v>
      </c>
    </row>
    <row r="939" spans="1:7" ht="25.5">
      <c r="A939" s="351" t="s">
        <v>2207</v>
      </c>
      <c r="B939" s="352"/>
      <c r="C939" s="351" t="s">
        <v>2208</v>
      </c>
      <c r="D939" s="354" t="s">
        <v>63</v>
      </c>
      <c r="E939" s="282">
        <v>5.26</v>
      </c>
      <c r="F939" s="282">
        <v>17.95</v>
      </c>
      <c r="G939" s="282">
        <v>23.21</v>
      </c>
    </row>
    <row r="940" spans="1:7" ht="25.5">
      <c r="A940" s="351" t="s">
        <v>2209</v>
      </c>
      <c r="B940" s="352"/>
      <c r="C940" s="351" t="s">
        <v>2210</v>
      </c>
      <c r="D940" s="354" t="s">
        <v>20</v>
      </c>
      <c r="E940" s="282">
        <v>721.73</v>
      </c>
      <c r="F940" s="282">
        <v>234.65</v>
      </c>
      <c r="G940" s="282">
        <v>956.38</v>
      </c>
    </row>
    <row r="941" spans="1:7" ht="12.75">
      <c r="A941" s="357" t="s">
        <v>2211</v>
      </c>
      <c r="B941" s="358" t="s">
        <v>8139</v>
      </c>
      <c r="C941" s="358" t="s">
        <v>8139</v>
      </c>
      <c r="D941" s="359"/>
      <c r="E941" s="360"/>
      <c r="F941" s="360"/>
      <c r="G941" s="360"/>
    </row>
    <row r="942" spans="1:7" ht="12.75">
      <c r="A942" s="351" t="s">
        <v>259</v>
      </c>
      <c r="B942" s="352"/>
      <c r="C942" s="351" t="s">
        <v>265</v>
      </c>
      <c r="D942" s="354" t="s">
        <v>63</v>
      </c>
      <c r="E942" s="282">
        <v>1.34</v>
      </c>
      <c r="F942" s="282">
        <v>3.48</v>
      </c>
      <c r="G942" s="282">
        <v>4.82</v>
      </c>
    </row>
    <row r="943" spans="1:7" ht="12.75">
      <c r="A943" s="351" t="s">
        <v>2212</v>
      </c>
      <c r="B943" s="352"/>
      <c r="C943" s="351" t="s">
        <v>2213</v>
      </c>
      <c r="D943" s="354" t="s">
        <v>63</v>
      </c>
      <c r="E943" s="282">
        <v>0.84</v>
      </c>
      <c r="F943" s="282">
        <v>3.48</v>
      </c>
      <c r="G943" s="282">
        <v>4.32</v>
      </c>
    </row>
    <row r="944" spans="1:7" ht="12.75">
      <c r="A944" s="351" t="s">
        <v>2214</v>
      </c>
      <c r="B944" s="352"/>
      <c r="C944" s="351" t="s">
        <v>2215</v>
      </c>
      <c r="D944" s="354" t="s">
        <v>63</v>
      </c>
      <c r="E944" s="282">
        <v>4.21</v>
      </c>
      <c r="F944" s="282">
        <v>3.48</v>
      </c>
      <c r="G944" s="282">
        <v>7.69</v>
      </c>
    </row>
    <row r="945" spans="1:7" ht="12.75">
      <c r="A945" s="351" t="s">
        <v>2216</v>
      </c>
      <c r="B945" s="352"/>
      <c r="C945" s="351" t="s">
        <v>2217</v>
      </c>
      <c r="D945" s="354" t="s">
        <v>63</v>
      </c>
      <c r="E945" s="282">
        <v>1.37</v>
      </c>
      <c r="F945" s="282">
        <v>5.08</v>
      </c>
      <c r="G945" s="282">
        <v>6.45</v>
      </c>
    </row>
    <row r="946" spans="1:7" ht="12.75">
      <c r="A946" s="351" t="s">
        <v>2218</v>
      </c>
      <c r="B946" s="352"/>
      <c r="C946" s="351" t="s">
        <v>2219</v>
      </c>
      <c r="D946" s="354" t="s">
        <v>63</v>
      </c>
      <c r="E946" s="282">
        <v>2.33</v>
      </c>
      <c r="F946" s="282">
        <v>5.39</v>
      </c>
      <c r="G946" s="282">
        <v>7.72</v>
      </c>
    </row>
    <row r="947" spans="1:7" ht="12.75">
      <c r="A947" s="351" t="s">
        <v>260</v>
      </c>
      <c r="B947" s="352"/>
      <c r="C947" s="351" t="s">
        <v>2220</v>
      </c>
      <c r="D947" s="354" t="s">
        <v>63</v>
      </c>
      <c r="E947" s="282">
        <v>5.44</v>
      </c>
      <c r="F947" s="282">
        <v>9.5500000000000007</v>
      </c>
      <c r="G947" s="282">
        <v>14.99</v>
      </c>
    </row>
    <row r="948" spans="1:7" ht="25.5">
      <c r="A948" s="351" t="s">
        <v>2221</v>
      </c>
      <c r="B948" s="352"/>
      <c r="C948" s="351" t="s">
        <v>2222</v>
      </c>
      <c r="D948" s="354" t="s">
        <v>63</v>
      </c>
      <c r="E948" s="282">
        <v>5.44</v>
      </c>
      <c r="F948" s="282">
        <v>13.17</v>
      </c>
      <c r="G948" s="282">
        <v>18.61</v>
      </c>
    </row>
    <row r="949" spans="1:7" ht="12.75">
      <c r="A949" s="351" t="s">
        <v>261</v>
      </c>
      <c r="B949" s="352"/>
      <c r="C949" s="351" t="s">
        <v>26</v>
      </c>
      <c r="D949" s="354" t="s">
        <v>63</v>
      </c>
      <c r="E949" s="282">
        <v>1.1599999999999999</v>
      </c>
      <c r="F949" s="282">
        <v>8.24</v>
      </c>
      <c r="G949" s="282">
        <v>9.4</v>
      </c>
    </row>
    <row r="950" spans="1:7" ht="25.5">
      <c r="A950" s="351" t="s">
        <v>2223</v>
      </c>
      <c r="B950" s="352"/>
      <c r="C950" s="351" t="s">
        <v>2224</v>
      </c>
      <c r="D950" s="354" t="s">
        <v>63</v>
      </c>
      <c r="E950" s="282">
        <v>23</v>
      </c>
      <c r="F950" s="282">
        <v>19.75</v>
      </c>
      <c r="G950" s="282">
        <v>42.75</v>
      </c>
    </row>
    <row r="951" spans="1:7" ht="25.5">
      <c r="A951" s="351" t="s">
        <v>2225</v>
      </c>
      <c r="B951" s="352"/>
      <c r="C951" s="351" t="s">
        <v>2226</v>
      </c>
      <c r="D951" s="354" t="s">
        <v>63</v>
      </c>
      <c r="E951" s="282">
        <v>5.54</v>
      </c>
      <c r="F951" s="282">
        <v>21.41</v>
      </c>
      <c r="G951" s="282">
        <v>26.95</v>
      </c>
    </row>
    <row r="952" spans="1:7" ht="25.5">
      <c r="A952" s="351" t="s">
        <v>2227</v>
      </c>
      <c r="B952" s="352"/>
      <c r="C952" s="351" t="s">
        <v>2228</v>
      </c>
      <c r="D952" s="354" t="s">
        <v>63</v>
      </c>
      <c r="E952" s="282">
        <v>0.9</v>
      </c>
      <c r="F952" s="282">
        <v>8.24</v>
      </c>
      <c r="G952" s="282">
        <v>9.14</v>
      </c>
    </row>
    <row r="953" spans="1:7" ht="12.75">
      <c r="A953" s="357" t="s">
        <v>2229</v>
      </c>
      <c r="B953" s="358" t="s">
        <v>8140</v>
      </c>
      <c r="C953" s="358" t="s">
        <v>8140</v>
      </c>
      <c r="D953" s="359"/>
      <c r="E953" s="360"/>
      <c r="F953" s="360"/>
      <c r="G953" s="360"/>
    </row>
    <row r="954" spans="1:7" ht="12.75">
      <c r="A954" s="351" t="s">
        <v>264</v>
      </c>
      <c r="B954" s="352"/>
      <c r="C954" s="351" t="s">
        <v>2230</v>
      </c>
      <c r="D954" s="354" t="s">
        <v>63</v>
      </c>
      <c r="E954" s="282">
        <v>5.38</v>
      </c>
      <c r="F954" s="282">
        <v>18.11</v>
      </c>
      <c r="G954" s="282">
        <v>23.49</v>
      </c>
    </row>
    <row r="955" spans="1:7" ht="12.75">
      <c r="A955" s="351" t="s">
        <v>304</v>
      </c>
      <c r="B955" s="352"/>
      <c r="C955" s="351" t="s">
        <v>27</v>
      </c>
      <c r="D955" s="354" t="s">
        <v>63</v>
      </c>
      <c r="E955" s="282">
        <v>5.77</v>
      </c>
      <c r="F955" s="282">
        <v>21.41</v>
      </c>
      <c r="G955" s="282">
        <v>27.18</v>
      </c>
    </row>
    <row r="956" spans="1:7" ht="25.5">
      <c r="A956" s="351" t="s">
        <v>2231</v>
      </c>
      <c r="B956" s="352"/>
      <c r="C956" s="351" t="s">
        <v>2232</v>
      </c>
      <c r="D956" s="354" t="s">
        <v>63</v>
      </c>
      <c r="E956" s="282">
        <v>16.95</v>
      </c>
      <c r="F956" s="282">
        <v>21.41</v>
      </c>
      <c r="G956" s="282">
        <v>38.36</v>
      </c>
    </row>
    <row r="957" spans="1:7" ht="12.75">
      <c r="A957" s="351" t="s">
        <v>2233</v>
      </c>
      <c r="B957" s="352"/>
      <c r="C957" s="351" t="s">
        <v>2234</v>
      </c>
      <c r="D957" s="354" t="s">
        <v>63</v>
      </c>
      <c r="E957" s="282">
        <v>5.38</v>
      </c>
      <c r="F957" s="282">
        <v>13.17</v>
      </c>
      <c r="G957" s="282">
        <v>18.55</v>
      </c>
    </row>
    <row r="958" spans="1:7" ht="12.75">
      <c r="A958" s="351" t="s">
        <v>2235</v>
      </c>
      <c r="B958" s="352"/>
      <c r="C958" s="351" t="s">
        <v>2236</v>
      </c>
      <c r="D958" s="354" t="s">
        <v>63</v>
      </c>
      <c r="E958" s="282">
        <v>5.38</v>
      </c>
      <c r="F958" s="282">
        <v>23.05</v>
      </c>
      <c r="G958" s="282">
        <v>28.43</v>
      </c>
    </row>
    <row r="959" spans="1:7" ht="12.75">
      <c r="A959" s="351" t="s">
        <v>2237</v>
      </c>
      <c r="B959" s="352"/>
      <c r="C959" s="351" t="s">
        <v>2238</v>
      </c>
      <c r="D959" s="354" t="s">
        <v>16</v>
      </c>
      <c r="E959" s="282">
        <v>3.87</v>
      </c>
      <c r="F959" s="282">
        <v>37.28</v>
      </c>
      <c r="G959" s="282">
        <v>41.15</v>
      </c>
    </row>
    <row r="960" spans="1:7" ht="25.5">
      <c r="A960" s="351" t="s">
        <v>2239</v>
      </c>
      <c r="B960" s="352"/>
      <c r="C960" s="351" t="s">
        <v>2240</v>
      </c>
      <c r="D960" s="354" t="s">
        <v>16</v>
      </c>
      <c r="E960" s="282">
        <v>0.8</v>
      </c>
      <c r="F960" s="282">
        <v>17.36</v>
      </c>
      <c r="G960" s="282">
        <v>18.16</v>
      </c>
    </row>
    <row r="961" spans="1:7" ht="25.5">
      <c r="A961" s="351" t="s">
        <v>2241</v>
      </c>
      <c r="B961" s="352"/>
      <c r="C961" s="351" t="s">
        <v>2242</v>
      </c>
      <c r="D961" s="354" t="s">
        <v>16</v>
      </c>
      <c r="E961" s="282">
        <v>0.9</v>
      </c>
      <c r="F961" s="282">
        <v>17.36</v>
      </c>
      <c r="G961" s="282">
        <v>18.260000000000002</v>
      </c>
    </row>
    <row r="962" spans="1:7" ht="25.5">
      <c r="A962" s="351" t="s">
        <v>2243</v>
      </c>
      <c r="B962" s="352"/>
      <c r="C962" s="351" t="s">
        <v>2244</v>
      </c>
      <c r="D962" s="354" t="s">
        <v>16</v>
      </c>
      <c r="E962" s="282">
        <v>1.04</v>
      </c>
      <c r="F962" s="282">
        <v>17.36</v>
      </c>
      <c r="G962" s="282">
        <v>18.399999999999999</v>
      </c>
    </row>
    <row r="963" spans="1:7" ht="25.5">
      <c r="A963" s="351" t="s">
        <v>2245</v>
      </c>
      <c r="B963" s="352"/>
      <c r="C963" s="351" t="s">
        <v>2246</v>
      </c>
      <c r="D963" s="354" t="s">
        <v>16</v>
      </c>
      <c r="E963" s="282">
        <v>1.31</v>
      </c>
      <c r="F963" s="282">
        <v>17.36</v>
      </c>
      <c r="G963" s="282">
        <v>18.670000000000002</v>
      </c>
    </row>
    <row r="964" spans="1:7" ht="12.75">
      <c r="A964" s="357" t="s">
        <v>2247</v>
      </c>
      <c r="B964" s="358" t="s">
        <v>8141</v>
      </c>
      <c r="C964" s="358" t="s">
        <v>8141</v>
      </c>
      <c r="D964" s="359"/>
      <c r="E964" s="360"/>
      <c r="F964" s="360"/>
      <c r="G964" s="360"/>
    </row>
    <row r="965" spans="1:7" ht="25.5">
      <c r="A965" s="351" t="s">
        <v>2248</v>
      </c>
      <c r="B965" s="352"/>
      <c r="C965" s="351" t="s">
        <v>2249</v>
      </c>
      <c r="D965" s="354" t="s">
        <v>63</v>
      </c>
      <c r="E965" s="282">
        <v>3.15</v>
      </c>
      <c r="F965" s="282">
        <v>10.95</v>
      </c>
      <c r="G965" s="282">
        <v>14.1</v>
      </c>
    </row>
    <row r="966" spans="1:7" ht="25.5">
      <c r="A966" s="351" t="s">
        <v>2250</v>
      </c>
      <c r="B966" s="352"/>
      <c r="C966" s="351" t="s">
        <v>2251</v>
      </c>
      <c r="D966" s="354" t="s">
        <v>63</v>
      </c>
      <c r="E966" s="282">
        <v>4.41</v>
      </c>
      <c r="F966" s="282">
        <v>10.95</v>
      </c>
      <c r="G966" s="282">
        <v>15.36</v>
      </c>
    </row>
    <row r="967" spans="1:7" ht="12.75">
      <c r="A967" s="357" t="s">
        <v>2252</v>
      </c>
      <c r="B967" s="358" t="s">
        <v>8142</v>
      </c>
      <c r="C967" s="358" t="s">
        <v>8142</v>
      </c>
      <c r="D967" s="359"/>
      <c r="E967" s="360"/>
      <c r="F967" s="360"/>
      <c r="G967" s="360"/>
    </row>
    <row r="968" spans="1:7" ht="25.5">
      <c r="A968" s="351" t="s">
        <v>2253</v>
      </c>
      <c r="B968" s="352"/>
      <c r="C968" s="351" t="s">
        <v>2254</v>
      </c>
      <c r="D968" s="354" t="s">
        <v>20</v>
      </c>
      <c r="E968" s="282">
        <v>261.54000000000002</v>
      </c>
      <c r="F968" s="282">
        <v>315.97000000000003</v>
      </c>
      <c r="G968" s="282">
        <v>577.51</v>
      </c>
    </row>
    <row r="969" spans="1:7" ht="25.5">
      <c r="A969" s="351" t="s">
        <v>2255</v>
      </c>
      <c r="B969" s="352"/>
      <c r="C969" s="351" t="s">
        <v>8143</v>
      </c>
      <c r="D969" s="354" t="s">
        <v>20</v>
      </c>
      <c r="E969" s="282">
        <v>295.92</v>
      </c>
      <c r="F969" s="282">
        <v>315.97000000000003</v>
      </c>
      <c r="G969" s="282">
        <v>611.89</v>
      </c>
    </row>
    <row r="970" spans="1:7" ht="25.5">
      <c r="A970" s="351" t="s">
        <v>2256</v>
      </c>
      <c r="B970" s="352"/>
      <c r="C970" s="351" t="s">
        <v>8144</v>
      </c>
      <c r="D970" s="354" t="s">
        <v>20</v>
      </c>
      <c r="E970" s="282">
        <v>319.85000000000002</v>
      </c>
      <c r="F970" s="282">
        <v>315.97000000000003</v>
      </c>
      <c r="G970" s="282">
        <v>635.82000000000005</v>
      </c>
    </row>
    <row r="971" spans="1:7" ht="12.75">
      <c r="A971" s="351" t="s">
        <v>2257</v>
      </c>
      <c r="B971" s="352"/>
      <c r="C971" s="351" t="s">
        <v>2258</v>
      </c>
      <c r="D971" s="354" t="s">
        <v>16</v>
      </c>
      <c r="E971" s="282">
        <v>15.08</v>
      </c>
      <c r="F971" s="282">
        <v>36.71</v>
      </c>
      <c r="G971" s="282">
        <v>51.79</v>
      </c>
    </row>
    <row r="972" spans="1:7" ht="12.75">
      <c r="A972" s="351" t="s">
        <v>2259</v>
      </c>
      <c r="B972" s="352"/>
      <c r="C972" s="351" t="s">
        <v>2260</v>
      </c>
      <c r="D972" s="354" t="s">
        <v>16</v>
      </c>
      <c r="E972" s="282">
        <v>7.16</v>
      </c>
      <c r="F972" s="282">
        <v>49.98</v>
      </c>
      <c r="G972" s="282">
        <v>57.14</v>
      </c>
    </row>
    <row r="973" spans="1:7" ht="12.75">
      <c r="A973" s="357" t="s">
        <v>2261</v>
      </c>
      <c r="B973" s="358" t="s">
        <v>8145</v>
      </c>
      <c r="C973" s="358" t="s">
        <v>8145</v>
      </c>
      <c r="D973" s="359"/>
      <c r="E973" s="360"/>
      <c r="F973" s="360"/>
      <c r="G973" s="360"/>
    </row>
    <row r="974" spans="1:7" ht="12.75">
      <c r="A974" s="351" t="s">
        <v>324</v>
      </c>
      <c r="B974" s="352"/>
      <c r="C974" s="351" t="s">
        <v>325</v>
      </c>
      <c r="D974" s="354" t="s">
        <v>63</v>
      </c>
      <c r="E974" s="282">
        <v>58.63</v>
      </c>
      <c r="F974" s="282">
        <v>5.94</v>
      </c>
      <c r="G974" s="282">
        <v>64.569999999999993</v>
      </c>
    </row>
    <row r="975" spans="1:7" ht="12.75">
      <c r="A975" s="351" t="s">
        <v>2262</v>
      </c>
      <c r="B975" s="352"/>
      <c r="C975" s="351" t="s">
        <v>2263</v>
      </c>
      <c r="D975" s="354" t="s">
        <v>16</v>
      </c>
      <c r="E975" s="282">
        <v>33.94</v>
      </c>
      <c r="F975" s="282">
        <v>1.49</v>
      </c>
      <c r="G975" s="282">
        <v>35.43</v>
      </c>
    </row>
    <row r="976" spans="1:7" ht="12.75">
      <c r="A976" s="351" t="s">
        <v>326</v>
      </c>
      <c r="B976" s="352"/>
      <c r="C976" s="351" t="s">
        <v>327</v>
      </c>
      <c r="D976" s="354" t="s">
        <v>16</v>
      </c>
      <c r="E976" s="282">
        <v>53.11</v>
      </c>
      <c r="F976" s="282">
        <v>1.79</v>
      </c>
      <c r="G976" s="282">
        <v>54.9</v>
      </c>
    </row>
    <row r="977" spans="1:7" ht="25.5">
      <c r="A977" s="351" t="s">
        <v>328</v>
      </c>
      <c r="B977" s="352"/>
      <c r="C977" s="351" t="s">
        <v>329</v>
      </c>
      <c r="D977" s="354" t="s">
        <v>16</v>
      </c>
      <c r="E977" s="282">
        <v>27.91</v>
      </c>
      <c r="F977" s="282">
        <v>2.97</v>
      </c>
      <c r="G977" s="282">
        <v>30.88</v>
      </c>
    </row>
    <row r="978" spans="1:7" ht="25.5">
      <c r="A978" s="351" t="s">
        <v>2264</v>
      </c>
      <c r="B978" s="352"/>
      <c r="C978" s="351" t="s">
        <v>2265</v>
      </c>
      <c r="D978" s="354" t="s">
        <v>16</v>
      </c>
      <c r="E978" s="282">
        <v>68.900000000000006</v>
      </c>
      <c r="F978" s="282">
        <v>0.36</v>
      </c>
      <c r="G978" s="282">
        <v>69.260000000000005</v>
      </c>
    </row>
    <row r="979" spans="1:7" ht="25.5">
      <c r="A979" s="351" t="s">
        <v>2266</v>
      </c>
      <c r="B979" s="352"/>
      <c r="C979" s="351" t="s">
        <v>2267</v>
      </c>
      <c r="D979" s="354" t="s">
        <v>63</v>
      </c>
      <c r="E979" s="282">
        <v>144.26</v>
      </c>
      <c r="F979" s="282">
        <v>3.56</v>
      </c>
      <c r="G979" s="282">
        <v>147.82</v>
      </c>
    </row>
    <row r="980" spans="1:7" ht="12.75">
      <c r="A980" s="357" t="s">
        <v>2268</v>
      </c>
      <c r="B980" s="358" t="s">
        <v>8146</v>
      </c>
      <c r="C980" s="358" t="s">
        <v>8146</v>
      </c>
      <c r="D980" s="359"/>
      <c r="E980" s="360"/>
      <c r="F980" s="360"/>
      <c r="G980" s="360"/>
    </row>
    <row r="981" spans="1:7" ht="25.5">
      <c r="A981" s="351" t="s">
        <v>2269</v>
      </c>
      <c r="B981" s="352"/>
      <c r="C981" s="351" t="s">
        <v>2270</v>
      </c>
      <c r="D981" s="354" t="s">
        <v>63</v>
      </c>
      <c r="E981" s="282">
        <v>63.62</v>
      </c>
      <c r="F981" s="282">
        <v>5.94</v>
      </c>
      <c r="G981" s="282">
        <v>69.56</v>
      </c>
    </row>
    <row r="982" spans="1:7" ht="12.75">
      <c r="A982" s="351" t="s">
        <v>2271</v>
      </c>
      <c r="B982" s="352"/>
      <c r="C982" s="351" t="s">
        <v>2272</v>
      </c>
      <c r="D982" s="354" t="s">
        <v>16</v>
      </c>
      <c r="E982" s="282">
        <v>30.28</v>
      </c>
      <c r="F982" s="282">
        <v>1.49</v>
      </c>
      <c r="G982" s="282">
        <v>31.77</v>
      </c>
    </row>
    <row r="983" spans="1:7" ht="12.75">
      <c r="A983" s="351" t="s">
        <v>2273</v>
      </c>
      <c r="B983" s="352"/>
      <c r="C983" s="351" t="s">
        <v>2274</v>
      </c>
      <c r="D983" s="354" t="s">
        <v>16</v>
      </c>
      <c r="E983" s="282">
        <v>57.61</v>
      </c>
      <c r="F983" s="282">
        <v>1.79</v>
      </c>
      <c r="G983" s="282">
        <v>59.4</v>
      </c>
    </row>
    <row r="984" spans="1:7" ht="12.75">
      <c r="A984" s="351" t="s">
        <v>2275</v>
      </c>
      <c r="B984" s="352"/>
      <c r="C984" s="351" t="s">
        <v>2276</v>
      </c>
      <c r="D984" s="354" t="s">
        <v>16</v>
      </c>
      <c r="E984" s="282">
        <v>62.95</v>
      </c>
      <c r="F984" s="282">
        <v>1.79</v>
      </c>
      <c r="G984" s="282">
        <v>64.739999999999995</v>
      </c>
    </row>
    <row r="985" spans="1:7" ht="25.5">
      <c r="A985" s="351" t="s">
        <v>2277</v>
      </c>
      <c r="B985" s="352"/>
      <c r="C985" s="351" t="s">
        <v>2278</v>
      </c>
      <c r="D985" s="354" t="s">
        <v>16</v>
      </c>
      <c r="E985" s="282">
        <v>31.63</v>
      </c>
      <c r="F985" s="282">
        <v>2.97</v>
      </c>
      <c r="G985" s="282">
        <v>34.6</v>
      </c>
    </row>
    <row r="986" spans="1:7" ht="51">
      <c r="A986" s="351" t="s">
        <v>8147</v>
      </c>
      <c r="B986" s="352"/>
      <c r="C986" s="351" t="s">
        <v>8148</v>
      </c>
      <c r="D986" s="354" t="s">
        <v>63</v>
      </c>
      <c r="E986" s="282">
        <v>93.35</v>
      </c>
      <c r="F986" s="282">
        <v>0</v>
      </c>
      <c r="G986" s="282">
        <v>93.35</v>
      </c>
    </row>
    <row r="987" spans="1:7" ht="12.75">
      <c r="A987" s="357" t="s">
        <v>2279</v>
      </c>
      <c r="B987" s="358" t="s">
        <v>8149</v>
      </c>
      <c r="C987" s="358" t="s">
        <v>8149</v>
      </c>
      <c r="D987" s="359"/>
      <c r="E987" s="360"/>
      <c r="F987" s="360"/>
      <c r="G987" s="360"/>
    </row>
    <row r="988" spans="1:7" ht="12.75">
      <c r="A988" s="351" t="s">
        <v>2280</v>
      </c>
      <c r="B988" s="352"/>
      <c r="C988" s="351" t="s">
        <v>2281</v>
      </c>
      <c r="D988" s="354" t="s">
        <v>63</v>
      </c>
      <c r="E988" s="282">
        <v>38.22</v>
      </c>
      <c r="F988" s="282">
        <v>41.73</v>
      </c>
      <c r="G988" s="282">
        <v>79.95</v>
      </c>
    </row>
    <row r="989" spans="1:7" ht="25.5">
      <c r="A989" s="351" t="s">
        <v>2282</v>
      </c>
      <c r="B989" s="352"/>
      <c r="C989" s="351" t="s">
        <v>2283</v>
      </c>
      <c r="D989" s="354" t="s">
        <v>16</v>
      </c>
      <c r="E989" s="282">
        <v>50.89</v>
      </c>
      <c r="F989" s="282">
        <v>14.85</v>
      </c>
      <c r="G989" s="282">
        <v>65.739999999999995</v>
      </c>
    </row>
    <row r="990" spans="1:7" ht="25.5">
      <c r="A990" s="351" t="s">
        <v>2284</v>
      </c>
      <c r="B990" s="352"/>
      <c r="C990" s="351" t="s">
        <v>2285</v>
      </c>
      <c r="D990" s="354" t="s">
        <v>16</v>
      </c>
      <c r="E990" s="282">
        <v>7.89</v>
      </c>
      <c r="F990" s="282">
        <v>0</v>
      </c>
      <c r="G990" s="282">
        <v>7.89</v>
      </c>
    </row>
    <row r="991" spans="1:7" ht="25.5">
      <c r="A991" s="351" t="s">
        <v>2286</v>
      </c>
      <c r="B991" s="352"/>
      <c r="C991" s="351" t="s">
        <v>2287</v>
      </c>
      <c r="D991" s="354" t="s">
        <v>63</v>
      </c>
      <c r="E991" s="282">
        <v>97.32</v>
      </c>
      <c r="F991" s="282">
        <v>14.85</v>
      </c>
      <c r="G991" s="282">
        <v>112.17</v>
      </c>
    </row>
    <row r="992" spans="1:7" ht="25.5">
      <c r="A992" s="351" t="s">
        <v>2288</v>
      </c>
      <c r="B992" s="352"/>
      <c r="C992" s="351" t="s">
        <v>2289</v>
      </c>
      <c r="D992" s="354" t="s">
        <v>63</v>
      </c>
      <c r="E992" s="282">
        <v>7.7</v>
      </c>
      <c r="F992" s="282">
        <v>14.53</v>
      </c>
      <c r="G992" s="282">
        <v>22.23</v>
      </c>
    </row>
    <row r="993" spans="1:7" ht="12.75">
      <c r="A993" s="357" t="s">
        <v>2290</v>
      </c>
      <c r="B993" s="358" t="s">
        <v>8150</v>
      </c>
      <c r="C993" s="358" t="s">
        <v>8150</v>
      </c>
      <c r="D993" s="359"/>
      <c r="E993" s="360"/>
      <c r="F993" s="360"/>
      <c r="G993" s="360"/>
    </row>
    <row r="994" spans="1:7" ht="25.5">
      <c r="A994" s="351" t="s">
        <v>2291</v>
      </c>
      <c r="B994" s="352"/>
      <c r="C994" s="351" t="s">
        <v>2292</v>
      </c>
      <c r="D994" s="354" t="s">
        <v>63</v>
      </c>
      <c r="E994" s="282">
        <v>28.96</v>
      </c>
      <c r="F994" s="282">
        <v>0</v>
      </c>
      <c r="G994" s="282">
        <v>28.96</v>
      </c>
    </row>
    <row r="995" spans="1:7" ht="25.5">
      <c r="A995" s="351" t="s">
        <v>2293</v>
      </c>
      <c r="B995" s="352"/>
      <c r="C995" s="351" t="s">
        <v>2294</v>
      </c>
      <c r="D995" s="354" t="s">
        <v>63</v>
      </c>
      <c r="E995" s="282">
        <v>27.28</v>
      </c>
      <c r="F995" s="282">
        <v>0</v>
      </c>
      <c r="G995" s="282">
        <v>27.28</v>
      </c>
    </row>
    <row r="996" spans="1:7" ht="25.5">
      <c r="A996" s="351" t="s">
        <v>2295</v>
      </c>
      <c r="B996" s="352"/>
      <c r="C996" s="351" t="s">
        <v>2296</v>
      </c>
      <c r="D996" s="354" t="s">
        <v>16</v>
      </c>
      <c r="E996" s="282">
        <v>27.81</v>
      </c>
      <c r="F996" s="282">
        <v>0</v>
      </c>
      <c r="G996" s="282">
        <v>27.81</v>
      </c>
    </row>
    <row r="997" spans="1:7" ht="25.5">
      <c r="A997" s="351" t="s">
        <v>2297</v>
      </c>
      <c r="B997" s="352"/>
      <c r="C997" s="351" t="s">
        <v>2298</v>
      </c>
      <c r="D997" s="354" t="s">
        <v>16</v>
      </c>
      <c r="E997" s="282">
        <v>19.149999999999999</v>
      </c>
      <c r="F997" s="282">
        <v>0</v>
      </c>
      <c r="G997" s="282">
        <v>19.149999999999999</v>
      </c>
    </row>
    <row r="998" spans="1:7" ht="25.5">
      <c r="A998" s="351" t="s">
        <v>2299</v>
      </c>
      <c r="B998" s="352"/>
      <c r="C998" s="351" t="s">
        <v>2300</v>
      </c>
      <c r="D998" s="354" t="s">
        <v>16</v>
      </c>
      <c r="E998" s="282">
        <v>0</v>
      </c>
      <c r="F998" s="282">
        <v>32.92</v>
      </c>
      <c r="G998" s="282">
        <v>32.92</v>
      </c>
    </row>
    <row r="999" spans="1:7" ht="12.75">
      <c r="A999" s="351" t="s">
        <v>2301</v>
      </c>
      <c r="B999" s="352"/>
      <c r="C999" s="351" t="s">
        <v>2302</v>
      </c>
      <c r="D999" s="354" t="s">
        <v>63</v>
      </c>
      <c r="E999" s="282">
        <v>5.15</v>
      </c>
      <c r="F999" s="282">
        <v>15.25</v>
      </c>
      <c r="G999" s="282">
        <v>20.399999999999999</v>
      </c>
    </row>
    <row r="1000" spans="1:7" ht="12.75">
      <c r="A1000" s="351" t="s">
        <v>2303</v>
      </c>
      <c r="B1000" s="352"/>
      <c r="C1000" s="351" t="s">
        <v>2304</v>
      </c>
      <c r="D1000" s="354" t="s">
        <v>63</v>
      </c>
      <c r="E1000" s="282">
        <v>12.4</v>
      </c>
      <c r="F1000" s="282">
        <v>15.25</v>
      </c>
      <c r="G1000" s="282">
        <v>27.65</v>
      </c>
    </row>
    <row r="1001" spans="1:7" ht="12.75">
      <c r="A1001" s="351" t="s">
        <v>2305</v>
      </c>
      <c r="B1001" s="352"/>
      <c r="C1001" s="351" t="s">
        <v>2306</v>
      </c>
      <c r="D1001" s="354" t="s">
        <v>63</v>
      </c>
      <c r="E1001" s="282">
        <v>10.82</v>
      </c>
      <c r="F1001" s="282">
        <v>15.25</v>
      </c>
      <c r="G1001" s="282">
        <v>26.07</v>
      </c>
    </row>
    <row r="1002" spans="1:7" ht="12.75">
      <c r="A1002" s="351" t="s">
        <v>2307</v>
      </c>
      <c r="B1002" s="352"/>
      <c r="C1002" s="351" t="s">
        <v>2308</v>
      </c>
      <c r="D1002" s="354" t="s">
        <v>16</v>
      </c>
      <c r="E1002" s="282">
        <v>2.75</v>
      </c>
      <c r="F1002" s="282">
        <v>7.95</v>
      </c>
      <c r="G1002" s="282">
        <v>10.7</v>
      </c>
    </row>
    <row r="1003" spans="1:7" ht="12.75">
      <c r="A1003" s="351" t="s">
        <v>2309</v>
      </c>
      <c r="B1003" s="352"/>
      <c r="C1003" s="351" t="s">
        <v>2310</v>
      </c>
      <c r="D1003" s="354" t="s">
        <v>16</v>
      </c>
      <c r="E1003" s="282">
        <v>6.61</v>
      </c>
      <c r="F1003" s="282">
        <v>7.95</v>
      </c>
      <c r="G1003" s="282">
        <v>14.56</v>
      </c>
    </row>
    <row r="1004" spans="1:7" ht="12.75">
      <c r="A1004" s="351" t="s">
        <v>2311</v>
      </c>
      <c r="B1004" s="352"/>
      <c r="C1004" s="351" t="s">
        <v>2312</v>
      </c>
      <c r="D1004" s="354" t="s">
        <v>16</v>
      </c>
      <c r="E1004" s="282">
        <v>5.77</v>
      </c>
      <c r="F1004" s="282">
        <v>7.95</v>
      </c>
      <c r="G1004" s="282">
        <v>13.72</v>
      </c>
    </row>
    <row r="1005" spans="1:7" ht="12.75">
      <c r="A1005" s="361" t="s">
        <v>2313</v>
      </c>
      <c r="B1005" s="361" t="s">
        <v>8151</v>
      </c>
      <c r="C1005" s="361" t="s">
        <v>8151</v>
      </c>
      <c r="D1005" s="362"/>
      <c r="E1005" s="363"/>
      <c r="F1005" s="363"/>
      <c r="G1005" s="363"/>
    </row>
    <row r="1006" spans="1:7" ht="12.75">
      <c r="A1006" s="348" t="s">
        <v>2314</v>
      </c>
      <c r="B1006" s="348" t="s">
        <v>8152</v>
      </c>
      <c r="C1006" s="348" t="s">
        <v>8152</v>
      </c>
      <c r="D1006" s="349"/>
      <c r="E1006" s="350"/>
      <c r="F1006" s="350"/>
      <c r="G1006" s="350"/>
    </row>
    <row r="1007" spans="1:7" ht="25.5">
      <c r="A1007" s="351" t="s">
        <v>2315</v>
      </c>
      <c r="B1007" s="352"/>
      <c r="C1007" s="351" t="s">
        <v>2316</v>
      </c>
      <c r="D1007" s="354" t="s">
        <v>63</v>
      </c>
      <c r="E1007" s="282">
        <v>72.510000000000005</v>
      </c>
      <c r="F1007" s="282">
        <v>9.48</v>
      </c>
      <c r="G1007" s="282">
        <v>81.99</v>
      </c>
    </row>
    <row r="1008" spans="1:7" ht="12.75">
      <c r="A1008" s="357" t="s">
        <v>2317</v>
      </c>
      <c r="B1008" s="358" t="s">
        <v>8153</v>
      </c>
      <c r="C1008" s="358" t="s">
        <v>8153</v>
      </c>
      <c r="D1008" s="359"/>
      <c r="E1008" s="360"/>
      <c r="F1008" s="360"/>
      <c r="G1008" s="360"/>
    </row>
    <row r="1009" spans="1:7" ht="51">
      <c r="A1009" s="351" t="s">
        <v>2318</v>
      </c>
      <c r="B1009" s="352"/>
      <c r="C1009" s="351" t="s">
        <v>2319</v>
      </c>
      <c r="D1009" s="354" t="s">
        <v>63</v>
      </c>
      <c r="E1009" s="282">
        <v>25.83</v>
      </c>
      <c r="F1009" s="282">
        <v>11.22</v>
      </c>
      <c r="G1009" s="282">
        <v>37.049999999999997</v>
      </c>
    </row>
    <row r="1010" spans="1:7" ht="51">
      <c r="A1010" s="351" t="s">
        <v>2320</v>
      </c>
      <c r="B1010" s="352"/>
      <c r="C1010" s="351" t="s">
        <v>2321</v>
      </c>
      <c r="D1010" s="354" t="s">
        <v>16</v>
      </c>
      <c r="E1010" s="282">
        <v>10.37</v>
      </c>
      <c r="F1010" s="282">
        <v>0.91</v>
      </c>
      <c r="G1010" s="282">
        <v>11.28</v>
      </c>
    </row>
    <row r="1011" spans="1:7" ht="63.75">
      <c r="A1011" s="351" t="s">
        <v>2322</v>
      </c>
      <c r="B1011" s="352"/>
      <c r="C1011" s="351" t="s">
        <v>2323</v>
      </c>
      <c r="D1011" s="354" t="s">
        <v>63</v>
      </c>
      <c r="E1011" s="282">
        <v>33.01</v>
      </c>
      <c r="F1011" s="282">
        <v>11.22</v>
      </c>
      <c r="G1011" s="282">
        <v>44.23</v>
      </c>
    </row>
    <row r="1012" spans="1:7" ht="63.75">
      <c r="A1012" s="351" t="s">
        <v>2324</v>
      </c>
      <c r="B1012" s="352"/>
      <c r="C1012" s="351" t="s">
        <v>2325</v>
      </c>
      <c r="D1012" s="354" t="s">
        <v>16</v>
      </c>
      <c r="E1012" s="282">
        <v>13.44</v>
      </c>
      <c r="F1012" s="282">
        <v>6.01</v>
      </c>
      <c r="G1012" s="282">
        <v>19.45</v>
      </c>
    </row>
    <row r="1013" spans="1:7" ht="51">
      <c r="A1013" s="351" t="s">
        <v>2326</v>
      </c>
      <c r="B1013" s="352"/>
      <c r="C1013" s="351" t="s">
        <v>2327</v>
      </c>
      <c r="D1013" s="354" t="s">
        <v>63</v>
      </c>
      <c r="E1013" s="282">
        <v>26.83</v>
      </c>
      <c r="F1013" s="282">
        <v>11.22</v>
      </c>
      <c r="G1013" s="282">
        <v>38.049999999999997</v>
      </c>
    </row>
    <row r="1014" spans="1:7" ht="51">
      <c r="A1014" s="351" t="s">
        <v>2328</v>
      </c>
      <c r="B1014" s="352"/>
      <c r="C1014" s="351" t="s">
        <v>2329</v>
      </c>
      <c r="D1014" s="354" t="s">
        <v>16</v>
      </c>
      <c r="E1014" s="282">
        <v>10.8</v>
      </c>
      <c r="F1014" s="282">
        <v>0.91</v>
      </c>
      <c r="G1014" s="282">
        <v>11.71</v>
      </c>
    </row>
    <row r="1015" spans="1:7" ht="63.75">
      <c r="A1015" s="351" t="s">
        <v>2330</v>
      </c>
      <c r="B1015" s="352"/>
      <c r="C1015" s="351" t="s">
        <v>2331</v>
      </c>
      <c r="D1015" s="354" t="s">
        <v>63</v>
      </c>
      <c r="E1015" s="282">
        <v>38.21</v>
      </c>
      <c r="F1015" s="282">
        <v>11.22</v>
      </c>
      <c r="G1015" s="282">
        <v>49.43</v>
      </c>
    </row>
    <row r="1016" spans="1:7" ht="63.75">
      <c r="A1016" s="351" t="s">
        <v>2332</v>
      </c>
      <c r="B1016" s="352"/>
      <c r="C1016" s="351" t="s">
        <v>2333</v>
      </c>
      <c r="D1016" s="354" t="s">
        <v>16</v>
      </c>
      <c r="E1016" s="282">
        <v>12.53</v>
      </c>
      <c r="F1016" s="282">
        <v>0.91</v>
      </c>
      <c r="G1016" s="282">
        <v>13.44</v>
      </c>
    </row>
    <row r="1017" spans="1:7" ht="63.75">
      <c r="A1017" s="351" t="s">
        <v>2334</v>
      </c>
      <c r="B1017" s="352"/>
      <c r="C1017" s="351" t="s">
        <v>2335</v>
      </c>
      <c r="D1017" s="354" t="s">
        <v>63</v>
      </c>
      <c r="E1017" s="282">
        <v>25.6</v>
      </c>
      <c r="F1017" s="282">
        <v>11.22</v>
      </c>
      <c r="G1017" s="282">
        <v>36.82</v>
      </c>
    </row>
    <row r="1018" spans="1:7" ht="63.75">
      <c r="A1018" s="351" t="s">
        <v>2336</v>
      </c>
      <c r="B1018" s="352"/>
      <c r="C1018" s="351" t="s">
        <v>2337</v>
      </c>
      <c r="D1018" s="354" t="s">
        <v>16</v>
      </c>
      <c r="E1018" s="282">
        <v>9.81</v>
      </c>
      <c r="F1018" s="282">
        <v>0.91</v>
      </c>
      <c r="G1018" s="282">
        <v>10.72</v>
      </c>
    </row>
    <row r="1019" spans="1:7" ht="51">
      <c r="A1019" s="351" t="s">
        <v>2338</v>
      </c>
      <c r="B1019" s="352"/>
      <c r="C1019" s="351" t="s">
        <v>2339</v>
      </c>
      <c r="D1019" s="354" t="s">
        <v>63</v>
      </c>
      <c r="E1019" s="282">
        <v>44.3</v>
      </c>
      <c r="F1019" s="282">
        <v>11.22</v>
      </c>
      <c r="G1019" s="282">
        <v>55.52</v>
      </c>
    </row>
    <row r="1020" spans="1:7" ht="51">
      <c r="A1020" s="351" t="s">
        <v>2340</v>
      </c>
      <c r="B1020" s="352"/>
      <c r="C1020" s="351" t="s">
        <v>2341</v>
      </c>
      <c r="D1020" s="354" t="s">
        <v>16</v>
      </c>
      <c r="E1020" s="282">
        <v>15.06</v>
      </c>
      <c r="F1020" s="282">
        <v>6.01</v>
      </c>
      <c r="G1020" s="282">
        <v>21.07</v>
      </c>
    </row>
    <row r="1021" spans="1:7" ht="51">
      <c r="A1021" s="351" t="s">
        <v>2342</v>
      </c>
      <c r="B1021" s="352"/>
      <c r="C1021" s="351" t="s">
        <v>2343</v>
      </c>
      <c r="D1021" s="354" t="s">
        <v>63</v>
      </c>
      <c r="E1021" s="282">
        <v>47.14</v>
      </c>
      <c r="F1021" s="282">
        <v>11.22</v>
      </c>
      <c r="G1021" s="282">
        <v>58.36</v>
      </c>
    </row>
    <row r="1022" spans="1:7" ht="63.75">
      <c r="A1022" s="351" t="s">
        <v>2344</v>
      </c>
      <c r="B1022" s="352"/>
      <c r="C1022" s="351" t="s">
        <v>2345</v>
      </c>
      <c r="D1022" s="354" t="s">
        <v>16</v>
      </c>
      <c r="E1022" s="282">
        <v>18.04</v>
      </c>
      <c r="F1022" s="282">
        <v>6.01</v>
      </c>
      <c r="G1022" s="282">
        <v>24.05</v>
      </c>
    </row>
    <row r="1023" spans="1:7" ht="25.5">
      <c r="A1023" s="351" t="s">
        <v>2346</v>
      </c>
      <c r="B1023" s="352"/>
      <c r="C1023" s="351" t="s">
        <v>2347</v>
      </c>
      <c r="D1023" s="354" t="s">
        <v>63</v>
      </c>
      <c r="E1023" s="282">
        <v>6.76</v>
      </c>
      <c r="F1023" s="282">
        <v>47.16</v>
      </c>
      <c r="G1023" s="282">
        <v>53.92</v>
      </c>
    </row>
    <row r="1024" spans="1:7" ht="25.5">
      <c r="A1024" s="351" t="s">
        <v>2348</v>
      </c>
      <c r="B1024" s="352"/>
      <c r="C1024" s="351" t="s">
        <v>2349</v>
      </c>
      <c r="D1024" s="354" t="s">
        <v>63</v>
      </c>
      <c r="E1024" s="282">
        <v>0.68</v>
      </c>
      <c r="F1024" s="282">
        <v>7.49</v>
      </c>
      <c r="G1024" s="282">
        <v>8.17</v>
      </c>
    </row>
    <row r="1025" spans="1:7" ht="38.25">
      <c r="A1025" s="351" t="s">
        <v>2350</v>
      </c>
      <c r="B1025" s="352"/>
      <c r="C1025" s="351" t="s">
        <v>2351</v>
      </c>
      <c r="D1025" s="354" t="s">
        <v>63</v>
      </c>
      <c r="E1025" s="282">
        <v>1.37</v>
      </c>
      <c r="F1025" s="282">
        <v>7.49</v>
      </c>
      <c r="G1025" s="282">
        <v>8.86</v>
      </c>
    </row>
    <row r="1026" spans="1:7" ht="25.5">
      <c r="A1026" s="351" t="s">
        <v>2352</v>
      </c>
      <c r="B1026" s="352"/>
      <c r="C1026" s="351" t="s">
        <v>2353</v>
      </c>
      <c r="D1026" s="354" t="s">
        <v>63</v>
      </c>
      <c r="E1026" s="282">
        <v>1.36</v>
      </c>
      <c r="F1026" s="282">
        <v>7.49</v>
      </c>
      <c r="G1026" s="282">
        <v>8.85</v>
      </c>
    </row>
    <row r="1027" spans="1:7" ht="38.25">
      <c r="A1027" s="351" t="s">
        <v>2354</v>
      </c>
      <c r="B1027" s="352"/>
      <c r="C1027" s="351" t="s">
        <v>2355</v>
      </c>
      <c r="D1027" s="354" t="s">
        <v>63</v>
      </c>
      <c r="E1027" s="282">
        <v>3.43</v>
      </c>
      <c r="F1027" s="282">
        <v>7.49</v>
      </c>
      <c r="G1027" s="282">
        <v>10.92</v>
      </c>
    </row>
    <row r="1028" spans="1:7" ht="38.25">
      <c r="A1028" s="351" t="s">
        <v>2356</v>
      </c>
      <c r="B1028" s="352"/>
      <c r="C1028" s="351" t="s">
        <v>2357</v>
      </c>
      <c r="D1028" s="354" t="s">
        <v>16</v>
      </c>
      <c r="E1028" s="282">
        <v>7.0000000000000007E-2</v>
      </c>
      <c r="F1028" s="282">
        <v>0.84</v>
      </c>
      <c r="G1028" s="282">
        <v>0.91</v>
      </c>
    </row>
    <row r="1029" spans="1:7" ht="38.25">
      <c r="A1029" s="351" t="s">
        <v>2358</v>
      </c>
      <c r="B1029" s="352"/>
      <c r="C1029" s="351" t="s">
        <v>2359</v>
      </c>
      <c r="D1029" s="354" t="s">
        <v>16</v>
      </c>
      <c r="E1029" s="282">
        <v>0.14000000000000001</v>
      </c>
      <c r="F1029" s="282">
        <v>0.84</v>
      </c>
      <c r="G1029" s="282">
        <v>0.98</v>
      </c>
    </row>
    <row r="1030" spans="1:7" ht="38.25">
      <c r="A1030" s="351" t="s">
        <v>2360</v>
      </c>
      <c r="B1030" s="352"/>
      <c r="C1030" s="351" t="s">
        <v>2361</v>
      </c>
      <c r="D1030" s="354" t="s">
        <v>16</v>
      </c>
      <c r="E1030" s="282">
        <v>0.14000000000000001</v>
      </c>
      <c r="F1030" s="282">
        <v>0.84</v>
      </c>
      <c r="G1030" s="282">
        <v>0.98</v>
      </c>
    </row>
    <row r="1031" spans="1:7" ht="38.25">
      <c r="A1031" s="351" t="s">
        <v>2362</v>
      </c>
      <c r="B1031" s="352"/>
      <c r="C1031" s="351" t="s">
        <v>2363</v>
      </c>
      <c r="D1031" s="354" t="s">
        <v>16</v>
      </c>
      <c r="E1031" s="282">
        <v>0.34</v>
      </c>
      <c r="F1031" s="282">
        <v>0.84</v>
      </c>
      <c r="G1031" s="282">
        <v>1.18</v>
      </c>
    </row>
    <row r="1032" spans="1:7" ht="12.75">
      <c r="A1032" s="357" t="s">
        <v>2364</v>
      </c>
      <c r="B1032" s="358" t="s">
        <v>8154</v>
      </c>
      <c r="C1032" s="358" t="s">
        <v>8154</v>
      </c>
      <c r="D1032" s="359"/>
      <c r="E1032" s="360"/>
      <c r="F1032" s="360"/>
      <c r="G1032" s="360"/>
    </row>
    <row r="1033" spans="1:7" ht="51">
      <c r="A1033" s="351" t="s">
        <v>2365</v>
      </c>
      <c r="B1033" s="352"/>
      <c r="C1033" s="351" t="s">
        <v>2366</v>
      </c>
      <c r="D1033" s="354" t="s">
        <v>63</v>
      </c>
      <c r="E1033" s="282">
        <v>79.05</v>
      </c>
      <c r="F1033" s="282">
        <v>11.22</v>
      </c>
      <c r="G1033" s="282">
        <v>90.27</v>
      </c>
    </row>
    <row r="1034" spans="1:7" ht="63.75">
      <c r="A1034" s="351" t="s">
        <v>2367</v>
      </c>
      <c r="B1034" s="352"/>
      <c r="C1034" s="351" t="s">
        <v>2368</v>
      </c>
      <c r="D1034" s="354" t="s">
        <v>63</v>
      </c>
      <c r="E1034" s="282">
        <v>131.96</v>
      </c>
      <c r="F1034" s="282">
        <v>11.22</v>
      </c>
      <c r="G1034" s="282">
        <v>143.18</v>
      </c>
    </row>
    <row r="1035" spans="1:7" ht="63.75">
      <c r="A1035" s="351" t="s">
        <v>2369</v>
      </c>
      <c r="B1035" s="352"/>
      <c r="C1035" s="351" t="s">
        <v>2370</v>
      </c>
      <c r="D1035" s="354" t="s">
        <v>16</v>
      </c>
      <c r="E1035" s="282">
        <v>28.84</v>
      </c>
      <c r="F1035" s="282">
        <v>1.1100000000000001</v>
      </c>
      <c r="G1035" s="282">
        <v>29.95</v>
      </c>
    </row>
    <row r="1036" spans="1:7" ht="76.5">
      <c r="A1036" s="351" t="s">
        <v>2371</v>
      </c>
      <c r="B1036" s="352"/>
      <c r="C1036" s="351" t="s">
        <v>2372</v>
      </c>
      <c r="D1036" s="354" t="s">
        <v>63</v>
      </c>
      <c r="E1036" s="282">
        <v>176.42</v>
      </c>
      <c r="F1036" s="282">
        <v>11.22</v>
      </c>
      <c r="G1036" s="282">
        <v>187.64</v>
      </c>
    </row>
    <row r="1037" spans="1:7" ht="76.5">
      <c r="A1037" s="351" t="s">
        <v>2373</v>
      </c>
      <c r="B1037" s="352"/>
      <c r="C1037" s="351" t="s">
        <v>2374</v>
      </c>
      <c r="D1037" s="354" t="s">
        <v>16</v>
      </c>
      <c r="E1037" s="282">
        <v>34.42</v>
      </c>
      <c r="F1037" s="282">
        <v>1.1100000000000001</v>
      </c>
      <c r="G1037" s="282">
        <v>35.53</v>
      </c>
    </row>
    <row r="1038" spans="1:7" ht="51">
      <c r="A1038" s="351" t="s">
        <v>2375</v>
      </c>
      <c r="B1038" s="352"/>
      <c r="C1038" s="351" t="s">
        <v>2376</v>
      </c>
      <c r="D1038" s="354" t="s">
        <v>63</v>
      </c>
      <c r="E1038" s="282">
        <v>7.88</v>
      </c>
      <c r="F1038" s="282">
        <v>7.49</v>
      </c>
      <c r="G1038" s="282">
        <v>15.37</v>
      </c>
    </row>
    <row r="1039" spans="1:7" ht="51">
      <c r="A1039" s="351" t="s">
        <v>2377</v>
      </c>
      <c r="B1039" s="352"/>
      <c r="C1039" s="351" t="s">
        <v>2378</v>
      </c>
      <c r="D1039" s="354" t="s">
        <v>63</v>
      </c>
      <c r="E1039" s="282">
        <v>25.45</v>
      </c>
      <c r="F1039" s="282">
        <v>7.49</v>
      </c>
      <c r="G1039" s="282">
        <v>32.94</v>
      </c>
    </row>
    <row r="1040" spans="1:7" ht="63.75">
      <c r="A1040" s="351" t="s">
        <v>2379</v>
      </c>
      <c r="B1040" s="352"/>
      <c r="C1040" s="351" t="s">
        <v>2380</v>
      </c>
      <c r="D1040" s="354" t="s">
        <v>63</v>
      </c>
      <c r="E1040" s="282">
        <v>13.14</v>
      </c>
      <c r="F1040" s="282">
        <v>7.49</v>
      </c>
      <c r="G1040" s="282">
        <v>20.63</v>
      </c>
    </row>
    <row r="1041" spans="1:7" ht="51">
      <c r="A1041" s="351" t="s">
        <v>2381</v>
      </c>
      <c r="B1041" s="352"/>
      <c r="C1041" s="351" t="s">
        <v>2382</v>
      </c>
      <c r="D1041" s="354" t="s">
        <v>63</v>
      </c>
      <c r="E1041" s="282">
        <v>42.42</v>
      </c>
      <c r="F1041" s="282">
        <v>7.49</v>
      </c>
      <c r="G1041" s="282">
        <v>49.91</v>
      </c>
    </row>
    <row r="1042" spans="1:7" ht="63.75">
      <c r="A1042" s="351" t="s">
        <v>2383</v>
      </c>
      <c r="B1042" s="352"/>
      <c r="C1042" s="351" t="s">
        <v>2384</v>
      </c>
      <c r="D1042" s="354" t="s">
        <v>63</v>
      </c>
      <c r="E1042" s="282">
        <v>33.44</v>
      </c>
      <c r="F1042" s="282">
        <v>7.49</v>
      </c>
      <c r="G1042" s="282">
        <v>40.93</v>
      </c>
    </row>
    <row r="1043" spans="1:7" ht="51">
      <c r="A1043" s="351" t="s">
        <v>2385</v>
      </c>
      <c r="B1043" s="352"/>
      <c r="C1043" s="351" t="s">
        <v>2386</v>
      </c>
      <c r="D1043" s="354" t="s">
        <v>16</v>
      </c>
      <c r="E1043" s="282">
        <v>0.79</v>
      </c>
      <c r="F1043" s="282">
        <v>0.75</v>
      </c>
      <c r="G1043" s="282">
        <v>1.54</v>
      </c>
    </row>
    <row r="1044" spans="1:7" ht="51">
      <c r="A1044" s="351" t="s">
        <v>2387</v>
      </c>
      <c r="B1044" s="352"/>
      <c r="C1044" s="351" t="s">
        <v>2388</v>
      </c>
      <c r="D1044" s="354" t="s">
        <v>16</v>
      </c>
      <c r="E1044" s="282">
        <v>2.5499999999999998</v>
      </c>
      <c r="F1044" s="282">
        <v>0.75</v>
      </c>
      <c r="G1044" s="282">
        <v>3.3</v>
      </c>
    </row>
    <row r="1045" spans="1:7" ht="12.75">
      <c r="A1045" s="357" t="s">
        <v>2389</v>
      </c>
      <c r="B1045" s="358" t="s">
        <v>8155</v>
      </c>
      <c r="C1045" s="358" t="s">
        <v>8155</v>
      </c>
      <c r="D1045" s="359"/>
      <c r="E1045" s="360"/>
      <c r="F1045" s="360"/>
      <c r="G1045" s="360"/>
    </row>
    <row r="1046" spans="1:7" ht="63.75">
      <c r="A1046" s="351" t="s">
        <v>2390</v>
      </c>
      <c r="B1046" s="352"/>
      <c r="C1046" s="351" t="s">
        <v>2391</v>
      </c>
      <c r="D1046" s="354" t="s">
        <v>63</v>
      </c>
      <c r="E1046" s="282">
        <v>67.5</v>
      </c>
      <c r="F1046" s="282">
        <v>29.63</v>
      </c>
      <c r="G1046" s="282">
        <v>97.13</v>
      </c>
    </row>
    <row r="1047" spans="1:7" ht="63.75">
      <c r="A1047" s="351" t="s">
        <v>2392</v>
      </c>
      <c r="B1047" s="352"/>
      <c r="C1047" s="351" t="s">
        <v>2393</v>
      </c>
      <c r="D1047" s="354" t="s">
        <v>16</v>
      </c>
      <c r="E1047" s="282">
        <v>5.91</v>
      </c>
      <c r="F1047" s="282">
        <v>8.24</v>
      </c>
      <c r="G1047" s="282">
        <v>14.15</v>
      </c>
    </row>
    <row r="1048" spans="1:7" ht="63.75">
      <c r="A1048" s="351" t="s">
        <v>2394</v>
      </c>
      <c r="B1048" s="352"/>
      <c r="C1048" s="351" t="s">
        <v>2395</v>
      </c>
      <c r="D1048" s="354" t="s">
        <v>63</v>
      </c>
      <c r="E1048" s="282">
        <v>146.16999999999999</v>
      </c>
      <c r="F1048" s="282">
        <v>29.63</v>
      </c>
      <c r="G1048" s="282">
        <v>175.8</v>
      </c>
    </row>
    <row r="1049" spans="1:7" ht="51">
      <c r="A1049" s="351" t="s">
        <v>2396</v>
      </c>
      <c r="B1049" s="352"/>
      <c r="C1049" s="351" t="s">
        <v>2397</v>
      </c>
      <c r="D1049" s="354" t="s">
        <v>16</v>
      </c>
      <c r="E1049" s="282">
        <v>37.03</v>
      </c>
      <c r="F1049" s="282">
        <v>8.24</v>
      </c>
      <c r="G1049" s="282">
        <v>45.27</v>
      </c>
    </row>
    <row r="1050" spans="1:7" ht="63.75">
      <c r="A1050" s="351" t="s">
        <v>2398</v>
      </c>
      <c r="B1050" s="352"/>
      <c r="C1050" s="351" t="s">
        <v>2399</v>
      </c>
      <c r="D1050" s="354" t="s">
        <v>63</v>
      </c>
      <c r="E1050" s="282">
        <v>50.53</v>
      </c>
      <c r="F1050" s="282">
        <v>29.63</v>
      </c>
      <c r="G1050" s="282">
        <v>80.16</v>
      </c>
    </row>
    <row r="1051" spans="1:7" ht="63.75">
      <c r="A1051" s="351" t="s">
        <v>2400</v>
      </c>
      <c r="B1051" s="352"/>
      <c r="C1051" s="351" t="s">
        <v>2401</v>
      </c>
      <c r="D1051" s="354" t="s">
        <v>16</v>
      </c>
      <c r="E1051" s="282">
        <v>18.95</v>
      </c>
      <c r="F1051" s="282">
        <v>8.24</v>
      </c>
      <c r="G1051" s="282">
        <v>27.19</v>
      </c>
    </row>
    <row r="1052" spans="1:7" ht="51">
      <c r="A1052" s="351" t="s">
        <v>2402</v>
      </c>
      <c r="B1052" s="352"/>
      <c r="C1052" s="351" t="s">
        <v>2403</v>
      </c>
      <c r="D1052" s="354" t="s">
        <v>63</v>
      </c>
      <c r="E1052" s="282">
        <v>136.81</v>
      </c>
      <c r="F1052" s="282">
        <v>29.63</v>
      </c>
      <c r="G1052" s="282">
        <v>166.44</v>
      </c>
    </row>
    <row r="1053" spans="1:7" ht="51">
      <c r="A1053" s="351" t="s">
        <v>2404</v>
      </c>
      <c r="B1053" s="352"/>
      <c r="C1053" s="351" t="s">
        <v>2405</v>
      </c>
      <c r="D1053" s="354" t="s">
        <v>16</v>
      </c>
      <c r="E1053" s="282">
        <v>11.6</v>
      </c>
      <c r="F1053" s="282">
        <v>8.24</v>
      </c>
      <c r="G1053" s="282">
        <v>19.84</v>
      </c>
    </row>
    <row r="1054" spans="1:7" ht="63.75">
      <c r="A1054" s="351" t="s">
        <v>2406</v>
      </c>
      <c r="B1054" s="352"/>
      <c r="C1054" s="351" t="s">
        <v>2407</v>
      </c>
      <c r="D1054" s="354" t="s">
        <v>63</v>
      </c>
      <c r="E1054" s="282">
        <v>140.37</v>
      </c>
      <c r="F1054" s="282">
        <v>29.63</v>
      </c>
      <c r="G1054" s="282">
        <v>170</v>
      </c>
    </row>
    <row r="1055" spans="1:7" ht="51">
      <c r="A1055" s="351" t="s">
        <v>2408</v>
      </c>
      <c r="B1055" s="352"/>
      <c r="C1055" s="351" t="s">
        <v>2409</v>
      </c>
      <c r="D1055" s="354" t="s">
        <v>16</v>
      </c>
      <c r="E1055" s="282">
        <v>23.96</v>
      </c>
      <c r="F1055" s="282">
        <v>8.24</v>
      </c>
      <c r="G1055" s="282">
        <v>32.200000000000003</v>
      </c>
    </row>
    <row r="1056" spans="1:7" ht="63.75">
      <c r="A1056" s="351" t="s">
        <v>2410</v>
      </c>
      <c r="B1056" s="352"/>
      <c r="C1056" s="351" t="s">
        <v>2411</v>
      </c>
      <c r="D1056" s="354" t="s">
        <v>63</v>
      </c>
      <c r="E1056" s="282">
        <v>106.8</v>
      </c>
      <c r="F1056" s="282">
        <v>29.63</v>
      </c>
      <c r="G1056" s="282">
        <v>136.43</v>
      </c>
    </row>
    <row r="1057" spans="1:7" ht="63.75">
      <c r="A1057" s="351" t="s">
        <v>2412</v>
      </c>
      <c r="B1057" s="352"/>
      <c r="C1057" s="351" t="s">
        <v>2413</v>
      </c>
      <c r="D1057" s="354" t="s">
        <v>16</v>
      </c>
      <c r="E1057" s="282">
        <v>60.44</v>
      </c>
      <c r="F1057" s="282">
        <v>8.24</v>
      </c>
      <c r="G1057" s="282">
        <v>68.680000000000007</v>
      </c>
    </row>
    <row r="1058" spans="1:7" ht="63.75">
      <c r="A1058" s="351" t="s">
        <v>2414</v>
      </c>
      <c r="B1058" s="352"/>
      <c r="C1058" s="351" t="s">
        <v>2415</v>
      </c>
      <c r="D1058" s="354" t="s">
        <v>63</v>
      </c>
      <c r="E1058" s="282">
        <v>95.45</v>
      </c>
      <c r="F1058" s="282">
        <v>29.63</v>
      </c>
      <c r="G1058" s="282">
        <v>125.08</v>
      </c>
    </row>
    <row r="1059" spans="1:7" ht="51">
      <c r="A1059" s="351" t="s">
        <v>2416</v>
      </c>
      <c r="B1059" s="352"/>
      <c r="C1059" s="351" t="s">
        <v>2417</v>
      </c>
      <c r="D1059" s="354" t="s">
        <v>16</v>
      </c>
      <c r="E1059" s="282">
        <v>33.68</v>
      </c>
      <c r="F1059" s="282">
        <v>8.24</v>
      </c>
      <c r="G1059" s="282">
        <v>41.92</v>
      </c>
    </row>
    <row r="1060" spans="1:7" ht="12.75">
      <c r="A1060" s="357" t="s">
        <v>2418</v>
      </c>
      <c r="B1060" s="358" t="s">
        <v>8156</v>
      </c>
      <c r="C1060" s="358" t="s">
        <v>8156</v>
      </c>
      <c r="D1060" s="359"/>
      <c r="E1060" s="360"/>
      <c r="F1060" s="360"/>
      <c r="G1060" s="360"/>
    </row>
    <row r="1061" spans="1:7" ht="38.25">
      <c r="A1061" s="351" t="s">
        <v>2419</v>
      </c>
      <c r="B1061" s="352"/>
      <c r="C1061" s="351" t="s">
        <v>2420</v>
      </c>
      <c r="D1061" s="354" t="s">
        <v>63</v>
      </c>
      <c r="E1061" s="282">
        <v>61.66</v>
      </c>
      <c r="F1061" s="282">
        <v>16.78</v>
      </c>
      <c r="G1061" s="282">
        <v>78.44</v>
      </c>
    </row>
    <row r="1062" spans="1:7" ht="38.25">
      <c r="A1062" s="351" t="s">
        <v>2421</v>
      </c>
      <c r="B1062" s="352"/>
      <c r="C1062" s="351" t="s">
        <v>2422</v>
      </c>
      <c r="D1062" s="354" t="s">
        <v>63</v>
      </c>
      <c r="E1062" s="282">
        <v>47.18</v>
      </c>
      <c r="F1062" s="282">
        <v>16.78</v>
      </c>
      <c r="G1062" s="282">
        <v>63.96</v>
      </c>
    </row>
    <row r="1063" spans="1:7" ht="38.25">
      <c r="A1063" s="351" t="s">
        <v>2423</v>
      </c>
      <c r="B1063" s="352"/>
      <c r="C1063" s="351" t="s">
        <v>2424</v>
      </c>
      <c r="D1063" s="354" t="s">
        <v>63</v>
      </c>
      <c r="E1063" s="282">
        <v>53.1</v>
      </c>
      <c r="F1063" s="282">
        <v>16.78</v>
      </c>
      <c r="G1063" s="282">
        <v>69.88</v>
      </c>
    </row>
    <row r="1064" spans="1:7" ht="38.25">
      <c r="A1064" s="351" t="s">
        <v>2425</v>
      </c>
      <c r="B1064" s="352"/>
      <c r="C1064" s="351" t="s">
        <v>2426</v>
      </c>
      <c r="D1064" s="354" t="s">
        <v>63</v>
      </c>
      <c r="E1064" s="282">
        <v>50.73</v>
      </c>
      <c r="F1064" s="282">
        <v>16.78</v>
      </c>
      <c r="G1064" s="282">
        <v>67.510000000000005</v>
      </c>
    </row>
    <row r="1065" spans="1:7" ht="38.25">
      <c r="A1065" s="351" t="s">
        <v>2427</v>
      </c>
      <c r="B1065" s="352"/>
      <c r="C1065" s="351" t="s">
        <v>2428</v>
      </c>
      <c r="D1065" s="354" t="s">
        <v>63</v>
      </c>
      <c r="E1065" s="282">
        <v>47.32</v>
      </c>
      <c r="F1065" s="282">
        <v>16.78</v>
      </c>
      <c r="G1065" s="282">
        <v>64.099999999999994</v>
      </c>
    </row>
    <row r="1066" spans="1:7" ht="12.75">
      <c r="A1066" s="357" t="s">
        <v>2429</v>
      </c>
      <c r="B1066" s="358" t="s">
        <v>8157</v>
      </c>
      <c r="C1066" s="358" t="s">
        <v>8157</v>
      </c>
      <c r="D1066" s="359"/>
      <c r="E1066" s="360"/>
      <c r="F1066" s="360"/>
      <c r="G1066" s="360"/>
    </row>
    <row r="1067" spans="1:7" ht="51">
      <c r="A1067" s="351" t="s">
        <v>2430</v>
      </c>
      <c r="B1067" s="352"/>
      <c r="C1067" s="351" t="s">
        <v>2431</v>
      </c>
      <c r="D1067" s="354" t="s">
        <v>63</v>
      </c>
      <c r="E1067" s="282">
        <v>123.22</v>
      </c>
      <c r="F1067" s="282">
        <v>21.24</v>
      </c>
      <c r="G1067" s="282">
        <v>144.46</v>
      </c>
    </row>
    <row r="1068" spans="1:7" ht="51">
      <c r="A1068" s="351" t="s">
        <v>2432</v>
      </c>
      <c r="B1068" s="352"/>
      <c r="C1068" s="351" t="s">
        <v>2433</v>
      </c>
      <c r="D1068" s="354" t="s">
        <v>63</v>
      </c>
      <c r="E1068" s="282">
        <v>171.04</v>
      </c>
      <c r="F1068" s="282">
        <v>21.24</v>
      </c>
      <c r="G1068" s="282">
        <v>192.28</v>
      </c>
    </row>
    <row r="1069" spans="1:7" ht="51">
      <c r="A1069" s="351" t="s">
        <v>2434</v>
      </c>
      <c r="B1069" s="352"/>
      <c r="C1069" s="351" t="s">
        <v>2435</v>
      </c>
      <c r="D1069" s="354" t="s">
        <v>63</v>
      </c>
      <c r="E1069" s="282">
        <v>130.11000000000001</v>
      </c>
      <c r="F1069" s="282">
        <v>21.24</v>
      </c>
      <c r="G1069" s="282">
        <v>151.35</v>
      </c>
    </row>
    <row r="1070" spans="1:7" ht="12.75">
      <c r="A1070" s="357" t="s">
        <v>2436</v>
      </c>
      <c r="B1070" s="358" t="s">
        <v>8158</v>
      </c>
      <c r="C1070" s="358" t="s">
        <v>8158</v>
      </c>
      <c r="D1070" s="359"/>
      <c r="E1070" s="360"/>
      <c r="F1070" s="360"/>
      <c r="G1070" s="360"/>
    </row>
    <row r="1071" spans="1:7" ht="63.75">
      <c r="A1071" s="351" t="s">
        <v>2437</v>
      </c>
      <c r="B1071" s="352"/>
      <c r="C1071" s="351" t="s">
        <v>2438</v>
      </c>
      <c r="D1071" s="354" t="s">
        <v>63</v>
      </c>
      <c r="E1071" s="282">
        <v>74.03</v>
      </c>
      <c r="F1071" s="282">
        <v>13.58</v>
      </c>
      <c r="G1071" s="282">
        <v>87.61</v>
      </c>
    </row>
    <row r="1072" spans="1:7" ht="51">
      <c r="A1072" s="351" t="s">
        <v>2439</v>
      </c>
      <c r="B1072" s="352"/>
      <c r="C1072" s="351" t="s">
        <v>2440</v>
      </c>
      <c r="D1072" s="354" t="s">
        <v>63</v>
      </c>
      <c r="E1072" s="282">
        <v>83.52</v>
      </c>
      <c r="F1072" s="282">
        <v>13.58</v>
      </c>
      <c r="G1072" s="282">
        <v>97.1</v>
      </c>
    </row>
    <row r="1073" spans="1:7" ht="51">
      <c r="A1073" s="351" t="s">
        <v>2441</v>
      </c>
      <c r="B1073" s="352"/>
      <c r="C1073" s="351" t="s">
        <v>2442</v>
      </c>
      <c r="D1073" s="354" t="s">
        <v>63</v>
      </c>
      <c r="E1073" s="282">
        <v>37.119999999999997</v>
      </c>
      <c r="F1073" s="282">
        <v>7.49</v>
      </c>
      <c r="G1073" s="282">
        <v>44.61</v>
      </c>
    </row>
    <row r="1074" spans="1:7" ht="12.75">
      <c r="A1074" s="361" t="s">
        <v>2443</v>
      </c>
      <c r="B1074" s="361" t="s">
        <v>8159</v>
      </c>
      <c r="C1074" s="361" t="s">
        <v>8159</v>
      </c>
      <c r="D1074" s="362"/>
      <c r="E1074" s="363"/>
      <c r="F1074" s="363"/>
      <c r="G1074" s="363"/>
    </row>
    <row r="1075" spans="1:7" ht="12.75">
      <c r="A1075" s="348" t="s">
        <v>2444</v>
      </c>
      <c r="B1075" s="348" t="s">
        <v>8160</v>
      </c>
      <c r="C1075" s="348" t="s">
        <v>8160</v>
      </c>
      <c r="D1075" s="349"/>
      <c r="E1075" s="350"/>
      <c r="F1075" s="350"/>
      <c r="G1075" s="350"/>
    </row>
    <row r="1076" spans="1:7" ht="25.5">
      <c r="A1076" s="351" t="s">
        <v>2445</v>
      </c>
      <c r="B1076" s="352"/>
      <c r="C1076" s="351" t="s">
        <v>2446</v>
      </c>
      <c r="D1076" s="354" t="s">
        <v>16</v>
      </c>
      <c r="E1076" s="282">
        <v>116.52</v>
      </c>
      <c r="F1076" s="282">
        <v>1.49</v>
      </c>
      <c r="G1076" s="282">
        <v>118.01</v>
      </c>
    </row>
    <row r="1077" spans="1:7" ht="25.5">
      <c r="A1077" s="351" t="s">
        <v>2447</v>
      </c>
      <c r="B1077" s="352"/>
      <c r="C1077" s="351" t="s">
        <v>2448</v>
      </c>
      <c r="D1077" s="354" t="s">
        <v>63</v>
      </c>
      <c r="E1077" s="282">
        <v>316.83999999999997</v>
      </c>
      <c r="F1077" s="282">
        <v>10.4</v>
      </c>
      <c r="G1077" s="282">
        <v>327.24</v>
      </c>
    </row>
    <row r="1078" spans="1:7" ht="25.5">
      <c r="A1078" s="351" t="s">
        <v>2449</v>
      </c>
      <c r="B1078" s="352"/>
      <c r="C1078" s="351" t="s">
        <v>2450</v>
      </c>
      <c r="D1078" s="354" t="s">
        <v>63</v>
      </c>
      <c r="E1078" s="282">
        <v>426.87</v>
      </c>
      <c r="F1078" s="282">
        <v>10.4</v>
      </c>
      <c r="G1078" s="282">
        <v>437.27</v>
      </c>
    </row>
    <row r="1079" spans="1:7" ht="25.5">
      <c r="A1079" s="351" t="s">
        <v>273</v>
      </c>
      <c r="B1079" s="352"/>
      <c r="C1079" s="351" t="s">
        <v>274</v>
      </c>
      <c r="D1079" s="354" t="s">
        <v>16</v>
      </c>
      <c r="E1079" s="282">
        <v>128.44999999999999</v>
      </c>
      <c r="F1079" s="282">
        <v>2.97</v>
      </c>
      <c r="G1079" s="282">
        <v>131.41999999999999</v>
      </c>
    </row>
    <row r="1080" spans="1:7" ht="25.5">
      <c r="A1080" s="351" t="s">
        <v>2451</v>
      </c>
      <c r="B1080" s="352"/>
      <c r="C1080" s="351" t="s">
        <v>2452</v>
      </c>
      <c r="D1080" s="354" t="s">
        <v>16</v>
      </c>
      <c r="E1080" s="282">
        <v>269.81</v>
      </c>
      <c r="F1080" s="282">
        <v>5.2</v>
      </c>
      <c r="G1080" s="282">
        <v>275.01</v>
      </c>
    </row>
    <row r="1081" spans="1:7" ht="25.5">
      <c r="A1081" s="351" t="s">
        <v>2453</v>
      </c>
      <c r="B1081" s="352"/>
      <c r="C1081" s="351" t="s">
        <v>2454</v>
      </c>
      <c r="D1081" s="354" t="s">
        <v>16</v>
      </c>
      <c r="E1081" s="282">
        <v>119.41</v>
      </c>
      <c r="F1081" s="282">
        <v>1.49</v>
      </c>
      <c r="G1081" s="282">
        <v>120.9</v>
      </c>
    </row>
    <row r="1082" spans="1:7" ht="25.5">
      <c r="A1082" s="351" t="s">
        <v>275</v>
      </c>
      <c r="B1082" s="352"/>
      <c r="C1082" s="351" t="s">
        <v>276</v>
      </c>
      <c r="D1082" s="354" t="s">
        <v>16</v>
      </c>
      <c r="E1082" s="282">
        <v>159.28</v>
      </c>
      <c r="F1082" s="282">
        <v>4.46</v>
      </c>
      <c r="G1082" s="282">
        <v>163.74</v>
      </c>
    </row>
    <row r="1083" spans="1:7" ht="25.5">
      <c r="A1083" s="351" t="s">
        <v>2455</v>
      </c>
      <c r="B1083" s="352"/>
      <c r="C1083" s="351" t="s">
        <v>2456</v>
      </c>
      <c r="D1083" s="354" t="s">
        <v>63</v>
      </c>
      <c r="E1083" s="282">
        <v>163</v>
      </c>
      <c r="F1083" s="282">
        <v>10.4</v>
      </c>
      <c r="G1083" s="282">
        <v>173.4</v>
      </c>
    </row>
    <row r="1084" spans="1:7" ht="25.5">
      <c r="A1084" s="351" t="s">
        <v>2457</v>
      </c>
      <c r="B1084" s="352"/>
      <c r="C1084" s="351" t="s">
        <v>2458</v>
      </c>
      <c r="D1084" s="354" t="s">
        <v>16</v>
      </c>
      <c r="E1084" s="282">
        <v>15.8</v>
      </c>
      <c r="F1084" s="282">
        <v>1.49</v>
      </c>
      <c r="G1084" s="282">
        <v>17.29</v>
      </c>
    </row>
    <row r="1085" spans="1:7" ht="25.5">
      <c r="A1085" s="351" t="s">
        <v>2459</v>
      </c>
      <c r="B1085" s="352"/>
      <c r="C1085" s="351" t="s">
        <v>2460</v>
      </c>
      <c r="D1085" s="354" t="s">
        <v>16</v>
      </c>
      <c r="E1085" s="282">
        <v>123.2</v>
      </c>
      <c r="F1085" s="282">
        <v>5.2</v>
      </c>
      <c r="G1085" s="282">
        <v>128.4</v>
      </c>
    </row>
    <row r="1086" spans="1:7" ht="38.25">
      <c r="A1086" s="351" t="s">
        <v>2461</v>
      </c>
      <c r="B1086" s="352"/>
      <c r="C1086" s="351" t="s">
        <v>2462</v>
      </c>
      <c r="D1086" s="354" t="s">
        <v>16</v>
      </c>
      <c r="E1086" s="282">
        <v>94.23</v>
      </c>
      <c r="F1086" s="282">
        <v>4.46</v>
      </c>
      <c r="G1086" s="282">
        <v>98.69</v>
      </c>
    </row>
    <row r="1087" spans="1:7" ht="12.75">
      <c r="A1087" s="357" t="s">
        <v>2463</v>
      </c>
      <c r="B1087" s="358" t="s">
        <v>8161</v>
      </c>
      <c r="C1087" s="358" t="s">
        <v>8161</v>
      </c>
      <c r="D1087" s="359"/>
      <c r="E1087" s="360"/>
      <c r="F1087" s="360"/>
      <c r="G1087" s="360"/>
    </row>
    <row r="1088" spans="1:7" ht="25.5">
      <c r="A1088" s="351" t="s">
        <v>2464</v>
      </c>
      <c r="B1088" s="352"/>
      <c r="C1088" s="351" t="s">
        <v>2465</v>
      </c>
      <c r="D1088" s="354" t="s">
        <v>63</v>
      </c>
      <c r="E1088" s="282">
        <v>509.29</v>
      </c>
      <c r="F1088" s="282">
        <v>8.91</v>
      </c>
      <c r="G1088" s="282">
        <v>518.20000000000005</v>
      </c>
    </row>
    <row r="1089" spans="1:7" ht="25.5">
      <c r="A1089" s="351" t="s">
        <v>2466</v>
      </c>
      <c r="B1089" s="352"/>
      <c r="C1089" s="351" t="s">
        <v>2467</v>
      </c>
      <c r="D1089" s="354" t="s">
        <v>63</v>
      </c>
      <c r="E1089" s="282">
        <v>590.04</v>
      </c>
      <c r="F1089" s="282">
        <v>8.91</v>
      </c>
      <c r="G1089" s="282">
        <v>598.95000000000005</v>
      </c>
    </row>
    <row r="1090" spans="1:7" ht="25.5">
      <c r="A1090" s="351" t="s">
        <v>2468</v>
      </c>
      <c r="B1090" s="352"/>
      <c r="C1090" s="351" t="s">
        <v>2469</v>
      </c>
      <c r="D1090" s="354" t="s">
        <v>63</v>
      </c>
      <c r="E1090" s="282">
        <v>658.4</v>
      </c>
      <c r="F1090" s="282">
        <v>10.4</v>
      </c>
      <c r="G1090" s="282">
        <v>668.8</v>
      </c>
    </row>
    <row r="1091" spans="1:7" ht="25.5">
      <c r="A1091" s="351" t="s">
        <v>2470</v>
      </c>
      <c r="B1091" s="352"/>
      <c r="C1091" s="351" t="s">
        <v>2471</v>
      </c>
      <c r="D1091" s="354" t="s">
        <v>63</v>
      </c>
      <c r="E1091" s="282">
        <v>691.61</v>
      </c>
      <c r="F1091" s="282">
        <v>10.4</v>
      </c>
      <c r="G1091" s="282">
        <v>702.01</v>
      </c>
    </row>
    <row r="1092" spans="1:7" ht="25.5">
      <c r="A1092" s="351" t="s">
        <v>2472</v>
      </c>
      <c r="B1092" s="352"/>
      <c r="C1092" s="351" t="s">
        <v>2473</v>
      </c>
      <c r="D1092" s="354" t="s">
        <v>16</v>
      </c>
      <c r="E1092" s="282">
        <v>263.05</v>
      </c>
      <c r="F1092" s="282">
        <v>5.2</v>
      </c>
      <c r="G1092" s="282">
        <v>268.25</v>
      </c>
    </row>
    <row r="1093" spans="1:7" ht="25.5">
      <c r="A1093" s="351" t="s">
        <v>2474</v>
      </c>
      <c r="B1093" s="352"/>
      <c r="C1093" s="351" t="s">
        <v>2475</v>
      </c>
      <c r="D1093" s="354" t="s">
        <v>16</v>
      </c>
      <c r="E1093" s="282">
        <v>267.14</v>
      </c>
      <c r="F1093" s="282">
        <v>5.2</v>
      </c>
      <c r="G1093" s="282">
        <v>272.33999999999997</v>
      </c>
    </row>
    <row r="1094" spans="1:7" ht="25.5">
      <c r="A1094" s="351" t="s">
        <v>2476</v>
      </c>
      <c r="B1094" s="352"/>
      <c r="C1094" s="351" t="s">
        <v>2477</v>
      </c>
      <c r="D1094" s="354" t="s">
        <v>16</v>
      </c>
      <c r="E1094" s="282">
        <v>37.130000000000003</v>
      </c>
      <c r="F1094" s="282">
        <v>1.49</v>
      </c>
      <c r="G1094" s="282">
        <v>38.619999999999997</v>
      </c>
    </row>
    <row r="1095" spans="1:7" ht="12.75">
      <c r="A1095" s="357" t="s">
        <v>2478</v>
      </c>
      <c r="B1095" s="358" t="s">
        <v>8162</v>
      </c>
      <c r="C1095" s="358" t="s">
        <v>8162</v>
      </c>
      <c r="D1095" s="359"/>
      <c r="E1095" s="360"/>
      <c r="F1095" s="360"/>
      <c r="G1095" s="360"/>
    </row>
    <row r="1096" spans="1:7" ht="12.75">
      <c r="A1096" s="351" t="s">
        <v>2479</v>
      </c>
      <c r="B1096" s="352"/>
      <c r="C1096" s="351" t="s">
        <v>2480</v>
      </c>
      <c r="D1096" s="354" t="s">
        <v>63</v>
      </c>
      <c r="E1096" s="282">
        <v>181.44</v>
      </c>
      <c r="F1096" s="282">
        <v>23.76</v>
      </c>
      <c r="G1096" s="282">
        <v>205.2</v>
      </c>
    </row>
    <row r="1097" spans="1:7" ht="12.75">
      <c r="A1097" s="351" t="s">
        <v>2481</v>
      </c>
      <c r="B1097" s="352"/>
      <c r="C1097" s="351" t="s">
        <v>2482</v>
      </c>
      <c r="D1097" s="354" t="s">
        <v>63</v>
      </c>
      <c r="E1097" s="282">
        <v>250.95</v>
      </c>
      <c r="F1097" s="282">
        <v>23.76</v>
      </c>
      <c r="G1097" s="282">
        <v>274.70999999999998</v>
      </c>
    </row>
    <row r="1098" spans="1:7" ht="12.75">
      <c r="A1098" s="351" t="s">
        <v>2483</v>
      </c>
      <c r="B1098" s="352"/>
      <c r="C1098" s="351" t="s">
        <v>2484</v>
      </c>
      <c r="D1098" s="354" t="s">
        <v>63</v>
      </c>
      <c r="E1098" s="282">
        <v>61.34</v>
      </c>
      <c r="F1098" s="282">
        <v>18.649999999999999</v>
      </c>
      <c r="G1098" s="282">
        <v>79.989999999999995</v>
      </c>
    </row>
    <row r="1099" spans="1:7" ht="25.5">
      <c r="A1099" s="351" t="s">
        <v>2485</v>
      </c>
      <c r="B1099" s="352"/>
      <c r="C1099" s="351" t="s">
        <v>2486</v>
      </c>
      <c r="D1099" s="354" t="s">
        <v>16</v>
      </c>
      <c r="E1099" s="282">
        <v>2.14</v>
      </c>
      <c r="F1099" s="282">
        <v>20.079999999999998</v>
      </c>
      <c r="G1099" s="282">
        <v>22.22</v>
      </c>
    </row>
    <row r="1100" spans="1:7" ht="25.5">
      <c r="A1100" s="351" t="s">
        <v>2487</v>
      </c>
      <c r="B1100" s="352"/>
      <c r="C1100" s="351" t="s">
        <v>2488</v>
      </c>
      <c r="D1100" s="354" t="s">
        <v>16</v>
      </c>
      <c r="E1100" s="282">
        <v>4.33</v>
      </c>
      <c r="F1100" s="282">
        <v>29.95</v>
      </c>
      <c r="G1100" s="282">
        <v>34.28</v>
      </c>
    </row>
    <row r="1101" spans="1:7" ht="25.5">
      <c r="A1101" s="351" t="s">
        <v>2489</v>
      </c>
      <c r="B1101" s="352"/>
      <c r="C1101" s="351" t="s">
        <v>2490</v>
      </c>
      <c r="D1101" s="354" t="s">
        <v>16</v>
      </c>
      <c r="E1101" s="282">
        <v>70.489999999999995</v>
      </c>
      <c r="F1101" s="282">
        <v>1.49</v>
      </c>
      <c r="G1101" s="282">
        <v>71.98</v>
      </c>
    </row>
    <row r="1102" spans="1:7" ht="12.75">
      <c r="A1102" s="351" t="s">
        <v>2491</v>
      </c>
      <c r="B1102" s="352"/>
      <c r="C1102" s="351" t="s">
        <v>2492</v>
      </c>
      <c r="D1102" s="354" t="s">
        <v>63</v>
      </c>
      <c r="E1102" s="282">
        <v>67.11</v>
      </c>
      <c r="F1102" s="282">
        <v>19.11</v>
      </c>
      <c r="G1102" s="282">
        <v>86.22</v>
      </c>
    </row>
    <row r="1103" spans="1:7" ht="12.75">
      <c r="A1103" s="351" t="s">
        <v>2493</v>
      </c>
      <c r="B1103" s="352"/>
      <c r="C1103" s="351" t="s">
        <v>2494</v>
      </c>
      <c r="D1103" s="354" t="s">
        <v>16</v>
      </c>
      <c r="E1103" s="282">
        <v>8.81</v>
      </c>
      <c r="F1103" s="282">
        <v>5.0999999999999996</v>
      </c>
      <c r="G1103" s="282">
        <v>13.91</v>
      </c>
    </row>
    <row r="1104" spans="1:7" ht="25.5">
      <c r="A1104" s="351" t="s">
        <v>2495</v>
      </c>
      <c r="B1104" s="352"/>
      <c r="C1104" s="351" t="s">
        <v>2496</v>
      </c>
      <c r="D1104" s="354" t="s">
        <v>16</v>
      </c>
      <c r="E1104" s="282">
        <v>52.74</v>
      </c>
      <c r="F1104" s="282">
        <v>2.97</v>
      </c>
      <c r="G1104" s="282">
        <v>55.71</v>
      </c>
    </row>
    <row r="1105" spans="1:7" ht="12.75">
      <c r="A1105" s="357" t="s">
        <v>2497</v>
      </c>
      <c r="B1105" s="358" t="s">
        <v>8163</v>
      </c>
      <c r="C1105" s="358" t="s">
        <v>8163</v>
      </c>
      <c r="D1105" s="359"/>
      <c r="E1105" s="360"/>
      <c r="F1105" s="360"/>
      <c r="G1105" s="360"/>
    </row>
    <row r="1106" spans="1:7" ht="25.5">
      <c r="A1106" s="351" t="s">
        <v>2498</v>
      </c>
      <c r="B1106" s="352"/>
      <c r="C1106" s="351" t="s">
        <v>2499</v>
      </c>
      <c r="D1106" s="354" t="s">
        <v>63</v>
      </c>
      <c r="E1106" s="282">
        <v>6.55</v>
      </c>
      <c r="F1106" s="282">
        <v>38.22</v>
      </c>
      <c r="G1106" s="282">
        <v>44.77</v>
      </c>
    </row>
    <row r="1107" spans="1:7" ht="12.75">
      <c r="A1107" s="361" t="s">
        <v>2500</v>
      </c>
      <c r="B1107" s="361" t="s">
        <v>8164</v>
      </c>
      <c r="C1107" s="361" t="s">
        <v>8164</v>
      </c>
      <c r="D1107" s="362"/>
      <c r="E1107" s="363"/>
      <c r="F1107" s="363"/>
      <c r="G1107" s="363"/>
    </row>
    <row r="1108" spans="1:7" ht="12.75">
      <c r="A1108" s="348" t="s">
        <v>2501</v>
      </c>
      <c r="B1108" s="348" t="s">
        <v>8165</v>
      </c>
      <c r="C1108" s="348" t="s">
        <v>8165</v>
      </c>
      <c r="D1108" s="349"/>
      <c r="E1108" s="350"/>
      <c r="F1108" s="350"/>
      <c r="G1108" s="350"/>
    </row>
    <row r="1109" spans="1:7" ht="25.5">
      <c r="A1109" s="351" t="s">
        <v>2502</v>
      </c>
      <c r="B1109" s="352"/>
      <c r="C1109" s="351" t="s">
        <v>2503</v>
      </c>
      <c r="D1109" s="354" t="s">
        <v>63</v>
      </c>
      <c r="E1109" s="282">
        <v>42.71</v>
      </c>
      <c r="F1109" s="282">
        <v>50.86</v>
      </c>
      <c r="G1109" s="282">
        <v>93.57</v>
      </c>
    </row>
    <row r="1110" spans="1:7" ht="12.75">
      <c r="A1110" s="357" t="s">
        <v>2504</v>
      </c>
      <c r="B1110" s="358" t="s">
        <v>8166</v>
      </c>
      <c r="C1110" s="358" t="s">
        <v>8166</v>
      </c>
      <c r="D1110" s="359"/>
      <c r="E1110" s="360"/>
      <c r="F1110" s="360"/>
      <c r="G1110" s="360"/>
    </row>
    <row r="1111" spans="1:7" ht="12.75">
      <c r="A1111" s="351" t="s">
        <v>2505</v>
      </c>
      <c r="B1111" s="352"/>
      <c r="C1111" s="351" t="s">
        <v>2506</v>
      </c>
      <c r="D1111" s="354" t="s">
        <v>63</v>
      </c>
      <c r="E1111" s="282">
        <v>255.12</v>
      </c>
      <c r="F1111" s="282">
        <v>0</v>
      </c>
      <c r="G1111" s="282">
        <v>255.12</v>
      </c>
    </row>
    <row r="1112" spans="1:7" ht="12.75">
      <c r="A1112" s="357" t="s">
        <v>2507</v>
      </c>
      <c r="B1112" s="358" t="s">
        <v>8167</v>
      </c>
      <c r="C1112" s="358" t="s">
        <v>8167</v>
      </c>
      <c r="D1112" s="359"/>
      <c r="E1112" s="360"/>
      <c r="F1112" s="360"/>
      <c r="G1112" s="360"/>
    </row>
    <row r="1113" spans="1:7" ht="12.75">
      <c r="A1113" s="351" t="s">
        <v>2508</v>
      </c>
      <c r="B1113" s="352"/>
      <c r="C1113" s="351" t="s">
        <v>2509</v>
      </c>
      <c r="D1113" s="354" t="s">
        <v>63</v>
      </c>
      <c r="E1113" s="282">
        <v>123.16</v>
      </c>
      <c r="F1113" s="282">
        <v>16.73</v>
      </c>
      <c r="G1113" s="282">
        <v>139.88999999999999</v>
      </c>
    </row>
    <row r="1114" spans="1:7" ht="12.75">
      <c r="A1114" s="357" t="s">
        <v>2510</v>
      </c>
      <c r="B1114" s="358" t="s">
        <v>8168</v>
      </c>
      <c r="C1114" s="358" t="s">
        <v>8168</v>
      </c>
      <c r="D1114" s="359"/>
      <c r="E1114" s="360"/>
      <c r="F1114" s="360"/>
      <c r="G1114" s="360"/>
    </row>
    <row r="1115" spans="1:7" ht="12.75">
      <c r="A1115" s="351" t="s">
        <v>2511</v>
      </c>
      <c r="B1115" s="352"/>
      <c r="C1115" s="351" t="s">
        <v>2512</v>
      </c>
      <c r="D1115" s="354" t="s">
        <v>16</v>
      </c>
      <c r="E1115" s="282">
        <v>14.26</v>
      </c>
      <c r="F1115" s="282">
        <v>11.11</v>
      </c>
      <c r="G1115" s="282">
        <v>25.37</v>
      </c>
    </row>
    <row r="1116" spans="1:7" ht="12.75">
      <c r="A1116" s="351" t="s">
        <v>2513</v>
      </c>
      <c r="B1116" s="352"/>
      <c r="C1116" s="351" t="s">
        <v>2514</v>
      </c>
      <c r="D1116" s="354" t="s">
        <v>16</v>
      </c>
      <c r="E1116" s="282">
        <v>5.47</v>
      </c>
      <c r="F1116" s="282">
        <v>2.72</v>
      </c>
      <c r="G1116" s="282">
        <v>8.19</v>
      </c>
    </row>
    <row r="1117" spans="1:7" ht="12.75">
      <c r="A1117" s="357" t="s">
        <v>2515</v>
      </c>
      <c r="B1117" s="358" t="s">
        <v>8169</v>
      </c>
      <c r="C1117" s="358" t="s">
        <v>8169</v>
      </c>
      <c r="D1117" s="359"/>
      <c r="E1117" s="360"/>
      <c r="F1117" s="360"/>
      <c r="G1117" s="360"/>
    </row>
    <row r="1118" spans="1:7" ht="12.75">
      <c r="A1118" s="351" t="s">
        <v>2516</v>
      </c>
      <c r="B1118" s="352"/>
      <c r="C1118" s="351" t="s">
        <v>2517</v>
      </c>
      <c r="D1118" s="354" t="s">
        <v>63</v>
      </c>
      <c r="E1118" s="282">
        <v>0.33</v>
      </c>
      <c r="F1118" s="282">
        <v>6.58</v>
      </c>
      <c r="G1118" s="282">
        <v>6.91</v>
      </c>
    </row>
    <row r="1119" spans="1:7" ht="12.75">
      <c r="A1119" s="351" t="s">
        <v>2518</v>
      </c>
      <c r="B1119" s="352"/>
      <c r="C1119" s="351" t="s">
        <v>2519</v>
      </c>
      <c r="D1119" s="354" t="s">
        <v>63</v>
      </c>
      <c r="E1119" s="282">
        <v>15.13</v>
      </c>
      <c r="F1119" s="282">
        <v>16.73</v>
      </c>
      <c r="G1119" s="282">
        <v>31.86</v>
      </c>
    </row>
    <row r="1120" spans="1:7" ht="12.75">
      <c r="A1120" s="351" t="s">
        <v>2520</v>
      </c>
      <c r="B1120" s="352"/>
      <c r="C1120" s="351" t="s">
        <v>2521</v>
      </c>
      <c r="D1120" s="354" t="s">
        <v>16</v>
      </c>
      <c r="E1120" s="282">
        <v>0.33</v>
      </c>
      <c r="F1120" s="282">
        <v>8.39</v>
      </c>
      <c r="G1120" s="282">
        <v>8.7200000000000006</v>
      </c>
    </row>
    <row r="1121" spans="1:7" ht="25.5">
      <c r="A1121" s="351" t="s">
        <v>2522</v>
      </c>
      <c r="B1121" s="352"/>
      <c r="C1121" s="351" t="s">
        <v>2523</v>
      </c>
      <c r="D1121" s="354" t="s">
        <v>63</v>
      </c>
      <c r="E1121" s="282">
        <v>62.86</v>
      </c>
      <c r="F1121" s="282">
        <v>0</v>
      </c>
      <c r="G1121" s="282">
        <v>62.86</v>
      </c>
    </row>
    <row r="1122" spans="1:7" ht="25.5">
      <c r="A1122" s="351" t="s">
        <v>2524</v>
      </c>
      <c r="B1122" s="352"/>
      <c r="C1122" s="351" t="s">
        <v>2525</v>
      </c>
      <c r="D1122" s="354" t="s">
        <v>63</v>
      </c>
      <c r="E1122" s="282">
        <v>38.5</v>
      </c>
      <c r="F1122" s="282">
        <v>0</v>
      </c>
      <c r="G1122" s="282">
        <v>38.5</v>
      </c>
    </row>
    <row r="1123" spans="1:7" ht="12.75">
      <c r="A1123" s="361" t="s">
        <v>2526</v>
      </c>
      <c r="B1123" s="361" t="s">
        <v>8170</v>
      </c>
      <c r="C1123" s="361" t="s">
        <v>8170</v>
      </c>
      <c r="D1123" s="362"/>
      <c r="E1123" s="363"/>
      <c r="F1123" s="363"/>
      <c r="G1123" s="363"/>
    </row>
    <row r="1124" spans="1:7" ht="12.75">
      <c r="A1124" s="348" t="s">
        <v>2527</v>
      </c>
      <c r="B1124" s="348" t="s">
        <v>8171</v>
      </c>
      <c r="C1124" s="348" t="s">
        <v>8171</v>
      </c>
      <c r="D1124" s="349"/>
      <c r="E1124" s="350"/>
      <c r="F1124" s="350"/>
      <c r="G1124" s="350"/>
    </row>
    <row r="1125" spans="1:7" ht="25.5">
      <c r="A1125" s="351" t="s">
        <v>2528</v>
      </c>
      <c r="B1125" s="352"/>
      <c r="C1125" s="351" t="s">
        <v>2529</v>
      </c>
      <c r="D1125" s="354" t="s">
        <v>63</v>
      </c>
      <c r="E1125" s="282">
        <v>50.64</v>
      </c>
      <c r="F1125" s="282">
        <v>7.57</v>
      </c>
      <c r="G1125" s="282">
        <v>58.21</v>
      </c>
    </row>
    <row r="1126" spans="1:7" ht="25.5">
      <c r="A1126" s="351" t="s">
        <v>2530</v>
      </c>
      <c r="B1126" s="352"/>
      <c r="C1126" s="351" t="s">
        <v>2531</v>
      </c>
      <c r="D1126" s="354" t="s">
        <v>63</v>
      </c>
      <c r="E1126" s="282">
        <v>88.6</v>
      </c>
      <c r="F1126" s="282">
        <v>18.100000000000001</v>
      </c>
      <c r="G1126" s="282">
        <v>106.7</v>
      </c>
    </row>
    <row r="1127" spans="1:7" ht="25.5">
      <c r="A1127" s="351" t="s">
        <v>2532</v>
      </c>
      <c r="B1127" s="352"/>
      <c r="C1127" s="351" t="s">
        <v>2533</v>
      </c>
      <c r="D1127" s="354" t="s">
        <v>63</v>
      </c>
      <c r="E1127" s="282">
        <v>114.64</v>
      </c>
      <c r="F1127" s="282">
        <v>0</v>
      </c>
      <c r="G1127" s="282">
        <v>114.64</v>
      </c>
    </row>
    <row r="1128" spans="1:7" ht="12.75">
      <c r="A1128" s="357" t="s">
        <v>2534</v>
      </c>
      <c r="B1128" s="358" t="s">
        <v>8172</v>
      </c>
      <c r="C1128" s="358" t="s">
        <v>8172</v>
      </c>
      <c r="D1128" s="359"/>
      <c r="E1128" s="360"/>
      <c r="F1128" s="360"/>
      <c r="G1128" s="360"/>
    </row>
    <row r="1129" spans="1:7" ht="38.25">
      <c r="A1129" s="351" t="s">
        <v>2535</v>
      </c>
      <c r="B1129" s="352"/>
      <c r="C1129" s="351" t="s">
        <v>2536</v>
      </c>
      <c r="D1129" s="354" t="s">
        <v>63</v>
      </c>
      <c r="E1129" s="282">
        <v>69.66</v>
      </c>
      <c r="F1129" s="282">
        <v>16.04</v>
      </c>
      <c r="G1129" s="282">
        <v>85.7</v>
      </c>
    </row>
    <row r="1130" spans="1:7" ht="38.25">
      <c r="A1130" s="351" t="s">
        <v>2537</v>
      </c>
      <c r="B1130" s="352"/>
      <c r="C1130" s="351" t="s">
        <v>2538</v>
      </c>
      <c r="D1130" s="354" t="s">
        <v>63</v>
      </c>
      <c r="E1130" s="282">
        <v>113.5</v>
      </c>
      <c r="F1130" s="282">
        <v>16.04</v>
      </c>
      <c r="G1130" s="282">
        <v>129.54</v>
      </c>
    </row>
    <row r="1131" spans="1:7" ht="38.25">
      <c r="A1131" s="351" t="s">
        <v>2539</v>
      </c>
      <c r="B1131" s="352"/>
      <c r="C1131" s="351" t="s">
        <v>2540</v>
      </c>
      <c r="D1131" s="354" t="s">
        <v>63</v>
      </c>
      <c r="E1131" s="282">
        <v>153.97</v>
      </c>
      <c r="F1131" s="282">
        <v>0</v>
      </c>
      <c r="G1131" s="282">
        <v>153.97</v>
      </c>
    </row>
    <row r="1132" spans="1:7" ht="38.25">
      <c r="A1132" s="351" t="s">
        <v>2541</v>
      </c>
      <c r="B1132" s="352"/>
      <c r="C1132" s="351" t="s">
        <v>2542</v>
      </c>
      <c r="D1132" s="354" t="s">
        <v>63</v>
      </c>
      <c r="E1132" s="282">
        <v>111.74</v>
      </c>
      <c r="F1132" s="282">
        <v>16.04</v>
      </c>
      <c r="G1132" s="282">
        <v>127.78</v>
      </c>
    </row>
    <row r="1133" spans="1:7" ht="38.25">
      <c r="A1133" s="351" t="s">
        <v>2543</v>
      </c>
      <c r="B1133" s="352"/>
      <c r="C1133" s="351" t="s">
        <v>2544</v>
      </c>
      <c r="D1133" s="354" t="s">
        <v>63</v>
      </c>
      <c r="E1133" s="282">
        <v>167.25</v>
      </c>
      <c r="F1133" s="282">
        <v>16.04</v>
      </c>
      <c r="G1133" s="282">
        <v>183.29</v>
      </c>
    </row>
    <row r="1134" spans="1:7" ht="38.25">
      <c r="A1134" s="351" t="s">
        <v>2545</v>
      </c>
      <c r="B1134" s="352"/>
      <c r="C1134" s="351" t="s">
        <v>2546</v>
      </c>
      <c r="D1134" s="354" t="s">
        <v>63</v>
      </c>
      <c r="E1134" s="282">
        <v>123.44</v>
      </c>
      <c r="F1134" s="282">
        <v>16.04</v>
      </c>
      <c r="G1134" s="282">
        <v>139.47999999999999</v>
      </c>
    </row>
    <row r="1135" spans="1:7" ht="38.25">
      <c r="A1135" s="351" t="s">
        <v>2547</v>
      </c>
      <c r="B1135" s="352"/>
      <c r="C1135" s="351" t="s">
        <v>2548</v>
      </c>
      <c r="D1135" s="354" t="s">
        <v>63</v>
      </c>
      <c r="E1135" s="282">
        <v>280.91000000000003</v>
      </c>
      <c r="F1135" s="282">
        <v>16.04</v>
      </c>
      <c r="G1135" s="282">
        <v>296.95</v>
      </c>
    </row>
    <row r="1136" spans="1:7" ht="25.5">
      <c r="A1136" s="351" t="s">
        <v>2549</v>
      </c>
      <c r="B1136" s="352"/>
      <c r="C1136" s="351" t="s">
        <v>2550</v>
      </c>
      <c r="D1136" s="354" t="s">
        <v>63</v>
      </c>
      <c r="E1136" s="282">
        <v>205.65</v>
      </c>
      <c r="F1136" s="282">
        <v>16.04</v>
      </c>
      <c r="G1136" s="282">
        <v>221.69</v>
      </c>
    </row>
    <row r="1137" spans="1:7" ht="38.25">
      <c r="A1137" s="351" t="s">
        <v>2551</v>
      </c>
      <c r="B1137" s="352"/>
      <c r="C1137" s="351" t="s">
        <v>2552</v>
      </c>
      <c r="D1137" s="354" t="s">
        <v>63</v>
      </c>
      <c r="E1137" s="282">
        <v>175.06</v>
      </c>
      <c r="F1137" s="282">
        <v>30.93</v>
      </c>
      <c r="G1137" s="282">
        <v>205.99</v>
      </c>
    </row>
    <row r="1138" spans="1:7" ht="12.75">
      <c r="A1138" s="357" t="s">
        <v>2553</v>
      </c>
      <c r="B1138" s="358" t="s">
        <v>8173</v>
      </c>
      <c r="C1138" s="358" t="s">
        <v>8173</v>
      </c>
      <c r="D1138" s="359"/>
      <c r="E1138" s="360"/>
      <c r="F1138" s="360"/>
      <c r="G1138" s="360"/>
    </row>
    <row r="1139" spans="1:7" ht="38.25">
      <c r="A1139" s="351" t="s">
        <v>2554</v>
      </c>
      <c r="B1139" s="352"/>
      <c r="C1139" s="351" t="s">
        <v>2555</v>
      </c>
      <c r="D1139" s="354" t="s">
        <v>63</v>
      </c>
      <c r="E1139" s="282">
        <v>763.39</v>
      </c>
      <c r="F1139" s="282">
        <v>0</v>
      </c>
      <c r="G1139" s="282">
        <v>763.39</v>
      </c>
    </row>
    <row r="1140" spans="1:7" ht="25.5">
      <c r="A1140" s="351" t="s">
        <v>2556</v>
      </c>
      <c r="B1140" s="352"/>
      <c r="C1140" s="351" t="s">
        <v>2557</v>
      </c>
      <c r="D1140" s="354" t="s">
        <v>63</v>
      </c>
      <c r="E1140" s="282">
        <v>216.72</v>
      </c>
      <c r="F1140" s="282">
        <v>0</v>
      </c>
      <c r="G1140" s="282">
        <v>216.72</v>
      </c>
    </row>
    <row r="1141" spans="1:7" ht="38.25">
      <c r="A1141" s="351" t="s">
        <v>2558</v>
      </c>
      <c r="B1141" s="352"/>
      <c r="C1141" s="351" t="s">
        <v>2559</v>
      </c>
      <c r="D1141" s="354" t="s">
        <v>63</v>
      </c>
      <c r="E1141" s="282">
        <v>471.13</v>
      </c>
      <c r="F1141" s="282">
        <v>0</v>
      </c>
      <c r="G1141" s="282">
        <v>471.13</v>
      </c>
    </row>
    <row r="1142" spans="1:7" ht="38.25">
      <c r="A1142" s="351" t="s">
        <v>8174</v>
      </c>
      <c r="B1142" s="352"/>
      <c r="C1142" s="351" t="s">
        <v>8175</v>
      </c>
      <c r="D1142" s="354" t="s">
        <v>63</v>
      </c>
      <c r="E1142" s="282">
        <v>402.74</v>
      </c>
      <c r="F1142" s="282">
        <v>0</v>
      </c>
      <c r="G1142" s="282">
        <v>402.74</v>
      </c>
    </row>
    <row r="1143" spans="1:7" ht="12.75">
      <c r="A1143" s="357" t="s">
        <v>2560</v>
      </c>
      <c r="B1143" s="358" t="s">
        <v>8176</v>
      </c>
      <c r="C1143" s="358" t="s">
        <v>8176</v>
      </c>
      <c r="D1143" s="359"/>
      <c r="E1143" s="360"/>
      <c r="F1143" s="360"/>
      <c r="G1143" s="360"/>
    </row>
    <row r="1144" spans="1:7" ht="38.25">
      <c r="A1144" s="351" t="s">
        <v>2561</v>
      </c>
      <c r="B1144" s="352"/>
      <c r="C1144" s="351" t="s">
        <v>2562</v>
      </c>
      <c r="D1144" s="354" t="s">
        <v>63</v>
      </c>
      <c r="E1144" s="282">
        <v>88.19</v>
      </c>
      <c r="F1144" s="282">
        <v>0</v>
      </c>
      <c r="G1144" s="282">
        <v>88.19</v>
      </c>
    </row>
    <row r="1145" spans="1:7" ht="25.5">
      <c r="A1145" s="351" t="s">
        <v>2563</v>
      </c>
      <c r="B1145" s="352"/>
      <c r="C1145" s="351" t="s">
        <v>2564</v>
      </c>
      <c r="D1145" s="354" t="s">
        <v>63</v>
      </c>
      <c r="E1145" s="282">
        <v>114.16</v>
      </c>
      <c r="F1145" s="282">
        <v>0</v>
      </c>
      <c r="G1145" s="282">
        <v>114.16</v>
      </c>
    </row>
    <row r="1146" spans="1:7" ht="12.75">
      <c r="A1146" s="357" t="s">
        <v>2565</v>
      </c>
      <c r="B1146" s="358" t="s">
        <v>8177</v>
      </c>
      <c r="C1146" s="358" t="s">
        <v>8177</v>
      </c>
      <c r="D1146" s="359"/>
      <c r="E1146" s="360"/>
      <c r="F1146" s="360"/>
      <c r="G1146" s="360"/>
    </row>
    <row r="1147" spans="1:7" ht="51">
      <c r="A1147" s="351" t="s">
        <v>2566</v>
      </c>
      <c r="B1147" s="352"/>
      <c r="C1147" s="351" t="s">
        <v>2567</v>
      </c>
      <c r="D1147" s="354" t="s">
        <v>63</v>
      </c>
      <c r="E1147" s="282">
        <v>98.56</v>
      </c>
      <c r="F1147" s="282">
        <v>71.66</v>
      </c>
      <c r="G1147" s="282">
        <v>170.22</v>
      </c>
    </row>
    <row r="1148" spans="1:7" ht="25.5">
      <c r="A1148" s="351" t="s">
        <v>2568</v>
      </c>
      <c r="B1148" s="352"/>
      <c r="C1148" s="351" t="s">
        <v>2569</v>
      </c>
      <c r="D1148" s="354" t="s">
        <v>63</v>
      </c>
      <c r="E1148" s="282">
        <v>252.5</v>
      </c>
      <c r="F1148" s="282">
        <v>0</v>
      </c>
      <c r="G1148" s="282">
        <v>252.5</v>
      </c>
    </row>
    <row r="1149" spans="1:7" ht="12.75">
      <c r="A1149" s="357" t="s">
        <v>2570</v>
      </c>
      <c r="B1149" s="358" t="s">
        <v>8178</v>
      </c>
      <c r="C1149" s="358" t="s">
        <v>8178</v>
      </c>
      <c r="D1149" s="359"/>
      <c r="E1149" s="360"/>
      <c r="F1149" s="360"/>
      <c r="G1149" s="360"/>
    </row>
    <row r="1150" spans="1:7" ht="25.5">
      <c r="A1150" s="351" t="s">
        <v>2571</v>
      </c>
      <c r="B1150" s="352"/>
      <c r="C1150" s="351" t="s">
        <v>2572</v>
      </c>
      <c r="D1150" s="354" t="s">
        <v>63</v>
      </c>
      <c r="E1150" s="282">
        <v>152.66999999999999</v>
      </c>
      <c r="F1150" s="282">
        <v>0</v>
      </c>
      <c r="G1150" s="282">
        <v>152.66999999999999</v>
      </c>
    </row>
    <row r="1151" spans="1:7" ht="12.75">
      <c r="A1151" s="357" t="s">
        <v>2573</v>
      </c>
      <c r="B1151" s="358" t="s">
        <v>8179</v>
      </c>
      <c r="C1151" s="358" t="s">
        <v>8179</v>
      </c>
      <c r="D1151" s="359"/>
      <c r="E1151" s="360"/>
      <c r="F1151" s="360"/>
      <c r="G1151" s="360"/>
    </row>
    <row r="1152" spans="1:7" ht="12.75">
      <c r="A1152" s="351" t="s">
        <v>2574</v>
      </c>
      <c r="B1152" s="352"/>
      <c r="C1152" s="351" t="s">
        <v>2575</v>
      </c>
      <c r="D1152" s="354" t="s">
        <v>16</v>
      </c>
      <c r="E1152" s="282">
        <v>23.17</v>
      </c>
      <c r="F1152" s="282">
        <v>5.51</v>
      </c>
      <c r="G1152" s="282">
        <v>28.68</v>
      </c>
    </row>
    <row r="1153" spans="1:7" ht="12.75">
      <c r="A1153" s="351" t="s">
        <v>2576</v>
      </c>
      <c r="B1153" s="352"/>
      <c r="C1153" s="351" t="s">
        <v>2577</v>
      </c>
      <c r="D1153" s="354" t="s">
        <v>16</v>
      </c>
      <c r="E1153" s="282">
        <v>25.81</v>
      </c>
      <c r="F1153" s="282">
        <v>5.51</v>
      </c>
      <c r="G1153" s="282">
        <v>31.32</v>
      </c>
    </row>
    <row r="1154" spans="1:7" ht="38.25">
      <c r="A1154" s="351" t="s">
        <v>2578</v>
      </c>
      <c r="B1154" s="352"/>
      <c r="C1154" s="351" t="s">
        <v>2579</v>
      </c>
      <c r="D1154" s="354" t="s">
        <v>16</v>
      </c>
      <c r="E1154" s="282">
        <v>15.2</v>
      </c>
      <c r="F1154" s="282">
        <v>7.29</v>
      </c>
      <c r="G1154" s="282">
        <v>22.49</v>
      </c>
    </row>
    <row r="1155" spans="1:7" ht="38.25">
      <c r="A1155" s="351" t="s">
        <v>2580</v>
      </c>
      <c r="B1155" s="352"/>
      <c r="C1155" s="351" t="s">
        <v>2581</v>
      </c>
      <c r="D1155" s="354" t="s">
        <v>16</v>
      </c>
      <c r="E1155" s="282">
        <v>18.16</v>
      </c>
      <c r="F1155" s="282">
        <v>7.29</v>
      </c>
      <c r="G1155" s="282">
        <v>25.45</v>
      </c>
    </row>
    <row r="1156" spans="1:7" ht="38.25">
      <c r="A1156" s="351" t="s">
        <v>2582</v>
      </c>
      <c r="B1156" s="352"/>
      <c r="C1156" s="351" t="s">
        <v>2583</v>
      </c>
      <c r="D1156" s="354" t="s">
        <v>16</v>
      </c>
      <c r="E1156" s="282">
        <v>28.35</v>
      </c>
      <c r="F1156" s="282">
        <v>5.51</v>
      </c>
      <c r="G1156" s="282">
        <v>33.86</v>
      </c>
    </row>
    <row r="1157" spans="1:7" ht="25.5">
      <c r="A1157" s="351" t="s">
        <v>2584</v>
      </c>
      <c r="B1157" s="352"/>
      <c r="C1157" s="351" t="s">
        <v>2585</v>
      </c>
      <c r="D1157" s="354" t="s">
        <v>16</v>
      </c>
      <c r="E1157" s="282">
        <v>9.57</v>
      </c>
      <c r="F1157" s="282">
        <v>2.31</v>
      </c>
      <c r="G1157" s="282">
        <v>11.88</v>
      </c>
    </row>
    <row r="1158" spans="1:7" ht="12.75">
      <c r="A1158" s="351" t="s">
        <v>2586</v>
      </c>
      <c r="B1158" s="352"/>
      <c r="C1158" s="351" t="s">
        <v>2587</v>
      </c>
      <c r="D1158" s="354" t="s">
        <v>16</v>
      </c>
      <c r="E1158" s="282">
        <v>4.63</v>
      </c>
      <c r="F1158" s="282">
        <v>0</v>
      </c>
      <c r="G1158" s="282">
        <v>4.63</v>
      </c>
    </row>
    <row r="1159" spans="1:7" ht="25.5">
      <c r="A1159" s="351" t="s">
        <v>2588</v>
      </c>
      <c r="B1159" s="352"/>
      <c r="C1159" s="351" t="s">
        <v>2589</v>
      </c>
      <c r="D1159" s="354" t="s">
        <v>16</v>
      </c>
      <c r="E1159" s="282">
        <v>15.99</v>
      </c>
      <c r="F1159" s="282">
        <v>0</v>
      </c>
      <c r="G1159" s="282">
        <v>15.99</v>
      </c>
    </row>
    <row r="1160" spans="1:7" ht="12.75">
      <c r="A1160" s="357" t="s">
        <v>2590</v>
      </c>
      <c r="B1160" s="358" t="s">
        <v>8180</v>
      </c>
      <c r="C1160" s="358" t="s">
        <v>8180</v>
      </c>
      <c r="D1160" s="359"/>
      <c r="E1160" s="360"/>
      <c r="F1160" s="360"/>
      <c r="G1160" s="360"/>
    </row>
    <row r="1161" spans="1:7" ht="25.5">
      <c r="A1161" s="351" t="s">
        <v>2591</v>
      </c>
      <c r="B1161" s="352"/>
      <c r="C1161" s="351" t="s">
        <v>2592</v>
      </c>
      <c r="D1161" s="354" t="s">
        <v>16</v>
      </c>
      <c r="E1161" s="282">
        <v>66.44</v>
      </c>
      <c r="F1161" s="282">
        <v>6.25</v>
      </c>
      <c r="G1161" s="282">
        <v>72.69</v>
      </c>
    </row>
    <row r="1162" spans="1:7" ht="38.25">
      <c r="A1162" s="351" t="s">
        <v>2593</v>
      </c>
      <c r="B1162" s="352"/>
      <c r="C1162" s="351" t="s">
        <v>2594</v>
      </c>
      <c r="D1162" s="354" t="s">
        <v>16</v>
      </c>
      <c r="E1162" s="282">
        <v>26.08</v>
      </c>
      <c r="F1162" s="282">
        <v>5.51</v>
      </c>
      <c r="G1162" s="282">
        <v>31.59</v>
      </c>
    </row>
    <row r="1163" spans="1:7" ht="12.75">
      <c r="A1163" s="357" t="s">
        <v>2595</v>
      </c>
      <c r="B1163" s="358" t="s">
        <v>8181</v>
      </c>
      <c r="C1163" s="358" t="s">
        <v>8181</v>
      </c>
      <c r="D1163" s="359"/>
      <c r="E1163" s="360"/>
      <c r="F1163" s="360"/>
      <c r="G1163" s="360"/>
    </row>
    <row r="1164" spans="1:7" ht="12.75">
      <c r="A1164" s="351" t="s">
        <v>2596</v>
      </c>
      <c r="B1164" s="352"/>
      <c r="C1164" s="351" t="s">
        <v>2597</v>
      </c>
      <c r="D1164" s="354" t="s">
        <v>63</v>
      </c>
      <c r="E1164" s="282">
        <v>5.38</v>
      </c>
      <c r="F1164" s="282">
        <v>6.58</v>
      </c>
      <c r="G1164" s="282">
        <v>11.96</v>
      </c>
    </row>
    <row r="1165" spans="1:7" ht="12.75">
      <c r="A1165" s="351" t="s">
        <v>2598</v>
      </c>
      <c r="B1165" s="352"/>
      <c r="C1165" s="351" t="s">
        <v>2599</v>
      </c>
      <c r="D1165" s="354" t="s">
        <v>63</v>
      </c>
      <c r="E1165" s="282">
        <v>2.44</v>
      </c>
      <c r="F1165" s="282">
        <v>23.05</v>
      </c>
      <c r="G1165" s="282">
        <v>25.49</v>
      </c>
    </row>
    <row r="1166" spans="1:7" ht="25.5">
      <c r="A1166" s="351" t="s">
        <v>2600</v>
      </c>
      <c r="B1166" s="352"/>
      <c r="C1166" s="351" t="s">
        <v>2601</v>
      </c>
      <c r="D1166" s="354" t="s">
        <v>63</v>
      </c>
      <c r="E1166" s="282">
        <v>0</v>
      </c>
      <c r="F1166" s="282">
        <v>50.47</v>
      </c>
      <c r="G1166" s="282">
        <v>50.47</v>
      </c>
    </row>
    <row r="1167" spans="1:7" ht="25.5">
      <c r="A1167" s="351" t="s">
        <v>2602</v>
      </c>
      <c r="B1167" s="352"/>
      <c r="C1167" s="351" t="s">
        <v>2603</v>
      </c>
      <c r="D1167" s="354" t="s">
        <v>2</v>
      </c>
      <c r="E1167" s="282">
        <v>55.23</v>
      </c>
      <c r="F1167" s="282">
        <v>0</v>
      </c>
      <c r="G1167" s="282">
        <v>55.23</v>
      </c>
    </row>
    <row r="1168" spans="1:7" ht="12.75">
      <c r="A1168" s="351" t="s">
        <v>2604</v>
      </c>
      <c r="B1168" s="352"/>
      <c r="C1168" s="351" t="s">
        <v>2605</v>
      </c>
      <c r="D1168" s="354" t="s">
        <v>16</v>
      </c>
      <c r="E1168" s="282">
        <v>0</v>
      </c>
      <c r="F1168" s="282">
        <v>8.39</v>
      </c>
      <c r="G1168" s="282">
        <v>8.39</v>
      </c>
    </row>
    <row r="1169" spans="1:7" ht="25.5">
      <c r="A1169" s="351" t="s">
        <v>2606</v>
      </c>
      <c r="B1169" s="352"/>
      <c r="C1169" s="351" t="s">
        <v>2607</v>
      </c>
      <c r="D1169" s="354" t="s">
        <v>16</v>
      </c>
      <c r="E1169" s="282">
        <v>9.69</v>
      </c>
      <c r="F1169" s="282">
        <v>9.0399999999999991</v>
      </c>
      <c r="G1169" s="282">
        <v>18.73</v>
      </c>
    </row>
    <row r="1170" spans="1:7" ht="25.5">
      <c r="A1170" s="351" t="s">
        <v>2608</v>
      </c>
      <c r="B1170" s="352"/>
      <c r="C1170" s="351" t="s">
        <v>2609</v>
      </c>
      <c r="D1170" s="354" t="s">
        <v>16</v>
      </c>
      <c r="E1170" s="282">
        <v>13.14</v>
      </c>
      <c r="F1170" s="282">
        <v>9.0399999999999991</v>
      </c>
      <c r="G1170" s="282">
        <v>22.18</v>
      </c>
    </row>
    <row r="1171" spans="1:7" ht="12.75">
      <c r="A1171" s="351" t="s">
        <v>2610</v>
      </c>
      <c r="B1171" s="352"/>
      <c r="C1171" s="351" t="s">
        <v>2611</v>
      </c>
      <c r="D1171" s="354" t="s">
        <v>2</v>
      </c>
      <c r="E1171" s="282">
        <v>19.48</v>
      </c>
      <c r="F1171" s="282">
        <v>2.31</v>
      </c>
      <c r="G1171" s="282">
        <v>21.79</v>
      </c>
    </row>
    <row r="1172" spans="1:7" ht="12.75">
      <c r="A1172" s="351" t="s">
        <v>2612</v>
      </c>
      <c r="B1172" s="352"/>
      <c r="C1172" s="351" t="s">
        <v>2613</v>
      </c>
      <c r="D1172" s="354" t="s">
        <v>16</v>
      </c>
      <c r="E1172" s="282">
        <v>8.73</v>
      </c>
      <c r="F1172" s="282">
        <v>1.1499999999999999</v>
      </c>
      <c r="G1172" s="282">
        <v>9.8800000000000008</v>
      </c>
    </row>
    <row r="1173" spans="1:7" ht="12.75">
      <c r="A1173" s="361" t="s">
        <v>2614</v>
      </c>
      <c r="B1173" s="361" t="s">
        <v>8182</v>
      </c>
      <c r="C1173" s="361" t="s">
        <v>8182</v>
      </c>
      <c r="D1173" s="362"/>
      <c r="E1173" s="363"/>
      <c r="F1173" s="363"/>
      <c r="G1173" s="363"/>
    </row>
    <row r="1174" spans="1:7" ht="12.75">
      <c r="A1174" s="348" t="s">
        <v>2615</v>
      </c>
      <c r="B1174" s="348" t="s">
        <v>8183</v>
      </c>
      <c r="C1174" s="348" t="s">
        <v>8183</v>
      </c>
      <c r="D1174" s="349"/>
      <c r="E1174" s="350"/>
      <c r="F1174" s="350"/>
      <c r="G1174" s="350"/>
    </row>
    <row r="1175" spans="1:7" ht="25.5">
      <c r="A1175" s="351" t="s">
        <v>2616</v>
      </c>
      <c r="B1175" s="352"/>
      <c r="C1175" s="351" t="s">
        <v>2617</v>
      </c>
      <c r="D1175" s="354" t="s">
        <v>63</v>
      </c>
      <c r="E1175" s="282">
        <v>19.47</v>
      </c>
      <c r="F1175" s="282">
        <v>19.75</v>
      </c>
      <c r="G1175" s="282">
        <v>39.22</v>
      </c>
    </row>
    <row r="1176" spans="1:7" ht="25.5">
      <c r="A1176" s="351" t="s">
        <v>2618</v>
      </c>
      <c r="B1176" s="352"/>
      <c r="C1176" s="351" t="s">
        <v>2619</v>
      </c>
      <c r="D1176" s="354" t="s">
        <v>63</v>
      </c>
      <c r="E1176" s="282">
        <v>35.9</v>
      </c>
      <c r="F1176" s="282">
        <v>39.5</v>
      </c>
      <c r="G1176" s="282">
        <v>75.400000000000006</v>
      </c>
    </row>
    <row r="1177" spans="1:7" ht="25.5">
      <c r="A1177" s="351" t="s">
        <v>2620</v>
      </c>
      <c r="B1177" s="352"/>
      <c r="C1177" s="351" t="s">
        <v>2621</v>
      </c>
      <c r="D1177" s="354" t="s">
        <v>63</v>
      </c>
      <c r="E1177" s="282">
        <v>60.11</v>
      </c>
      <c r="F1177" s="282">
        <v>42.8</v>
      </c>
      <c r="G1177" s="282">
        <v>102.91</v>
      </c>
    </row>
    <row r="1178" spans="1:7" ht="25.5">
      <c r="A1178" s="351" t="s">
        <v>2622</v>
      </c>
      <c r="B1178" s="352"/>
      <c r="C1178" s="351" t="s">
        <v>2623</v>
      </c>
      <c r="D1178" s="354" t="s">
        <v>16</v>
      </c>
      <c r="E1178" s="282">
        <v>9.57</v>
      </c>
      <c r="F1178" s="282">
        <v>13.17</v>
      </c>
      <c r="G1178" s="282">
        <v>22.74</v>
      </c>
    </row>
    <row r="1179" spans="1:7" ht="38.25">
      <c r="A1179" s="351" t="s">
        <v>2624</v>
      </c>
      <c r="B1179" s="352"/>
      <c r="C1179" s="351" t="s">
        <v>2625</v>
      </c>
      <c r="D1179" s="354" t="s">
        <v>63</v>
      </c>
      <c r="E1179" s="282">
        <v>79.08</v>
      </c>
      <c r="F1179" s="282">
        <v>39.5</v>
      </c>
      <c r="G1179" s="282">
        <v>118.58</v>
      </c>
    </row>
    <row r="1180" spans="1:7" ht="25.5">
      <c r="A1180" s="351" t="s">
        <v>2626</v>
      </c>
      <c r="B1180" s="352"/>
      <c r="C1180" s="351" t="s">
        <v>2627</v>
      </c>
      <c r="D1180" s="354" t="s">
        <v>63</v>
      </c>
      <c r="E1180" s="282">
        <v>62.4</v>
      </c>
      <c r="F1180" s="282">
        <v>19.75</v>
      </c>
      <c r="G1180" s="282">
        <v>82.15</v>
      </c>
    </row>
    <row r="1181" spans="1:7" ht="12.75">
      <c r="A1181" s="357" t="s">
        <v>2628</v>
      </c>
      <c r="B1181" s="358" t="s">
        <v>8184</v>
      </c>
      <c r="C1181" s="358" t="s">
        <v>8184</v>
      </c>
      <c r="D1181" s="359"/>
      <c r="E1181" s="360"/>
      <c r="F1181" s="360"/>
      <c r="G1181" s="360"/>
    </row>
    <row r="1182" spans="1:7" ht="12.75">
      <c r="A1182" s="351" t="s">
        <v>2629</v>
      </c>
      <c r="B1182" s="352"/>
      <c r="C1182" s="351" t="s">
        <v>2630</v>
      </c>
      <c r="D1182" s="354" t="s">
        <v>63</v>
      </c>
      <c r="E1182" s="282">
        <v>60.7</v>
      </c>
      <c r="F1182" s="282">
        <v>0</v>
      </c>
      <c r="G1182" s="282">
        <v>60.7</v>
      </c>
    </row>
    <row r="1183" spans="1:7" ht="25.5">
      <c r="A1183" s="351" t="s">
        <v>2631</v>
      </c>
      <c r="B1183" s="352"/>
      <c r="C1183" s="351" t="s">
        <v>2632</v>
      </c>
      <c r="D1183" s="354" t="s">
        <v>63</v>
      </c>
      <c r="E1183" s="282">
        <v>63.51</v>
      </c>
      <c r="F1183" s="282">
        <v>0</v>
      </c>
      <c r="G1183" s="282">
        <v>63.51</v>
      </c>
    </row>
    <row r="1184" spans="1:7" ht="51">
      <c r="A1184" s="351" t="s">
        <v>2633</v>
      </c>
      <c r="B1184" s="352"/>
      <c r="C1184" s="351" t="s">
        <v>2634</v>
      </c>
      <c r="D1184" s="354" t="s">
        <v>63</v>
      </c>
      <c r="E1184" s="282">
        <v>73.42</v>
      </c>
      <c r="F1184" s="282">
        <v>0</v>
      </c>
      <c r="G1184" s="282">
        <v>73.42</v>
      </c>
    </row>
    <row r="1185" spans="1:7" ht="25.5">
      <c r="A1185" s="351" t="s">
        <v>2635</v>
      </c>
      <c r="B1185" s="352"/>
      <c r="C1185" s="351" t="s">
        <v>2636</v>
      </c>
      <c r="D1185" s="354" t="s">
        <v>63</v>
      </c>
      <c r="E1185" s="282">
        <v>86.33</v>
      </c>
      <c r="F1185" s="282">
        <v>0</v>
      </c>
      <c r="G1185" s="282">
        <v>86.33</v>
      </c>
    </row>
    <row r="1186" spans="1:7" ht="12.75">
      <c r="A1186" s="357" t="s">
        <v>2637</v>
      </c>
      <c r="B1186" s="358" t="s">
        <v>8185</v>
      </c>
      <c r="C1186" s="358" t="s">
        <v>8185</v>
      </c>
      <c r="D1186" s="359"/>
      <c r="E1186" s="360"/>
      <c r="F1186" s="360"/>
      <c r="G1186" s="360"/>
    </row>
    <row r="1187" spans="1:7" ht="25.5">
      <c r="A1187" s="351" t="s">
        <v>2638</v>
      </c>
      <c r="B1187" s="352"/>
      <c r="C1187" s="351" t="s">
        <v>2639</v>
      </c>
      <c r="D1187" s="354" t="s">
        <v>63</v>
      </c>
      <c r="E1187" s="282">
        <v>48.49</v>
      </c>
      <c r="F1187" s="282">
        <v>0</v>
      </c>
      <c r="G1187" s="282">
        <v>48.49</v>
      </c>
    </row>
    <row r="1188" spans="1:7" ht="25.5">
      <c r="A1188" s="351" t="s">
        <v>2640</v>
      </c>
      <c r="B1188" s="352"/>
      <c r="C1188" s="351" t="s">
        <v>2641</v>
      </c>
      <c r="D1188" s="354" t="s">
        <v>63</v>
      </c>
      <c r="E1188" s="282">
        <v>79.52</v>
      </c>
      <c r="F1188" s="282">
        <v>0</v>
      </c>
      <c r="G1188" s="282">
        <v>79.52</v>
      </c>
    </row>
    <row r="1189" spans="1:7" ht="25.5">
      <c r="A1189" s="351" t="s">
        <v>2642</v>
      </c>
      <c r="B1189" s="352"/>
      <c r="C1189" s="351" t="s">
        <v>2643</v>
      </c>
      <c r="D1189" s="354" t="s">
        <v>63</v>
      </c>
      <c r="E1189" s="282">
        <v>97.49</v>
      </c>
      <c r="F1189" s="282">
        <v>0</v>
      </c>
      <c r="G1189" s="282">
        <v>97.49</v>
      </c>
    </row>
    <row r="1190" spans="1:7" ht="25.5">
      <c r="A1190" s="351" t="s">
        <v>2644</v>
      </c>
      <c r="B1190" s="352"/>
      <c r="C1190" s="351" t="s">
        <v>2645</v>
      </c>
      <c r="D1190" s="354" t="s">
        <v>63</v>
      </c>
      <c r="E1190" s="282">
        <v>73.09</v>
      </c>
      <c r="F1190" s="282">
        <v>0</v>
      </c>
      <c r="G1190" s="282">
        <v>73.09</v>
      </c>
    </row>
    <row r="1191" spans="1:7" ht="12.75">
      <c r="A1191" s="351" t="s">
        <v>2646</v>
      </c>
      <c r="B1191" s="352"/>
      <c r="C1191" s="351" t="s">
        <v>2647</v>
      </c>
      <c r="D1191" s="354" t="s">
        <v>63</v>
      </c>
      <c r="E1191" s="282">
        <v>75.37</v>
      </c>
      <c r="F1191" s="282">
        <v>0</v>
      </c>
      <c r="G1191" s="282">
        <v>75.37</v>
      </c>
    </row>
    <row r="1192" spans="1:7" ht="12.75">
      <c r="A1192" s="351" t="s">
        <v>2648</v>
      </c>
      <c r="B1192" s="352"/>
      <c r="C1192" s="351" t="s">
        <v>2649</v>
      </c>
      <c r="D1192" s="354" t="s">
        <v>63</v>
      </c>
      <c r="E1192" s="282">
        <v>52.57</v>
      </c>
      <c r="F1192" s="282">
        <v>0</v>
      </c>
      <c r="G1192" s="282">
        <v>52.57</v>
      </c>
    </row>
    <row r="1193" spans="1:7" ht="25.5">
      <c r="A1193" s="351" t="s">
        <v>2650</v>
      </c>
      <c r="B1193" s="352"/>
      <c r="C1193" s="351" t="s">
        <v>2651</v>
      </c>
      <c r="D1193" s="354" t="s">
        <v>63</v>
      </c>
      <c r="E1193" s="282">
        <v>154.38</v>
      </c>
      <c r="F1193" s="282">
        <v>0</v>
      </c>
      <c r="G1193" s="282">
        <v>154.38</v>
      </c>
    </row>
    <row r="1194" spans="1:7" ht="25.5">
      <c r="A1194" s="351" t="s">
        <v>2652</v>
      </c>
      <c r="B1194" s="352"/>
      <c r="C1194" s="351" t="s">
        <v>2653</v>
      </c>
      <c r="D1194" s="354" t="s">
        <v>63</v>
      </c>
      <c r="E1194" s="282">
        <v>97.27</v>
      </c>
      <c r="F1194" s="282">
        <v>0</v>
      </c>
      <c r="G1194" s="282">
        <v>97.27</v>
      </c>
    </row>
    <row r="1195" spans="1:7" ht="12.75">
      <c r="A1195" s="357" t="s">
        <v>2654</v>
      </c>
      <c r="B1195" s="358" t="s">
        <v>8186</v>
      </c>
      <c r="C1195" s="358" t="s">
        <v>8186</v>
      </c>
      <c r="D1195" s="359"/>
      <c r="E1195" s="360"/>
      <c r="F1195" s="360"/>
      <c r="G1195" s="360"/>
    </row>
    <row r="1196" spans="1:7" ht="25.5">
      <c r="A1196" s="351" t="s">
        <v>2655</v>
      </c>
      <c r="B1196" s="352"/>
      <c r="C1196" s="351" t="s">
        <v>2656</v>
      </c>
      <c r="D1196" s="354" t="s">
        <v>63</v>
      </c>
      <c r="E1196" s="282">
        <v>239.33</v>
      </c>
      <c r="F1196" s="282">
        <v>0</v>
      </c>
      <c r="G1196" s="282">
        <v>239.33</v>
      </c>
    </row>
    <row r="1197" spans="1:7" ht="12.75">
      <c r="A1197" s="357" t="s">
        <v>2657</v>
      </c>
      <c r="B1197" s="358" t="s">
        <v>8187</v>
      </c>
      <c r="C1197" s="358" t="s">
        <v>8187</v>
      </c>
      <c r="D1197" s="359"/>
      <c r="E1197" s="360"/>
      <c r="F1197" s="360"/>
      <c r="G1197" s="360"/>
    </row>
    <row r="1198" spans="1:7" ht="25.5">
      <c r="A1198" s="351" t="s">
        <v>2658</v>
      </c>
      <c r="B1198" s="352"/>
      <c r="C1198" s="351" t="s">
        <v>2659</v>
      </c>
      <c r="D1198" s="354" t="s">
        <v>63</v>
      </c>
      <c r="E1198" s="282">
        <v>145.79</v>
      </c>
      <c r="F1198" s="282">
        <v>95.25</v>
      </c>
      <c r="G1198" s="282">
        <v>241.04</v>
      </c>
    </row>
    <row r="1199" spans="1:7" ht="25.5">
      <c r="A1199" s="351" t="s">
        <v>2660</v>
      </c>
      <c r="B1199" s="352"/>
      <c r="C1199" s="351" t="s">
        <v>2661</v>
      </c>
      <c r="D1199" s="354" t="s">
        <v>63</v>
      </c>
      <c r="E1199" s="282">
        <v>587</v>
      </c>
      <c r="F1199" s="282">
        <v>0</v>
      </c>
      <c r="G1199" s="282">
        <v>587</v>
      </c>
    </row>
    <row r="1200" spans="1:7" ht="25.5">
      <c r="A1200" s="351" t="s">
        <v>2662</v>
      </c>
      <c r="B1200" s="352"/>
      <c r="C1200" s="351" t="s">
        <v>2663</v>
      </c>
      <c r="D1200" s="354" t="s">
        <v>63</v>
      </c>
      <c r="E1200" s="282">
        <v>196.68</v>
      </c>
      <c r="F1200" s="282">
        <v>0</v>
      </c>
      <c r="G1200" s="282">
        <v>196.68</v>
      </c>
    </row>
    <row r="1201" spans="1:7" ht="38.25">
      <c r="A1201" s="351" t="s">
        <v>2664</v>
      </c>
      <c r="B1201" s="352"/>
      <c r="C1201" s="351" t="s">
        <v>2665</v>
      </c>
      <c r="D1201" s="354" t="s">
        <v>63</v>
      </c>
      <c r="E1201" s="282">
        <v>261.25</v>
      </c>
      <c r="F1201" s="282">
        <v>0</v>
      </c>
      <c r="G1201" s="282">
        <v>261.25</v>
      </c>
    </row>
    <row r="1202" spans="1:7" ht="25.5">
      <c r="A1202" s="351" t="s">
        <v>2666</v>
      </c>
      <c r="B1202" s="352"/>
      <c r="C1202" s="351" t="s">
        <v>2667</v>
      </c>
      <c r="D1202" s="354" t="s">
        <v>63</v>
      </c>
      <c r="E1202" s="282">
        <v>320</v>
      </c>
      <c r="F1202" s="282">
        <v>0</v>
      </c>
      <c r="G1202" s="282">
        <v>320</v>
      </c>
    </row>
    <row r="1203" spans="1:7" ht="38.25">
      <c r="A1203" s="351" t="s">
        <v>2668</v>
      </c>
      <c r="B1203" s="352"/>
      <c r="C1203" s="351" t="s">
        <v>2669</v>
      </c>
      <c r="D1203" s="354" t="s">
        <v>63</v>
      </c>
      <c r="E1203" s="282">
        <v>434.56</v>
      </c>
      <c r="F1203" s="282">
        <v>0</v>
      </c>
      <c r="G1203" s="282">
        <v>434.56</v>
      </c>
    </row>
    <row r="1204" spans="1:7" ht="25.5">
      <c r="A1204" s="351" t="s">
        <v>2670</v>
      </c>
      <c r="B1204" s="352"/>
      <c r="C1204" s="351" t="s">
        <v>2671</v>
      </c>
      <c r="D1204" s="354" t="s">
        <v>63</v>
      </c>
      <c r="E1204" s="282">
        <v>584.88</v>
      </c>
      <c r="F1204" s="282">
        <v>0</v>
      </c>
      <c r="G1204" s="282">
        <v>584.88</v>
      </c>
    </row>
    <row r="1205" spans="1:7" ht="25.5">
      <c r="A1205" s="351" t="s">
        <v>2672</v>
      </c>
      <c r="B1205" s="352"/>
      <c r="C1205" s="351" t="s">
        <v>2673</v>
      </c>
      <c r="D1205" s="354" t="s">
        <v>63</v>
      </c>
      <c r="E1205" s="282">
        <v>459.67</v>
      </c>
      <c r="F1205" s="282">
        <v>0</v>
      </c>
      <c r="G1205" s="282">
        <v>459.67</v>
      </c>
    </row>
    <row r="1206" spans="1:7" ht="25.5">
      <c r="A1206" s="351" t="s">
        <v>2674</v>
      </c>
      <c r="B1206" s="352"/>
      <c r="C1206" s="351" t="s">
        <v>2675</v>
      </c>
      <c r="D1206" s="354" t="s">
        <v>63</v>
      </c>
      <c r="E1206" s="282">
        <v>295.33</v>
      </c>
      <c r="F1206" s="282">
        <v>0</v>
      </c>
      <c r="G1206" s="282">
        <v>295.33</v>
      </c>
    </row>
    <row r="1207" spans="1:7" ht="38.25">
      <c r="A1207" s="351" t="s">
        <v>2676</v>
      </c>
      <c r="B1207" s="352"/>
      <c r="C1207" s="351" t="s">
        <v>2677</v>
      </c>
      <c r="D1207" s="354" t="s">
        <v>63</v>
      </c>
      <c r="E1207" s="282">
        <v>273.98</v>
      </c>
      <c r="F1207" s="282">
        <v>0</v>
      </c>
      <c r="G1207" s="282">
        <v>273.98</v>
      </c>
    </row>
    <row r="1208" spans="1:7" ht="25.5">
      <c r="A1208" s="351" t="s">
        <v>2678</v>
      </c>
      <c r="B1208" s="352"/>
      <c r="C1208" s="351" t="s">
        <v>2679</v>
      </c>
      <c r="D1208" s="354" t="s">
        <v>63</v>
      </c>
      <c r="E1208" s="282">
        <v>257.64</v>
      </c>
      <c r="F1208" s="282">
        <v>0</v>
      </c>
      <c r="G1208" s="282">
        <v>257.64</v>
      </c>
    </row>
    <row r="1209" spans="1:7" ht="38.25">
      <c r="A1209" s="351" t="s">
        <v>2680</v>
      </c>
      <c r="B1209" s="352"/>
      <c r="C1209" s="351" t="s">
        <v>2681</v>
      </c>
      <c r="D1209" s="354" t="s">
        <v>63</v>
      </c>
      <c r="E1209" s="282">
        <v>406.09</v>
      </c>
      <c r="F1209" s="282">
        <v>0</v>
      </c>
      <c r="G1209" s="282">
        <v>406.09</v>
      </c>
    </row>
    <row r="1210" spans="1:7" ht="25.5">
      <c r="A1210" s="351" t="s">
        <v>2682</v>
      </c>
      <c r="B1210" s="352"/>
      <c r="C1210" s="351" t="s">
        <v>2683</v>
      </c>
      <c r="D1210" s="354" t="s">
        <v>63</v>
      </c>
      <c r="E1210" s="282">
        <v>658.15</v>
      </c>
      <c r="F1210" s="282">
        <v>0</v>
      </c>
      <c r="G1210" s="282">
        <v>658.15</v>
      </c>
    </row>
    <row r="1211" spans="1:7" ht="12.75">
      <c r="A1211" s="357" t="s">
        <v>2684</v>
      </c>
      <c r="B1211" s="358" t="s">
        <v>8188</v>
      </c>
      <c r="C1211" s="358" t="s">
        <v>8188</v>
      </c>
      <c r="D1211" s="359"/>
      <c r="E1211" s="360"/>
      <c r="F1211" s="360"/>
      <c r="G1211" s="360"/>
    </row>
    <row r="1212" spans="1:7" ht="12.75">
      <c r="A1212" s="351" t="s">
        <v>2685</v>
      </c>
      <c r="B1212" s="352"/>
      <c r="C1212" s="351" t="s">
        <v>2686</v>
      </c>
      <c r="D1212" s="354" t="s">
        <v>63</v>
      </c>
      <c r="E1212" s="282">
        <v>40.06</v>
      </c>
      <c r="F1212" s="282">
        <v>0</v>
      </c>
      <c r="G1212" s="282">
        <v>40.06</v>
      </c>
    </row>
    <row r="1213" spans="1:7" ht="12.75">
      <c r="A1213" s="351" t="s">
        <v>2687</v>
      </c>
      <c r="B1213" s="352"/>
      <c r="C1213" s="351" t="s">
        <v>2688</v>
      </c>
      <c r="D1213" s="354" t="s">
        <v>63</v>
      </c>
      <c r="E1213" s="282">
        <v>0.67</v>
      </c>
      <c r="F1213" s="282">
        <v>9.8800000000000008</v>
      </c>
      <c r="G1213" s="282">
        <v>10.55</v>
      </c>
    </row>
    <row r="1214" spans="1:7" ht="25.5">
      <c r="A1214" s="351" t="s">
        <v>2689</v>
      </c>
      <c r="B1214" s="352"/>
      <c r="C1214" s="351" t="s">
        <v>2690</v>
      </c>
      <c r="D1214" s="354" t="s">
        <v>63</v>
      </c>
      <c r="E1214" s="282">
        <v>0</v>
      </c>
      <c r="F1214" s="282">
        <v>4.95</v>
      </c>
      <c r="G1214" s="282">
        <v>4.95</v>
      </c>
    </row>
    <row r="1215" spans="1:7" ht="12.75">
      <c r="A1215" s="351" t="s">
        <v>2691</v>
      </c>
      <c r="B1215" s="352"/>
      <c r="C1215" s="351" t="s">
        <v>2692</v>
      </c>
      <c r="D1215" s="354" t="s">
        <v>16</v>
      </c>
      <c r="E1215" s="282">
        <v>12.64</v>
      </c>
      <c r="F1215" s="282">
        <v>0</v>
      </c>
      <c r="G1215" s="282">
        <v>12.64</v>
      </c>
    </row>
    <row r="1216" spans="1:7" ht="25.5">
      <c r="A1216" s="351" t="s">
        <v>2693</v>
      </c>
      <c r="B1216" s="352"/>
      <c r="C1216" s="351" t="s">
        <v>2694</v>
      </c>
      <c r="D1216" s="354" t="s">
        <v>2</v>
      </c>
      <c r="E1216" s="282">
        <v>12.06</v>
      </c>
      <c r="F1216" s="282">
        <v>0</v>
      </c>
      <c r="G1216" s="282">
        <v>12.06</v>
      </c>
    </row>
    <row r="1217" spans="1:7" ht="12.75">
      <c r="A1217" s="361" t="s">
        <v>2695</v>
      </c>
      <c r="B1217" s="361" t="s">
        <v>8189</v>
      </c>
      <c r="C1217" s="361" t="s">
        <v>8189</v>
      </c>
      <c r="D1217" s="362"/>
      <c r="E1217" s="363"/>
      <c r="F1217" s="363"/>
      <c r="G1217" s="363"/>
    </row>
    <row r="1218" spans="1:7" ht="12.75">
      <c r="A1218" s="348" t="s">
        <v>2696</v>
      </c>
      <c r="B1218" s="348" t="s">
        <v>8190</v>
      </c>
      <c r="C1218" s="348" t="s">
        <v>8190</v>
      </c>
      <c r="D1218" s="349"/>
      <c r="E1218" s="350"/>
      <c r="F1218" s="350"/>
      <c r="G1218" s="350"/>
    </row>
    <row r="1219" spans="1:7" ht="12.75">
      <c r="A1219" s="351" t="s">
        <v>2697</v>
      </c>
      <c r="B1219" s="352"/>
      <c r="C1219" s="351" t="s">
        <v>2698</v>
      </c>
      <c r="D1219" s="354" t="s">
        <v>63</v>
      </c>
      <c r="E1219" s="282">
        <v>516.6</v>
      </c>
      <c r="F1219" s="282">
        <v>43.11</v>
      </c>
      <c r="G1219" s="282">
        <v>559.71</v>
      </c>
    </row>
    <row r="1220" spans="1:7" ht="12.75">
      <c r="A1220" s="351" t="s">
        <v>2699</v>
      </c>
      <c r="B1220" s="352"/>
      <c r="C1220" s="351" t="s">
        <v>2700</v>
      </c>
      <c r="D1220" s="354" t="s">
        <v>63</v>
      </c>
      <c r="E1220" s="282">
        <v>433.21</v>
      </c>
      <c r="F1220" s="282">
        <v>43.11</v>
      </c>
      <c r="G1220" s="282">
        <v>476.32</v>
      </c>
    </row>
    <row r="1221" spans="1:7" ht="12.75">
      <c r="A1221" s="357" t="s">
        <v>2701</v>
      </c>
      <c r="B1221" s="358" t="s">
        <v>8191</v>
      </c>
      <c r="C1221" s="358" t="s">
        <v>8191</v>
      </c>
      <c r="D1221" s="359"/>
      <c r="E1221" s="360"/>
      <c r="F1221" s="360"/>
      <c r="G1221" s="360"/>
    </row>
    <row r="1222" spans="1:7" ht="25.5">
      <c r="A1222" s="351" t="s">
        <v>2702</v>
      </c>
      <c r="B1222" s="352"/>
      <c r="C1222" s="351" t="s">
        <v>2703</v>
      </c>
      <c r="D1222" s="354" t="s">
        <v>63</v>
      </c>
      <c r="E1222" s="282">
        <v>350.3</v>
      </c>
      <c r="F1222" s="282">
        <v>45.44</v>
      </c>
      <c r="G1222" s="282">
        <v>395.74</v>
      </c>
    </row>
    <row r="1223" spans="1:7" ht="25.5">
      <c r="A1223" s="351" t="s">
        <v>2704</v>
      </c>
      <c r="B1223" s="352"/>
      <c r="C1223" s="351" t="s">
        <v>2705</v>
      </c>
      <c r="D1223" s="354" t="s">
        <v>2</v>
      </c>
      <c r="E1223" s="282">
        <v>606.54999999999995</v>
      </c>
      <c r="F1223" s="282">
        <v>92.19</v>
      </c>
      <c r="G1223" s="282">
        <v>698.74</v>
      </c>
    </row>
    <row r="1224" spans="1:7" ht="25.5">
      <c r="A1224" s="351" t="s">
        <v>2706</v>
      </c>
      <c r="B1224" s="352"/>
      <c r="C1224" s="351" t="s">
        <v>2707</v>
      </c>
      <c r="D1224" s="354" t="s">
        <v>2</v>
      </c>
      <c r="E1224" s="282">
        <v>535.46</v>
      </c>
      <c r="F1224" s="282">
        <v>92.19</v>
      </c>
      <c r="G1224" s="282">
        <v>627.65</v>
      </c>
    </row>
    <row r="1225" spans="1:7" ht="25.5">
      <c r="A1225" s="351" t="s">
        <v>2708</v>
      </c>
      <c r="B1225" s="352"/>
      <c r="C1225" s="351" t="s">
        <v>2709</v>
      </c>
      <c r="D1225" s="354" t="s">
        <v>2</v>
      </c>
      <c r="E1225" s="282">
        <v>645.62</v>
      </c>
      <c r="F1225" s="282">
        <v>92.19</v>
      </c>
      <c r="G1225" s="282">
        <v>737.81</v>
      </c>
    </row>
    <row r="1226" spans="1:7" ht="25.5">
      <c r="A1226" s="351" t="s">
        <v>2710</v>
      </c>
      <c r="B1226" s="352"/>
      <c r="C1226" s="351" t="s">
        <v>2711</v>
      </c>
      <c r="D1226" s="354" t="s">
        <v>2</v>
      </c>
      <c r="E1226" s="282">
        <v>1082.8499999999999</v>
      </c>
      <c r="F1226" s="282">
        <v>115.23</v>
      </c>
      <c r="G1226" s="282">
        <v>1198.08</v>
      </c>
    </row>
    <row r="1227" spans="1:7" ht="25.5">
      <c r="A1227" s="351" t="s">
        <v>2712</v>
      </c>
      <c r="B1227" s="352"/>
      <c r="C1227" s="351" t="s">
        <v>2713</v>
      </c>
      <c r="D1227" s="354" t="s">
        <v>63</v>
      </c>
      <c r="E1227" s="282">
        <v>769.53</v>
      </c>
      <c r="F1227" s="282">
        <v>86.92</v>
      </c>
      <c r="G1227" s="282">
        <v>856.45</v>
      </c>
    </row>
    <row r="1228" spans="1:7" ht="25.5">
      <c r="A1228" s="351" t="s">
        <v>2714</v>
      </c>
      <c r="B1228" s="352"/>
      <c r="C1228" s="351" t="s">
        <v>2715</v>
      </c>
      <c r="D1228" s="354" t="s">
        <v>2</v>
      </c>
      <c r="E1228" s="282">
        <v>682.83</v>
      </c>
      <c r="F1228" s="282">
        <v>85.6</v>
      </c>
      <c r="G1228" s="282">
        <v>768.43</v>
      </c>
    </row>
    <row r="1229" spans="1:7" ht="25.5">
      <c r="A1229" s="351" t="s">
        <v>2716</v>
      </c>
      <c r="B1229" s="352"/>
      <c r="C1229" s="351" t="s">
        <v>2717</v>
      </c>
      <c r="D1229" s="354" t="s">
        <v>2</v>
      </c>
      <c r="E1229" s="282">
        <v>616.54</v>
      </c>
      <c r="F1229" s="282">
        <v>85.6</v>
      </c>
      <c r="G1229" s="282">
        <v>702.14</v>
      </c>
    </row>
    <row r="1230" spans="1:7" ht="25.5">
      <c r="A1230" s="351" t="s">
        <v>2718</v>
      </c>
      <c r="B1230" s="352"/>
      <c r="C1230" s="351" t="s">
        <v>2719</v>
      </c>
      <c r="D1230" s="354" t="s">
        <v>2</v>
      </c>
      <c r="E1230" s="282">
        <v>731.49</v>
      </c>
      <c r="F1230" s="282">
        <v>85.6</v>
      </c>
      <c r="G1230" s="282">
        <v>817.09</v>
      </c>
    </row>
    <row r="1231" spans="1:7" ht="25.5">
      <c r="A1231" s="351" t="s">
        <v>2720</v>
      </c>
      <c r="B1231" s="352"/>
      <c r="C1231" s="351" t="s">
        <v>2721</v>
      </c>
      <c r="D1231" s="354" t="s">
        <v>2</v>
      </c>
      <c r="E1231" s="282">
        <v>1108.1600000000001</v>
      </c>
      <c r="F1231" s="282">
        <v>111.94</v>
      </c>
      <c r="G1231" s="282">
        <v>1220.0999999999999</v>
      </c>
    </row>
    <row r="1232" spans="1:7" ht="12.75">
      <c r="A1232" s="357" t="s">
        <v>2722</v>
      </c>
      <c r="B1232" s="358" t="s">
        <v>8192</v>
      </c>
      <c r="C1232" s="358" t="s">
        <v>8192</v>
      </c>
      <c r="D1232" s="359"/>
      <c r="E1232" s="360"/>
      <c r="F1232" s="360"/>
      <c r="G1232" s="360"/>
    </row>
    <row r="1233" spans="1:7" ht="38.25">
      <c r="A1233" s="351" t="s">
        <v>2723</v>
      </c>
      <c r="B1233" s="352"/>
      <c r="C1233" s="351" t="s">
        <v>2724</v>
      </c>
      <c r="D1233" s="354" t="s">
        <v>63</v>
      </c>
      <c r="E1233" s="282">
        <v>489.4</v>
      </c>
      <c r="F1233" s="282">
        <v>45.44</v>
      </c>
      <c r="G1233" s="282">
        <v>534.84</v>
      </c>
    </row>
    <row r="1234" spans="1:7" ht="25.5">
      <c r="A1234" s="351" t="s">
        <v>2725</v>
      </c>
      <c r="B1234" s="352"/>
      <c r="C1234" s="351" t="s">
        <v>2726</v>
      </c>
      <c r="D1234" s="354" t="s">
        <v>2</v>
      </c>
      <c r="E1234" s="282">
        <v>883.48</v>
      </c>
      <c r="F1234" s="282">
        <v>46.09</v>
      </c>
      <c r="G1234" s="282">
        <v>929.57</v>
      </c>
    </row>
    <row r="1235" spans="1:7" ht="25.5">
      <c r="A1235" s="351" t="s">
        <v>2727</v>
      </c>
      <c r="B1235" s="352"/>
      <c r="C1235" s="351" t="s">
        <v>2728</v>
      </c>
      <c r="D1235" s="354" t="s">
        <v>2</v>
      </c>
      <c r="E1235" s="282">
        <v>818.02</v>
      </c>
      <c r="F1235" s="282">
        <v>46.09</v>
      </c>
      <c r="G1235" s="282">
        <v>864.11</v>
      </c>
    </row>
    <row r="1236" spans="1:7" ht="38.25">
      <c r="A1236" s="351" t="s">
        <v>2729</v>
      </c>
      <c r="B1236" s="352"/>
      <c r="C1236" s="351" t="s">
        <v>2730</v>
      </c>
      <c r="D1236" s="354" t="s">
        <v>2</v>
      </c>
      <c r="E1236" s="282">
        <v>914.06</v>
      </c>
      <c r="F1236" s="282">
        <v>92.19</v>
      </c>
      <c r="G1236" s="282">
        <v>1006.25</v>
      </c>
    </row>
    <row r="1237" spans="1:7" ht="38.25">
      <c r="A1237" s="351" t="s">
        <v>2731</v>
      </c>
      <c r="B1237" s="352"/>
      <c r="C1237" s="351" t="s">
        <v>2732</v>
      </c>
      <c r="D1237" s="354" t="s">
        <v>2</v>
      </c>
      <c r="E1237" s="282">
        <v>926.91</v>
      </c>
      <c r="F1237" s="282">
        <v>92.19</v>
      </c>
      <c r="G1237" s="282">
        <v>1019.1</v>
      </c>
    </row>
    <row r="1238" spans="1:7" ht="38.25">
      <c r="A1238" s="351" t="s">
        <v>2733</v>
      </c>
      <c r="B1238" s="352"/>
      <c r="C1238" s="351" t="s">
        <v>2734</v>
      </c>
      <c r="D1238" s="354" t="s">
        <v>2</v>
      </c>
      <c r="E1238" s="282">
        <v>979.52</v>
      </c>
      <c r="F1238" s="282">
        <v>92.19</v>
      </c>
      <c r="G1238" s="282">
        <v>1071.71</v>
      </c>
    </row>
    <row r="1239" spans="1:7" ht="38.25">
      <c r="A1239" s="351" t="s">
        <v>2735</v>
      </c>
      <c r="B1239" s="352"/>
      <c r="C1239" s="351" t="s">
        <v>2736</v>
      </c>
      <c r="D1239" s="354" t="s">
        <v>2</v>
      </c>
      <c r="E1239" s="282">
        <v>1647.05</v>
      </c>
      <c r="F1239" s="282">
        <v>115.23</v>
      </c>
      <c r="G1239" s="282">
        <v>1762.28</v>
      </c>
    </row>
    <row r="1240" spans="1:7" ht="38.25">
      <c r="A1240" s="351" t="s">
        <v>2737</v>
      </c>
      <c r="B1240" s="352"/>
      <c r="C1240" s="351" t="s">
        <v>2738</v>
      </c>
      <c r="D1240" s="354" t="s">
        <v>2</v>
      </c>
      <c r="E1240" s="282">
        <v>1744.16</v>
      </c>
      <c r="F1240" s="282">
        <v>115.23</v>
      </c>
      <c r="G1240" s="282">
        <v>1859.39</v>
      </c>
    </row>
    <row r="1241" spans="1:7" ht="38.25">
      <c r="A1241" s="351" t="s">
        <v>2739</v>
      </c>
      <c r="B1241" s="352"/>
      <c r="C1241" s="351" t="s">
        <v>2740</v>
      </c>
      <c r="D1241" s="354" t="s">
        <v>2</v>
      </c>
      <c r="E1241" s="282">
        <v>3192.97</v>
      </c>
      <c r="F1241" s="282">
        <v>131.69999999999999</v>
      </c>
      <c r="G1241" s="282">
        <v>3324.67</v>
      </c>
    </row>
    <row r="1242" spans="1:7" ht="38.25">
      <c r="A1242" s="351" t="s">
        <v>2741</v>
      </c>
      <c r="B1242" s="352"/>
      <c r="C1242" s="351" t="s">
        <v>2742</v>
      </c>
      <c r="D1242" s="354" t="s">
        <v>63</v>
      </c>
      <c r="E1242" s="282">
        <v>523.87</v>
      </c>
      <c r="F1242" s="282">
        <v>43.46</v>
      </c>
      <c r="G1242" s="282">
        <v>567.33000000000004</v>
      </c>
    </row>
    <row r="1243" spans="1:7" ht="38.25">
      <c r="A1243" s="351" t="s">
        <v>2743</v>
      </c>
      <c r="B1243" s="352"/>
      <c r="C1243" s="351" t="s">
        <v>2744</v>
      </c>
      <c r="D1243" s="354" t="s">
        <v>2</v>
      </c>
      <c r="E1243" s="282">
        <v>682</v>
      </c>
      <c r="F1243" s="282">
        <v>11.53</v>
      </c>
      <c r="G1243" s="282">
        <v>693.53</v>
      </c>
    </row>
    <row r="1244" spans="1:7" ht="38.25">
      <c r="A1244" s="351" t="s">
        <v>2745</v>
      </c>
      <c r="B1244" s="352"/>
      <c r="C1244" s="351" t="s">
        <v>2746</v>
      </c>
      <c r="D1244" s="354" t="s">
        <v>2</v>
      </c>
      <c r="E1244" s="282">
        <v>939.93</v>
      </c>
      <c r="F1244" s="282">
        <v>88.89</v>
      </c>
      <c r="G1244" s="282">
        <v>1028.82</v>
      </c>
    </row>
    <row r="1245" spans="1:7" ht="38.25">
      <c r="A1245" s="351" t="s">
        <v>2747</v>
      </c>
      <c r="B1245" s="352"/>
      <c r="C1245" s="351" t="s">
        <v>2748</v>
      </c>
      <c r="D1245" s="354" t="s">
        <v>2</v>
      </c>
      <c r="E1245" s="282">
        <v>990.34</v>
      </c>
      <c r="F1245" s="282">
        <v>85.6</v>
      </c>
      <c r="G1245" s="282">
        <v>1075.94</v>
      </c>
    </row>
    <row r="1246" spans="1:7" ht="38.25">
      <c r="A1246" s="351" t="s">
        <v>2749</v>
      </c>
      <c r="B1246" s="352"/>
      <c r="C1246" s="351" t="s">
        <v>2750</v>
      </c>
      <c r="D1246" s="354" t="s">
        <v>2</v>
      </c>
      <c r="E1246" s="282">
        <v>1012.78</v>
      </c>
      <c r="F1246" s="282">
        <v>85.6</v>
      </c>
      <c r="G1246" s="282">
        <v>1098.3800000000001</v>
      </c>
    </row>
    <row r="1247" spans="1:7" ht="38.25">
      <c r="A1247" s="351" t="s">
        <v>2751</v>
      </c>
      <c r="B1247" s="352"/>
      <c r="C1247" s="351" t="s">
        <v>2752</v>
      </c>
      <c r="D1247" s="354" t="s">
        <v>2</v>
      </c>
      <c r="E1247" s="282">
        <v>1065.3900000000001</v>
      </c>
      <c r="F1247" s="282">
        <v>85.6</v>
      </c>
      <c r="G1247" s="282">
        <v>1150.99</v>
      </c>
    </row>
    <row r="1248" spans="1:7" ht="38.25">
      <c r="A1248" s="351" t="s">
        <v>2753</v>
      </c>
      <c r="B1248" s="352"/>
      <c r="C1248" s="351" t="s">
        <v>2754</v>
      </c>
      <c r="D1248" s="354" t="s">
        <v>2</v>
      </c>
      <c r="E1248" s="282">
        <v>1672.36</v>
      </c>
      <c r="F1248" s="282">
        <v>111.94</v>
      </c>
      <c r="G1248" s="282">
        <v>1784.3</v>
      </c>
    </row>
    <row r="1249" spans="1:7" ht="38.25">
      <c r="A1249" s="351" t="s">
        <v>2755</v>
      </c>
      <c r="B1249" s="352"/>
      <c r="C1249" s="351" t="s">
        <v>2756</v>
      </c>
      <c r="D1249" s="354" t="s">
        <v>2</v>
      </c>
      <c r="E1249" s="282">
        <v>448.75</v>
      </c>
      <c r="F1249" s="282">
        <v>46.09</v>
      </c>
      <c r="G1249" s="282">
        <v>494.84</v>
      </c>
    </row>
    <row r="1250" spans="1:7" ht="12.75">
      <c r="A1250" s="357" t="s">
        <v>2757</v>
      </c>
      <c r="B1250" s="358" t="s">
        <v>8193</v>
      </c>
      <c r="C1250" s="358" t="s">
        <v>8193</v>
      </c>
      <c r="D1250" s="359"/>
      <c r="E1250" s="360"/>
      <c r="F1250" s="360"/>
      <c r="G1250" s="360"/>
    </row>
    <row r="1251" spans="1:7" ht="12.75">
      <c r="A1251" s="351" t="s">
        <v>2758</v>
      </c>
      <c r="B1251" s="352"/>
      <c r="C1251" s="351" t="s">
        <v>2759</v>
      </c>
      <c r="D1251" s="354" t="s">
        <v>63</v>
      </c>
      <c r="E1251" s="282">
        <v>58.84</v>
      </c>
      <c r="F1251" s="282">
        <v>32.92</v>
      </c>
      <c r="G1251" s="282">
        <v>91.76</v>
      </c>
    </row>
    <row r="1252" spans="1:7" ht="25.5">
      <c r="A1252" s="351" t="s">
        <v>2760</v>
      </c>
      <c r="B1252" s="352"/>
      <c r="C1252" s="351" t="s">
        <v>2761</v>
      </c>
      <c r="D1252" s="354" t="s">
        <v>16</v>
      </c>
      <c r="E1252" s="282">
        <v>4.95</v>
      </c>
      <c r="F1252" s="282">
        <v>32.92</v>
      </c>
      <c r="G1252" s="282">
        <v>37.869999999999997</v>
      </c>
    </row>
    <row r="1253" spans="1:7" ht="38.25">
      <c r="A1253" s="351" t="s">
        <v>2762</v>
      </c>
      <c r="B1253" s="352"/>
      <c r="C1253" s="351" t="s">
        <v>2763</v>
      </c>
      <c r="D1253" s="354" t="s">
        <v>16</v>
      </c>
      <c r="E1253" s="282">
        <v>49.83</v>
      </c>
      <c r="F1253" s="282">
        <v>65.84</v>
      </c>
      <c r="G1253" s="282">
        <v>115.67</v>
      </c>
    </row>
    <row r="1254" spans="1:7" ht="38.25">
      <c r="A1254" s="351" t="s">
        <v>2764</v>
      </c>
      <c r="B1254" s="352"/>
      <c r="C1254" s="351" t="s">
        <v>2765</v>
      </c>
      <c r="D1254" s="354" t="s">
        <v>63</v>
      </c>
      <c r="E1254" s="282">
        <v>1483.08</v>
      </c>
      <c r="F1254" s="282">
        <v>0</v>
      </c>
      <c r="G1254" s="282">
        <v>1483.08</v>
      </c>
    </row>
    <row r="1255" spans="1:7" ht="38.25">
      <c r="A1255" s="351" t="s">
        <v>2766</v>
      </c>
      <c r="B1255" s="352"/>
      <c r="C1255" s="351" t="s">
        <v>2767</v>
      </c>
      <c r="D1255" s="354" t="s">
        <v>63</v>
      </c>
      <c r="E1255" s="282">
        <v>739.46</v>
      </c>
      <c r="F1255" s="282">
        <v>0</v>
      </c>
      <c r="G1255" s="282">
        <v>739.46</v>
      </c>
    </row>
    <row r="1256" spans="1:7" ht="38.25">
      <c r="A1256" s="351" t="s">
        <v>2768</v>
      </c>
      <c r="B1256" s="352"/>
      <c r="C1256" s="351" t="s">
        <v>2769</v>
      </c>
      <c r="D1256" s="354" t="s">
        <v>63</v>
      </c>
      <c r="E1256" s="282">
        <v>398.54</v>
      </c>
      <c r="F1256" s="282">
        <v>13.17</v>
      </c>
      <c r="G1256" s="282">
        <v>411.71</v>
      </c>
    </row>
    <row r="1257" spans="1:7" ht="38.25">
      <c r="A1257" s="351" t="s">
        <v>2770</v>
      </c>
      <c r="B1257" s="352"/>
      <c r="C1257" s="351" t="s">
        <v>2771</v>
      </c>
      <c r="D1257" s="354" t="s">
        <v>63</v>
      </c>
      <c r="E1257" s="282">
        <v>1100.4100000000001</v>
      </c>
      <c r="F1257" s="282">
        <v>0</v>
      </c>
      <c r="G1257" s="282">
        <v>1100.4100000000001</v>
      </c>
    </row>
    <row r="1258" spans="1:7" ht="25.5">
      <c r="A1258" s="351" t="s">
        <v>2772</v>
      </c>
      <c r="B1258" s="352"/>
      <c r="C1258" s="351" t="s">
        <v>2773</v>
      </c>
      <c r="D1258" s="354" t="s">
        <v>63</v>
      </c>
      <c r="E1258" s="282">
        <v>98.33</v>
      </c>
      <c r="F1258" s="282">
        <v>32.92</v>
      </c>
      <c r="G1258" s="282">
        <v>131.25</v>
      </c>
    </row>
    <row r="1259" spans="1:7" ht="25.5">
      <c r="A1259" s="351" t="s">
        <v>2774</v>
      </c>
      <c r="B1259" s="352"/>
      <c r="C1259" s="351" t="s">
        <v>2775</v>
      </c>
      <c r="D1259" s="354" t="s">
        <v>1</v>
      </c>
      <c r="E1259" s="282">
        <v>545.21</v>
      </c>
      <c r="F1259" s="282">
        <v>141.56</v>
      </c>
      <c r="G1259" s="282">
        <v>686.77</v>
      </c>
    </row>
    <row r="1260" spans="1:7" ht="25.5">
      <c r="A1260" s="351" t="s">
        <v>2776</v>
      </c>
      <c r="B1260" s="352"/>
      <c r="C1260" s="351" t="s">
        <v>2777</v>
      </c>
      <c r="D1260" s="354" t="s">
        <v>63</v>
      </c>
      <c r="E1260" s="282">
        <v>118.97</v>
      </c>
      <c r="F1260" s="282">
        <v>6.45</v>
      </c>
      <c r="G1260" s="282">
        <v>125.42</v>
      </c>
    </row>
    <row r="1261" spans="1:7" ht="38.25">
      <c r="A1261" s="351" t="s">
        <v>2778</v>
      </c>
      <c r="B1261" s="352"/>
      <c r="C1261" s="351" t="s">
        <v>2779</v>
      </c>
      <c r="D1261" s="354" t="s">
        <v>63</v>
      </c>
      <c r="E1261" s="282">
        <v>1302.25</v>
      </c>
      <c r="F1261" s="282">
        <v>0</v>
      </c>
      <c r="G1261" s="282">
        <v>1302.25</v>
      </c>
    </row>
    <row r="1262" spans="1:7" ht="38.25">
      <c r="A1262" s="351" t="s">
        <v>2780</v>
      </c>
      <c r="B1262" s="352"/>
      <c r="C1262" s="351" t="s">
        <v>2781</v>
      </c>
      <c r="D1262" s="354" t="s">
        <v>63</v>
      </c>
      <c r="E1262" s="282">
        <v>1343.27</v>
      </c>
      <c r="F1262" s="282">
        <v>0</v>
      </c>
      <c r="G1262" s="282">
        <v>1343.27</v>
      </c>
    </row>
    <row r="1263" spans="1:7" ht="12.75">
      <c r="A1263" s="351" t="s">
        <v>2782</v>
      </c>
      <c r="B1263" s="352"/>
      <c r="C1263" s="351" t="s">
        <v>2783</v>
      </c>
      <c r="D1263" s="354" t="s">
        <v>63</v>
      </c>
      <c r="E1263" s="282">
        <v>251.64</v>
      </c>
      <c r="F1263" s="282">
        <v>65.81</v>
      </c>
      <c r="G1263" s="282">
        <v>317.45</v>
      </c>
    </row>
    <row r="1264" spans="1:7" ht="38.25">
      <c r="A1264" s="351" t="s">
        <v>2784</v>
      </c>
      <c r="B1264" s="352"/>
      <c r="C1264" s="351" t="s">
        <v>2785</v>
      </c>
      <c r="D1264" s="354" t="s">
        <v>16</v>
      </c>
      <c r="E1264" s="282">
        <v>82.16</v>
      </c>
      <c r="F1264" s="282">
        <v>6.58</v>
      </c>
      <c r="G1264" s="282">
        <v>88.74</v>
      </c>
    </row>
    <row r="1265" spans="1:7" ht="12.75">
      <c r="A1265" s="357" t="s">
        <v>2786</v>
      </c>
      <c r="B1265" s="358" t="s">
        <v>8194</v>
      </c>
      <c r="C1265" s="358" t="s">
        <v>8194</v>
      </c>
      <c r="D1265" s="359"/>
      <c r="E1265" s="360"/>
      <c r="F1265" s="360"/>
      <c r="G1265" s="360"/>
    </row>
    <row r="1266" spans="1:7" ht="25.5">
      <c r="A1266" s="351" t="s">
        <v>2787</v>
      </c>
      <c r="B1266" s="352"/>
      <c r="C1266" s="351" t="s">
        <v>2788</v>
      </c>
      <c r="D1266" s="354" t="s">
        <v>63</v>
      </c>
      <c r="E1266" s="282">
        <v>140.69</v>
      </c>
      <c r="F1266" s="282">
        <v>45.44</v>
      </c>
      <c r="G1266" s="282">
        <v>186.13</v>
      </c>
    </row>
    <row r="1267" spans="1:7" ht="12.75">
      <c r="A1267" s="351" t="s">
        <v>2789</v>
      </c>
      <c r="B1267" s="352"/>
      <c r="C1267" s="351" t="s">
        <v>2790</v>
      </c>
      <c r="D1267" s="354" t="s">
        <v>2</v>
      </c>
      <c r="E1267" s="282">
        <v>286.52</v>
      </c>
      <c r="F1267" s="282">
        <v>92.19</v>
      </c>
      <c r="G1267" s="282">
        <v>378.71</v>
      </c>
    </row>
    <row r="1268" spans="1:7" ht="12.75">
      <c r="A1268" s="351" t="s">
        <v>2791</v>
      </c>
      <c r="B1268" s="352"/>
      <c r="C1268" s="351" t="s">
        <v>2792</v>
      </c>
      <c r="D1268" s="354" t="s">
        <v>2</v>
      </c>
      <c r="E1268" s="282">
        <v>285.43</v>
      </c>
      <c r="F1268" s="282">
        <v>92.19</v>
      </c>
      <c r="G1268" s="282">
        <v>377.62</v>
      </c>
    </row>
    <row r="1269" spans="1:7" ht="12.75">
      <c r="A1269" s="351" t="s">
        <v>2793</v>
      </c>
      <c r="B1269" s="352"/>
      <c r="C1269" s="351" t="s">
        <v>2794</v>
      </c>
      <c r="D1269" s="354" t="s">
        <v>2</v>
      </c>
      <c r="E1269" s="282">
        <v>289.75</v>
      </c>
      <c r="F1269" s="282">
        <v>92.19</v>
      </c>
      <c r="G1269" s="282">
        <v>381.94</v>
      </c>
    </row>
    <row r="1270" spans="1:7" ht="12.75">
      <c r="A1270" s="351" t="s">
        <v>2795</v>
      </c>
      <c r="B1270" s="352"/>
      <c r="C1270" s="351" t="s">
        <v>2796</v>
      </c>
      <c r="D1270" s="354" t="s">
        <v>2</v>
      </c>
      <c r="E1270" s="282">
        <v>303.24</v>
      </c>
      <c r="F1270" s="282">
        <v>92.19</v>
      </c>
      <c r="G1270" s="282">
        <v>395.43</v>
      </c>
    </row>
    <row r="1271" spans="1:7" ht="25.5">
      <c r="A1271" s="351" t="s">
        <v>2797</v>
      </c>
      <c r="B1271" s="352"/>
      <c r="C1271" s="351" t="s">
        <v>2798</v>
      </c>
      <c r="D1271" s="354" t="s">
        <v>2</v>
      </c>
      <c r="E1271" s="282">
        <v>434.01</v>
      </c>
      <c r="F1271" s="282">
        <v>92.19</v>
      </c>
      <c r="G1271" s="282">
        <v>526.20000000000005</v>
      </c>
    </row>
    <row r="1272" spans="1:7" ht="25.5">
      <c r="A1272" s="351" t="s">
        <v>2799</v>
      </c>
      <c r="B1272" s="352"/>
      <c r="C1272" s="351" t="s">
        <v>2800</v>
      </c>
      <c r="D1272" s="354" t="s">
        <v>2</v>
      </c>
      <c r="E1272" s="282">
        <v>482.95</v>
      </c>
      <c r="F1272" s="282">
        <v>115.23</v>
      </c>
      <c r="G1272" s="282">
        <v>598.17999999999995</v>
      </c>
    </row>
    <row r="1273" spans="1:7" ht="25.5">
      <c r="A1273" s="351" t="s">
        <v>2801</v>
      </c>
      <c r="B1273" s="352"/>
      <c r="C1273" s="351" t="s">
        <v>2802</v>
      </c>
      <c r="D1273" s="354" t="s">
        <v>2</v>
      </c>
      <c r="E1273" s="282">
        <v>509.45</v>
      </c>
      <c r="F1273" s="282">
        <v>133.34</v>
      </c>
      <c r="G1273" s="282">
        <v>642.79</v>
      </c>
    </row>
    <row r="1274" spans="1:7" ht="25.5">
      <c r="A1274" s="351" t="s">
        <v>2803</v>
      </c>
      <c r="B1274" s="352"/>
      <c r="C1274" s="351" t="s">
        <v>2804</v>
      </c>
      <c r="D1274" s="354" t="s">
        <v>2</v>
      </c>
      <c r="E1274" s="282">
        <v>191.1</v>
      </c>
      <c r="F1274" s="282">
        <v>46.09</v>
      </c>
      <c r="G1274" s="282">
        <v>237.19</v>
      </c>
    </row>
    <row r="1275" spans="1:7" ht="25.5">
      <c r="A1275" s="351" t="s">
        <v>2805</v>
      </c>
      <c r="B1275" s="352"/>
      <c r="C1275" s="351" t="s">
        <v>2806</v>
      </c>
      <c r="D1275" s="354" t="s">
        <v>2</v>
      </c>
      <c r="E1275" s="282">
        <v>194.33</v>
      </c>
      <c r="F1275" s="282">
        <v>46.09</v>
      </c>
      <c r="G1275" s="282">
        <v>240.42</v>
      </c>
    </row>
    <row r="1276" spans="1:7" ht="25.5">
      <c r="A1276" s="351" t="s">
        <v>2807</v>
      </c>
      <c r="B1276" s="352"/>
      <c r="C1276" s="351" t="s">
        <v>2808</v>
      </c>
      <c r="D1276" s="354" t="s">
        <v>2</v>
      </c>
      <c r="E1276" s="282">
        <v>207.82</v>
      </c>
      <c r="F1276" s="282">
        <v>46.09</v>
      </c>
      <c r="G1276" s="282">
        <v>253.91</v>
      </c>
    </row>
    <row r="1277" spans="1:7" ht="12.75">
      <c r="A1277" s="351" t="s">
        <v>2809</v>
      </c>
      <c r="B1277" s="352"/>
      <c r="C1277" s="351" t="s">
        <v>2810</v>
      </c>
      <c r="D1277" s="354" t="s">
        <v>2</v>
      </c>
      <c r="E1277" s="282">
        <v>276</v>
      </c>
      <c r="F1277" s="282">
        <v>46.09</v>
      </c>
      <c r="G1277" s="282">
        <v>322.08999999999997</v>
      </c>
    </row>
    <row r="1278" spans="1:7" ht="12.75">
      <c r="A1278" s="351" t="s">
        <v>2811</v>
      </c>
      <c r="B1278" s="352"/>
      <c r="C1278" s="351" t="s">
        <v>2812</v>
      </c>
      <c r="D1278" s="354" t="s">
        <v>2</v>
      </c>
      <c r="E1278" s="282">
        <v>279.23</v>
      </c>
      <c r="F1278" s="282">
        <v>46.09</v>
      </c>
      <c r="G1278" s="282">
        <v>325.32</v>
      </c>
    </row>
    <row r="1279" spans="1:7" ht="12.75">
      <c r="A1279" s="351" t="s">
        <v>2813</v>
      </c>
      <c r="B1279" s="352"/>
      <c r="C1279" s="351" t="s">
        <v>2814</v>
      </c>
      <c r="D1279" s="354" t="s">
        <v>2</v>
      </c>
      <c r="E1279" s="282">
        <v>361.71</v>
      </c>
      <c r="F1279" s="282">
        <v>85.6</v>
      </c>
      <c r="G1279" s="282">
        <v>447.31</v>
      </c>
    </row>
    <row r="1280" spans="1:7" ht="12.75">
      <c r="A1280" s="351" t="s">
        <v>2815</v>
      </c>
      <c r="B1280" s="352"/>
      <c r="C1280" s="351" t="s">
        <v>2816</v>
      </c>
      <c r="D1280" s="354" t="s">
        <v>2</v>
      </c>
      <c r="E1280" s="282">
        <v>370.83</v>
      </c>
      <c r="F1280" s="282">
        <v>85.6</v>
      </c>
      <c r="G1280" s="282">
        <v>456.43</v>
      </c>
    </row>
    <row r="1281" spans="1:7" ht="12.75">
      <c r="A1281" s="351" t="s">
        <v>2817</v>
      </c>
      <c r="B1281" s="352"/>
      <c r="C1281" s="351" t="s">
        <v>2818</v>
      </c>
      <c r="D1281" s="354" t="s">
        <v>2</v>
      </c>
      <c r="E1281" s="282">
        <v>389.11</v>
      </c>
      <c r="F1281" s="282">
        <v>85.6</v>
      </c>
      <c r="G1281" s="282">
        <v>474.71</v>
      </c>
    </row>
    <row r="1282" spans="1:7" ht="25.5">
      <c r="A1282" s="351" t="s">
        <v>2819</v>
      </c>
      <c r="B1282" s="352"/>
      <c r="C1282" s="351" t="s">
        <v>2820</v>
      </c>
      <c r="D1282" s="354" t="s">
        <v>2</v>
      </c>
      <c r="E1282" s="282">
        <v>508.26</v>
      </c>
      <c r="F1282" s="282">
        <v>111.94</v>
      </c>
      <c r="G1282" s="282">
        <v>620.20000000000005</v>
      </c>
    </row>
    <row r="1283" spans="1:7" ht="25.5">
      <c r="A1283" s="351" t="s">
        <v>2821</v>
      </c>
      <c r="B1283" s="352"/>
      <c r="C1283" s="351" t="s">
        <v>2822</v>
      </c>
      <c r="D1283" s="354" t="s">
        <v>2</v>
      </c>
      <c r="E1283" s="282">
        <v>533.9</v>
      </c>
      <c r="F1283" s="282">
        <v>111.94</v>
      </c>
      <c r="G1283" s="282">
        <v>645.84</v>
      </c>
    </row>
    <row r="1284" spans="1:7" ht="12.75">
      <c r="A1284" s="351" t="s">
        <v>2823</v>
      </c>
      <c r="B1284" s="352"/>
      <c r="C1284" s="351" t="s">
        <v>2824</v>
      </c>
      <c r="D1284" s="354" t="s">
        <v>2</v>
      </c>
      <c r="E1284" s="282">
        <v>314.72000000000003</v>
      </c>
      <c r="F1284" s="282">
        <v>46.09</v>
      </c>
      <c r="G1284" s="282">
        <v>360.81</v>
      </c>
    </row>
    <row r="1285" spans="1:7" ht="12.75">
      <c r="A1285" s="351" t="s">
        <v>2825</v>
      </c>
      <c r="B1285" s="352"/>
      <c r="C1285" s="351" t="s">
        <v>2826</v>
      </c>
      <c r="D1285" s="354" t="s">
        <v>2</v>
      </c>
      <c r="E1285" s="282">
        <v>358.01</v>
      </c>
      <c r="F1285" s="282">
        <v>46.09</v>
      </c>
      <c r="G1285" s="282">
        <v>404.1</v>
      </c>
    </row>
    <row r="1286" spans="1:7" ht="25.5">
      <c r="A1286" s="351" t="s">
        <v>2827</v>
      </c>
      <c r="B1286" s="352"/>
      <c r="C1286" s="351" t="s">
        <v>2828</v>
      </c>
      <c r="D1286" s="354" t="s">
        <v>2</v>
      </c>
      <c r="E1286" s="282">
        <v>581.84</v>
      </c>
      <c r="F1286" s="282">
        <v>115.23</v>
      </c>
      <c r="G1286" s="282">
        <v>697.07</v>
      </c>
    </row>
    <row r="1287" spans="1:7" ht="12.75">
      <c r="A1287" s="357" t="s">
        <v>2829</v>
      </c>
      <c r="B1287" s="358" t="s">
        <v>8195</v>
      </c>
      <c r="C1287" s="358" t="s">
        <v>8195</v>
      </c>
      <c r="D1287" s="359"/>
      <c r="E1287" s="360"/>
      <c r="F1287" s="360"/>
      <c r="G1287" s="360"/>
    </row>
    <row r="1288" spans="1:7" ht="38.25">
      <c r="A1288" s="351" t="s">
        <v>2830</v>
      </c>
      <c r="B1288" s="352"/>
      <c r="C1288" s="351" t="s">
        <v>2831</v>
      </c>
      <c r="D1288" s="354" t="s">
        <v>63</v>
      </c>
      <c r="E1288" s="282">
        <v>148.91999999999999</v>
      </c>
      <c r="F1288" s="282">
        <v>45.44</v>
      </c>
      <c r="G1288" s="282">
        <v>194.36</v>
      </c>
    </row>
    <row r="1289" spans="1:7" ht="25.5">
      <c r="A1289" s="351" t="s">
        <v>2832</v>
      </c>
      <c r="B1289" s="352"/>
      <c r="C1289" s="351" t="s">
        <v>2833</v>
      </c>
      <c r="D1289" s="354" t="s">
        <v>2</v>
      </c>
      <c r="E1289" s="282">
        <v>285.62</v>
      </c>
      <c r="F1289" s="282">
        <v>92.19</v>
      </c>
      <c r="G1289" s="282">
        <v>377.81</v>
      </c>
    </row>
    <row r="1290" spans="1:7" ht="25.5">
      <c r="A1290" s="351" t="s">
        <v>2834</v>
      </c>
      <c r="B1290" s="352"/>
      <c r="C1290" s="351" t="s">
        <v>2835</v>
      </c>
      <c r="D1290" s="354" t="s">
        <v>2</v>
      </c>
      <c r="E1290" s="282">
        <v>291.02</v>
      </c>
      <c r="F1290" s="282">
        <v>92.19</v>
      </c>
      <c r="G1290" s="282">
        <v>383.21</v>
      </c>
    </row>
    <row r="1291" spans="1:7" ht="25.5">
      <c r="A1291" s="351" t="s">
        <v>2836</v>
      </c>
      <c r="B1291" s="352"/>
      <c r="C1291" s="351" t="s">
        <v>2837</v>
      </c>
      <c r="D1291" s="354" t="s">
        <v>2</v>
      </c>
      <c r="E1291" s="282">
        <v>317.08</v>
      </c>
      <c r="F1291" s="282">
        <v>92.19</v>
      </c>
      <c r="G1291" s="282">
        <v>409.27</v>
      </c>
    </row>
    <row r="1292" spans="1:7" ht="12.75">
      <c r="A1292" s="357" t="s">
        <v>2838</v>
      </c>
      <c r="B1292" s="358" t="s">
        <v>8196</v>
      </c>
      <c r="C1292" s="358" t="s">
        <v>8196</v>
      </c>
      <c r="D1292" s="359"/>
      <c r="E1292" s="360"/>
      <c r="F1292" s="360"/>
      <c r="G1292" s="360"/>
    </row>
    <row r="1293" spans="1:7" ht="38.25">
      <c r="A1293" s="351" t="s">
        <v>2839</v>
      </c>
      <c r="B1293" s="352"/>
      <c r="C1293" s="351" t="s">
        <v>2840</v>
      </c>
      <c r="D1293" s="354" t="s">
        <v>2</v>
      </c>
      <c r="E1293" s="282">
        <v>467.99</v>
      </c>
      <c r="F1293" s="282">
        <v>0</v>
      </c>
      <c r="G1293" s="282">
        <v>467.99</v>
      </c>
    </row>
    <row r="1294" spans="1:7" ht="12.75">
      <c r="A1294" s="357" t="s">
        <v>2841</v>
      </c>
      <c r="B1294" s="358" t="s">
        <v>8197</v>
      </c>
      <c r="C1294" s="358" t="s">
        <v>8197</v>
      </c>
      <c r="D1294" s="359"/>
      <c r="E1294" s="360"/>
      <c r="F1294" s="360"/>
      <c r="G1294" s="360"/>
    </row>
    <row r="1295" spans="1:7" ht="51">
      <c r="A1295" s="351" t="s">
        <v>2842</v>
      </c>
      <c r="B1295" s="352"/>
      <c r="C1295" s="351" t="s">
        <v>2843</v>
      </c>
      <c r="D1295" s="354" t="s">
        <v>2</v>
      </c>
      <c r="E1295" s="282">
        <v>555.87</v>
      </c>
      <c r="F1295" s="282">
        <v>0</v>
      </c>
      <c r="G1295" s="282">
        <v>555.87</v>
      </c>
    </row>
    <row r="1296" spans="1:7" ht="51">
      <c r="A1296" s="351" t="s">
        <v>2844</v>
      </c>
      <c r="B1296" s="352"/>
      <c r="C1296" s="351" t="s">
        <v>2845</v>
      </c>
      <c r="D1296" s="354" t="s">
        <v>2</v>
      </c>
      <c r="E1296" s="282">
        <v>588.19000000000005</v>
      </c>
      <c r="F1296" s="282">
        <v>0</v>
      </c>
      <c r="G1296" s="282">
        <v>588.19000000000005</v>
      </c>
    </row>
    <row r="1297" spans="1:7" ht="51">
      <c r="A1297" s="351" t="s">
        <v>2846</v>
      </c>
      <c r="B1297" s="352"/>
      <c r="C1297" s="351" t="s">
        <v>2847</v>
      </c>
      <c r="D1297" s="354" t="s">
        <v>2</v>
      </c>
      <c r="E1297" s="282">
        <v>583</v>
      </c>
      <c r="F1297" s="282">
        <v>0</v>
      </c>
      <c r="G1297" s="282">
        <v>583</v>
      </c>
    </row>
    <row r="1298" spans="1:7" ht="63.75">
      <c r="A1298" s="351" t="s">
        <v>2848</v>
      </c>
      <c r="B1298" s="352"/>
      <c r="C1298" s="351" t="s">
        <v>2849</v>
      </c>
      <c r="D1298" s="354" t="s">
        <v>2</v>
      </c>
      <c r="E1298" s="282">
        <v>496.69</v>
      </c>
      <c r="F1298" s="282">
        <v>0</v>
      </c>
      <c r="G1298" s="282">
        <v>496.69</v>
      </c>
    </row>
    <row r="1299" spans="1:7" ht="63.75">
      <c r="A1299" s="351" t="s">
        <v>2850</v>
      </c>
      <c r="B1299" s="352"/>
      <c r="C1299" s="351" t="s">
        <v>2851</v>
      </c>
      <c r="D1299" s="354" t="s">
        <v>2</v>
      </c>
      <c r="E1299" s="282">
        <v>595.72</v>
      </c>
      <c r="F1299" s="282">
        <v>0</v>
      </c>
      <c r="G1299" s="282">
        <v>595.72</v>
      </c>
    </row>
    <row r="1300" spans="1:7" ht="76.5">
      <c r="A1300" s="351" t="s">
        <v>2852</v>
      </c>
      <c r="B1300" s="352"/>
      <c r="C1300" s="351" t="s">
        <v>2853</v>
      </c>
      <c r="D1300" s="354" t="s">
        <v>2</v>
      </c>
      <c r="E1300" s="282">
        <v>806.45</v>
      </c>
      <c r="F1300" s="282">
        <v>0</v>
      </c>
      <c r="G1300" s="282">
        <v>806.45</v>
      </c>
    </row>
    <row r="1301" spans="1:7" ht="12.75">
      <c r="A1301" s="357" t="s">
        <v>2854</v>
      </c>
      <c r="B1301" s="358" t="s">
        <v>8198</v>
      </c>
      <c r="C1301" s="358" t="s">
        <v>8198</v>
      </c>
      <c r="D1301" s="359"/>
      <c r="E1301" s="360"/>
      <c r="F1301" s="360"/>
      <c r="G1301" s="360"/>
    </row>
    <row r="1302" spans="1:7" ht="12.75">
      <c r="A1302" s="351" t="s">
        <v>2855</v>
      </c>
      <c r="B1302" s="352"/>
      <c r="C1302" s="351" t="s">
        <v>2856</v>
      </c>
      <c r="D1302" s="354" t="s">
        <v>2</v>
      </c>
      <c r="E1302" s="282">
        <v>1.67</v>
      </c>
      <c r="F1302" s="282">
        <v>42.8</v>
      </c>
      <c r="G1302" s="282">
        <v>44.47</v>
      </c>
    </row>
    <row r="1303" spans="1:7" ht="12.75">
      <c r="A1303" s="351" t="s">
        <v>2857</v>
      </c>
      <c r="B1303" s="352"/>
      <c r="C1303" s="351" t="s">
        <v>2858</v>
      </c>
      <c r="D1303" s="354" t="s">
        <v>2</v>
      </c>
      <c r="E1303" s="282">
        <v>0</v>
      </c>
      <c r="F1303" s="282">
        <v>52.67</v>
      </c>
      <c r="G1303" s="282">
        <v>52.67</v>
      </c>
    </row>
    <row r="1304" spans="1:7" ht="12.75">
      <c r="A1304" s="351" t="s">
        <v>2859</v>
      </c>
      <c r="B1304" s="352"/>
      <c r="C1304" s="351" t="s">
        <v>2860</v>
      </c>
      <c r="D1304" s="354" t="s">
        <v>16</v>
      </c>
      <c r="E1304" s="282">
        <v>0</v>
      </c>
      <c r="F1304" s="282">
        <v>1.66</v>
      </c>
      <c r="G1304" s="282">
        <v>1.66</v>
      </c>
    </row>
    <row r="1305" spans="1:7" ht="12.75">
      <c r="A1305" s="351" t="s">
        <v>2861</v>
      </c>
      <c r="B1305" s="352"/>
      <c r="C1305" s="351" t="s">
        <v>2862</v>
      </c>
      <c r="D1305" s="354" t="s">
        <v>16</v>
      </c>
      <c r="E1305" s="282">
        <v>27.45</v>
      </c>
      <c r="F1305" s="282">
        <v>9.8800000000000008</v>
      </c>
      <c r="G1305" s="282">
        <v>37.33</v>
      </c>
    </row>
    <row r="1306" spans="1:7" ht="25.5">
      <c r="A1306" s="351" t="s">
        <v>2863</v>
      </c>
      <c r="B1306" s="352"/>
      <c r="C1306" s="351" t="s">
        <v>2864</v>
      </c>
      <c r="D1306" s="354" t="s">
        <v>63</v>
      </c>
      <c r="E1306" s="282">
        <v>910.51</v>
      </c>
      <c r="F1306" s="282">
        <v>131.68</v>
      </c>
      <c r="G1306" s="282">
        <v>1042.19</v>
      </c>
    </row>
    <row r="1307" spans="1:7" ht="12.75">
      <c r="A1307" s="351" t="s">
        <v>2865</v>
      </c>
      <c r="B1307" s="352"/>
      <c r="C1307" s="351" t="s">
        <v>2866</v>
      </c>
      <c r="D1307" s="354" t="s">
        <v>16</v>
      </c>
      <c r="E1307" s="282">
        <v>3.17</v>
      </c>
      <c r="F1307" s="282">
        <v>1.66</v>
      </c>
      <c r="G1307" s="282">
        <v>4.83</v>
      </c>
    </row>
    <row r="1308" spans="1:7" ht="25.5">
      <c r="A1308" s="351" t="s">
        <v>2867</v>
      </c>
      <c r="B1308" s="352"/>
      <c r="C1308" s="351" t="s">
        <v>2868</v>
      </c>
      <c r="D1308" s="354" t="s">
        <v>2</v>
      </c>
      <c r="E1308" s="282">
        <v>233.08</v>
      </c>
      <c r="F1308" s="282">
        <v>0</v>
      </c>
      <c r="G1308" s="282">
        <v>233.08</v>
      </c>
    </row>
    <row r="1309" spans="1:7" ht="12.75">
      <c r="A1309" s="351" t="s">
        <v>2869</v>
      </c>
      <c r="B1309" s="352"/>
      <c r="C1309" s="351" t="s">
        <v>2870</v>
      </c>
      <c r="D1309" s="354" t="s">
        <v>63</v>
      </c>
      <c r="E1309" s="282">
        <v>503.64</v>
      </c>
      <c r="F1309" s="282">
        <v>16.47</v>
      </c>
      <c r="G1309" s="282">
        <v>520.11</v>
      </c>
    </row>
    <row r="1310" spans="1:7" ht="25.5">
      <c r="A1310" s="351" t="s">
        <v>2871</v>
      </c>
      <c r="B1310" s="352"/>
      <c r="C1310" s="351" t="s">
        <v>2872</v>
      </c>
      <c r="D1310" s="354" t="s">
        <v>63</v>
      </c>
      <c r="E1310" s="282">
        <v>114.19</v>
      </c>
      <c r="F1310" s="282">
        <v>16.47</v>
      </c>
      <c r="G1310" s="282">
        <v>130.66</v>
      </c>
    </row>
    <row r="1311" spans="1:7" ht="25.5">
      <c r="A1311" s="351" t="s">
        <v>2873</v>
      </c>
      <c r="B1311" s="352"/>
      <c r="C1311" s="351" t="s">
        <v>2874</v>
      </c>
      <c r="D1311" s="354" t="s">
        <v>63</v>
      </c>
      <c r="E1311" s="282">
        <v>504.45</v>
      </c>
      <c r="F1311" s="282">
        <v>16.47</v>
      </c>
      <c r="G1311" s="282">
        <v>520.91999999999996</v>
      </c>
    </row>
    <row r="1312" spans="1:7" ht="12.75">
      <c r="A1312" s="351" t="s">
        <v>2875</v>
      </c>
      <c r="B1312" s="352"/>
      <c r="C1312" s="351" t="s">
        <v>8199</v>
      </c>
      <c r="D1312" s="354" t="s">
        <v>2</v>
      </c>
      <c r="E1312" s="282">
        <v>121.48</v>
      </c>
      <c r="F1312" s="282">
        <v>49.39</v>
      </c>
      <c r="G1312" s="282">
        <v>170.87</v>
      </c>
    </row>
    <row r="1313" spans="1:7" ht="12.75">
      <c r="A1313" s="351" t="s">
        <v>2876</v>
      </c>
      <c r="B1313" s="352"/>
      <c r="C1313" s="351" t="s">
        <v>8200</v>
      </c>
      <c r="D1313" s="354" t="s">
        <v>2</v>
      </c>
      <c r="E1313" s="282">
        <v>120.39</v>
      </c>
      <c r="F1313" s="282">
        <v>49.39</v>
      </c>
      <c r="G1313" s="282">
        <v>169.78</v>
      </c>
    </row>
    <row r="1314" spans="1:7" ht="12.75">
      <c r="A1314" s="351" t="s">
        <v>2877</v>
      </c>
      <c r="B1314" s="352"/>
      <c r="C1314" s="351" t="s">
        <v>8201</v>
      </c>
      <c r="D1314" s="354" t="s">
        <v>2</v>
      </c>
      <c r="E1314" s="282">
        <v>124.71</v>
      </c>
      <c r="F1314" s="282">
        <v>49.39</v>
      </c>
      <c r="G1314" s="282">
        <v>174.1</v>
      </c>
    </row>
    <row r="1315" spans="1:7" ht="12.75">
      <c r="A1315" s="351" t="s">
        <v>2878</v>
      </c>
      <c r="B1315" s="352"/>
      <c r="C1315" s="351" t="s">
        <v>8202</v>
      </c>
      <c r="D1315" s="354" t="s">
        <v>2</v>
      </c>
      <c r="E1315" s="282">
        <v>138.19999999999999</v>
      </c>
      <c r="F1315" s="282">
        <v>49.39</v>
      </c>
      <c r="G1315" s="282">
        <v>187.59</v>
      </c>
    </row>
    <row r="1316" spans="1:7" ht="38.25">
      <c r="A1316" s="351" t="s">
        <v>2879</v>
      </c>
      <c r="B1316" s="352"/>
      <c r="C1316" s="351" t="s">
        <v>8203</v>
      </c>
      <c r="D1316" s="354" t="s">
        <v>2</v>
      </c>
      <c r="E1316" s="282">
        <v>749.02</v>
      </c>
      <c r="F1316" s="282">
        <v>49.39</v>
      </c>
      <c r="G1316" s="282">
        <v>798.41</v>
      </c>
    </row>
    <row r="1317" spans="1:7" ht="38.25">
      <c r="A1317" s="351" t="s">
        <v>2880</v>
      </c>
      <c r="B1317" s="352"/>
      <c r="C1317" s="351" t="s">
        <v>8204</v>
      </c>
      <c r="D1317" s="354" t="s">
        <v>2</v>
      </c>
      <c r="E1317" s="282">
        <v>814.48</v>
      </c>
      <c r="F1317" s="282">
        <v>49.39</v>
      </c>
      <c r="G1317" s="282">
        <v>863.87</v>
      </c>
    </row>
    <row r="1318" spans="1:7" ht="38.25">
      <c r="A1318" s="351" t="s">
        <v>2881</v>
      </c>
      <c r="B1318" s="352"/>
      <c r="C1318" s="351" t="s">
        <v>8205</v>
      </c>
      <c r="D1318" s="354" t="s">
        <v>2</v>
      </c>
      <c r="E1318" s="282">
        <v>761.87</v>
      </c>
      <c r="F1318" s="282">
        <v>49.39</v>
      </c>
      <c r="G1318" s="282">
        <v>811.26</v>
      </c>
    </row>
    <row r="1319" spans="1:7" ht="25.5">
      <c r="A1319" s="351" t="s">
        <v>2882</v>
      </c>
      <c r="B1319" s="352"/>
      <c r="C1319" s="351" t="s">
        <v>2883</v>
      </c>
      <c r="D1319" s="354" t="s">
        <v>63</v>
      </c>
      <c r="E1319" s="282">
        <v>467.82</v>
      </c>
      <c r="F1319" s="282">
        <v>49.39</v>
      </c>
      <c r="G1319" s="282">
        <v>517.21</v>
      </c>
    </row>
    <row r="1320" spans="1:7" ht="12.75">
      <c r="A1320" s="361" t="s">
        <v>2884</v>
      </c>
      <c r="B1320" s="361" t="s">
        <v>8206</v>
      </c>
      <c r="C1320" s="361" t="s">
        <v>8206</v>
      </c>
      <c r="D1320" s="362"/>
      <c r="E1320" s="363"/>
      <c r="F1320" s="363"/>
      <c r="G1320" s="363"/>
    </row>
    <row r="1321" spans="1:7" ht="12.75">
      <c r="A1321" s="348" t="s">
        <v>2885</v>
      </c>
      <c r="B1321" s="348" t="s">
        <v>8207</v>
      </c>
      <c r="C1321" s="348" t="s">
        <v>8207</v>
      </c>
      <c r="D1321" s="349"/>
      <c r="E1321" s="350"/>
      <c r="F1321" s="350"/>
      <c r="G1321" s="350"/>
    </row>
    <row r="1322" spans="1:7" ht="12.75">
      <c r="A1322" s="351" t="s">
        <v>2886</v>
      </c>
      <c r="B1322" s="352"/>
      <c r="C1322" s="351" t="s">
        <v>2887</v>
      </c>
      <c r="D1322" s="354" t="s">
        <v>63</v>
      </c>
      <c r="E1322" s="282">
        <v>655.20000000000005</v>
      </c>
      <c r="F1322" s="282">
        <v>20.89</v>
      </c>
      <c r="G1322" s="282">
        <v>676.09</v>
      </c>
    </row>
    <row r="1323" spans="1:7" ht="12.75">
      <c r="A1323" s="351" t="s">
        <v>2888</v>
      </c>
      <c r="B1323" s="352"/>
      <c r="C1323" s="351" t="s">
        <v>2889</v>
      </c>
      <c r="D1323" s="354" t="s">
        <v>63</v>
      </c>
      <c r="E1323" s="282">
        <v>525.11</v>
      </c>
      <c r="F1323" s="282">
        <v>20.89</v>
      </c>
      <c r="G1323" s="282">
        <v>546</v>
      </c>
    </row>
    <row r="1324" spans="1:7" ht="12.75">
      <c r="A1324" s="351" t="s">
        <v>2890</v>
      </c>
      <c r="B1324" s="352"/>
      <c r="C1324" s="351" t="s">
        <v>2891</v>
      </c>
      <c r="D1324" s="354" t="s">
        <v>63</v>
      </c>
      <c r="E1324" s="282">
        <v>724.33</v>
      </c>
      <c r="F1324" s="282">
        <v>20.89</v>
      </c>
      <c r="G1324" s="282">
        <v>745.22</v>
      </c>
    </row>
    <row r="1325" spans="1:7" ht="12.75">
      <c r="A1325" s="351" t="s">
        <v>2892</v>
      </c>
      <c r="B1325" s="352"/>
      <c r="C1325" s="351" t="s">
        <v>2893</v>
      </c>
      <c r="D1325" s="354" t="s">
        <v>63</v>
      </c>
      <c r="E1325" s="282">
        <v>208.12</v>
      </c>
      <c r="F1325" s="282">
        <v>20.89</v>
      </c>
      <c r="G1325" s="282">
        <v>229.01</v>
      </c>
    </row>
    <row r="1326" spans="1:7" ht="25.5">
      <c r="A1326" s="351" t="s">
        <v>2894</v>
      </c>
      <c r="B1326" s="352"/>
      <c r="C1326" s="351" t="s">
        <v>2895</v>
      </c>
      <c r="D1326" s="354" t="s">
        <v>63</v>
      </c>
      <c r="E1326" s="282">
        <v>543.82000000000005</v>
      </c>
      <c r="F1326" s="282">
        <v>20.89</v>
      </c>
      <c r="G1326" s="282">
        <v>564.71</v>
      </c>
    </row>
    <row r="1327" spans="1:7" ht="25.5">
      <c r="A1327" s="351" t="s">
        <v>2896</v>
      </c>
      <c r="B1327" s="352"/>
      <c r="C1327" s="351" t="s">
        <v>2897</v>
      </c>
      <c r="D1327" s="354" t="s">
        <v>63</v>
      </c>
      <c r="E1327" s="282">
        <v>342.62</v>
      </c>
      <c r="F1327" s="282">
        <v>20.89</v>
      </c>
      <c r="G1327" s="282">
        <v>363.51</v>
      </c>
    </row>
    <row r="1328" spans="1:7" ht="12.75">
      <c r="A1328" s="351" t="s">
        <v>2898</v>
      </c>
      <c r="B1328" s="352"/>
      <c r="C1328" s="351" t="s">
        <v>2899</v>
      </c>
      <c r="D1328" s="354" t="s">
        <v>63</v>
      </c>
      <c r="E1328" s="282">
        <v>597.45000000000005</v>
      </c>
      <c r="F1328" s="282">
        <v>20.89</v>
      </c>
      <c r="G1328" s="282">
        <v>618.34</v>
      </c>
    </row>
    <row r="1329" spans="1:7" ht="38.25">
      <c r="A1329" s="351" t="s">
        <v>2900</v>
      </c>
      <c r="B1329" s="352"/>
      <c r="C1329" s="351" t="s">
        <v>2901</v>
      </c>
      <c r="D1329" s="354" t="s">
        <v>63</v>
      </c>
      <c r="E1329" s="282">
        <v>181.18</v>
      </c>
      <c r="F1329" s="282">
        <v>0</v>
      </c>
      <c r="G1329" s="282">
        <v>181.18</v>
      </c>
    </row>
    <row r="1330" spans="1:7" ht="38.25">
      <c r="A1330" s="351" t="s">
        <v>2902</v>
      </c>
      <c r="B1330" s="352"/>
      <c r="C1330" s="351" t="s">
        <v>2903</v>
      </c>
      <c r="D1330" s="354" t="s">
        <v>63</v>
      </c>
      <c r="E1330" s="282">
        <v>305.67</v>
      </c>
      <c r="F1330" s="282">
        <v>20.12</v>
      </c>
      <c r="G1330" s="282">
        <v>325.79000000000002</v>
      </c>
    </row>
    <row r="1331" spans="1:7" ht="51">
      <c r="A1331" s="351" t="s">
        <v>2904</v>
      </c>
      <c r="B1331" s="352"/>
      <c r="C1331" s="351" t="s">
        <v>2905</v>
      </c>
      <c r="D1331" s="354" t="s">
        <v>63</v>
      </c>
      <c r="E1331" s="282">
        <v>388.02</v>
      </c>
      <c r="F1331" s="282">
        <v>20.12</v>
      </c>
      <c r="G1331" s="282">
        <v>408.14</v>
      </c>
    </row>
    <row r="1332" spans="1:7" ht="25.5">
      <c r="A1332" s="351" t="s">
        <v>2906</v>
      </c>
      <c r="B1332" s="352"/>
      <c r="C1332" s="351" t="s">
        <v>2907</v>
      </c>
      <c r="D1332" s="354" t="s">
        <v>63</v>
      </c>
      <c r="E1332" s="282">
        <v>810.33</v>
      </c>
      <c r="F1332" s="282">
        <v>53.25</v>
      </c>
      <c r="G1332" s="282">
        <v>863.58</v>
      </c>
    </row>
    <row r="1333" spans="1:7" ht="38.25">
      <c r="A1333" s="351" t="s">
        <v>2908</v>
      </c>
      <c r="B1333" s="352"/>
      <c r="C1333" s="351" t="s">
        <v>2909</v>
      </c>
      <c r="D1333" s="354" t="s">
        <v>63</v>
      </c>
      <c r="E1333" s="282">
        <v>616.32000000000005</v>
      </c>
      <c r="F1333" s="282">
        <v>20.89</v>
      </c>
      <c r="G1333" s="282">
        <v>637.21</v>
      </c>
    </row>
    <row r="1334" spans="1:7" ht="12.75">
      <c r="A1334" s="351" t="s">
        <v>2910</v>
      </c>
      <c r="B1334" s="352"/>
      <c r="C1334" s="351" t="s">
        <v>2911</v>
      </c>
      <c r="D1334" s="354" t="s">
        <v>63</v>
      </c>
      <c r="E1334" s="282">
        <v>558.05999999999995</v>
      </c>
      <c r="F1334" s="282">
        <v>69.06</v>
      </c>
      <c r="G1334" s="282">
        <v>627.12</v>
      </c>
    </row>
    <row r="1335" spans="1:7" ht="12.75">
      <c r="A1335" s="357" t="s">
        <v>2912</v>
      </c>
      <c r="B1335" s="358" t="s">
        <v>8208</v>
      </c>
      <c r="C1335" s="358" t="s">
        <v>8208</v>
      </c>
      <c r="D1335" s="359"/>
      <c r="E1335" s="360"/>
      <c r="F1335" s="360"/>
      <c r="G1335" s="360"/>
    </row>
    <row r="1336" spans="1:7" ht="25.5">
      <c r="A1336" s="351" t="s">
        <v>2913</v>
      </c>
      <c r="B1336" s="352"/>
      <c r="C1336" s="351" t="s">
        <v>2914</v>
      </c>
      <c r="D1336" s="354" t="s">
        <v>63</v>
      </c>
      <c r="E1336" s="282">
        <v>726.69</v>
      </c>
      <c r="F1336" s="282">
        <v>62.62</v>
      </c>
      <c r="G1336" s="282">
        <v>789.31</v>
      </c>
    </row>
    <row r="1337" spans="1:7" ht="25.5">
      <c r="A1337" s="351" t="s">
        <v>2915</v>
      </c>
      <c r="B1337" s="352"/>
      <c r="C1337" s="351" t="s">
        <v>2916</v>
      </c>
      <c r="D1337" s="354" t="s">
        <v>63</v>
      </c>
      <c r="E1337" s="282">
        <v>386.49</v>
      </c>
      <c r="F1337" s="282">
        <v>62.62</v>
      </c>
      <c r="G1337" s="282">
        <v>449.11</v>
      </c>
    </row>
    <row r="1338" spans="1:7" ht="12.75">
      <c r="A1338" s="351" t="s">
        <v>2917</v>
      </c>
      <c r="B1338" s="352"/>
      <c r="C1338" s="351" t="s">
        <v>2918</v>
      </c>
      <c r="D1338" s="354" t="s">
        <v>63</v>
      </c>
      <c r="E1338" s="282">
        <v>455.69</v>
      </c>
      <c r="F1338" s="282">
        <v>62.62</v>
      </c>
      <c r="G1338" s="282">
        <v>518.30999999999995</v>
      </c>
    </row>
    <row r="1339" spans="1:7" ht="25.5">
      <c r="A1339" s="351" t="s">
        <v>2919</v>
      </c>
      <c r="B1339" s="352"/>
      <c r="C1339" s="351" t="s">
        <v>2920</v>
      </c>
      <c r="D1339" s="354" t="s">
        <v>2</v>
      </c>
      <c r="E1339" s="282">
        <v>719.99</v>
      </c>
      <c r="F1339" s="282">
        <v>110.39</v>
      </c>
      <c r="G1339" s="282">
        <v>830.38</v>
      </c>
    </row>
    <row r="1340" spans="1:7" ht="25.5">
      <c r="A1340" s="351" t="s">
        <v>2921</v>
      </c>
      <c r="B1340" s="352"/>
      <c r="C1340" s="351" t="s">
        <v>2922</v>
      </c>
      <c r="D1340" s="354" t="s">
        <v>2</v>
      </c>
      <c r="E1340" s="282">
        <v>799.11</v>
      </c>
      <c r="F1340" s="282">
        <v>110.39</v>
      </c>
      <c r="G1340" s="282">
        <v>909.5</v>
      </c>
    </row>
    <row r="1341" spans="1:7" ht="38.25">
      <c r="A1341" s="351" t="s">
        <v>2923</v>
      </c>
      <c r="B1341" s="352"/>
      <c r="C1341" s="351" t="s">
        <v>2924</v>
      </c>
      <c r="D1341" s="354" t="s">
        <v>63</v>
      </c>
      <c r="E1341" s="282">
        <v>918.21</v>
      </c>
      <c r="F1341" s="282">
        <v>110.39</v>
      </c>
      <c r="G1341" s="282">
        <v>1028.5999999999999</v>
      </c>
    </row>
    <row r="1342" spans="1:7" ht="25.5">
      <c r="A1342" s="351" t="s">
        <v>2925</v>
      </c>
      <c r="B1342" s="352"/>
      <c r="C1342" s="351" t="s">
        <v>2926</v>
      </c>
      <c r="D1342" s="354" t="s">
        <v>2</v>
      </c>
      <c r="E1342" s="282">
        <v>972.1</v>
      </c>
      <c r="F1342" s="282">
        <v>120.05</v>
      </c>
      <c r="G1342" s="282">
        <v>1092.1500000000001</v>
      </c>
    </row>
    <row r="1343" spans="1:7" ht="25.5">
      <c r="A1343" s="351" t="s">
        <v>2927</v>
      </c>
      <c r="B1343" s="352"/>
      <c r="C1343" s="351" t="s">
        <v>2928</v>
      </c>
      <c r="D1343" s="354" t="s">
        <v>2</v>
      </c>
      <c r="E1343" s="282">
        <v>1020.08</v>
      </c>
      <c r="F1343" s="282">
        <v>120.05</v>
      </c>
      <c r="G1343" s="282">
        <v>1140.1300000000001</v>
      </c>
    </row>
    <row r="1344" spans="1:7" ht="12.75">
      <c r="A1344" s="351" t="s">
        <v>2929</v>
      </c>
      <c r="B1344" s="352"/>
      <c r="C1344" s="351" t="s">
        <v>2930</v>
      </c>
      <c r="D1344" s="354" t="s">
        <v>63</v>
      </c>
      <c r="E1344" s="282">
        <v>678.3</v>
      </c>
      <c r="F1344" s="282">
        <v>62.62</v>
      </c>
      <c r="G1344" s="282">
        <v>740.92</v>
      </c>
    </row>
    <row r="1345" spans="1:7" ht="25.5">
      <c r="A1345" s="351" t="s">
        <v>2931</v>
      </c>
      <c r="B1345" s="352"/>
      <c r="C1345" s="351" t="s">
        <v>2932</v>
      </c>
      <c r="D1345" s="354" t="s">
        <v>63</v>
      </c>
      <c r="E1345" s="282">
        <v>281.91000000000003</v>
      </c>
      <c r="F1345" s="282">
        <v>62.62</v>
      </c>
      <c r="G1345" s="282">
        <v>344.53</v>
      </c>
    </row>
    <row r="1346" spans="1:7" ht="25.5">
      <c r="A1346" s="351" t="s">
        <v>2933</v>
      </c>
      <c r="B1346" s="352"/>
      <c r="C1346" s="351" t="s">
        <v>2934</v>
      </c>
      <c r="D1346" s="354" t="s">
        <v>63</v>
      </c>
      <c r="E1346" s="282">
        <v>927.84</v>
      </c>
      <c r="F1346" s="282">
        <v>62.62</v>
      </c>
      <c r="G1346" s="282">
        <v>990.46</v>
      </c>
    </row>
    <row r="1347" spans="1:7" ht="25.5">
      <c r="A1347" s="351" t="s">
        <v>2935</v>
      </c>
      <c r="B1347" s="352"/>
      <c r="C1347" s="351" t="s">
        <v>2936</v>
      </c>
      <c r="D1347" s="354" t="s">
        <v>63</v>
      </c>
      <c r="E1347" s="282">
        <v>410.19</v>
      </c>
      <c r="F1347" s="282">
        <v>47.77</v>
      </c>
      <c r="G1347" s="282">
        <v>457.96</v>
      </c>
    </row>
    <row r="1348" spans="1:7" ht="38.25">
      <c r="A1348" s="351" t="s">
        <v>2937</v>
      </c>
      <c r="B1348" s="352"/>
      <c r="C1348" s="351" t="s">
        <v>2938</v>
      </c>
      <c r="D1348" s="354" t="s">
        <v>63</v>
      </c>
      <c r="E1348" s="282">
        <v>354.3</v>
      </c>
      <c r="F1348" s="282">
        <v>62.62</v>
      </c>
      <c r="G1348" s="282">
        <v>416.92</v>
      </c>
    </row>
    <row r="1349" spans="1:7" ht="25.5">
      <c r="A1349" s="351" t="s">
        <v>2939</v>
      </c>
      <c r="B1349" s="352"/>
      <c r="C1349" s="351" t="s">
        <v>2940</v>
      </c>
      <c r="D1349" s="354" t="s">
        <v>63</v>
      </c>
      <c r="E1349" s="282">
        <v>497.15</v>
      </c>
      <c r="F1349" s="282">
        <v>62.62</v>
      </c>
      <c r="G1349" s="282">
        <v>559.77</v>
      </c>
    </row>
    <row r="1350" spans="1:7" ht="25.5">
      <c r="A1350" s="351" t="s">
        <v>2941</v>
      </c>
      <c r="B1350" s="352"/>
      <c r="C1350" s="351" t="s">
        <v>2942</v>
      </c>
      <c r="D1350" s="354" t="s">
        <v>63</v>
      </c>
      <c r="E1350" s="282">
        <v>1001.24</v>
      </c>
      <c r="F1350" s="282">
        <v>62.62</v>
      </c>
      <c r="G1350" s="282">
        <v>1063.8599999999999</v>
      </c>
    </row>
    <row r="1351" spans="1:7" ht="25.5">
      <c r="A1351" s="351" t="s">
        <v>2943</v>
      </c>
      <c r="B1351" s="352"/>
      <c r="C1351" s="351" t="s">
        <v>2944</v>
      </c>
      <c r="D1351" s="354" t="s">
        <v>63</v>
      </c>
      <c r="E1351" s="282">
        <v>977.45</v>
      </c>
      <c r="F1351" s="282">
        <v>62.62</v>
      </c>
      <c r="G1351" s="282">
        <v>1040.07</v>
      </c>
    </row>
    <row r="1352" spans="1:7" ht="38.25">
      <c r="A1352" s="351" t="s">
        <v>2945</v>
      </c>
      <c r="B1352" s="352"/>
      <c r="C1352" s="351" t="s">
        <v>2946</v>
      </c>
      <c r="D1352" s="354" t="s">
        <v>63</v>
      </c>
      <c r="E1352" s="282">
        <v>867.64</v>
      </c>
      <c r="F1352" s="282">
        <v>62.62</v>
      </c>
      <c r="G1352" s="282">
        <v>930.26</v>
      </c>
    </row>
    <row r="1353" spans="1:7" ht="25.5">
      <c r="A1353" s="351" t="s">
        <v>2947</v>
      </c>
      <c r="B1353" s="352"/>
      <c r="C1353" s="351" t="s">
        <v>2948</v>
      </c>
      <c r="D1353" s="354" t="s">
        <v>63</v>
      </c>
      <c r="E1353" s="282">
        <v>454.03</v>
      </c>
      <c r="F1353" s="282">
        <v>62.62</v>
      </c>
      <c r="G1353" s="282">
        <v>516.65</v>
      </c>
    </row>
    <row r="1354" spans="1:7" ht="12.75">
      <c r="A1354" s="351" t="s">
        <v>2949</v>
      </c>
      <c r="B1354" s="352"/>
      <c r="C1354" s="351" t="s">
        <v>2950</v>
      </c>
      <c r="D1354" s="354" t="s">
        <v>63</v>
      </c>
      <c r="E1354" s="282">
        <v>604.49</v>
      </c>
      <c r="F1354" s="282">
        <v>41.6</v>
      </c>
      <c r="G1354" s="282">
        <v>646.09</v>
      </c>
    </row>
    <row r="1355" spans="1:7" ht="25.5">
      <c r="A1355" s="351" t="s">
        <v>438</v>
      </c>
      <c r="B1355" s="352"/>
      <c r="C1355" s="351" t="s">
        <v>439</v>
      </c>
      <c r="D1355" s="354" t="s">
        <v>63</v>
      </c>
      <c r="E1355" s="282">
        <v>439.59</v>
      </c>
      <c r="F1355" s="282">
        <v>50.99</v>
      </c>
      <c r="G1355" s="282">
        <v>490.58</v>
      </c>
    </row>
    <row r="1356" spans="1:7" ht="25.5">
      <c r="A1356" s="351" t="s">
        <v>2951</v>
      </c>
      <c r="B1356" s="352"/>
      <c r="C1356" s="351" t="s">
        <v>2952</v>
      </c>
      <c r="D1356" s="354" t="s">
        <v>63</v>
      </c>
      <c r="E1356" s="282">
        <v>721.99</v>
      </c>
      <c r="F1356" s="282">
        <v>41.6</v>
      </c>
      <c r="G1356" s="282">
        <v>763.59</v>
      </c>
    </row>
    <row r="1357" spans="1:7" ht="25.5">
      <c r="A1357" s="351" t="s">
        <v>2953</v>
      </c>
      <c r="B1357" s="352"/>
      <c r="C1357" s="351" t="s">
        <v>2954</v>
      </c>
      <c r="D1357" s="354" t="s">
        <v>63</v>
      </c>
      <c r="E1357" s="282">
        <v>725.12</v>
      </c>
      <c r="F1357" s="282">
        <v>41.6</v>
      </c>
      <c r="G1357" s="282">
        <v>766.72</v>
      </c>
    </row>
    <row r="1358" spans="1:7" ht="25.5">
      <c r="A1358" s="351" t="s">
        <v>2955</v>
      </c>
      <c r="B1358" s="352"/>
      <c r="C1358" s="351" t="s">
        <v>2956</v>
      </c>
      <c r="D1358" s="354" t="s">
        <v>63</v>
      </c>
      <c r="E1358" s="282">
        <v>958.71</v>
      </c>
      <c r="F1358" s="282">
        <v>20.89</v>
      </c>
      <c r="G1358" s="282">
        <v>979.6</v>
      </c>
    </row>
    <row r="1359" spans="1:7" ht="12.75">
      <c r="A1359" s="351" t="s">
        <v>2957</v>
      </c>
      <c r="B1359" s="352"/>
      <c r="C1359" s="351" t="s">
        <v>2958</v>
      </c>
      <c r="D1359" s="354" t="s">
        <v>63</v>
      </c>
      <c r="E1359" s="282">
        <v>364.53</v>
      </c>
      <c r="F1359" s="282">
        <v>32.92</v>
      </c>
      <c r="G1359" s="282">
        <v>397.45</v>
      </c>
    </row>
    <row r="1360" spans="1:7" ht="38.25">
      <c r="A1360" s="351" t="s">
        <v>2959</v>
      </c>
      <c r="B1360" s="352"/>
      <c r="C1360" s="351" t="s">
        <v>2960</v>
      </c>
      <c r="D1360" s="354" t="s">
        <v>63</v>
      </c>
      <c r="E1360" s="282">
        <v>365.84</v>
      </c>
      <c r="F1360" s="282">
        <v>62.62</v>
      </c>
      <c r="G1360" s="282">
        <v>428.46</v>
      </c>
    </row>
    <row r="1361" spans="1:7" ht="25.5">
      <c r="A1361" s="351" t="s">
        <v>2961</v>
      </c>
      <c r="B1361" s="352"/>
      <c r="C1361" s="351" t="s">
        <v>2962</v>
      </c>
      <c r="D1361" s="354" t="s">
        <v>63</v>
      </c>
      <c r="E1361" s="282">
        <v>809.66</v>
      </c>
      <c r="F1361" s="282">
        <v>99.4</v>
      </c>
      <c r="G1361" s="282">
        <v>909.06</v>
      </c>
    </row>
    <row r="1362" spans="1:7" ht="25.5">
      <c r="A1362" s="351" t="s">
        <v>2963</v>
      </c>
      <c r="B1362" s="352"/>
      <c r="C1362" s="351" t="s">
        <v>2964</v>
      </c>
      <c r="D1362" s="354" t="s">
        <v>63</v>
      </c>
      <c r="E1362" s="282">
        <v>493.74</v>
      </c>
      <c r="F1362" s="282">
        <v>44.64</v>
      </c>
      <c r="G1362" s="282">
        <v>538.38</v>
      </c>
    </row>
    <row r="1363" spans="1:7" ht="25.5">
      <c r="A1363" s="351" t="s">
        <v>2965</v>
      </c>
      <c r="B1363" s="352"/>
      <c r="C1363" s="351" t="s">
        <v>2966</v>
      </c>
      <c r="D1363" s="354" t="s">
        <v>63</v>
      </c>
      <c r="E1363" s="282">
        <v>1061.01</v>
      </c>
      <c r="F1363" s="282">
        <v>47.54</v>
      </c>
      <c r="G1363" s="282">
        <v>1108.55</v>
      </c>
    </row>
    <row r="1364" spans="1:7" ht="25.5">
      <c r="A1364" s="351" t="s">
        <v>2967</v>
      </c>
      <c r="B1364" s="352"/>
      <c r="C1364" s="351" t="s">
        <v>2968</v>
      </c>
      <c r="D1364" s="354" t="s">
        <v>63</v>
      </c>
      <c r="E1364" s="282">
        <v>506.53</v>
      </c>
      <c r="F1364" s="282">
        <v>62.62</v>
      </c>
      <c r="G1364" s="282">
        <v>569.15</v>
      </c>
    </row>
    <row r="1365" spans="1:7" ht="12.75">
      <c r="A1365" s="357" t="s">
        <v>2969</v>
      </c>
      <c r="B1365" s="358" t="s">
        <v>8209</v>
      </c>
      <c r="C1365" s="358" t="s">
        <v>8209</v>
      </c>
      <c r="D1365" s="359"/>
      <c r="E1365" s="360"/>
      <c r="F1365" s="360"/>
      <c r="G1365" s="360"/>
    </row>
    <row r="1366" spans="1:7" ht="25.5">
      <c r="A1366" s="351" t="s">
        <v>531</v>
      </c>
      <c r="B1366" s="352"/>
      <c r="C1366" s="351" t="s">
        <v>532</v>
      </c>
      <c r="D1366" s="354" t="s">
        <v>16</v>
      </c>
      <c r="E1366" s="282">
        <v>485.63</v>
      </c>
      <c r="F1366" s="282">
        <v>32.92</v>
      </c>
      <c r="G1366" s="282">
        <v>518.54999999999995</v>
      </c>
    </row>
    <row r="1367" spans="1:7" ht="12.75">
      <c r="A1367" s="351" t="s">
        <v>269</v>
      </c>
      <c r="B1367" s="352"/>
      <c r="C1367" s="351" t="s">
        <v>216</v>
      </c>
      <c r="D1367" s="354" t="s">
        <v>16</v>
      </c>
      <c r="E1367" s="282">
        <v>501.46</v>
      </c>
      <c r="F1367" s="282">
        <v>13.17</v>
      </c>
      <c r="G1367" s="282">
        <v>514.63</v>
      </c>
    </row>
    <row r="1368" spans="1:7" ht="25.5">
      <c r="A1368" s="351" t="s">
        <v>270</v>
      </c>
      <c r="B1368" s="352"/>
      <c r="C1368" s="351" t="s">
        <v>217</v>
      </c>
      <c r="D1368" s="354" t="s">
        <v>16</v>
      </c>
      <c r="E1368" s="282">
        <v>938.02</v>
      </c>
      <c r="F1368" s="282">
        <v>32.92</v>
      </c>
      <c r="G1368" s="282">
        <v>970.94</v>
      </c>
    </row>
    <row r="1369" spans="1:7" ht="25.5">
      <c r="A1369" s="351" t="s">
        <v>2970</v>
      </c>
      <c r="B1369" s="352"/>
      <c r="C1369" s="351" t="s">
        <v>2971</v>
      </c>
      <c r="D1369" s="354" t="s">
        <v>63</v>
      </c>
      <c r="E1369" s="282">
        <v>1158.96</v>
      </c>
      <c r="F1369" s="282">
        <v>65.84</v>
      </c>
      <c r="G1369" s="282">
        <v>1224.8</v>
      </c>
    </row>
    <row r="1370" spans="1:7" ht="25.5">
      <c r="A1370" s="351" t="s">
        <v>2972</v>
      </c>
      <c r="B1370" s="352"/>
      <c r="C1370" s="351" t="s">
        <v>2973</v>
      </c>
      <c r="D1370" s="354" t="s">
        <v>63</v>
      </c>
      <c r="E1370" s="282">
        <v>334.39</v>
      </c>
      <c r="F1370" s="282">
        <v>10.86</v>
      </c>
      <c r="G1370" s="282">
        <v>345.25</v>
      </c>
    </row>
    <row r="1371" spans="1:7" ht="25.5">
      <c r="A1371" s="351" t="s">
        <v>2974</v>
      </c>
      <c r="B1371" s="352"/>
      <c r="C1371" s="351" t="s">
        <v>2975</v>
      </c>
      <c r="D1371" s="354" t="s">
        <v>63</v>
      </c>
      <c r="E1371" s="282">
        <v>340.13</v>
      </c>
      <c r="F1371" s="282">
        <v>32.92</v>
      </c>
      <c r="G1371" s="282">
        <v>373.05</v>
      </c>
    </row>
    <row r="1372" spans="1:7" ht="38.25">
      <c r="A1372" s="351" t="s">
        <v>2976</v>
      </c>
      <c r="B1372" s="352"/>
      <c r="C1372" s="351" t="s">
        <v>2977</v>
      </c>
      <c r="D1372" s="354" t="s">
        <v>63</v>
      </c>
      <c r="E1372" s="282">
        <v>641.1</v>
      </c>
      <c r="F1372" s="282">
        <v>20.89</v>
      </c>
      <c r="G1372" s="282">
        <v>661.99</v>
      </c>
    </row>
    <row r="1373" spans="1:7" ht="38.25">
      <c r="A1373" s="351" t="s">
        <v>2978</v>
      </c>
      <c r="B1373" s="352"/>
      <c r="C1373" s="351" t="s">
        <v>2979</v>
      </c>
      <c r="D1373" s="354" t="s">
        <v>63</v>
      </c>
      <c r="E1373" s="282">
        <v>386.08</v>
      </c>
      <c r="F1373" s="282">
        <v>41.6</v>
      </c>
      <c r="G1373" s="282">
        <v>427.68</v>
      </c>
    </row>
    <row r="1374" spans="1:7" ht="25.5">
      <c r="A1374" s="351" t="s">
        <v>2980</v>
      </c>
      <c r="B1374" s="352"/>
      <c r="C1374" s="351" t="s">
        <v>2981</v>
      </c>
      <c r="D1374" s="354" t="s">
        <v>16</v>
      </c>
      <c r="E1374" s="282">
        <v>103.61</v>
      </c>
      <c r="F1374" s="282">
        <v>16.47</v>
      </c>
      <c r="G1374" s="282">
        <v>120.08</v>
      </c>
    </row>
    <row r="1375" spans="1:7" ht="25.5">
      <c r="A1375" s="351" t="s">
        <v>2982</v>
      </c>
      <c r="B1375" s="352"/>
      <c r="C1375" s="351" t="s">
        <v>2983</v>
      </c>
      <c r="D1375" s="354" t="s">
        <v>16</v>
      </c>
      <c r="E1375" s="282">
        <v>112.32</v>
      </c>
      <c r="F1375" s="282">
        <v>16.47</v>
      </c>
      <c r="G1375" s="282">
        <v>128.79</v>
      </c>
    </row>
    <row r="1376" spans="1:7" ht="25.5">
      <c r="A1376" s="351" t="s">
        <v>2984</v>
      </c>
      <c r="B1376" s="352"/>
      <c r="C1376" s="351" t="s">
        <v>2985</v>
      </c>
      <c r="D1376" s="354" t="s">
        <v>63</v>
      </c>
      <c r="E1376" s="282">
        <v>850.78</v>
      </c>
      <c r="F1376" s="282">
        <v>47.77</v>
      </c>
      <c r="G1376" s="282">
        <v>898.55</v>
      </c>
    </row>
    <row r="1377" spans="1:7" ht="38.25">
      <c r="A1377" s="351" t="s">
        <v>2986</v>
      </c>
      <c r="B1377" s="352"/>
      <c r="C1377" s="351" t="s">
        <v>2987</v>
      </c>
      <c r="D1377" s="354" t="s">
        <v>63</v>
      </c>
      <c r="E1377" s="282">
        <v>592.19000000000005</v>
      </c>
      <c r="F1377" s="282">
        <v>20.89</v>
      </c>
      <c r="G1377" s="282">
        <v>613.08000000000004</v>
      </c>
    </row>
    <row r="1378" spans="1:7" ht="25.5">
      <c r="A1378" s="351" t="s">
        <v>2988</v>
      </c>
      <c r="B1378" s="352"/>
      <c r="C1378" s="351" t="s">
        <v>2989</v>
      </c>
      <c r="D1378" s="354" t="s">
        <v>63</v>
      </c>
      <c r="E1378" s="282">
        <v>489.98</v>
      </c>
      <c r="F1378" s="282">
        <v>41.6</v>
      </c>
      <c r="G1378" s="282">
        <v>531.58000000000004</v>
      </c>
    </row>
    <row r="1379" spans="1:7" ht="25.5">
      <c r="A1379" s="351" t="s">
        <v>2990</v>
      </c>
      <c r="B1379" s="352"/>
      <c r="C1379" s="351" t="s">
        <v>2991</v>
      </c>
      <c r="D1379" s="354" t="s">
        <v>63</v>
      </c>
      <c r="E1379" s="282">
        <v>327.45</v>
      </c>
      <c r="F1379" s="282">
        <v>13.17</v>
      </c>
      <c r="G1379" s="282">
        <v>340.62</v>
      </c>
    </row>
    <row r="1380" spans="1:7" ht="38.25">
      <c r="A1380" s="351" t="s">
        <v>2992</v>
      </c>
      <c r="B1380" s="352"/>
      <c r="C1380" s="351" t="s">
        <v>2993</v>
      </c>
      <c r="D1380" s="354" t="s">
        <v>63</v>
      </c>
      <c r="E1380" s="282">
        <v>603.33000000000004</v>
      </c>
      <c r="F1380" s="282">
        <v>0</v>
      </c>
      <c r="G1380" s="282">
        <v>603.33000000000004</v>
      </c>
    </row>
    <row r="1381" spans="1:7" ht="12.75">
      <c r="A1381" s="357" t="s">
        <v>2994</v>
      </c>
      <c r="B1381" s="358" t="s">
        <v>8210</v>
      </c>
      <c r="C1381" s="358" t="s">
        <v>8210</v>
      </c>
      <c r="D1381" s="359"/>
      <c r="E1381" s="360"/>
      <c r="F1381" s="360"/>
      <c r="G1381" s="360"/>
    </row>
    <row r="1382" spans="1:7" ht="38.25">
      <c r="A1382" s="351" t="s">
        <v>2995</v>
      </c>
      <c r="B1382" s="352"/>
      <c r="C1382" s="351" t="s">
        <v>2996</v>
      </c>
      <c r="D1382" s="354" t="s">
        <v>63</v>
      </c>
      <c r="E1382" s="282">
        <v>1775.13</v>
      </c>
      <c r="F1382" s="282">
        <v>46.37</v>
      </c>
      <c r="G1382" s="282">
        <v>1821.5</v>
      </c>
    </row>
    <row r="1383" spans="1:7" ht="25.5">
      <c r="A1383" s="351" t="s">
        <v>2997</v>
      </c>
      <c r="B1383" s="352"/>
      <c r="C1383" s="351" t="s">
        <v>2998</v>
      </c>
      <c r="D1383" s="354" t="s">
        <v>63</v>
      </c>
      <c r="E1383" s="282">
        <v>899.59</v>
      </c>
      <c r="F1383" s="282">
        <v>46.37</v>
      </c>
      <c r="G1383" s="282">
        <v>945.96</v>
      </c>
    </row>
    <row r="1384" spans="1:7" ht="38.25">
      <c r="A1384" s="351" t="s">
        <v>2999</v>
      </c>
      <c r="B1384" s="352"/>
      <c r="C1384" s="351" t="s">
        <v>8211</v>
      </c>
      <c r="D1384" s="354" t="s">
        <v>63</v>
      </c>
      <c r="E1384" s="282">
        <v>1043.0899999999999</v>
      </c>
      <c r="F1384" s="282">
        <v>46.37</v>
      </c>
      <c r="G1384" s="282">
        <v>1089.46</v>
      </c>
    </row>
    <row r="1385" spans="1:7" ht="38.25">
      <c r="A1385" s="351" t="s">
        <v>3000</v>
      </c>
      <c r="B1385" s="352"/>
      <c r="C1385" s="351" t="s">
        <v>3001</v>
      </c>
      <c r="D1385" s="354" t="s">
        <v>63</v>
      </c>
      <c r="E1385" s="282">
        <v>1389.65</v>
      </c>
      <c r="F1385" s="282">
        <v>46.37</v>
      </c>
      <c r="G1385" s="282">
        <v>1436.02</v>
      </c>
    </row>
    <row r="1386" spans="1:7" ht="38.25">
      <c r="A1386" s="351" t="s">
        <v>3002</v>
      </c>
      <c r="B1386" s="352"/>
      <c r="C1386" s="351" t="s">
        <v>8212</v>
      </c>
      <c r="D1386" s="354" t="s">
        <v>63</v>
      </c>
      <c r="E1386" s="282">
        <v>1286.3800000000001</v>
      </c>
      <c r="F1386" s="282">
        <v>84.96</v>
      </c>
      <c r="G1386" s="282">
        <v>1371.34</v>
      </c>
    </row>
    <row r="1387" spans="1:7" ht="38.25">
      <c r="A1387" s="351" t="s">
        <v>3003</v>
      </c>
      <c r="B1387" s="352"/>
      <c r="C1387" s="351" t="s">
        <v>8213</v>
      </c>
      <c r="D1387" s="354" t="s">
        <v>63</v>
      </c>
      <c r="E1387" s="282">
        <v>1809.21</v>
      </c>
      <c r="F1387" s="282">
        <v>84.96</v>
      </c>
      <c r="G1387" s="282">
        <v>1894.17</v>
      </c>
    </row>
    <row r="1388" spans="1:7" ht="51">
      <c r="A1388" s="351" t="s">
        <v>3004</v>
      </c>
      <c r="B1388" s="352"/>
      <c r="C1388" s="351" t="s">
        <v>8214</v>
      </c>
      <c r="D1388" s="354" t="s">
        <v>63</v>
      </c>
      <c r="E1388" s="282">
        <v>1528.67</v>
      </c>
      <c r="F1388" s="282">
        <v>84.96</v>
      </c>
      <c r="G1388" s="282">
        <v>1613.63</v>
      </c>
    </row>
    <row r="1389" spans="1:7" ht="38.25">
      <c r="A1389" s="351" t="s">
        <v>3005</v>
      </c>
      <c r="B1389" s="352"/>
      <c r="C1389" s="351" t="s">
        <v>8215</v>
      </c>
      <c r="D1389" s="354" t="s">
        <v>63</v>
      </c>
      <c r="E1389" s="282">
        <v>1886.59</v>
      </c>
      <c r="F1389" s="282">
        <v>84.96</v>
      </c>
      <c r="G1389" s="282">
        <v>1971.55</v>
      </c>
    </row>
    <row r="1390" spans="1:7" ht="25.5">
      <c r="A1390" s="351" t="s">
        <v>3006</v>
      </c>
      <c r="B1390" s="352"/>
      <c r="C1390" s="351" t="s">
        <v>3007</v>
      </c>
      <c r="D1390" s="354" t="s">
        <v>63</v>
      </c>
      <c r="E1390" s="282">
        <v>1116.52</v>
      </c>
      <c r="F1390" s="282">
        <v>46.37</v>
      </c>
      <c r="G1390" s="282">
        <v>1162.8900000000001</v>
      </c>
    </row>
    <row r="1391" spans="1:7" ht="38.25">
      <c r="A1391" s="351" t="s">
        <v>3008</v>
      </c>
      <c r="B1391" s="352"/>
      <c r="C1391" s="351" t="s">
        <v>8216</v>
      </c>
      <c r="D1391" s="354" t="s">
        <v>63</v>
      </c>
      <c r="E1391" s="282">
        <v>1138.06</v>
      </c>
      <c r="F1391" s="282">
        <v>46.37</v>
      </c>
      <c r="G1391" s="282">
        <v>1184.43</v>
      </c>
    </row>
    <row r="1392" spans="1:7" ht="38.25">
      <c r="A1392" s="351" t="s">
        <v>3009</v>
      </c>
      <c r="B1392" s="352"/>
      <c r="C1392" s="351" t="s">
        <v>3010</v>
      </c>
      <c r="D1392" s="354" t="s">
        <v>63</v>
      </c>
      <c r="E1392" s="282">
        <v>1641.57</v>
      </c>
      <c r="F1392" s="282">
        <v>46.37</v>
      </c>
      <c r="G1392" s="282">
        <v>1687.94</v>
      </c>
    </row>
    <row r="1393" spans="1:7" ht="38.25">
      <c r="A1393" s="351" t="s">
        <v>3011</v>
      </c>
      <c r="B1393" s="352"/>
      <c r="C1393" s="351" t="s">
        <v>8217</v>
      </c>
      <c r="D1393" s="354" t="s">
        <v>63</v>
      </c>
      <c r="E1393" s="282">
        <v>1517.68</v>
      </c>
      <c r="F1393" s="282">
        <v>84.96</v>
      </c>
      <c r="G1393" s="282">
        <v>1602.64</v>
      </c>
    </row>
    <row r="1394" spans="1:7" ht="38.25">
      <c r="A1394" s="351" t="s">
        <v>3012</v>
      </c>
      <c r="B1394" s="352"/>
      <c r="C1394" s="351" t="s">
        <v>8218</v>
      </c>
      <c r="D1394" s="354" t="s">
        <v>63</v>
      </c>
      <c r="E1394" s="282">
        <v>2053.4299999999998</v>
      </c>
      <c r="F1394" s="282">
        <v>84.96</v>
      </c>
      <c r="G1394" s="282">
        <v>2138.39</v>
      </c>
    </row>
    <row r="1395" spans="1:7" ht="51">
      <c r="A1395" s="351" t="s">
        <v>3013</v>
      </c>
      <c r="B1395" s="352"/>
      <c r="C1395" s="351" t="s">
        <v>8219</v>
      </c>
      <c r="D1395" s="354" t="s">
        <v>63</v>
      </c>
      <c r="E1395" s="282">
        <v>1498.32</v>
      </c>
      <c r="F1395" s="282">
        <v>84.96</v>
      </c>
      <c r="G1395" s="282">
        <v>1583.28</v>
      </c>
    </row>
    <row r="1396" spans="1:7" ht="51">
      <c r="A1396" s="351" t="s">
        <v>3014</v>
      </c>
      <c r="B1396" s="352"/>
      <c r="C1396" s="351" t="s">
        <v>8220</v>
      </c>
      <c r="D1396" s="354" t="s">
        <v>63</v>
      </c>
      <c r="E1396" s="282">
        <v>2075.79</v>
      </c>
      <c r="F1396" s="282">
        <v>84.96</v>
      </c>
      <c r="G1396" s="282">
        <v>2160.75</v>
      </c>
    </row>
    <row r="1397" spans="1:7" ht="38.25">
      <c r="A1397" s="351" t="s">
        <v>3015</v>
      </c>
      <c r="B1397" s="352"/>
      <c r="C1397" s="351" t="s">
        <v>8221</v>
      </c>
      <c r="D1397" s="354" t="s">
        <v>63</v>
      </c>
      <c r="E1397" s="282">
        <v>2144.09</v>
      </c>
      <c r="F1397" s="282">
        <v>84.96</v>
      </c>
      <c r="G1397" s="282">
        <v>2229.0500000000002</v>
      </c>
    </row>
    <row r="1398" spans="1:7" ht="38.25">
      <c r="A1398" s="351" t="s">
        <v>3016</v>
      </c>
      <c r="B1398" s="352"/>
      <c r="C1398" s="351" t="s">
        <v>3017</v>
      </c>
      <c r="D1398" s="354" t="s">
        <v>63</v>
      </c>
      <c r="E1398" s="282">
        <v>2067.9699999999998</v>
      </c>
      <c r="F1398" s="282">
        <v>46.37</v>
      </c>
      <c r="G1398" s="282">
        <v>2114.34</v>
      </c>
    </row>
    <row r="1399" spans="1:7" ht="38.25">
      <c r="A1399" s="351" t="s">
        <v>3018</v>
      </c>
      <c r="B1399" s="352"/>
      <c r="C1399" s="351" t="s">
        <v>3019</v>
      </c>
      <c r="D1399" s="354" t="s">
        <v>63</v>
      </c>
      <c r="E1399" s="282">
        <v>1718.31</v>
      </c>
      <c r="F1399" s="282">
        <v>46.37</v>
      </c>
      <c r="G1399" s="282">
        <v>1764.68</v>
      </c>
    </row>
    <row r="1400" spans="1:7" ht="38.25">
      <c r="A1400" s="351" t="s">
        <v>3020</v>
      </c>
      <c r="B1400" s="352"/>
      <c r="C1400" s="351" t="s">
        <v>3021</v>
      </c>
      <c r="D1400" s="354" t="s">
        <v>63</v>
      </c>
      <c r="E1400" s="282">
        <v>2117.66</v>
      </c>
      <c r="F1400" s="282">
        <v>46.37</v>
      </c>
      <c r="G1400" s="282">
        <v>2164.0300000000002</v>
      </c>
    </row>
    <row r="1401" spans="1:7" ht="38.25">
      <c r="A1401" s="351" t="s">
        <v>3022</v>
      </c>
      <c r="B1401" s="352"/>
      <c r="C1401" s="351" t="s">
        <v>3023</v>
      </c>
      <c r="D1401" s="354" t="s">
        <v>63</v>
      </c>
      <c r="E1401" s="282">
        <v>1514.72</v>
      </c>
      <c r="F1401" s="282">
        <v>188.55</v>
      </c>
      <c r="G1401" s="282">
        <v>1703.27</v>
      </c>
    </row>
    <row r="1402" spans="1:7" ht="38.25">
      <c r="A1402" s="351" t="s">
        <v>3024</v>
      </c>
      <c r="B1402" s="352"/>
      <c r="C1402" s="351" t="s">
        <v>3025</v>
      </c>
      <c r="D1402" s="354" t="s">
        <v>63</v>
      </c>
      <c r="E1402" s="282">
        <v>1287.79</v>
      </c>
      <c r="F1402" s="282">
        <v>46.37</v>
      </c>
      <c r="G1402" s="282">
        <v>1334.16</v>
      </c>
    </row>
    <row r="1403" spans="1:7" ht="38.25">
      <c r="A1403" s="351" t="s">
        <v>3026</v>
      </c>
      <c r="B1403" s="352"/>
      <c r="C1403" s="351" t="s">
        <v>3027</v>
      </c>
      <c r="D1403" s="354" t="s">
        <v>63</v>
      </c>
      <c r="E1403" s="282">
        <v>726.19</v>
      </c>
      <c r="F1403" s="282">
        <v>46.37</v>
      </c>
      <c r="G1403" s="282">
        <v>772.56</v>
      </c>
    </row>
    <row r="1404" spans="1:7" ht="38.25">
      <c r="A1404" s="351" t="s">
        <v>3028</v>
      </c>
      <c r="B1404" s="352"/>
      <c r="C1404" s="351" t="s">
        <v>8222</v>
      </c>
      <c r="D1404" s="354" t="s">
        <v>63</v>
      </c>
      <c r="E1404" s="282">
        <v>1400.19</v>
      </c>
      <c r="F1404" s="282">
        <v>46.37</v>
      </c>
      <c r="G1404" s="282">
        <v>1446.56</v>
      </c>
    </row>
    <row r="1405" spans="1:7" ht="38.25">
      <c r="A1405" s="351" t="s">
        <v>3029</v>
      </c>
      <c r="B1405" s="352"/>
      <c r="C1405" s="351" t="s">
        <v>8223</v>
      </c>
      <c r="D1405" s="354" t="s">
        <v>63</v>
      </c>
      <c r="E1405" s="282">
        <v>1201.76</v>
      </c>
      <c r="F1405" s="282">
        <v>46.37</v>
      </c>
      <c r="G1405" s="282">
        <v>1248.1300000000001</v>
      </c>
    </row>
    <row r="1406" spans="1:7" ht="12.75">
      <c r="A1406" s="357" t="s">
        <v>3030</v>
      </c>
      <c r="B1406" s="358" t="s">
        <v>8224</v>
      </c>
      <c r="C1406" s="358" t="s">
        <v>8224</v>
      </c>
      <c r="D1406" s="359"/>
      <c r="E1406" s="360"/>
      <c r="F1406" s="360"/>
      <c r="G1406" s="360"/>
    </row>
    <row r="1407" spans="1:7" ht="25.5">
      <c r="A1407" s="351" t="s">
        <v>3031</v>
      </c>
      <c r="B1407" s="352"/>
      <c r="C1407" s="351" t="s">
        <v>3032</v>
      </c>
      <c r="D1407" s="354" t="s">
        <v>16</v>
      </c>
      <c r="E1407" s="282">
        <v>672.68</v>
      </c>
      <c r="F1407" s="282">
        <v>38.590000000000003</v>
      </c>
      <c r="G1407" s="282">
        <v>711.27</v>
      </c>
    </row>
    <row r="1408" spans="1:7" ht="12.75">
      <c r="A1408" s="357" t="s">
        <v>3033</v>
      </c>
      <c r="B1408" s="358" t="s">
        <v>8225</v>
      </c>
      <c r="C1408" s="358" t="s">
        <v>8225</v>
      </c>
      <c r="D1408" s="359"/>
      <c r="E1408" s="360"/>
      <c r="F1408" s="360"/>
      <c r="G1408" s="360"/>
    </row>
    <row r="1409" spans="1:7" ht="25.5">
      <c r="A1409" s="351" t="s">
        <v>3034</v>
      </c>
      <c r="B1409" s="352"/>
      <c r="C1409" s="351" t="s">
        <v>3035</v>
      </c>
      <c r="D1409" s="354" t="s">
        <v>63</v>
      </c>
      <c r="E1409" s="282">
        <v>444.21</v>
      </c>
      <c r="F1409" s="282">
        <v>32.92</v>
      </c>
      <c r="G1409" s="282">
        <v>477.13</v>
      </c>
    </row>
    <row r="1410" spans="1:7" ht="38.25">
      <c r="A1410" s="351" t="s">
        <v>3036</v>
      </c>
      <c r="B1410" s="352"/>
      <c r="C1410" s="351" t="s">
        <v>3037</v>
      </c>
      <c r="D1410" s="354" t="s">
        <v>63</v>
      </c>
      <c r="E1410" s="282">
        <v>691.64</v>
      </c>
      <c r="F1410" s="282">
        <v>92.84</v>
      </c>
      <c r="G1410" s="282">
        <v>784.48</v>
      </c>
    </row>
    <row r="1411" spans="1:7" ht="12.75">
      <c r="A1411" s="357" t="s">
        <v>3038</v>
      </c>
      <c r="B1411" s="358" t="s">
        <v>8226</v>
      </c>
      <c r="C1411" s="358" t="s">
        <v>8226</v>
      </c>
      <c r="D1411" s="359"/>
      <c r="E1411" s="360"/>
      <c r="F1411" s="360"/>
      <c r="G1411" s="360"/>
    </row>
    <row r="1412" spans="1:7" ht="38.25">
      <c r="A1412" s="351" t="s">
        <v>3039</v>
      </c>
      <c r="B1412" s="352"/>
      <c r="C1412" s="351" t="s">
        <v>3040</v>
      </c>
      <c r="D1412" s="354" t="s">
        <v>16</v>
      </c>
      <c r="E1412" s="282">
        <v>737.5</v>
      </c>
      <c r="F1412" s="282">
        <v>39.5</v>
      </c>
      <c r="G1412" s="282">
        <v>777</v>
      </c>
    </row>
    <row r="1413" spans="1:7" ht="25.5">
      <c r="A1413" s="351" t="s">
        <v>3041</v>
      </c>
      <c r="B1413" s="352"/>
      <c r="C1413" s="351" t="s">
        <v>3042</v>
      </c>
      <c r="D1413" s="354" t="s">
        <v>16</v>
      </c>
      <c r="E1413" s="282">
        <v>281.77</v>
      </c>
      <c r="F1413" s="282">
        <v>16.47</v>
      </c>
      <c r="G1413" s="282">
        <v>298.24</v>
      </c>
    </row>
    <row r="1414" spans="1:7" ht="38.25">
      <c r="A1414" s="351" t="s">
        <v>3043</v>
      </c>
      <c r="B1414" s="352"/>
      <c r="C1414" s="351" t="s">
        <v>3044</v>
      </c>
      <c r="D1414" s="354" t="s">
        <v>16</v>
      </c>
      <c r="E1414" s="282">
        <v>632</v>
      </c>
      <c r="F1414" s="282">
        <v>32.92</v>
      </c>
      <c r="G1414" s="282">
        <v>664.92</v>
      </c>
    </row>
    <row r="1415" spans="1:7" ht="12.75">
      <c r="A1415" s="357" t="s">
        <v>3045</v>
      </c>
      <c r="B1415" s="358" t="s">
        <v>8227</v>
      </c>
      <c r="C1415" s="358" t="s">
        <v>8227</v>
      </c>
      <c r="D1415" s="359"/>
      <c r="E1415" s="360"/>
      <c r="F1415" s="360"/>
      <c r="G1415" s="360"/>
    </row>
    <row r="1416" spans="1:7" ht="12.75">
      <c r="A1416" s="351" t="s">
        <v>3046</v>
      </c>
      <c r="B1416" s="352"/>
      <c r="C1416" s="351" t="s">
        <v>3047</v>
      </c>
      <c r="D1416" s="354" t="s">
        <v>63</v>
      </c>
      <c r="E1416" s="282">
        <v>0</v>
      </c>
      <c r="F1416" s="282">
        <v>32.92</v>
      </c>
      <c r="G1416" s="282">
        <v>32.92</v>
      </c>
    </row>
    <row r="1417" spans="1:7" ht="12.75">
      <c r="A1417" s="351" t="s">
        <v>3048</v>
      </c>
      <c r="B1417" s="352"/>
      <c r="C1417" s="351" t="s">
        <v>3049</v>
      </c>
      <c r="D1417" s="354" t="s">
        <v>16</v>
      </c>
      <c r="E1417" s="282">
        <v>1.03</v>
      </c>
      <c r="F1417" s="282">
        <v>8.56</v>
      </c>
      <c r="G1417" s="282">
        <v>9.59</v>
      </c>
    </row>
    <row r="1418" spans="1:7" ht="12.75">
      <c r="A1418" s="351" t="s">
        <v>3050</v>
      </c>
      <c r="B1418" s="352"/>
      <c r="C1418" s="351" t="s">
        <v>3051</v>
      </c>
      <c r="D1418" s="354" t="s">
        <v>16</v>
      </c>
      <c r="E1418" s="282">
        <v>0</v>
      </c>
      <c r="F1418" s="282">
        <v>19.75</v>
      </c>
      <c r="G1418" s="282">
        <v>19.75</v>
      </c>
    </row>
    <row r="1419" spans="1:7" ht="12.75">
      <c r="A1419" s="351" t="s">
        <v>3052</v>
      </c>
      <c r="B1419" s="352"/>
      <c r="C1419" s="351" t="s">
        <v>3053</v>
      </c>
      <c r="D1419" s="354" t="s">
        <v>16</v>
      </c>
      <c r="E1419" s="282">
        <v>16.36</v>
      </c>
      <c r="F1419" s="282">
        <v>22.12</v>
      </c>
      <c r="G1419" s="282">
        <v>38.479999999999997</v>
      </c>
    </row>
    <row r="1420" spans="1:7" ht="25.5">
      <c r="A1420" s="351" t="s">
        <v>3054</v>
      </c>
      <c r="B1420" s="352"/>
      <c r="C1420" s="351" t="s">
        <v>3055</v>
      </c>
      <c r="D1420" s="354" t="s">
        <v>1</v>
      </c>
      <c r="E1420" s="282">
        <v>1897.76</v>
      </c>
      <c r="F1420" s="282">
        <v>77.180000000000007</v>
      </c>
      <c r="G1420" s="282">
        <v>1974.94</v>
      </c>
    </row>
    <row r="1421" spans="1:7" ht="12.75">
      <c r="A1421" s="351" t="s">
        <v>3056</v>
      </c>
      <c r="B1421" s="352"/>
      <c r="C1421" s="351" t="s">
        <v>3057</v>
      </c>
      <c r="D1421" s="354" t="s">
        <v>16</v>
      </c>
      <c r="E1421" s="282">
        <v>49.54</v>
      </c>
      <c r="F1421" s="282">
        <v>8.56</v>
      </c>
      <c r="G1421" s="282">
        <v>58.1</v>
      </c>
    </row>
    <row r="1422" spans="1:7" ht="25.5">
      <c r="A1422" s="351" t="s">
        <v>3058</v>
      </c>
      <c r="B1422" s="352"/>
      <c r="C1422" s="351" t="s">
        <v>3059</v>
      </c>
      <c r="D1422" s="354" t="s">
        <v>16</v>
      </c>
      <c r="E1422" s="282">
        <v>165.64</v>
      </c>
      <c r="F1422" s="282">
        <v>8.56</v>
      </c>
      <c r="G1422" s="282">
        <v>174.2</v>
      </c>
    </row>
    <row r="1423" spans="1:7" ht="12.75">
      <c r="A1423" s="351" t="s">
        <v>3060</v>
      </c>
      <c r="B1423" s="352"/>
      <c r="C1423" s="351" t="s">
        <v>3061</v>
      </c>
      <c r="D1423" s="354" t="s">
        <v>63</v>
      </c>
      <c r="E1423" s="282">
        <v>120.18</v>
      </c>
      <c r="F1423" s="282">
        <v>39.5</v>
      </c>
      <c r="G1423" s="282">
        <v>159.68</v>
      </c>
    </row>
    <row r="1424" spans="1:7" ht="25.5">
      <c r="A1424" s="351" t="s">
        <v>3062</v>
      </c>
      <c r="B1424" s="352"/>
      <c r="C1424" s="351" t="s">
        <v>3063</v>
      </c>
      <c r="D1424" s="354" t="s">
        <v>63</v>
      </c>
      <c r="E1424" s="282">
        <v>71.22</v>
      </c>
      <c r="F1424" s="282">
        <v>7.18</v>
      </c>
      <c r="G1424" s="282">
        <v>78.400000000000006</v>
      </c>
    </row>
    <row r="1425" spans="1:7" ht="25.5">
      <c r="A1425" s="351" t="s">
        <v>3064</v>
      </c>
      <c r="B1425" s="352"/>
      <c r="C1425" s="351" t="s">
        <v>3065</v>
      </c>
      <c r="D1425" s="354" t="s">
        <v>63</v>
      </c>
      <c r="E1425" s="282">
        <v>24.99</v>
      </c>
      <c r="F1425" s="282">
        <v>7.18</v>
      </c>
      <c r="G1425" s="282">
        <v>32.17</v>
      </c>
    </row>
    <row r="1426" spans="1:7" ht="38.25">
      <c r="A1426" s="351" t="s">
        <v>3066</v>
      </c>
      <c r="B1426" s="352"/>
      <c r="C1426" s="351" t="s">
        <v>3067</v>
      </c>
      <c r="D1426" s="354" t="s">
        <v>63</v>
      </c>
      <c r="E1426" s="282">
        <v>320.75</v>
      </c>
      <c r="F1426" s="282">
        <v>71.819999999999993</v>
      </c>
      <c r="G1426" s="282">
        <v>392.57</v>
      </c>
    </row>
    <row r="1427" spans="1:7" ht="38.25">
      <c r="A1427" s="351" t="s">
        <v>3068</v>
      </c>
      <c r="B1427" s="352"/>
      <c r="C1427" s="351" t="s">
        <v>8228</v>
      </c>
      <c r="D1427" s="354" t="s">
        <v>63</v>
      </c>
      <c r="E1427" s="282">
        <v>521.16</v>
      </c>
      <c r="F1427" s="282">
        <v>71.819999999999993</v>
      </c>
      <c r="G1427" s="282">
        <v>592.98</v>
      </c>
    </row>
    <row r="1428" spans="1:7" ht="12.75">
      <c r="A1428" s="361" t="s">
        <v>3069</v>
      </c>
      <c r="B1428" s="361" t="s">
        <v>8229</v>
      </c>
      <c r="C1428" s="361" t="s">
        <v>8229</v>
      </c>
      <c r="D1428" s="362"/>
      <c r="E1428" s="363"/>
      <c r="F1428" s="363"/>
      <c r="G1428" s="363"/>
    </row>
    <row r="1429" spans="1:7" ht="12.75">
      <c r="A1429" s="348" t="s">
        <v>3070</v>
      </c>
      <c r="B1429" s="348" t="s">
        <v>8230</v>
      </c>
      <c r="C1429" s="348" t="s">
        <v>8230</v>
      </c>
      <c r="D1429" s="349"/>
      <c r="E1429" s="350"/>
      <c r="F1429" s="350"/>
      <c r="G1429" s="350"/>
    </row>
    <row r="1430" spans="1:7" ht="12.75">
      <c r="A1430" s="351" t="s">
        <v>3071</v>
      </c>
      <c r="B1430" s="352"/>
      <c r="C1430" s="351" t="s">
        <v>3072</v>
      </c>
      <c r="D1430" s="354" t="s">
        <v>63</v>
      </c>
      <c r="E1430" s="282">
        <v>486.15</v>
      </c>
      <c r="F1430" s="282">
        <v>49.39</v>
      </c>
      <c r="G1430" s="282">
        <v>535.54</v>
      </c>
    </row>
    <row r="1431" spans="1:7" ht="25.5">
      <c r="A1431" s="351" t="s">
        <v>3073</v>
      </c>
      <c r="B1431" s="352"/>
      <c r="C1431" s="351" t="s">
        <v>3074</v>
      </c>
      <c r="D1431" s="354" t="s">
        <v>63</v>
      </c>
      <c r="E1431" s="282">
        <v>252.69</v>
      </c>
      <c r="F1431" s="282">
        <v>49.39</v>
      </c>
      <c r="G1431" s="282">
        <v>302.08</v>
      </c>
    </row>
    <row r="1432" spans="1:7" ht="12.75">
      <c r="A1432" s="351" t="s">
        <v>3075</v>
      </c>
      <c r="B1432" s="352"/>
      <c r="C1432" s="351" t="s">
        <v>3076</v>
      </c>
      <c r="D1432" s="354" t="s">
        <v>63</v>
      </c>
      <c r="E1432" s="282">
        <v>631.05999999999995</v>
      </c>
      <c r="F1432" s="282">
        <v>49.39</v>
      </c>
      <c r="G1432" s="282">
        <v>680.45</v>
      </c>
    </row>
    <row r="1433" spans="1:7" ht="25.5">
      <c r="A1433" s="351" t="s">
        <v>3077</v>
      </c>
      <c r="B1433" s="352"/>
      <c r="C1433" s="351" t="s">
        <v>3078</v>
      </c>
      <c r="D1433" s="354" t="s">
        <v>63</v>
      </c>
      <c r="E1433" s="282">
        <v>629.98</v>
      </c>
      <c r="F1433" s="282">
        <v>49.39</v>
      </c>
      <c r="G1433" s="282">
        <v>679.37</v>
      </c>
    </row>
    <row r="1434" spans="1:7" ht="12.75">
      <c r="A1434" s="351" t="s">
        <v>3079</v>
      </c>
      <c r="B1434" s="352"/>
      <c r="C1434" s="351" t="s">
        <v>3080</v>
      </c>
      <c r="D1434" s="354" t="s">
        <v>63</v>
      </c>
      <c r="E1434" s="282">
        <v>520.69000000000005</v>
      </c>
      <c r="F1434" s="282">
        <v>49.39</v>
      </c>
      <c r="G1434" s="282">
        <v>570.08000000000004</v>
      </c>
    </row>
    <row r="1435" spans="1:7" ht="25.5">
      <c r="A1435" s="351" t="s">
        <v>3081</v>
      </c>
      <c r="B1435" s="352"/>
      <c r="C1435" s="351" t="s">
        <v>3082</v>
      </c>
      <c r="D1435" s="354" t="s">
        <v>63</v>
      </c>
      <c r="E1435" s="282">
        <v>332.31</v>
      </c>
      <c r="F1435" s="282">
        <v>49.39</v>
      </c>
      <c r="G1435" s="282">
        <v>381.7</v>
      </c>
    </row>
    <row r="1436" spans="1:7" ht="12.75">
      <c r="A1436" s="351" t="s">
        <v>3083</v>
      </c>
      <c r="B1436" s="352"/>
      <c r="C1436" s="351" t="s">
        <v>3084</v>
      </c>
      <c r="D1436" s="354" t="s">
        <v>63</v>
      </c>
      <c r="E1436" s="282">
        <v>600.54</v>
      </c>
      <c r="F1436" s="282">
        <v>49.39</v>
      </c>
      <c r="G1436" s="282">
        <v>649.92999999999995</v>
      </c>
    </row>
    <row r="1437" spans="1:7" ht="25.5">
      <c r="A1437" s="351" t="s">
        <v>3085</v>
      </c>
      <c r="B1437" s="352"/>
      <c r="C1437" s="351" t="s">
        <v>3086</v>
      </c>
      <c r="D1437" s="354" t="s">
        <v>63</v>
      </c>
      <c r="E1437" s="282">
        <v>579.04999999999995</v>
      </c>
      <c r="F1437" s="282">
        <v>49.39</v>
      </c>
      <c r="G1437" s="282">
        <v>628.44000000000005</v>
      </c>
    </row>
    <row r="1438" spans="1:7" ht="25.5">
      <c r="A1438" s="351" t="s">
        <v>267</v>
      </c>
      <c r="B1438" s="352"/>
      <c r="C1438" s="351" t="s">
        <v>3087</v>
      </c>
      <c r="D1438" s="354" t="s">
        <v>63</v>
      </c>
      <c r="E1438" s="282">
        <v>657.52</v>
      </c>
      <c r="F1438" s="282">
        <v>49.39</v>
      </c>
      <c r="G1438" s="282">
        <v>706.91</v>
      </c>
    </row>
    <row r="1439" spans="1:7" ht="25.5">
      <c r="A1439" s="351" t="s">
        <v>3088</v>
      </c>
      <c r="B1439" s="352"/>
      <c r="C1439" s="351" t="s">
        <v>3089</v>
      </c>
      <c r="D1439" s="354" t="s">
        <v>63</v>
      </c>
      <c r="E1439" s="282">
        <v>543.49</v>
      </c>
      <c r="F1439" s="282">
        <v>49.39</v>
      </c>
      <c r="G1439" s="282">
        <v>592.88</v>
      </c>
    </row>
    <row r="1440" spans="1:7" ht="38.25">
      <c r="A1440" s="351" t="s">
        <v>3090</v>
      </c>
      <c r="B1440" s="352"/>
      <c r="C1440" s="351" t="s">
        <v>3091</v>
      </c>
      <c r="D1440" s="354" t="s">
        <v>63</v>
      </c>
      <c r="E1440" s="282">
        <v>201.75</v>
      </c>
      <c r="F1440" s="282">
        <v>0</v>
      </c>
      <c r="G1440" s="282">
        <v>201.75</v>
      </c>
    </row>
    <row r="1441" spans="1:7" ht="12.75">
      <c r="A1441" s="351" t="s">
        <v>3092</v>
      </c>
      <c r="B1441" s="352"/>
      <c r="C1441" s="351" t="s">
        <v>8231</v>
      </c>
      <c r="D1441" s="354" t="s">
        <v>63</v>
      </c>
      <c r="E1441" s="282">
        <v>414.52</v>
      </c>
      <c r="F1441" s="282">
        <v>37.950000000000003</v>
      </c>
      <c r="G1441" s="282">
        <v>452.47</v>
      </c>
    </row>
    <row r="1442" spans="1:7" ht="25.5">
      <c r="A1442" s="351" t="s">
        <v>3093</v>
      </c>
      <c r="B1442" s="352"/>
      <c r="C1442" s="351" t="s">
        <v>8232</v>
      </c>
      <c r="D1442" s="354" t="s">
        <v>63</v>
      </c>
      <c r="E1442" s="282">
        <v>1183.49</v>
      </c>
      <c r="F1442" s="282">
        <v>49.39</v>
      </c>
      <c r="G1442" s="282">
        <v>1232.8800000000001</v>
      </c>
    </row>
    <row r="1443" spans="1:7" ht="25.5">
      <c r="A1443" s="351" t="s">
        <v>3094</v>
      </c>
      <c r="B1443" s="352"/>
      <c r="C1443" s="351" t="s">
        <v>8233</v>
      </c>
      <c r="D1443" s="354" t="s">
        <v>63</v>
      </c>
      <c r="E1443" s="282">
        <v>1516</v>
      </c>
      <c r="F1443" s="282">
        <v>49.39</v>
      </c>
      <c r="G1443" s="282">
        <v>1565.39</v>
      </c>
    </row>
    <row r="1444" spans="1:7" ht="25.5">
      <c r="A1444" s="351" t="s">
        <v>3095</v>
      </c>
      <c r="B1444" s="352"/>
      <c r="C1444" s="351" t="s">
        <v>8234</v>
      </c>
      <c r="D1444" s="354" t="s">
        <v>63</v>
      </c>
      <c r="E1444" s="282">
        <v>986.53</v>
      </c>
      <c r="F1444" s="282">
        <v>49.39</v>
      </c>
      <c r="G1444" s="282">
        <v>1035.92</v>
      </c>
    </row>
    <row r="1445" spans="1:7" ht="12.75">
      <c r="A1445" s="351" t="s">
        <v>3096</v>
      </c>
      <c r="B1445" s="352"/>
      <c r="C1445" s="351" t="s">
        <v>3097</v>
      </c>
      <c r="D1445" s="354" t="s">
        <v>63</v>
      </c>
      <c r="E1445" s="282">
        <v>477.38</v>
      </c>
      <c r="F1445" s="282">
        <v>37.950000000000003</v>
      </c>
      <c r="G1445" s="282">
        <v>515.33000000000004</v>
      </c>
    </row>
    <row r="1446" spans="1:7" ht="12.75">
      <c r="A1446" s="351" t="s">
        <v>3098</v>
      </c>
      <c r="B1446" s="352"/>
      <c r="C1446" s="351" t="s">
        <v>3099</v>
      </c>
      <c r="D1446" s="354" t="s">
        <v>63</v>
      </c>
      <c r="E1446" s="282">
        <v>589.67999999999995</v>
      </c>
      <c r="F1446" s="282">
        <v>37.950000000000003</v>
      </c>
      <c r="G1446" s="282">
        <v>627.63</v>
      </c>
    </row>
    <row r="1447" spans="1:7" ht="12.75">
      <c r="A1447" s="351" t="s">
        <v>3100</v>
      </c>
      <c r="B1447" s="352"/>
      <c r="C1447" s="351" t="s">
        <v>3101</v>
      </c>
      <c r="D1447" s="354" t="s">
        <v>63</v>
      </c>
      <c r="E1447" s="282">
        <v>622.29999999999995</v>
      </c>
      <c r="F1447" s="282">
        <v>28.47</v>
      </c>
      <c r="G1447" s="282">
        <v>650.77</v>
      </c>
    </row>
    <row r="1448" spans="1:7" ht="12.75">
      <c r="A1448" s="351" t="s">
        <v>3102</v>
      </c>
      <c r="B1448" s="352"/>
      <c r="C1448" s="351" t="s">
        <v>3103</v>
      </c>
      <c r="D1448" s="354" t="s">
        <v>63</v>
      </c>
      <c r="E1448" s="282">
        <v>602.61</v>
      </c>
      <c r="F1448" s="282">
        <v>28.47</v>
      </c>
      <c r="G1448" s="282">
        <v>631.08000000000004</v>
      </c>
    </row>
    <row r="1449" spans="1:7" ht="25.5">
      <c r="A1449" s="351" t="s">
        <v>271</v>
      </c>
      <c r="B1449" s="352"/>
      <c r="C1449" s="351" t="s">
        <v>272</v>
      </c>
      <c r="D1449" s="354" t="s">
        <v>63</v>
      </c>
      <c r="E1449" s="282">
        <v>620</v>
      </c>
      <c r="F1449" s="282">
        <v>28.47</v>
      </c>
      <c r="G1449" s="282">
        <v>648.47</v>
      </c>
    </row>
    <row r="1450" spans="1:7" ht="12.75">
      <c r="A1450" s="351" t="s">
        <v>3104</v>
      </c>
      <c r="B1450" s="352"/>
      <c r="C1450" s="351" t="s">
        <v>3105</v>
      </c>
      <c r="D1450" s="354" t="s">
        <v>63</v>
      </c>
      <c r="E1450" s="282">
        <v>646</v>
      </c>
      <c r="F1450" s="282">
        <v>0</v>
      </c>
      <c r="G1450" s="282">
        <v>646</v>
      </c>
    </row>
    <row r="1451" spans="1:7" ht="25.5">
      <c r="A1451" s="351" t="s">
        <v>3106</v>
      </c>
      <c r="B1451" s="352"/>
      <c r="C1451" s="351" t="s">
        <v>3107</v>
      </c>
      <c r="D1451" s="354" t="s">
        <v>63</v>
      </c>
      <c r="E1451" s="282">
        <v>617.55999999999995</v>
      </c>
      <c r="F1451" s="282">
        <v>0</v>
      </c>
      <c r="G1451" s="282">
        <v>617.55999999999995</v>
      </c>
    </row>
    <row r="1452" spans="1:7" ht="25.5">
      <c r="A1452" s="351" t="s">
        <v>3108</v>
      </c>
      <c r="B1452" s="352"/>
      <c r="C1452" s="351" t="s">
        <v>3109</v>
      </c>
      <c r="D1452" s="354" t="s">
        <v>63</v>
      </c>
      <c r="E1452" s="282">
        <v>539.54</v>
      </c>
      <c r="F1452" s="282">
        <v>0</v>
      </c>
      <c r="G1452" s="282">
        <v>539.54</v>
      </c>
    </row>
    <row r="1453" spans="1:7" ht="25.5">
      <c r="A1453" s="351" t="s">
        <v>3110</v>
      </c>
      <c r="B1453" s="352"/>
      <c r="C1453" s="351" t="s">
        <v>3111</v>
      </c>
      <c r="D1453" s="354" t="s">
        <v>63</v>
      </c>
      <c r="E1453" s="282">
        <v>460</v>
      </c>
      <c r="F1453" s="282">
        <v>0</v>
      </c>
      <c r="G1453" s="282">
        <v>460</v>
      </c>
    </row>
    <row r="1454" spans="1:7" ht="25.5">
      <c r="A1454" s="351" t="s">
        <v>3112</v>
      </c>
      <c r="B1454" s="352"/>
      <c r="C1454" s="351" t="s">
        <v>3113</v>
      </c>
      <c r="D1454" s="354" t="s">
        <v>63</v>
      </c>
      <c r="E1454" s="282">
        <v>402.27</v>
      </c>
      <c r="F1454" s="282">
        <v>49.39</v>
      </c>
      <c r="G1454" s="282">
        <v>451.66</v>
      </c>
    </row>
    <row r="1455" spans="1:7" ht="25.5">
      <c r="A1455" s="351" t="s">
        <v>3114</v>
      </c>
      <c r="B1455" s="352"/>
      <c r="C1455" s="351" t="s">
        <v>3115</v>
      </c>
      <c r="D1455" s="354" t="s">
        <v>63</v>
      </c>
      <c r="E1455" s="282">
        <v>462.27</v>
      </c>
      <c r="F1455" s="282">
        <v>49.39</v>
      </c>
      <c r="G1455" s="282">
        <v>511.66</v>
      </c>
    </row>
    <row r="1456" spans="1:7" ht="25.5">
      <c r="A1456" s="351" t="s">
        <v>3116</v>
      </c>
      <c r="B1456" s="352"/>
      <c r="C1456" s="351" t="s">
        <v>3117</v>
      </c>
      <c r="D1456" s="354" t="s">
        <v>63</v>
      </c>
      <c r="E1456" s="282">
        <v>405.03</v>
      </c>
      <c r="F1456" s="282">
        <v>49.39</v>
      </c>
      <c r="G1456" s="282">
        <v>454.42</v>
      </c>
    </row>
    <row r="1457" spans="1:7" ht="25.5">
      <c r="A1457" s="351" t="s">
        <v>3118</v>
      </c>
      <c r="B1457" s="352"/>
      <c r="C1457" s="351" t="s">
        <v>3119</v>
      </c>
      <c r="D1457" s="354" t="s">
        <v>63</v>
      </c>
      <c r="E1457" s="282">
        <v>477.27</v>
      </c>
      <c r="F1457" s="282">
        <v>49.39</v>
      </c>
      <c r="G1457" s="282">
        <v>526.66</v>
      </c>
    </row>
    <row r="1458" spans="1:7" ht="12.75">
      <c r="A1458" s="357" t="s">
        <v>3120</v>
      </c>
      <c r="B1458" s="358" t="s">
        <v>8235</v>
      </c>
      <c r="C1458" s="358" t="s">
        <v>8235</v>
      </c>
      <c r="D1458" s="359"/>
      <c r="E1458" s="360"/>
      <c r="F1458" s="360"/>
      <c r="G1458" s="360"/>
    </row>
    <row r="1459" spans="1:7" ht="25.5">
      <c r="A1459" s="351" t="s">
        <v>3121</v>
      </c>
      <c r="B1459" s="352"/>
      <c r="C1459" s="351" t="s">
        <v>3122</v>
      </c>
      <c r="D1459" s="354" t="s">
        <v>63</v>
      </c>
      <c r="E1459" s="282">
        <v>521.91</v>
      </c>
      <c r="F1459" s="282">
        <v>98.76</v>
      </c>
      <c r="G1459" s="282">
        <v>620.66999999999996</v>
      </c>
    </row>
    <row r="1460" spans="1:7" ht="25.5">
      <c r="A1460" s="351" t="s">
        <v>3123</v>
      </c>
      <c r="B1460" s="352"/>
      <c r="C1460" s="351" t="s">
        <v>3124</v>
      </c>
      <c r="D1460" s="354" t="s">
        <v>63</v>
      </c>
      <c r="E1460" s="282">
        <v>637.99</v>
      </c>
      <c r="F1460" s="282">
        <v>98.76</v>
      </c>
      <c r="G1460" s="282">
        <v>736.75</v>
      </c>
    </row>
    <row r="1461" spans="1:7" ht="25.5">
      <c r="A1461" s="351" t="s">
        <v>3125</v>
      </c>
      <c r="B1461" s="352"/>
      <c r="C1461" s="351" t="s">
        <v>3126</v>
      </c>
      <c r="D1461" s="354" t="s">
        <v>63</v>
      </c>
      <c r="E1461" s="282">
        <v>703.06</v>
      </c>
      <c r="F1461" s="282">
        <v>98.76</v>
      </c>
      <c r="G1461" s="282">
        <v>801.82</v>
      </c>
    </row>
    <row r="1462" spans="1:7" ht="25.5">
      <c r="A1462" s="351" t="s">
        <v>3127</v>
      </c>
      <c r="B1462" s="352"/>
      <c r="C1462" s="351" t="s">
        <v>3128</v>
      </c>
      <c r="D1462" s="354" t="s">
        <v>63</v>
      </c>
      <c r="E1462" s="282">
        <v>461.07</v>
      </c>
      <c r="F1462" s="282">
        <v>98.76</v>
      </c>
      <c r="G1462" s="282">
        <v>559.83000000000004</v>
      </c>
    </row>
    <row r="1463" spans="1:7" ht="12.75">
      <c r="A1463" s="351" t="s">
        <v>3129</v>
      </c>
      <c r="B1463" s="352"/>
      <c r="C1463" s="351" t="s">
        <v>3130</v>
      </c>
      <c r="D1463" s="354" t="s">
        <v>63</v>
      </c>
      <c r="E1463" s="282">
        <v>567.61</v>
      </c>
      <c r="F1463" s="282">
        <v>98.76</v>
      </c>
      <c r="G1463" s="282">
        <v>666.37</v>
      </c>
    </row>
    <row r="1464" spans="1:7" ht="25.5">
      <c r="A1464" s="351" t="s">
        <v>3131</v>
      </c>
      <c r="B1464" s="352"/>
      <c r="C1464" s="351" t="s">
        <v>3132</v>
      </c>
      <c r="D1464" s="354" t="s">
        <v>63</v>
      </c>
      <c r="E1464" s="282">
        <v>482.36</v>
      </c>
      <c r="F1464" s="282">
        <v>98.76</v>
      </c>
      <c r="G1464" s="282">
        <v>581.12</v>
      </c>
    </row>
    <row r="1465" spans="1:7" ht="25.5">
      <c r="A1465" s="351" t="s">
        <v>268</v>
      </c>
      <c r="B1465" s="352"/>
      <c r="C1465" s="351" t="s">
        <v>3133</v>
      </c>
      <c r="D1465" s="354" t="s">
        <v>63</v>
      </c>
      <c r="E1465" s="282">
        <v>679.04</v>
      </c>
      <c r="F1465" s="282">
        <v>98.76</v>
      </c>
      <c r="G1465" s="282">
        <v>777.8</v>
      </c>
    </row>
    <row r="1466" spans="1:7" ht="25.5">
      <c r="A1466" s="351" t="s">
        <v>3134</v>
      </c>
      <c r="B1466" s="352"/>
      <c r="C1466" s="351" t="s">
        <v>3135</v>
      </c>
      <c r="D1466" s="354" t="s">
        <v>63</v>
      </c>
      <c r="E1466" s="282">
        <v>858.54</v>
      </c>
      <c r="F1466" s="282">
        <v>98.76</v>
      </c>
      <c r="G1466" s="282">
        <v>957.3</v>
      </c>
    </row>
    <row r="1467" spans="1:7" ht="25.5">
      <c r="A1467" s="351" t="s">
        <v>3136</v>
      </c>
      <c r="B1467" s="352"/>
      <c r="C1467" s="351" t="s">
        <v>8236</v>
      </c>
      <c r="D1467" s="354" t="s">
        <v>63</v>
      </c>
      <c r="E1467" s="282">
        <v>1289.22</v>
      </c>
      <c r="F1467" s="282">
        <v>98.76</v>
      </c>
      <c r="G1467" s="282">
        <v>1387.98</v>
      </c>
    </row>
    <row r="1468" spans="1:7" ht="25.5">
      <c r="A1468" s="351" t="s">
        <v>3137</v>
      </c>
      <c r="B1468" s="352"/>
      <c r="C1468" s="351" t="s">
        <v>3138</v>
      </c>
      <c r="D1468" s="354" t="s">
        <v>63</v>
      </c>
      <c r="E1468" s="282">
        <v>652.27</v>
      </c>
      <c r="F1468" s="282">
        <v>49.39</v>
      </c>
      <c r="G1468" s="282">
        <v>701.66</v>
      </c>
    </row>
    <row r="1469" spans="1:7" ht="25.5">
      <c r="A1469" s="351" t="s">
        <v>3139</v>
      </c>
      <c r="B1469" s="352"/>
      <c r="C1469" s="351" t="s">
        <v>3140</v>
      </c>
      <c r="D1469" s="354" t="s">
        <v>63</v>
      </c>
      <c r="E1469" s="282">
        <v>422.19</v>
      </c>
      <c r="F1469" s="282">
        <v>49.39</v>
      </c>
      <c r="G1469" s="282">
        <v>471.58</v>
      </c>
    </row>
    <row r="1470" spans="1:7" ht="25.5">
      <c r="A1470" s="351" t="s">
        <v>3141</v>
      </c>
      <c r="B1470" s="352"/>
      <c r="C1470" s="351" t="s">
        <v>3142</v>
      </c>
      <c r="D1470" s="354" t="s">
        <v>63</v>
      </c>
      <c r="E1470" s="282">
        <v>663.17</v>
      </c>
      <c r="F1470" s="282">
        <v>49.39</v>
      </c>
      <c r="G1470" s="282">
        <v>712.56</v>
      </c>
    </row>
    <row r="1471" spans="1:7" ht="25.5">
      <c r="A1471" s="351" t="s">
        <v>3143</v>
      </c>
      <c r="B1471" s="352"/>
      <c r="C1471" s="351" t="s">
        <v>3144</v>
      </c>
      <c r="D1471" s="354" t="s">
        <v>63</v>
      </c>
      <c r="E1471" s="282">
        <v>569.76</v>
      </c>
      <c r="F1471" s="282">
        <v>49.39</v>
      </c>
      <c r="G1471" s="282">
        <v>619.15</v>
      </c>
    </row>
    <row r="1472" spans="1:7" ht="25.5">
      <c r="A1472" s="351" t="s">
        <v>3145</v>
      </c>
      <c r="B1472" s="352"/>
      <c r="C1472" s="351" t="s">
        <v>3146</v>
      </c>
      <c r="D1472" s="354" t="s">
        <v>63</v>
      </c>
      <c r="E1472" s="282">
        <v>688.74</v>
      </c>
      <c r="F1472" s="282">
        <v>98.76</v>
      </c>
      <c r="G1472" s="282">
        <v>787.5</v>
      </c>
    </row>
    <row r="1473" spans="1:7" ht="25.5">
      <c r="A1473" s="351" t="s">
        <v>3147</v>
      </c>
      <c r="B1473" s="352"/>
      <c r="C1473" s="351" t="s">
        <v>3148</v>
      </c>
      <c r="D1473" s="354" t="s">
        <v>63</v>
      </c>
      <c r="E1473" s="282">
        <v>751.77</v>
      </c>
      <c r="F1473" s="282">
        <v>98.76</v>
      </c>
      <c r="G1473" s="282">
        <v>850.53</v>
      </c>
    </row>
    <row r="1474" spans="1:7" ht="12.75">
      <c r="A1474" s="357" t="s">
        <v>3149</v>
      </c>
      <c r="B1474" s="358" t="s">
        <v>8237</v>
      </c>
      <c r="C1474" s="358" t="s">
        <v>8237</v>
      </c>
      <c r="D1474" s="359"/>
      <c r="E1474" s="360"/>
      <c r="F1474" s="360"/>
      <c r="G1474" s="360"/>
    </row>
    <row r="1475" spans="1:7" ht="12.75">
      <c r="A1475" s="351" t="s">
        <v>3150</v>
      </c>
      <c r="B1475" s="352"/>
      <c r="C1475" s="351" t="s">
        <v>3151</v>
      </c>
      <c r="D1475" s="354" t="s">
        <v>63</v>
      </c>
      <c r="E1475" s="282">
        <v>702.06</v>
      </c>
      <c r="F1475" s="282">
        <v>0</v>
      </c>
      <c r="G1475" s="282">
        <v>702.06</v>
      </c>
    </row>
    <row r="1476" spans="1:7" ht="12.75">
      <c r="A1476" s="357" t="s">
        <v>3152</v>
      </c>
      <c r="B1476" s="358" t="s">
        <v>8238</v>
      </c>
      <c r="C1476" s="358" t="s">
        <v>8238</v>
      </c>
      <c r="D1476" s="359"/>
      <c r="E1476" s="360"/>
      <c r="F1476" s="360"/>
      <c r="G1476" s="360"/>
    </row>
    <row r="1477" spans="1:7" ht="38.25">
      <c r="A1477" s="351" t="s">
        <v>3153</v>
      </c>
      <c r="B1477" s="352"/>
      <c r="C1477" s="351" t="s">
        <v>3154</v>
      </c>
      <c r="D1477" s="354" t="s">
        <v>63</v>
      </c>
      <c r="E1477" s="282">
        <v>181</v>
      </c>
      <c r="F1477" s="282">
        <v>0</v>
      </c>
      <c r="G1477" s="282">
        <v>181</v>
      </c>
    </row>
    <row r="1478" spans="1:7" ht="12.75">
      <c r="A1478" s="361" t="s">
        <v>3155</v>
      </c>
      <c r="B1478" s="361" t="s">
        <v>8239</v>
      </c>
      <c r="C1478" s="361" t="s">
        <v>8239</v>
      </c>
      <c r="D1478" s="362"/>
      <c r="E1478" s="363"/>
      <c r="F1478" s="363"/>
      <c r="G1478" s="363"/>
    </row>
    <row r="1479" spans="1:7" ht="12.75">
      <c r="A1479" s="348" t="s">
        <v>3156</v>
      </c>
      <c r="B1479" s="348" t="s">
        <v>8240</v>
      </c>
      <c r="C1479" s="348" t="s">
        <v>8240</v>
      </c>
      <c r="D1479" s="349"/>
      <c r="E1479" s="350"/>
      <c r="F1479" s="350"/>
      <c r="G1479" s="350"/>
    </row>
    <row r="1480" spans="1:7" ht="12.75">
      <c r="A1480" s="351" t="s">
        <v>3157</v>
      </c>
      <c r="B1480" s="352"/>
      <c r="C1480" s="351" t="s">
        <v>3158</v>
      </c>
      <c r="D1480" s="354" t="s">
        <v>63</v>
      </c>
      <c r="E1480" s="282">
        <v>59.83</v>
      </c>
      <c r="F1480" s="282">
        <v>21.65</v>
      </c>
      <c r="G1480" s="282">
        <v>81.48</v>
      </c>
    </row>
    <row r="1481" spans="1:7" ht="12.75">
      <c r="A1481" s="351" t="s">
        <v>3159</v>
      </c>
      <c r="B1481" s="352"/>
      <c r="C1481" s="351" t="s">
        <v>3160</v>
      </c>
      <c r="D1481" s="354" t="s">
        <v>63</v>
      </c>
      <c r="E1481" s="282">
        <v>71.650000000000006</v>
      </c>
      <c r="F1481" s="282">
        <v>21.65</v>
      </c>
      <c r="G1481" s="282">
        <v>93.3</v>
      </c>
    </row>
    <row r="1482" spans="1:7" ht="12.75">
      <c r="A1482" s="351" t="s">
        <v>3161</v>
      </c>
      <c r="B1482" s="352"/>
      <c r="C1482" s="351" t="s">
        <v>3162</v>
      </c>
      <c r="D1482" s="354" t="s">
        <v>63</v>
      </c>
      <c r="E1482" s="282">
        <v>87.42</v>
      </c>
      <c r="F1482" s="282">
        <v>21.65</v>
      </c>
      <c r="G1482" s="282">
        <v>109.07</v>
      </c>
    </row>
    <row r="1483" spans="1:7" ht="12.75">
      <c r="A1483" s="351" t="s">
        <v>3163</v>
      </c>
      <c r="B1483" s="352"/>
      <c r="C1483" s="351" t="s">
        <v>3164</v>
      </c>
      <c r="D1483" s="354" t="s">
        <v>63</v>
      </c>
      <c r="E1483" s="282">
        <v>76.97</v>
      </c>
      <c r="F1483" s="282">
        <v>21.65</v>
      </c>
      <c r="G1483" s="282">
        <v>98.62</v>
      </c>
    </row>
    <row r="1484" spans="1:7" ht="12.75">
      <c r="A1484" s="351" t="s">
        <v>3165</v>
      </c>
      <c r="B1484" s="352"/>
      <c r="C1484" s="351" t="s">
        <v>3166</v>
      </c>
      <c r="D1484" s="354" t="s">
        <v>63</v>
      </c>
      <c r="E1484" s="282">
        <v>307.52999999999997</v>
      </c>
      <c r="F1484" s="282">
        <v>21.65</v>
      </c>
      <c r="G1484" s="282">
        <v>329.18</v>
      </c>
    </row>
    <row r="1485" spans="1:7" ht="12.75">
      <c r="A1485" s="351" t="s">
        <v>3167</v>
      </c>
      <c r="B1485" s="352"/>
      <c r="C1485" s="351" t="s">
        <v>3168</v>
      </c>
      <c r="D1485" s="354" t="s">
        <v>63</v>
      </c>
      <c r="E1485" s="282">
        <v>516.5</v>
      </c>
      <c r="F1485" s="282">
        <v>21.65</v>
      </c>
      <c r="G1485" s="282">
        <v>538.15</v>
      </c>
    </row>
    <row r="1486" spans="1:7" ht="12.75">
      <c r="A1486" s="351" t="s">
        <v>3169</v>
      </c>
      <c r="B1486" s="352"/>
      <c r="C1486" s="351" t="s">
        <v>3170</v>
      </c>
      <c r="D1486" s="354" t="s">
        <v>63</v>
      </c>
      <c r="E1486" s="282">
        <v>378.26</v>
      </c>
      <c r="F1486" s="282">
        <v>21.65</v>
      </c>
      <c r="G1486" s="282">
        <v>399.91</v>
      </c>
    </row>
    <row r="1487" spans="1:7" ht="12.75">
      <c r="A1487" s="351" t="s">
        <v>3171</v>
      </c>
      <c r="B1487" s="352"/>
      <c r="C1487" s="351" t="s">
        <v>3172</v>
      </c>
      <c r="D1487" s="354" t="s">
        <v>63</v>
      </c>
      <c r="E1487" s="282">
        <v>207.83</v>
      </c>
      <c r="F1487" s="282">
        <v>21.65</v>
      </c>
      <c r="G1487" s="282">
        <v>229.48</v>
      </c>
    </row>
    <row r="1488" spans="1:7" ht="12.75">
      <c r="A1488" s="351" t="s">
        <v>648</v>
      </c>
      <c r="B1488" s="352"/>
      <c r="C1488" s="351" t="s">
        <v>649</v>
      </c>
      <c r="D1488" s="354" t="s">
        <v>63</v>
      </c>
      <c r="E1488" s="282">
        <v>284.14</v>
      </c>
      <c r="F1488" s="282">
        <v>21.65</v>
      </c>
      <c r="G1488" s="282">
        <v>305.79000000000002</v>
      </c>
    </row>
    <row r="1489" spans="1:7" ht="12.75">
      <c r="A1489" s="351" t="s">
        <v>3173</v>
      </c>
      <c r="B1489" s="352"/>
      <c r="C1489" s="351" t="s">
        <v>3174</v>
      </c>
      <c r="D1489" s="354" t="s">
        <v>63</v>
      </c>
      <c r="E1489" s="282">
        <v>305.89999999999998</v>
      </c>
      <c r="F1489" s="282">
        <v>21.65</v>
      </c>
      <c r="G1489" s="282">
        <v>327.55</v>
      </c>
    </row>
    <row r="1490" spans="1:7" ht="12.75">
      <c r="A1490" s="351" t="s">
        <v>3175</v>
      </c>
      <c r="B1490" s="352"/>
      <c r="C1490" s="351" t="s">
        <v>3176</v>
      </c>
      <c r="D1490" s="354" t="s">
        <v>63</v>
      </c>
      <c r="E1490" s="282">
        <v>1802.08</v>
      </c>
      <c r="F1490" s="282">
        <v>21.65</v>
      </c>
      <c r="G1490" s="282">
        <v>1823.73</v>
      </c>
    </row>
    <row r="1491" spans="1:7" ht="12.75">
      <c r="A1491" s="351" t="s">
        <v>3177</v>
      </c>
      <c r="B1491" s="352"/>
      <c r="C1491" s="351" t="s">
        <v>3178</v>
      </c>
      <c r="D1491" s="354" t="s">
        <v>63</v>
      </c>
      <c r="E1491" s="282">
        <v>324.04000000000002</v>
      </c>
      <c r="F1491" s="282">
        <v>21.65</v>
      </c>
      <c r="G1491" s="282">
        <v>345.69</v>
      </c>
    </row>
    <row r="1492" spans="1:7" ht="12.75">
      <c r="A1492" s="351" t="s">
        <v>3179</v>
      </c>
      <c r="B1492" s="352"/>
      <c r="C1492" s="351" t="s">
        <v>3180</v>
      </c>
      <c r="D1492" s="354" t="s">
        <v>63</v>
      </c>
      <c r="E1492" s="282">
        <v>82.95</v>
      </c>
      <c r="F1492" s="282">
        <v>21.65</v>
      </c>
      <c r="G1492" s="282">
        <v>104.6</v>
      </c>
    </row>
    <row r="1493" spans="1:7" ht="12.75">
      <c r="A1493" s="351" t="s">
        <v>3181</v>
      </c>
      <c r="B1493" s="352"/>
      <c r="C1493" s="351" t="s">
        <v>3182</v>
      </c>
      <c r="D1493" s="354" t="s">
        <v>63</v>
      </c>
      <c r="E1493" s="282">
        <v>112.7</v>
      </c>
      <c r="F1493" s="282">
        <v>21.65</v>
      </c>
      <c r="G1493" s="282">
        <v>134.35</v>
      </c>
    </row>
    <row r="1494" spans="1:7" ht="12.75">
      <c r="A1494" s="351" t="s">
        <v>3183</v>
      </c>
      <c r="B1494" s="352"/>
      <c r="C1494" s="351" t="s">
        <v>3184</v>
      </c>
      <c r="D1494" s="354" t="s">
        <v>63</v>
      </c>
      <c r="E1494" s="282">
        <v>235.57</v>
      </c>
      <c r="F1494" s="282">
        <v>21.65</v>
      </c>
      <c r="G1494" s="282">
        <v>257.22000000000003</v>
      </c>
    </row>
    <row r="1495" spans="1:7" ht="25.5">
      <c r="A1495" s="351" t="s">
        <v>3185</v>
      </c>
      <c r="B1495" s="352"/>
      <c r="C1495" s="351" t="s">
        <v>8241</v>
      </c>
      <c r="D1495" s="354" t="s">
        <v>63</v>
      </c>
      <c r="E1495" s="282">
        <v>2580.33</v>
      </c>
      <c r="F1495" s="282">
        <v>0</v>
      </c>
      <c r="G1495" s="282">
        <v>2580.33</v>
      </c>
    </row>
    <row r="1496" spans="1:7" ht="25.5">
      <c r="A1496" s="351" t="s">
        <v>3186</v>
      </c>
      <c r="B1496" s="352"/>
      <c r="C1496" s="351" t="s">
        <v>8242</v>
      </c>
      <c r="D1496" s="354" t="s">
        <v>63</v>
      </c>
      <c r="E1496" s="282">
        <v>4680</v>
      </c>
      <c r="F1496" s="282">
        <v>0</v>
      </c>
      <c r="G1496" s="282">
        <v>4680</v>
      </c>
    </row>
    <row r="1497" spans="1:7" ht="12.75">
      <c r="A1497" s="357" t="s">
        <v>3187</v>
      </c>
      <c r="B1497" s="358" t="s">
        <v>8243</v>
      </c>
      <c r="C1497" s="358" t="s">
        <v>8243</v>
      </c>
      <c r="D1497" s="359"/>
      <c r="E1497" s="360"/>
      <c r="F1497" s="360"/>
      <c r="G1497" s="360"/>
    </row>
    <row r="1498" spans="1:7" ht="12.75">
      <c r="A1498" s="351" t="s">
        <v>3188</v>
      </c>
      <c r="B1498" s="352"/>
      <c r="C1498" s="351" t="s">
        <v>3189</v>
      </c>
      <c r="D1498" s="354" t="s">
        <v>63</v>
      </c>
      <c r="E1498" s="282">
        <v>162.9</v>
      </c>
      <c r="F1498" s="282">
        <v>0</v>
      </c>
      <c r="G1498" s="282">
        <v>162.9</v>
      </c>
    </row>
    <row r="1499" spans="1:7" ht="12.75">
      <c r="A1499" s="351" t="s">
        <v>3190</v>
      </c>
      <c r="B1499" s="352"/>
      <c r="C1499" s="351" t="s">
        <v>3191</v>
      </c>
      <c r="D1499" s="354" t="s">
        <v>63</v>
      </c>
      <c r="E1499" s="282">
        <v>171.31</v>
      </c>
      <c r="F1499" s="282">
        <v>0</v>
      </c>
      <c r="G1499" s="282">
        <v>171.31</v>
      </c>
    </row>
    <row r="1500" spans="1:7" ht="12.75">
      <c r="A1500" s="351" t="s">
        <v>3192</v>
      </c>
      <c r="B1500" s="352"/>
      <c r="C1500" s="351" t="s">
        <v>3193</v>
      </c>
      <c r="D1500" s="354" t="s">
        <v>63</v>
      </c>
      <c r="E1500" s="282">
        <v>260.99</v>
      </c>
      <c r="F1500" s="282">
        <v>0</v>
      </c>
      <c r="G1500" s="282">
        <v>260.99</v>
      </c>
    </row>
    <row r="1501" spans="1:7" ht="12.75">
      <c r="A1501" s="351" t="s">
        <v>3194</v>
      </c>
      <c r="B1501" s="352"/>
      <c r="C1501" s="351" t="s">
        <v>3195</v>
      </c>
      <c r="D1501" s="354" t="s">
        <v>63</v>
      </c>
      <c r="E1501" s="282">
        <v>225.98</v>
      </c>
      <c r="F1501" s="282">
        <v>0</v>
      </c>
      <c r="G1501" s="282">
        <v>225.98</v>
      </c>
    </row>
    <row r="1502" spans="1:7" ht="12.75">
      <c r="A1502" s="351" t="s">
        <v>3196</v>
      </c>
      <c r="B1502" s="352"/>
      <c r="C1502" s="351" t="s">
        <v>3197</v>
      </c>
      <c r="D1502" s="354" t="s">
        <v>63</v>
      </c>
      <c r="E1502" s="282">
        <v>285.8</v>
      </c>
      <c r="F1502" s="282">
        <v>0</v>
      </c>
      <c r="G1502" s="282">
        <v>285.8</v>
      </c>
    </row>
    <row r="1503" spans="1:7" ht="12.75">
      <c r="A1503" s="351" t="s">
        <v>3198</v>
      </c>
      <c r="B1503" s="352"/>
      <c r="C1503" s="351" t="s">
        <v>3199</v>
      </c>
      <c r="D1503" s="354" t="s">
        <v>63</v>
      </c>
      <c r="E1503" s="282">
        <v>358.55</v>
      </c>
      <c r="F1503" s="282">
        <v>0</v>
      </c>
      <c r="G1503" s="282">
        <v>358.55</v>
      </c>
    </row>
    <row r="1504" spans="1:7" ht="12.75">
      <c r="A1504" s="351" t="s">
        <v>3200</v>
      </c>
      <c r="B1504" s="352"/>
      <c r="C1504" s="351" t="s">
        <v>3201</v>
      </c>
      <c r="D1504" s="354" t="s">
        <v>63</v>
      </c>
      <c r="E1504" s="282">
        <v>507.78</v>
      </c>
      <c r="F1504" s="282">
        <v>0</v>
      </c>
      <c r="G1504" s="282">
        <v>507.78</v>
      </c>
    </row>
    <row r="1505" spans="1:7" ht="12.75">
      <c r="A1505" s="351" t="s">
        <v>3202</v>
      </c>
      <c r="B1505" s="352"/>
      <c r="C1505" s="351" t="s">
        <v>3203</v>
      </c>
      <c r="D1505" s="354" t="s">
        <v>63</v>
      </c>
      <c r="E1505" s="282">
        <v>415.85</v>
      </c>
      <c r="F1505" s="282">
        <v>0</v>
      </c>
      <c r="G1505" s="282">
        <v>415.85</v>
      </c>
    </row>
    <row r="1506" spans="1:7" ht="12.75">
      <c r="A1506" s="357" t="s">
        <v>3204</v>
      </c>
      <c r="B1506" s="358" t="s">
        <v>8244</v>
      </c>
      <c r="C1506" s="358" t="s">
        <v>8244</v>
      </c>
      <c r="D1506" s="359"/>
      <c r="E1506" s="360"/>
      <c r="F1506" s="360"/>
      <c r="G1506" s="360"/>
    </row>
    <row r="1507" spans="1:7" ht="12.75">
      <c r="A1507" s="351" t="s">
        <v>3205</v>
      </c>
      <c r="B1507" s="352"/>
      <c r="C1507" s="351" t="s">
        <v>3206</v>
      </c>
      <c r="D1507" s="354" t="s">
        <v>63</v>
      </c>
      <c r="E1507" s="282">
        <v>456.76</v>
      </c>
      <c r="F1507" s="282">
        <v>0</v>
      </c>
      <c r="G1507" s="282">
        <v>456.76</v>
      </c>
    </row>
    <row r="1508" spans="1:7" ht="12.75">
      <c r="A1508" s="351" t="s">
        <v>3207</v>
      </c>
      <c r="B1508" s="352"/>
      <c r="C1508" s="351" t="s">
        <v>3208</v>
      </c>
      <c r="D1508" s="354" t="s">
        <v>63</v>
      </c>
      <c r="E1508" s="282">
        <v>898.32</v>
      </c>
      <c r="F1508" s="282">
        <v>0</v>
      </c>
      <c r="G1508" s="282">
        <v>898.32</v>
      </c>
    </row>
    <row r="1509" spans="1:7" ht="12.75">
      <c r="A1509" s="351" t="s">
        <v>3209</v>
      </c>
      <c r="B1509" s="352"/>
      <c r="C1509" s="351" t="s">
        <v>3210</v>
      </c>
      <c r="D1509" s="354" t="s">
        <v>63</v>
      </c>
      <c r="E1509" s="282">
        <v>578.92999999999995</v>
      </c>
      <c r="F1509" s="282">
        <v>0</v>
      </c>
      <c r="G1509" s="282">
        <v>578.92999999999995</v>
      </c>
    </row>
    <row r="1510" spans="1:7" ht="25.5">
      <c r="A1510" s="351" t="s">
        <v>3211</v>
      </c>
      <c r="B1510" s="352"/>
      <c r="C1510" s="351" t="s">
        <v>3212</v>
      </c>
      <c r="D1510" s="354" t="s">
        <v>63</v>
      </c>
      <c r="E1510" s="282">
        <v>749.4</v>
      </c>
      <c r="F1510" s="282">
        <v>0</v>
      </c>
      <c r="G1510" s="282">
        <v>749.4</v>
      </c>
    </row>
    <row r="1511" spans="1:7" ht="12.75">
      <c r="A1511" s="357" t="s">
        <v>3213</v>
      </c>
      <c r="B1511" s="358" t="s">
        <v>8245</v>
      </c>
      <c r="C1511" s="358" t="s">
        <v>8245</v>
      </c>
      <c r="D1511" s="359"/>
      <c r="E1511" s="360"/>
      <c r="F1511" s="360"/>
      <c r="G1511" s="360"/>
    </row>
    <row r="1512" spans="1:7" ht="25.5">
      <c r="A1512" s="351" t="s">
        <v>3214</v>
      </c>
      <c r="B1512" s="352"/>
      <c r="C1512" s="351" t="s">
        <v>3215</v>
      </c>
      <c r="D1512" s="354" t="s">
        <v>63</v>
      </c>
      <c r="E1512" s="282">
        <v>286</v>
      </c>
      <c r="F1512" s="282">
        <v>0</v>
      </c>
      <c r="G1512" s="282">
        <v>286</v>
      </c>
    </row>
    <row r="1513" spans="1:7" ht="25.5">
      <c r="A1513" s="351" t="s">
        <v>3216</v>
      </c>
      <c r="B1513" s="352"/>
      <c r="C1513" s="351" t="s">
        <v>3217</v>
      </c>
      <c r="D1513" s="354" t="s">
        <v>63</v>
      </c>
      <c r="E1513" s="282">
        <v>415.56</v>
      </c>
      <c r="F1513" s="282">
        <v>16.47</v>
      </c>
      <c r="G1513" s="282">
        <v>432.03</v>
      </c>
    </row>
    <row r="1514" spans="1:7" ht="12.75">
      <c r="A1514" s="357" t="s">
        <v>3218</v>
      </c>
      <c r="B1514" s="358" t="s">
        <v>8246</v>
      </c>
      <c r="C1514" s="358" t="s">
        <v>8246</v>
      </c>
      <c r="D1514" s="359"/>
      <c r="E1514" s="360"/>
      <c r="F1514" s="360"/>
      <c r="G1514" s="360"/>
    </row>
    <row r="1515" spans="1:7" ht="12.75">
      <c r="A1515" s="351" t="s">
        <v>3219</v>
      </c>
      <c r="B1515" s="352"/>
      <c r="C1515" s="351" t="s">
        <v>3220</v>
      </c>
      <c r="D1515" s="354" t="s">
        <v>16</v>
      </c>
      <c r="E1515" s="282">
        <v>0.94</v>
      </c>
      <c r="F1515" s="282">
        <v>3.25</v>
      </c>
      <c r="G1515" s="282">
        <v>4.1900000000000004</v>
      </c>
    </row>
    <row r="1516" spans="1:7" ht="25.5">
      <c r="A1516" s="351" t="s">
        <v>3221</v>
      </c>
      <c r="B1516" s="352"/>
      <c r="C1516" s="351" t="s">
        <v>3222</v>
      </c>
      <c r="D1516" s="354" t="s">
        <v>63</v>
      </c>
      <c r="E1516" s="282">
        <v>4.68</v>
      </c>
      <c r="F1516" s="282">
        <v>43.3</v>
      </c>
      <c r="G1516" s="282">
        <v>47.98</v>
      </c>
    </row>
    <row r="1517" spans="1:7" ht="12.75">
      <c r="A1517" s="361" t="s">
        <v>3223</v>
      </c>
      <c r="B1517" s="361" t="s">
        <v>8247</v>
      </c>
      <c r="C1517" s="361" t="s">
        <v>8247</v>
      </c>
      <c r="D1517" s="362"/>
      <c r="E1517" s="363"/>
      <c r="F1517" s="363"/>
      <c r="G1517" s="363"/>
    </row>
    <row r="1518" spans="1:7" ht="12.75">
      <c r="A1518" s="348" t="s">
        <v>3224</v>
      </c>
      <c r="B1518" s="348" t="s">
        <v>8248</v>
      </c>
      <c r="C1518" s="348" t="s">
        <v>8248</v>
      </c>
      <c r="D1518" s="349"/>
      <c r="E1518" s="350"/>
      <c r="F1518" s="350"/>
      <c r="G1518" s="350"/>
    </row>
    <row r="1519" spans="1:7" ht="25.5">
      <c r="A1519" s="351" t="s">
        <v>3225</v>
      </c>
      <c r="B1519" s="352"/>
      <c r="C1519" s="351" t="s">
        <v>3226</v>
      </c>
      <c r="D1519" s="354" t="s">
        <v>63</v>
      </c>
      <c r="E1519" s="282">
        <v>488.05</v>
      </c>
      <c r="F1519" s="282">
        <v>76.02</v>
      </c>
      <c r="G1519" s="282">
        <v>564.07000000000005</v>
      </c>
    </row>
    <row r="1520" spans="1:7" ht="25.5">
      <c r="A1520" s="351" t="s">
        <v>3227</v>
      </c>
      <c r="B1520" s="352"/>
      <c r="C1520" s="351" t="s">
        <v>3228</v>
      </c>
      <c r="D1520" s="354" t="s">
        <v>63</v>
      </c>
      <c r="E1520" s="282">
        <v>287.62</v>
      </c>
      <c r="F1520" s="282">
        <v>76.02</v>
      </c>
      <c r="G1520" s="282">
        <v>363.64</v>
      </c>
    </row>
    <row r="1521" spans="1:7" ht="25.5">
      <c r="A1521" s="351" t="s">
        <v>3229</v>
      </c>
      <c r="B1521" s="352"/>
      <c r="C1521" s="351" t="s">
        <v>3230</v>
      </c>
      <c r="D1521" s="354" t="s">
        <v>63</v>
      </c>
      <c r="E1521" s="282">
        <v>504.89</v>
      </c>
      <c r="F1521" s="282">
        <v>76.02</v>
      </c>
      <c r="G1521" s="282">
        <v>580.91</v>
      </c>
    </row>
    <row r="1522" spans="1:7" ht="12.75">
      <c r="A1522" s="351" t="s">
        <v>3231</v>
      </c>
      <c r="B1522" s="352"/>
      <c r="C1522" s="351" t="s">
        <v>3232</v>
      </c>
      <c r="D1522" s="354" t="s">
        <v>63</v>
      </c>
      <c r="E1522" s="282">
        <v>62.84</v>
      </c>
      <c r="F1522" s="282">
        <v>76.02</v>
      </c>
      <c r="G1522" s="282">
        <v>138.86000000000001</v>
      </c>
    </row>
    <row r="1523" spans="1:7" ht="12.75">
      <c r="A1523" s="357" t="s">
        <v>3233</v>
      </c>
      <c r="B1523" s="358" t="s">
        <v>8249</v>
      </c>
      <c r="C1523" s="358" t="s">
        <v>8249</v>
      </c>
      <c r="D1523" s="359"/>
      <c r="E1523" s="360"/>
      <c r="F1523" s="360"/>
      <c r="G1523" s="360"/>
    </row>
    <row r="1524" spans="1:7" ht="25.5">
      <c r="A1524" s="351" t="s">
        <v>3234</v>
      </c>
      <c r="B1524" s="352"/>
      <c r="C1524" s="351" t="s">
        <v>3235</v>
      </c>
      <c r="D1524" s="354" t="s">
        <v>63</v>
      </c>
      <c r="E1524" s="282">
        <v>109.82</v>
      </c>
      <c r="F1524" s="282">
        <v>43.3</v>
      </c>
      <c r="G1524" s="282">
        <v>153.12</v>
      </c>
    </row>
    <row r="1525" spans="1:7" ht="12.75">
      <c r="A1525" s="357" t="s">
        <v>3236</v>
      </c>
      <c r="B1525" s="358" t="s">
        <v>8250</v>
      </c>
      <c r="C1525" s="358" t="s">
        <v>8250</v>
      </c>
      <c r="D1525" s="359"/>
      <c r="E1525" s="360"/>
      <c r="F1525" s="360"/>
      <c r="G1525" s="360"/>
    </row>
    <row r="1526" spans="1:7" ht="12.75">
      <c r="A1526" s="351" t="s">
        <v>3237</v>
      </c>
      <c r="B1526" s="352"/>
      <c r="C1526" s="351" t="s">
        <v>3238</v>
      </c>
      <c r="D1526" s="354" t="s">
        <v>63</v>
      </c>
      <c r="E1526" s="282">
        <v>664.39</v>
      </c>
      <c r="F1526" s="282">
        <v>75.11</v>
      </c>
      <c r="G1526" s="282">
        <v>739.5</v>
      </c>
    </row>
    <row r="1527" spans="1:7" ht="38.25">
      <c r="A1527" s="351" t="s">
        <v>3239</v>
      </c>
      <c r="B1527" s="352"/>
      <c r="C1527" s="351" t="s">
        <v>3240</v>
      </c>
      <c r="D1527" s="354" t="s">
        <v>16</v>
      </c>
      <c r="E1527" s="282">
        <v>220.09</v>
      </c>
      <c r="F1527" s="282">
        <v>60.75</v>
      </c>
      <c r="G1527" s="282">
        <v>280.83999999999997</v>
      </c>
    </row>
    <row r="1528" spans="1:7" ht="38.25">
      <c r="A1528" s="351" t="s">
        <v>3241</v>
      </c>
      <c r="B1528" s="352"/>
      <c r="C1528" s="351" t="s">
        <v>3242</v>
      </c>
      <c r="D1528" s="354" t="s">
        <v>16</v>
      </c>
      <c r="E1528" s="282">
        <v>28.38</v>
      </c>
      <c r="F1528" s="282">
        <v>19.75</v>
      </c>
      <c r="G1528" s="282">
        <v>48.13</v>
      </c>
    </row>
    <row r="1529" spans="1:7" ht="38.25">
      <c r="A1529" s="351" t="s">
        <v>3243</v>
      </c>
      <c r="B1529" s="352"/>
      <c r="C1529" s="351" t="s">
        <v>3244</v>
      </c>
      <c r="D1529" s="354" t="s">
        <v>16</v>
      </c>
      <c r="E1529" s="282">
        <v>64.22</v>
      </c>
      <c r="F1529" s="282">
        <v>9.0399999999999991</v>
      </c>
      <c r="G1529" s="282">
        <v>73.260000000000005</v>
      </c>
    </row>
    <row r="1530" spans="1:7" ht="12.75">
      <c r="A1530" s="351" t="s">
        <v>3245</v>
      </c>
      <c r="B1530" s="352"/>
      <c r="C1530" s="351" t="s">
        <v>3246</v>
      </c>
      <c r="D1530" s="354" t="s">
        <v>16</v>
      </c>
      <c r="E1530" s="282">
        <v>38.56</v>
      </c>
      <c r="F1530" s="282">
        <v>4.95</v>
      </c>
      <c r="G1530" s="282">
        <v>43.51</v>
      </c>
    </row>
    <row r="1531" spans="1:7" ht="38.25">
      <c r="A1531" s="351" t="s">
        <v>3247</v>
      </c>
      <c r="B1531" s="352"/>
      <c r="C1531" s="351" t="s">
        <v>3248</v>
      </c>
      <c r="D1531" s="354" t="s">
        <v>16</v>
      </c>
      <c r="E1531" s="282">
        <v>102.77</v>
      </c>
      <c r="F1531" s="282">
        <v>53.84</v>
      </c>
      <c r="G1531" s="282">
        <v>156.61000000000001</v>
      </c>
    </row>
    <row r="1532" spans="1:7" ht="38.25">
      <c r="A1532" s="351" t="s">
        <v>3249</v>
      </c>
      <c r="B1532" s="352"/>
      <c r="C1532" s="351" t="s">
        <v>3250</v>
      </c>
      <c r="D1532" s="354" t="s">
        <v>16</v>
      </c>
      <c r="E1532" s="282">
        <v>66.19</v>
      </c>
      <c r="F1532" s="282">
        <v>27.5</v>
      </c>
      <c r="G1532" s="282">
        <v>93.69</v>
      </c>
    </row>
    <row r="1533" spans="1:7" ht="12.75">
      <c r="A1533" s="361" t="s">
        <v>3251</v>
      </c>
      <c r="B1533" s="361" t="s">
        <v>8251</v>
      </c>
      <c r="C1533" s="361" t="s">
        <v>8251</v>
      </c>
      <c r="D1533" s="362"/>
      <c r="E1533" s="363"/>
      <c r="F1533" s="363"/>
      <c r="G1533" s="363"/>
    </row>
    <row r="1534" spans="1:7" ht="12.75">
      <c r="A1534" s="348" t="s">
        <v>3252</v>
      </c>
      <c r="B1534" s="348" t="s">
        <v>8252</v>
      </c>
      <c r="C1534" s="348" t="s">
        <v>8252</v>
      </c>
      <c r="D1534" s="349"/>
      <c r="E1534" s="350"/>
      <c r="F1534" s="350"/>
      <c r="G1534" s="350"/>
    </row>
    <row r="1535" spans="1:7" ht="25.5">
      <c r="A1535" s="351" t="s">
        <v>3253</v>
      </c>
      <c r="B1535" s="352"/>
      <c r="C1535" s="351" t="s">
        <v>3254</v>
      </c>
      <c r="D1535" s="354" t="s">
        <v>1</v>
      </c>
      <c r="E1535" s="282">
        <v>166.02</v>
      </c>
      <c r="F1535" s="282">
        <v>49.39</v>
      </c>
      <c r="G1535" s="282">
        <v>215.41</v>
      </c>
    </row>
    <row r="1536" spans="1:7" ht="25.5">
      <c r="A1536" s="351" t="s">
        <v>3255</v>
      </c>
      <c r="B1536" s="352"/>
      <c r="C1536" s="351" t="s">
        <v>3256</v>
      </c>
      <c r="D1536" s="354" t="s">
        <v>1</v>
      </c>
      <c r="E1536" s="282">
        <v>375.86</v>
      </c>
      <c r="F1536" s="282">
        <v>65.84</v>
      </c>
      <c r="G1536" s="282">
        <v>441.7</v>
      </c>
    </row>
    <row r="1537" spans="1:7" ht="25.5">
      <c r="A1537" s="351" t="s">
        <v>3257</v>
      </c>
      <c r="B1537" s="352"/>
      <c r="C1537" s="351" t="s">
        <v>3258</v>
      </c>
      <c r="D1537" s="354" t="s">
        <v>1</v>
      </c>
      <c r="E1537" s="282">
        <v>125.27</v>
      </c>
      <c r="F1537" s="282">
        <v>49.39</v>
      </c>
      <c r="G1537" s="282">
        <v>174.66</v>
      </c>
    </row>
    <row r="1538" spans="1:7" ht="25.5">
      <c r="A1538" s="351" t="s">
        <v>3259</v>
      </c>
      <c r="B1538" s="352"/>
      <c r="C1538" s="351" t="s">
        <v>8253</v>
      </c>
      <c r="D1538" s="354" t="s">
        <v>1</v>
      </c>
      <c r="E1538" s="282">
        <v>314.56</v>
      </c>
      <c r="F1538" s="282">
        <v>65.84</v>
      </c>
      <c r="G1538" s="282">
        <v>380.4</v>
      </c>
    </row>
    <row r="1539" spans="1:7" ht="25.5">
      <c r="A1539" s="351" t="s">
        <v>3260</v>
      </c>
      <c r="B1539" s="352"/>
      <c r="C1539" s="351" t="s">
        <v>3261</v>
      </c>
      <c r="D1539" s="354" t="s">
        <v>1</v>
      </c>
      <c r="E1539" s="282">
        <v>101.79</v>
      </c>
      <c r="F1539" s="282">
        <v>49.39</v>
      </c>
      <c r="G1539" s="282">
        <v>151.18</v>
      </c>
    </row>
    <row r="1540" spans="1:7" ht="25.5">
      <c r="A1540" s="351" t="s">
        <v>3262</v>
      </c>
      <c r="B1540" s="352"/>
      <c r="C1540" s="351" t="s">
        <v>3263</v>
      </c>
      <c r="D1540" s="354" t="s">
        <v>1</v>
      </c>
      <c r="E1540" s="282">
        <v>157.85</v>
      </c>
      <c r="F1540" s="282">
        <v>0</v>
      </c>
      <c r="G1540" s="282">
        <v>157.85</v>
      </c>
    </row>
    <row r="1541" spans="1:7" ht="25.5">
      <c r="A1541" s="351" t="s">
        <v>3264</v>
      </c>
      <c r="B1541" s="352"/>
      <c r="C1541" s="351" t="s">
        <v>3265</v>
      </c>
      <c r="D1541" s="354" t="s">
        <v>1</v>
      </c>
      <c r="E1541" s="282">
        <v>245.54</v>
      </c>
      <c r="F1541" s="282">
        <v>0</v>
      </c>
      <c r="G1541" s="282">
        <v>245.54</v>
      </c>
    </row>
    <row r="1542" spans="1:7" ht="25.5">
      <c r="A1542" s="351" t="s">
        <v>3266</v>
      </c>
      <c r="B1542" s="352"/>
      <c r="C1542" s="351" t="s">
        <v>3267</v>
      </c>
      <c r="D1542" s="354" t="s">
        <v>2</v>
      </c>
      <c r="E1542" s="282">
        <v>215.5</v>
      </c>
      <c r="F1542" s="282">
        <v>54.76</v>
      </c>
      <c r="G1542" s="282">
        <v>270.26</v>
      </c>
    </row>
    <row r="1543" spans="1:7" ht="25.5">
      <c r="A1543" s="351" t="s">
        <v>3268</v>
      </c>
      <c r="B1543" s="352"/>
      <c r="C1543" s="351" t="s">
        <v>3269</v>
      </c>
      <c r="D1543" s="354" t="s">
        <v>1</v>
      </c>
      <c r="E1543" s="282">
        <v>314.51</v>
      </c>
      <c r="F1543" s="282">
        <v>54.76</v>
      </c>
      <c r="G1543" s="282">
        <v>369.27</v>
      </c>
    </row>
    <row r="1544" spans="1:7" ht="25.5">
      <c r="A1544" s="351" t="s">
        <v>3270</v>
      </c>
      <c r="B1544" s="352"/>
      <c r="C1544" s="351" t="s">
        <v>3271</v>
      </c>
      <c r="D1544" s="354" t="s">
        <v>2</v>
      </c>
      <c r="E1544" s="282">
        <v>184.16</v>
      </c>
      <c r="F1544" s="282">
        <v>15.44</v>
      </c>
      <c r="G1544" s="282">
        <v>199.6</v>
      </c>
    </row>
    <row r="1545" spans="1:7" ht="25.5">
      <c r="A1545" s="351" t="s">
        <v>3272</v>
      </c>
      <c r="B1545" s="352"/>
      <c r="C1545" s="351" t="s">
        <v>3273</v>
      </c>
      <c r="D1545" s="354" t="s">
        <v>2</v>
      </c>
      <c r="E1545" s="282">
        <v>198.67</v>
      </c>
      <c r="F1545" s="282">
        <v>15.44</v>
      </c>
      <c r="G1545" s="282">
        <v>214.11</v>
      </c>
    </row>
    <row r="1546" spans="1:7" ht="25.5">
      <c r="A1546" s="351" t="s">
        <v>3274</v>
      </c>
      <c r="B1546" s="352"/>
      <c r="C1546" s="351" t="s">
        <v>3275</v>
      </c>
      <c r="D1546" s="354" t="s">
        <v>2</v>
      </c>
      <c r="E1546" s="282">
        <v>2200.7600000000002</v>
      </c>
      <c r="F1546" s="282">
        <v>38.590000000000003</v>
      </c>
      <c r="G1546" s="282">
        <v>2239.35</v>
      </c>
    </row>
    <row r="1547" spans="1:7" ht="25.5">
      <c r="A1547" s="351" t="s">
        <v>3276</v>
      </c>
      <c r="B1547" s="352"/>
      <c r="C1547" s="351" t="s">
        <v>3277</v>
      </c>
      <c r="D1547" s="354" t="s">
        <v>2</v>
      </c>
      <c r="E1547" s="282">
        <v>184.53</v>
      </c>
      <c r="F1547" s="282">
        <v>28.94</v>
      </c>
      <c r="G1547" s="282">
        <v>213.47</v>
      </c>
    </row>
    <row r="1548" spans="1:7" ht="12.75">
      <c r="A1548" s="351" t="s">
        <v>3278</v>
      </c>
      <c r="B1548" s="352"/>
      <c r="C1548" s="351" t="s">
        <v>3279</v>
      </c>
      <c r="D1548" s="354" t="s">
        <v>2</v>
      </c>
      <c r="E1548" s="282">
        <v>18.53</v>
      </c>
      <c r="F1548" s="282">
        <v>9.8800000000000008</v>
      </c>
      <c r="G1548" s="282">
        <v>28.41</v>
      </c>
    </row>
    <row r="1549" spans="1:7" ht="25.5">
      <c r="A1549" s="351" t="s">
        <v>3280</v>
      </c>
      <c r="B1549" s="352"/>
      <c r="C1549" s="351" t="s">
        <v>3281</v>
      </c>
      <c r="D1549" s="354" t="s">
        <v>1</v>
      </c>
      <c r="E1549" s="282">
        <v>538.08000000000004</v>
      </c>
      <c r="F1549" s="282">
        <v>4.74</v>
      </c>
      <c r="G1549" s="282">
        <v>542.82000000000005</v>
      </c>
    </row>
    <row r="1550" spans="1:7" ht="38.25">
      <c r="A1550" s="351" t="s">
        <v>3282</v>
      </c>
      <c r="B1550" s="352"/>
      <c r="C1550" s="351" t="s">
        <v>3283</v>
      </c>
      <c r="D1550" s="354" t="s">
        <v>1</v>
      </c>
      <c r="E1550" s="282">
        <v>810.77</v>
      </c>
      <c r="F1550" s="282">
        <v>4.74</v>
      </c>
      <c r="G1550" s="282">
        <v>815.51</v>
      </c>
    </row>
    <row r="1551" spans="1:7" ht="25.5">
      <c r="A1551" s="351" t="s">
        <v>3284</v>
      </c>
      <c r="B1551" s="352"/>
      <c r="C1551" s="351" t="s">
        <v>3285</v>
      </c>
      <c r="D1551" s="354" t="s">
        <v>1</v>
      </c>
      <c r="E1551" s="282">
        <v>614.46</v>
      </c>
      <c r="F1551" s="282">
        <v>4.74</v>
      </c>
      <c r="G1551" s="282">
        <v>619.20000000000005</v>
      </c>
    </row>
    <row r="1552" spans="1:7" ht="25.5">
      <c r="A1552" s="351" t="s">
        <v>3286</v>
      </c>
      <c r="B1552" s="352"/>
      <c r="C1552" s="351" t="s">
        <v>3287</v>
      </c>
      <c r="D1552" s="354" t="s">
        <v>2</v>
      </c>
      <c r="E1552" s="282">
        <v>660</v>
      </c>
      <c r="F1552" s="282">
        <v>38.590000000000003</v>
      </c>
      <c r="G1552" s="282">
        <v>698.59</v>
      </c>
    </row>
    <row r="1553" spans="1:7" ht="38.25">
      <c r="A1553" s="351" t="s">
        <v>3288</v>
      </c>
      <c r="B1553" s="352"/>
      <c r="C1553" s="351" t="s">
        <v>3289</v>
      </c>
      <c r="D1553" s="354" t="s">
        <v>2</v>
      </c>
      <c r="E1553" s="282">
        <v>641.39</v>
      </c>
      <c r="F1553" s="282">
        <v>77.180000000000007</v>
      </c>
      <c r="G1553" s="282">
        <v>718.57</v>
      </c>
    </row>
    <row r="1554" spans="1:7" ht="25.5">
      <c r="A1554" s="351" t="s">
        <v>3290</v>
      </c>
      <c r="B1554" s="352"/>
      <c r="C1554" s="351" t="s">
        <v>3291</v>
      </c>
      <c r="D1554" s="354" t="s">
        <v>2</v>
      </c>
      <c r="E1554" s="282">
        <v>220.97</v>
      </c>
      <c r="F1554" s="282">
        <v>49.39</v>
      </c>
      <c r="G1554" s="282">
        <v>270.36</v>
      </c>
    </row>
    <row r="1555" spans="1:7" ht="12.75">
      <c r="A1555" s="357" t="s">
        <v>3292</v>
      </c>
      <c r="B1555" s="358" t="s">
        <v>8254</v>
      </c>
      <c r="C1555" s="358" t="s">
        <v>8254</v>
      </c>
      <c r="D1555" s="359"/>
      <c r="E1555" s="360"/>
      <c r="F1555" s="360"/>
      <c r="G1555" s="360"/>
    </row>
    <row r="1556" spans="1:7" ht="25.5">
      <c r="A1556" s="351" t="s">
        <v>3293</v>
      </c>
      <c r="B1556" s="352"/>
      <c r="C1556" s="351" t="s">
        <v>3294</v>
      </c>
      <c r="D1556" s="354" t="s">
        <v>2</v>
      </c>
      <c r="E1556" s="282">
        <v>14.33</v>
      </c>
      <c r="F1556" s="282">
        <v>0</v>
      </c>
      <c r="G1556" s="282">
        <v>14.33</v>
      </c>
    </row>
    <row r="1557" spans="1:7" ht="25.5">
      <c r="A1557" s="351" t="s">
        <v>3295</v>
      </c>
      <c r="B1557" s="352"/>
      <c r="C1557" s="351" t="s">
        <v>3296</v>
      </c>
      <c r="D1557" s="354" t="s">
        <v>2</v>
      </c>
      <c r="E1557" s="282">
        <v>20.65</v>
      </c>
      <c r="F1557" s="282">
        <v>0</v>
      </c>
      <c r="G1557" s="282">
        <v>20.65</v>
      </c>
    </row>
    <row r="1558" spans="1:7" ht="25.5">
      <c r="A1558" s="351" t="s">
        <v>3297</v>
      </c>
      <c r="B1558" s="352"/>
      <c r="C1558" s="351" t="s">
        <v>3298</v>
      </c>
      <c r="D1558" s="354" t="s">
        <v>2</v>
      </c>
      <c r="E1558" s="282">
        <v>33.090000000000003</v>
      </c>
      <c r="F1558" s="282">
        <v>0</v>
      </c>
      <c r="G1558" s="282">
        <v>33.090000000000003</v>
      </c>
    </row>
    <row r="1559" spans="1:7" ht="38.25">
      <c r="A1559" s="351" t="s">
        <v>3299</v>
      </c>
      <c r="B1559" s="352"/>
      <c r="C1559" s="351" t="s">
        <v>8255</v>
      </c>
      <c r="D1559" s="354" t="s">
        <v>2</v>
      </c>
      <c r="E1559" s="282">
        <v>111.89</v>
      </c>
      <c r="F1559" s="282">
        <v>0</v>
      </c>
      <c r="G1559" s="282">
        <v>111.89</v>
      </c>
    </row>
    <row r="1560" spans="1:7" ht="25.5">
      <c r="A1560" s="351" t="s">
        <v>3300</v>
      </c>
      <c r="B1560" s="352"/>
      <c r="C1560" s="351" t="s">
        <v>3301</v>
      </c>
      <c r="D1560" s="354" t="s">
        <v>2</v>
      </c>
      <c r="E1560" s="282">
        <v>52.77</v>
      </c>
      <c r="F1560" s="282">
        <v>0</v>
      </c>
      <c r="G1560" s="282">
        <v>52.77</v>
      </c>
    </row>
    <row r="1561" spans="1:7" ht="12.75">
      <c r="A1561" s="357" t="s">
        <v>3302</v>
      </c>
      <c r="B1561" s="358" t="s">
        <v>8256</v>
      </c>
      <c r="C1561" s="358" t="s">
        <v>8256</v>
      </c>
      <c r="D1561" s="359"/>
      <c r="E1561" s="360"/>
      <c r="F1561" s="360"/>
      <c r="G1561" s="360"/>
    </row>
    <row r="1562" spans="1:7" ht="12.75">
      <c r="A1562" s="351" t="s">
        <v>3303</v>
      </c>
      <c r="B1562" s="352"/>
      <c r="C1562" s="351" t="s">
        <v>3304</v>
      </c>
      <c r="D1562" s="354" t="s">
        <v>2</v>
      </c>
      <c r="E1562" s="282">
        <v>0</v>
      </c>
      <c r="F1562" s="282">
        <v>49.39</v>
      </c>
      <c r="G1562" s="282">
        <v>49.39</v>
      </c>
    </row>
    <row r="1563" spans="1:7" ht="25.5">
      <c r="A1563" s="351" t="s">
        <v>3305</v>
      </c>
      <c r="B1563" s="352"/>
      <c r="C1563" s="351" t="s">
        <v>3306</v>
      </c>
      <c r="D1563" s="354" t="s">
        <v>2</v>
      </c>
      <c r="E1563" s="282">
        <v>607.08000000000004</v>
      </c>
      <c r="F1563" s="282">
        <v>38.590000000000003</v>
      </c>
      <c r="G1563" s="282">
        <v>645.66999999999996</v>
      </c>
    </row>
    <row r="1564" spans="1:7" ht="25.5">
      <c r="A1564" s="351" t="s">
        <v>3307</v>
      </c>
      <c r="B1564" s="352"/>
      <c r="C1564" s="351" t="s">
        <v>3308</v>
      </c>
      <c r="D1564" s="354" t="s">
        <v>2</v>
      </c>
      <c r="E1564" s="282">
        <v>0</v>
      </c>
      <c r="F1564" s="282">
        <v>42.47</v>
      </c>
      <c r="G1564" s="282">
        <v>42.47</v>
      </c>
    </row>
    <row r="1565" spans="1:7" ht="25.5">
      <c r="A1565" s="351" t="s">
        <v>3309</v>
      </c>
      <c r="B1565" s="352"/>
      <c r="C1565" s="351" t="s">
        <v>3310</v>
      </c>
      <c r="D1565" s="354" t="s">
        <v>1</v>
      </c>
      <c r="E1565" s="282">
        <v>968.89</v>
      </c>
      <c r="F1565" s="282">
        <v>50.17</v>
      </c>
      <c r="G1565" s="282">
        <v>1019.06</v>
      </c>
    </row>
    <row r="1566" spans="1:7" ht="12.75">
      <c r="A1566" s="351" t="s">
        <v>3311</v>
      </c>
      <c r="B1566" s="352"/>
      <c r="C1566" s="351" t="s">
        <v>3312</v>
      </c>
      <c r="D1566" s="354" t="s">
        <v>2</v>
      </c>
      <c r="E1566" s="282">
        <v>0</v>
      </c>
      <c r="F1566" s="282">
        <v>5.59</v>
      </c>
      <c r="G1566" s="282">
        <v>5.59</v>
      </c>
    </row>
    <row r="1567" spans="1:7" ht="12.75">
      <c r="A1567" s="351" t="s">
        <v>3313</v>
      </c>
      <c r="B1567" s="352"/>
      <c r="C1567" s="351" t="s">
        <v>3314</v>
      </c>
      <c r="D1567" s="354" t="s">
        <v>1</v>
      </c>
      <c r="E1567" s="282">
        <v>233.27</v>
      </c>
      <c r="F1567" s="282">
        <v>98.76</v>
      </c>
      <c r="G1567" s="282">
        <v>332.03</v>
      </c>
    </row>
    <row r="1568" spans="1:7" ht="25.5">
      <c r="A1568" s="351" t="s">
        <v>3315</v>
      </c>
      <c r="B1568" s="352"/>
      <c r="C1568" s="351" t="s">
        <v>3316</v>
      </c>
      <c r="D1568" s="354" t="s">
        <v>2</v>
      </c>
      <c r="E1568" s="282">
        <v>68.55</v>
      </c>
      <c r="F1568" s="282">
        <v>18.7</v>
      </c>
      <c r="G1568" s="282">
        <v>87.25</v>
      </c>
    </row>
    <row r="1569" spans="1:7" ht="25.5">
      <c r="A1569" s="351" t="s">
        <v>3317</v>
      </c>
      <c r="B1569" s="352"/>
      <c r="C1569" s="351" t="s">
        <v>3318</v>
      </c>
      <c r="D1569" s="354" t="s">
        <v>1</v>
      </c>
      <c r="E1569" s="282">
        <v>2095.63</v>
      </c>
      <c r="F1569" s="282">
        <v>115.77</v>
      </c>
      <c r="G1569" s="282">
        <v>2211.4</v>
      </c>
    </row>
    <row r="1570" spans="1:7" ht="25.5">
      <c r="A1570" s="351" t="s">
        <v>3319</v>
      </c>
      <c r="B1570" s="352"/>
      <c r="C1570" s="351" t="s">
        <v>3320</v>
      </c>
      <c r="D1570" s="354" t="s">
        <v>2</v>
      </c>
      <c r="E1570" s="282">
        <v>196.96</v>
      </c>
      <c r="F1570" s="282">
        <v>38.590000000000003</v>
      </c>
      <c r="G1570" s="282">
        <v>235.55</v>
      </c>
    </row>
    <row r="1571" spans="1:7" ht="25.5">
      <c r="A1571" s="351" t="s">
        <v>3321</v>
      </c>
      <c r="B1571" s="352"/>
      <c r="C1571" s="351" t="s">
        <v>3322</v>
      </c>
      <c r="D1571" s="354" t="s">
        <v>2</v>
      </c>
      <c r="E1571" s="282">
        <v>227.4</v>
      </c>
      <c r="F1571" s="282">
        <v>28.94</v>
      </c>
      <c r="G1571" s="282">
        <v>256.33999999999997</v>
      </c>
    </row>
    <row r="1572" spans="1:7" ht="25.5">
      <c r="A1572" s="351" t="s">
        <v>3323</v>
      </c>
      <c r="B1572" s="352"/>
      <c r="C1572" s="351" t="s">
        <v>3324</v>
      </c>
      <c r="D1572" s="354" t="s">
        <v>2</v>
      </c>
      <c r="E1572" s="282">
        <v>73.08</v>
      </c>
      <c r="F1572" s="282">
        <v>6.56</v>
      </c>
      <c r="G1572" s="282">
        <v>79.64</v>
      </c>
    </row>
    <row r="1573" spans="1:7" ht="25.5">
      <c r="A1573" s="351" t="s">
        <v>3325</v>
      </c>
      <c r="B1573" s="352"/>
      <c r="C1573" s="351" t="s">
        <v>3326</v>
      </c>
      <c r="D1573" s="354" t="s">
        <v>2</v>
      </c>
      <c r="E1573" s="282">
        <v>76.2</v>
      </c>
      <c r="F1573" s="282">
        <v>6.56</v>
      </c>
      <c r="G1573" s="282">
        <v>82.76</v>
      </c>
    </row>
    <row r="1574" spans="1:7" ht="25.5">
      <c r="A1574" s="351" t="s">
        <v>3327</v>
      </c>
      <c r="B1574" s="352"/>
      <c r="C1574" s="351" t="s">
        <v>3328</v>
      </c>
      <c r="D1574" s="354" t="s">
        <v>2</v>
      </c>
      <c r="E1574" s="282">
        <v>131.88999999999999</v>
      </c>
      <c r="F1574" s="282">
        <v>6.56</v>
      </c>
      <c r="G1574" s="282">
        <v>138.44999999999999</v>
      </c>
    </row>
    <row r="1575" spans="1:7" ht="25.5">
      <c r="A1575" s="351" t="s">
        <v>3329</v>
      </c>
      <c r="B1575" s="352"/>
      <c r="C1575" s="351" t="s">
        <v>3330</v>
      </c>
      <c r="D1575" s="354" t="s">
        <v>1</v>
      </c>
      <c r="E1575" s="282">
        <v>17.78</v>
      </c>
      <c r="F1575" s="282">
        <v>5.59</v>
      </c>
      <c r="G1575" s="282">
        <v>23.37</v>
      </c>
    </row>
    <row r="1576" spans="1:7" ht="25.5">
      <c r="A1576" s="351" t="s">
        <v>3331</v>
      </c>
      <c r="B1576" s="352"/>
      <c r="C1576" s="351" t="s">
        <v>3332</v>
      </c>
      <c r="D1576" s="354" t="s">
        <v>2</v>
      </c>
      <c r="E1576" s="282">
        <v>22.96</v>
      </c>
      <c r="F1576" s="282">
        <v>5.59</v>
      </c>
      <c r="G1576" s="282">
        <v>28.55</v>
      </c>
    </row>
    <row r="1577" spans="1:7" ht="25.5">
      <c r="A1577" s="351" t="s">
        <v>3333</v>
      </c>
      <c r="B1577" s="352"/>
      <c r="C1577" s="351" t="s">
        <v>3334</v>
      </c>
      <c r="D1577" s="354" t="s">
        <v>2</v>
      </c>
      <c r="E1577" s="282">
        <v>29.22</v>
      </c>
      <c r="F1577" s="282">
        <v>5.59</v>
      </c>
      <c r="G1577" s="282">
        <v>34.81</v>
      </c>
    </row>
    <row r="1578" spans="1:7" ht="25.5">
      <c r="A1578" s="351" t="s">
        <v>3335</v>
      </c>
      <c r="B1578" s="352"/>
      <c r="C1578" s="351" t="s">
        <v>3336</v>
      </c>
      <c r="D1578" s="354" t="s">
        <v>1</v>
      </c>
      <c r="E1578" s="282">
        <v>118.8</v>
      </c>
      <c r="F1578" s="282">
        <v>11.86</v>
      </c>
      <c r="G1578" s="282">
        <v>130.66</v>
      </c>
    </row>
    <row r="1579" spans="1:7" ht="25.5">
      <c r="A1579" s="351" t="s">
        <v>3337</v>
      </c>
      <c r="B1579" s="352"/>
      <c r="C1579" s="351" t="s">
        <v>3338</v>
      </c>
      <c r="D1579" s="354" t="s">
        <v>2</v>
      </c>
      <c r="E1579" s="282">
        <v>25.96</v>
      </c>
      <c r="F1579" s="282">
        <v>6.56</v>
      </c>
      <c r="G1579" s="282">
        <v>32.520000000000003</v>
      </c>
    </row>
    <row r="1580" spans="1:7" ht="25.5">
      <c r="A1580" s="351" t="s">
        <v>3339</v>
      </c>
      <c r="B1580" s="352"/>
      <c r="C1580" s="351" t="s">
        <v>3340</v>
      </c>
      <c r="D1580" s="354" t="s">
        <v>2</v>
      </c>
      <c r="E1580" s="282">
        <v>82.6</v>
      </c>
      <c r="F1580" s="282">
        <v>6.56</v>
      </c>
      <c r="G1580" s="282">
        <v>89.16</v>
      </c>
    </row>
    <row r="1581" spans="1:7" ht="25.5">
      <c r="A1581" s="351" t="s">
        <v>3341</v>
      </c>
      <c r="B1581" s="352"/>
      <c r="C1581" s="351" t="s">
        <v>3342</v>
      </c>
      <c r="D1581" s="354" t="s">
        <v>2</v>
      </c>
      <c r="E1581" s="282">
        <v>87.4</v>
      </c>
      <c r="F1581" s="282">
        <v>4.74</v>
      </c>
      <c r="G1581" s="282">
        <v>92.14</v>
      </c>
    </row>
    <row r="1582" spans="1:7" ht="25.5">
      <c r="A1582" s="351" t="s">
        <v>3343</v>
      </c>
      <c r="B1582" s="352"/>
      <c r="C1582" s="351" t="s">
        <v>3344</v>
      </c>
      <c r="D1582" s="354" t="s">
        <v>2</v>
      </c>
      <c r="E1582" s="282">
        <v>118.02</v>
      </c>
      <c r="F1582" s="282">
        <v>6.56</v>
      </c>
      <c r="G1582" s="282">
        <v>124.58</v>
      </c>
    </row>
    <row r="1583" spans="1:7" ht="25.5">
      <c r="A1583" s="351" t="s">
        <v>3345</v>
      </c>
      <c r="B1583" s="352"/>
      <c r="C1583" s="351" t="s">
        <v>3346</v>
      </c>
      <c r="D1583" s="354" t="s">
        <v>2</v>
      </c>
      <c r="E1583" s="282">
        <v>696.84</v>
      </c>
      <c r="F1583" s="282">
        <v>57.9</v>
      </c>
      <c r="G1583" s="282">
        <v>754.74</v>
      </c>
    </row>
    <row r="1584" spans="1:7" ht="12.75">
      <c r="A1584" s="351" t="s">
        <v>3347</v>
      </c>
      <c r="B1584" s="352"/>
      <c r="C1584" s="351" t="s">
        <v>3348</v>
      </c>
      <c r="D1584" s="354" t="s">
        <v>2</v>
      </c>
      <c r="E1584" s="282">
        <v>12.01</v>
      </c>
      <c r="F1584" s="282">
        <v>37.409999999999997</v>
      </c>
      <c r="G1584" s="282">
        <v>49.42</v>
      </c>
    </row>
    <row r="1585" spans="1:7" ht="25.5">
      <c r="A1585" s="351" t="s">
        <v>3349</v>
      </c>
      <c r="B1585" s="352"/>
      <c r="C1585" s="351" t="s">
        <v>3350</v>
      </c>
      <c r="D1585" s="354" t="s">
        <v>2</v>
      </c>
      <c r="E1585" s="282">
        <v>17.329999999999998</v>
      </c>
      <c r="F1585" s="282">
        <v>6.56</v>
      </c>
      <c r="G1585" s="282">
        <v>23.89</v>
      </c>
    </row>
    <row r="1586" spans="1:7" ht="12.75">
      <c r="A1586" s="351" t="s">
        <v>3351</v>
      </c>
      <c r="B1586" s="352"/>
      <c r="C1586" s="351" t="s">
        <v>3352</v>
      </c>
      <c r="D1586" s="354" t="s">
        <v>2</v>
      </c>
      <c r="E1586" s="282">
        <v>103.2</v>
      </c>
      <c r="F1586" s="282">
        <v>6.56</v>
      </c>
      <c r="G1586" s="282">
        <v>109.76</v>
      </c>
    </row>
    <row r="1587" spans="1:7" ht="25.5">
      <c r="A1587" s="351" t="s">
        <v>3353</v>
      </c>
      <c r="B1587" s="352"/>
      <c r="C1587" s="351" t="s">
        <v>3354</v>
      </c>
      <c r="D1587" s="354" t="s">
        <v>2</v>
      </c>
      <c r="E1587" s="282">
        <v>11017.53</v>
      </c>
      <c r="F1587" s="282">
        <v>0</v>
      </c>
      <c r="G1587" s="282">
        <v>11017.53</v>
      </c>
    </row>
    <row r="1588" spans="1:7" ht="38.25">
      <c r="A1588" s="351" t="s">
        <v>3355</v>
      </c>
      <c r="B1588" s="352"/>
      <c r="C1588" s="351" t="s">
        <v>3356</v>
      </c>
      <c r="D1588" s="354" t="s">
        <v>2</v>
      </c>
      <c r="E1588" s="282">
        <v>13784.27</v>
      </c>
      <c r="F1588" s="282">
        <v>0</v>
      </c>
      <c r="G1588" s="282">
        <v>13784.27</v>
      </c>
    </row>
    <row r="1589" spans="1:7" ht="25.5">
      <c r="A1589" s="351" t="s">
        <v>3357</v>
      </c>
      <c r="B1589" s="352"/>
      <c r="C1589" s="351" t="s">
        <v>3358</v>
      </c>
      <c r="D1589" s="354" t="s">
        <v>1</v>
      </c>
      <c r="E1589" s="282">
        <v>772.83</v>
      </c>
      <c r="F1589" s="282">
        <v>73</v>
      </c>
      <c r="G1589" s="282">
        <v>845.83</v>
      </c>
    </row>
    <row r="1590" spans="1:7" ht="25.5">
      <c r="A1590" s="351" t="s">
        <v>3359</v>
      </c>
      <c r="B1590" s="352"/>
      <c r="C1590" s="351" t="s">
        <v>3360</v>
      </c>
      <c r="D1590" s="354" t="s">
        <v>1</v>
      </c>
      <c r="E1590" s="282">
        <v>1525.66</v>
      </c>
      <c r="F1590" s="282">
        <v>146</v>
      </c>
      <c r="G1590" s="282">
        <v>1671.66</v>
      </c>
    </row>
    <row r="1591" spans="1:7" ht="51">
      <c r="A1591" s="351" t="s">
        <v>3361</v>
      </c>
      <c r="B1591" s="352"/>
      <c r="C1591" s="351" t="s">
        <v>3362</v>
      </c>
      <c r="D1591" s="354" t="s">
        <v>1</v>
      </c>
      <c r="E1591" s="282">
        <v>1280.29</v>
      </c>
      <c r="F1591" s="282">
        <v>154.36000000000001</v>
      </c>
      <c r="G1591" s="282">
        <v>1434.65</v>
      </c>
    </row>
    <row r="1592" spans="1:7" ht="51">
      <c r="A1592" s="351" t="s">
        <v>3363</v>
      </c>
      <c r="B1592" s="352"/>
      <c r="C1592" s="351" t="s">
        <v>3364</v>
      </c>
      <c r="D1592" s="354" t="s">
        <v>1</v>
      </c>
      <c r="E1592" s="282">
        <v>1316.03</v>
      </c>
      <c r="F1592" s="282">
        <v>154.36000000000001</v>
      </c>
      <c r="G1592" s="282">
        <v>1470.39</v>
      </c>
    </row>
    <row r="1593" spans="1:7" ht="12.75">
      <c r="A1593" s="357" t="s">
        <v>3365</v>
      </c>
      <c r="B1593" s="358" t="s">
        <v>8257</v>
      </c>
      <c r="C1593" s="358" t="s">
        <v>8257</v>
      </c>
      <c r="D1593" s="359"/>
      <c r="E1593" s="360"/>
      <c r="F1593" s="360"/>
      <c r="G1593" s="360"/>
    </row>
    <row r="1594" spans="1:7" ht="25.5">
      <c r="A1594" s="351" t="s">
        <v>3366</v>
      </c>
      <c r="B1594" s="352"/>
      <c r="C1594" s="351" t="s">
        <v>3367</v>
      </c>
      <c r="D1594" s="354" t="s">
        <v>2</v>
      </c>
      <c r="E1594" s="282">
        <v>42.87</v>
      </c>
      <c r="F1594" s="282">
        <v>6.56</v>
      </c>
      <c r="G1594" s="282">
        <v>49.43</v>
      </c>
    </row>
    <row r="1595" spans="1:7" ht="25.5">
      <c r="A1595" s="351" t="s">
        <v>3368</v>
      </c>
      <c r="B1595" s="352"/>
      <c r="C1595" s="351" t="s">
        <v>3369</v>
      </c>
      <c r="D1595" s="354" t="s">
        <v>2</v>
      </c>
      <c r="E1595" s="282">
        <v>31.29</v>
      </c>
      <c r="F1595" s="282">
        <v>6.56</v>
      </c>
      <c r="G1595" s="282">
        <v>37.85</v>
      </c>
    </row>
    <row r="1596" spans="1:7" ht="25.5">
      <c r="A1596" s="351" t="s">
        <v>3370</v>
      </c>
      <c r="B1596" s="352"/>
      <c r="C1596" s="351" t="s">
        <v>3371</v>
      </c>
      <c r="D1596" s="354" t="s">
        <v>2</v>
      </c>
      <c r="E1596" s="282">
        <v>12.87</v>
      </c>
      <c r="F1596" s="282">
        <v>6.56</v>
      </c>
      <c r="G1596" s="282">
        <v>19.43</v>
      </c>
    </row>
    <row r="1597" spans="1:7" ht="25.5">
      <c r="A1597" s="351" t="s">
        <v>3372</v>
      </c>
      <c r="B1597" s="352"/>
      <c r="C1597" s="351" t="s">
        <v>3373</v>
      </c>
      <c r="D1597" s="354" t="s">
        <v>2</v>
      </c>
      <c r="E1597" s="282">
        <v>13.5</v>
      </c>
      <c r="F1597" s="282">
        <v>6.56</v>
      </c>
      <c r="G1597" s="282">
        <v>20.059999999999999</v>
      </c>
    </row>
    <row r="1598" spans="1:7" ht="25.5">
      <c r="A1598" s="351" t="s">
        <v>3374</v>
      </c>
      <c r="B1598" s="352"/>
      <c r="C1598" s="351" t="s">
        <v>3375</v>
      </c>
      <c r="D1598" s="354" t="s">
        <v>2</v>
      </c>
      <c r="E1598" s="282">
        <v>49.27</v>
      </c>
      <c r="F1598" s="282">
        <v>6.56</v>
      </c>
      <c r="G1598" s="282">
        <v>55.83</v>
      </c>
    </row>
    <row r="1599" spans="1:7" ht="25.5">
      <c r="A1599" s="351" t="s">
        <v>3376</v>
      </c>
      <c r="B1599" s="352"/>
      <c r="C1599" s="351" t="s">
        <v>3377</v>
      </c>
      <c r="D1599" s="354" t="s">
        <v>2</v>
      </c>
      <c r="E1599" s="282">
        <v>3.63</v>
      </c>
      <c r="F1599" s="282">
        <v>6.56</v>
      </c>
      <c r="G1599" s="282">
        <v>10.19</v>
      </c>
    </row>
    <row r="1600" spans="1:7" ht="25.5">
      <c r="A1600" s="351" t="s">
        <v>3378</v>
      </c>
      <c r="B1600" s="352"/>
      <c r="C1600" s="351" t="s">
        <v>3379</v>
      </c>
      <c r="D1600" s="354" t="s">
        <v>2</v>
      </c>
      <c r="E1600" s="282">
        <v>11.38</v>
      </c>
      <c r="F1600" s="282">
        <v>6.56</v>
      </c>
      <c r="G1600" s="282">
        <v>17.940000000000001</v>
      </c>
    </row>
    <row r="1601" spans="1:7" ht="25.5">
      <c r="A1601" s="351" t="s">
        <v>3380</v>
      </c>
      <c r="B1601" s="352"/>
      <c r="C1601" s="351" t="s">
        <v>3381</v>
      </c>
      <c r="D1601" s="354" t="s">
        <v>2</v>
      </c>
      <c r="E1601" s="282">
        <v>26.93</v>
      </c>
      <c r="F1601" s="282">
        <v>4.74</v>
      </c>
      <c r="G1601" s="282">
        <v>31.67</v>
      </c>
    </row>
    <row r="1602" spans="1:7" ht="25.5">
      <c r="A1602" s="351" t="s">
        <v>3382</v>
      </c>
      <c r="B1602" s="352"/>
      <c r="C1602" s="351" t="s">
        <v>3383</v>
      </c>
      <c r="D1602" s="354" t="s">
        <v>2</v>
      </c>
      <c r="E1602" s="282">
        <v>33.79</v>
      </c>
      <c r="F1602" s="282">
        <v>6.56</v>
      </c>
      <c r="G1602" s="282">
        <v>40.35</v>
      </c>
    </row>
    <row r="1603" spans="1:7" ht="25.5">
      <c r="A1603" s="351" t="s">
        <v>3384</v>
      </c>
      <c r="B1603" s="352"/>
      <c r="C1603" s="351" t="s">
        <v>3385</v>
      </c>
      <c r="D1603" s="354" t="s">
        <v>2</v>
      </c>
      <c r="E1603" s="282">
        <v>21.81</v>
      </c>
      <c r="F1603" s="282">
        <v>6.56</v>
      </c>
      <c r="G1603" s="282">
        <v>28.37</v>
      </c>
    </row>
    <row r="1604" spans="1:7" ht="25.5">
      <c r="A1604" s="351" t="s">
        <v>3386</v>
      </c>
      <c r="B1604" s="352"/>
      <c r="C1604" s="351" t="s">
        <v>3387</v>
      </c>
      <c r="D1604" s="354" t="s">
        <v>2</v>
      </c>
      <c r="E1604" s="282">
        <v>2.5299999999999998</v>
      </c>
      <c r="F1604" s="282">
        <v>6.56</v>
      </c>
      <c r="G1604" s="282">
        <v>9.09</v>
      </c>
    </row>
    <row r="1605" spans="1:7" ht="12.75">
      <c r="A1605" s="361" t="s">
        <v>3388</v>
      </c>
      <c r="B1605" s="361" t="s">
        <v>8258</v>
      </c>
      <c r="C1605" s="361" t="s">
        <v>8258</v>
      </c>
      <c r="D1605" s="362"/>
      <c r="E1605" s="363"/>
      <c r="F1605" s="363"/>
      <c r="G1605" s="363"/>
    </row>
    <row r="1606" spans="1:7" ht="12.75">
      <c r="A1606" s="348" t="s">
        <v>3389</v>
      </c>
      <c r="B1606" s="348" t="s">
        <v>8259</v>
      </c>
      <c r="C1606" s="348" t="s">
        <v>8259</v>
      </c>
      <c r="D1606" s="349"/>
      <c r="E1606" s="350"/>
      <c r="F1606" s="350"/>
      <c r="G1606" s="350"/>
    </row>
    <row r="1607" spans="1:7" ht="12.75">
      <c r="A1607" s="351" t="s">
        <v>3390</v>
      </c>
      <c r="B1607" s="352"/>
      <c r="C1607" s="351" t="s">
        <v>3391</v>
      </c>
      <c r="D1607" s="354" t="s">
        <v>16</v>
      </c>
      <c r="E1607" s="282">
        <v>5.0999999999999996</v>
      </c>
      <c r="F1607" s="282">
        <v>11.69</v>
      </c>
      <c r="G1607" s="282">
        <v>16.79</v>
      </c>
    </row>
    <row r="1608" spans="1:7" ht="12.75">
      <c r="A1608" s="351" t="s">
        <v>3392</v>
      </c>
      <c r="B1608" s="352"/>
      <c r="C1608" s="351" t="s">
        <v>3393</v>
      </c>
      <c r="D1608" s="354" t="s">
        <v>19</v>
      </c>
      <c r="E1608" s="282">
        <v>18.34</v>
      </c>
      <c r="F1608" s="282">
        <v>52.26</v>
      </c>
      <c r="G1608" s="282">
        <v>70.599999999999994</v>
      </c>
    </row>
    <row r="1609" spans="1:7" ht="12.75">
      <c r="A1609" s="351" t="s">
        <v>3394</v>
      </c>
      <c r="B1609" s="352"/>
      <c r="C1609" s="351" t="s">
        <v>3395</v>
      </c>
      <c r="D1609" s="354" t="s">
        <v>16</v>
      </c>
      <c r="E1609" s="282">
        <v>6.26</v>
      </c>
      <c r="F1609" s="282">
        <v>11.69</v>
      </c>
      <c r="G1609" s="282">
        <v>17.95</v>
      </c>
    </row>
    <row r="1610" spans="1:7" ht="12.75">
      <c r="A1610" s="351" t="s">
        <v>3396</v>
      </c>
      <c r="B1610" s="352"/>
      <c r="C1610" s="351" t="s">
        <v>3397</v>
      </c>
      <c r="D1610" s="354" t="s">
        <v>19</v>
      </c>
      <c r="E1610" s="282">
        <v>7.79</v>
      </c>
      <c r="F1610" s="282">
        <v>11.69</v>
      </c>
      <c r="G1610" s="282">
        <v>19.48</v>
      </c>
    </row>
    <row r="1611" spans="1:7" ht="12.75">
      <c r="A1611" s="351" t="s">
        <v>3398</v>
      </c>
      <c r="B1611" s="352"/>
      <c r="C1611" s="351" t="s">
        <v>3399</v>
      </c>
      <c r="D1611" s="354" t="s">
        <v>19</v>
      </c>
      <c r="E1611" s="282">
        <v>5.1100000000000003</v>
      </c>
      <c r="F1611" s="282">
        <v>11.69</v>
      </c>
      <c r="G1611" s="282">
        <v>16.8</v>
      </c>
    </row>
    <row r="1612" spans="1:7" ht="12.75">
      <c r="A1612" s="357" t="s">
        <v>3400</v>
      </c>
      <c r="B1612" s="358" t="s">
        <v>8260</v>
      </c>
      <c r="C1612" s="358" t="s">
        <v>8260</v>
      </c>
      <c r="D1612" s="359"/>
      <c r="E1612" s="360"/>
      <c r="F1612" s="360"/>
      <c r="G1612" s="360"/>
    </row>
    <row r="1613" spans="1:7" ht="25.5">
      <c r="A1613" s="351" t="s">
        <v>3401</v>
      </c>
      <c r="B1613" s="352"/>
      <c r="C1613" s="351" t="s">
        <v>3402</v>
      </c>
      <c r="D1613" s="354" t="s">
        <v>16</v>
      </c>
      <c r="E1613" s="282">
        <v>5.07</v>
      </c>
      <c r="F1613" s="282">
        <v>9.8800000000000008</v>
      </c>
      <c r="G1613" s="282">
        <v>14.95</v>
      </c>
    </row>
    <row r="1614" spans="1:7" ht="25.5">
      <c r="A1614" s="351" t="s">
        <v>3403</v>
      </c>
      <c r="B1614" s="352"/>
      <c r="C1614" s="351" t="s">
        <v>3404</v>
      </c>
      <c r="D1614" s="354" t="s">
        <v>16</v>
      </c>
      <c r="E1614" s="282">
        <v>8.42</v>
      </c>
      <c r="F1614" s="282">
        <v>9.8800000000000008</v>
      </c>
      <c r="G1614" s="282">
        <v>18.3</v>
      </c>
    </row>
    <row r="1615" spans="1:7" ht="25.5">
      <c r="A1615" s="351" t="s">
        <v>3405</v>
      </c>
      <c r="B1615" s="352"/>
      <c r="C1615" s="351" t="s">
        <v>3406</v>
      </c>
      <c r="D1615" s="354" t="s">
        <v>16</v>
      </c>
      <c r="E1615" s="282">
        <v>4.4800000000000004</v>
      </c>
      <c r="F1615" s="282">
        <v>9.8800000000000008</v>
      </c>
      <c r="G1615" s="282">
        <v>14.36</v>
      </c>
    </row>
    <row r="1616" spans="1:7" ht="25.5">
      <c r="A1616" s="351" t="s">
        <v>3407</v>
      </c>
      <c r="B1616" s="352"/>
      <c r="C1616" s="351" t="s">
        <v>8261</v>
      </c>
      <c r="D1616" s="354" t="s">
        <v>16</v>
      </c>
      <c r="E1616" s="282">
        <v>11.27</v>
      </c>
      <c r="F1616" s="282">
        <v>9.8800000000000008</v>
      </c>
      <c r="G1616" s="282">
        <v>21.15</v>
      </c>
    </row>
    <row r="1617" spans="1:7" ht="12.75">
      <c r="A1617" s="357" t="s">
        <v>3408</v>
      </c>
      <c r="B1617" s="358" t="s">
        <v>8262</v>
      </c>
      <c r="C1617" s="358" t="s">
        <v>8262</v>
      </c>
      <c r="D1617" s="359"/>
      <c r="E1617" s="360"/>
      <c r="F1617" s="360"/>
      <c r="G1617" s="360"/>
    </row>
    <row r="1618" spans="1:7" ht="12.75">
      <c r="A1618" s="351" t="s">
        <v>3409</v>
      </c>
      <c r="B1618" s="352"/>
      <c r="C1618" s="351" t="s">
        <v>3410</v>
      </c>
      <c r="D1618" s="354" t="s">
        <v>19</v>
      </c>
      <c r="E1618" s="282">
        <v>30.98</v>
      </c>
      <c r="F1618" s="282">
        <v>12.02</v>
      </c>
      <c r="G1618" s="282">
        <v>43</v>
      </c>
    </row>
    <row r="1619" spans="1:7" ht="12.75">
      <c r="A1619" s="361" t="s">
        <v>3411</v>
      </c>
      <c r="B1619" s="361" t="s">
        <v>8263</v>
      </c>
      <c r="C1619" s="361" t="s">
        <v>8263</v>
      </c>
      <c r="D1619" s="362"/>
      <c r="E1619" s="363"/>
      <c r="F1619" s="363"/>
      <c r="G1619" s="363"/>
    </row>
    <row r="1620" spans="1:7" ht="12.75">
      <c r="A1620" s="348" t="s">
        <v>3412</v>
      </c>
      <c r="B1620" s="348" t="s">
        <v>8264</v>
      </c>
      <c r="C1620" s="348" t="s">
        <v>8264</v>
      </c>
      <c r="D1620" s="349"/>
      <c r="E1620" s="350"/>
      <c r="F1620" s="350"/>
      <c r="G1620" s="350"/>
    </row>
    <row r="1621" spans="1:7" ht="38.25">
      <c r="A1621" s="351" t="s">
        <v>3413</v>
      </c>
      <c r="B1621" s="352"/>
      <c r="C1621" s="351" t="s">
        <v>3414</v>
      </c>
      <c r="D1621" s="354" t="s">
        <v>16</v>
      </c>
      <c r="E1621" s="282">
        <v>172.75</v>
      </c>
      <c r="F1621" s="282">
        <v>10.86</v>
      </c>
      <c r="G1621" s="282">
        <v>183.61</v>
      </c>
    </row>
    <row r="1622" spans="1:7" ht="38.25">
      <c r="A1622" s="351" t="s">
        <v>3415</v>
      </c>
      <c r="B1622" s="352"/>
      <c r="C1622" s="351" t="s">
        <v>3416</v>
      </c>
      <c r="D1622" s="354" t="s">
        <v>2</v>
      </c>
      <c r="E1622" s="282">
        <v>86.37</v>
      </c>
      <c r="F1622" s="282">
        <v>9.8800000000000008</v>
      </c>
      <c r="G1622" s="282">
        <v>96.25</v>
      </c>
    </row>
    <row r="1623" spans="1:7" ht="38.25">
      <c r="A1623" s="351" t="s">
        <v>3417</v>
      </c>
      <c r="B1623" s="352"/>
      <c r="C1623" s="351" t="s">
        <v>3418</v>
      </c>
      <c r="D1623" s="354" t="s">
        <v>2</v>
      </c>
      <c r="E1623" s="282">
        <v>121.16</v>
      </c>
      <c r="F1623" s="282">
        <v>9.8800000000000008</v>
      </c>
      <c r="G1623" s="282">
        <v>131.04</v>
      </c>
    </row>
    <row r="1624" spans="1:7" ht="38.25">
      <c r="A1624" s="351" t="s">
        <v>3419</v>
      </c>
      <c r="B1624" s="352"/>
      <c r="C1624" s="351" t="s">
        <v>3420</v>
      </c>
      <c r="D1624" s="354" t="s">
        <v>2</v>
      </c>
      <c r="E1624" s="282">
        <v>156.94</v>
      </c>
      <c r="F1624" s="282">
        <v>9.8800000000000008</v>
      </c>
      <c r="G1624" s="282">
        <v>166.82</v>
      </c>
    </row>
    <row r="1625" spans="1:7" ht="38.25">
      <c r="A1625" s="351" t="s">
        <v>3421</v>
      </c>
      <c r="B1625" s="352"/>
      <c r="C1625" s="351" t="s">
        <v>3422</v>
      </c>
      <c r="D1625" s="354" t="s">
        <v>2</v>
      </c>
      <c r="E1625" s="282">
        <v>325.76</v>
      </c>
      <c r="F1625" s="282">
        <v>9.8800000000000008</v>
      </c>
      <c r="G1625" s="282">
        <v>335.64</v>
      </c>
    </row>
    <row r="1626" spans="1:7" ht="51">
      <c r="A1626" s="351" t="s">
        <v>3423</v>
      </c>
      <c r="B1626" s="352"/>
      <c r="C1626" s="351" t="s">
        <v>3424</v>
      </c>
      <c r="D1626" s="354" t="s">
        <v>2</v>
      </c>
      <c r="E1626" s="282">
        <v>185.33</v>
      </c>
      <c r="F1626" s="282">
        <v>9.8800000000000008</v>
      </c>
      <c r="G1626" s="282">
        <v>195.21</v>
      </c>
    </row>
    <row r="1627" spans="1:7" ht="51">
      <c r="A1627" s="351" t="s">
        <v>3425</v>
      </c>
      <c r="B1627" s="352"/>
      <c r="C1627" s="351" t="s">
        <v>3426</v>
      </c>
      <c r="D1627" s="354" t="s">
        <v>2</v>
      </c>
      <c r="E1627" s="282">
        <v>104.52</v>
      </c>
      <c r="F1627" s="282">
        <v>9.8800000000000008</v>
      </c>
      <c r="G1627" s="282">
        <v>114.4</v>
      </c>
    </row>
    <row r="1628" spans="1:7" ht="51">
      <c r="A1628" s="351" t="s">
        <v>3427</v>
      </c>
      <c r="B1628" s="352"/>
      <c r="C1628" s="351" t="s">
        <v>3428</v>
      </c>
      <c r="D1628" s="354" t="s">
        <v>2</v>
      </c>
      <c r="E1628" s="282">
        <v>117.31</v>
      </c>
      <c r="F1628" s="282">
        <v>9.8800000000000008</v>
      </c>
      <c r="G1628" s="282">
        <v>127.19</v>
      </c>
    </row>
    <row r="1629" spans="1:7" ht="51">
      <c r="A1629" s="351" t="s">
        <v>3429</v>
      </c>
      <c r="B1629" s="352"/>
      <c r="C1629" s="351" t="s">
        <v>3430</v>
      </c>
      <c r="D1629" s="354" t="s">
        <v>2</v>
      </c>
      <c r="E1629" s="282">
        <v>282.55</v>
      </c>
      <c r="F1629" s="282">
        <v>9.8800000000000008</v>
      </c>
      <c r="G1629" s="282">
        <v>292.43</v>
      </c>
    </row>
    <row r="1630" spans="1:7" ht="51">
      <c r="A1630" s="351" t="s">
        <v>3431</v>
      </c>
      <c r="B1630" s="352"/>
      <c r="C1630" s="351" t="s">
        <v>3432</v>
      </c>
      <c r="D1630" s="354" t="s">
        <v>2</v>
      </c>
      <c r="E1630" s="282">
        <v>126.25</v>
      </c>
      <c r="F1630" s="282">
        <v>9.8800000000000008</v>
      </c>
      <c r="G1630" s="282">
        <v>136.13</v>
      </c>
    </row>
    <row r="1631" spans="1:7" ht="38.25">
      <c r="A1631" s="351" t="s">
        <v>3433</v>
      </c>
      <c r="B1631" s="352"/>
      <c r="C1631" s="351" t="s">
        <v>3434</v>
      </c>
      <c r="D1631" s="354" t="s">
        <v>2</v>
      </c>
      <c r="E1631" s="282">
        <v>210.02</v>
      </c>
      <c r="F1631" s="282">
        <v>9.8800000000000008</v>
      </c>
      <c r="G1631" s="282">
        <v>219.9</v>
      </c>
    </row>
    <row r="1632" spans="1:7" ht="38.25">
      <c r="A1632" s="351" t="s">
        <v>3435</v>
      </c>
      <c r="B1632" s="352"/>
      <c r="C1632" s="351" t="s">
        <v>3436</v>
      </c>
      <c r="D1632" s="354" t="s">
        <v>2</v>
      </c>
      <c r="E1632" s="282">
        <v>110.62</v>
      </c>
      <c r="F1632" s="282">
        <v>9.8800000000000008</v>
      </c>
      <c r="G1632" s="282">
        <v>120.5</v>
      </c>
    </row>
    <row r="1633" spans="1:7" ht="38.25">
      <c r="A1633" s="351" t="s">
        <v>3437</v>
      </c>
      <c r="B1633" s="352"/>
      <c r="C1633" s="351" t="s">
        <v>3438</v>
      </c>
      <c r="D1633" s="354" t="s">
        <v>2</v>
      </c>
      <c r="E1633" s="282">
        <v>325.06</v>
      </c>
      <c r="F1633" s="282">
        <v>16.47</v>
      </c>
      <c r="G1633" s="282">
        <v>341.53</v>
      </c>
    </row>
    <row r="1634" spans="1:7" ht="12.75">
      <c r="A1634" s="357" t="s">
        <v>3439</v>
      </c>
      <c r="B1634" s="358" t="s">
        <v>8265</v>
      </c>
      <c r="C1634" s="358" t="s">
        <v>8265</v>
      </c>
      <c r="D1634" s="359"/>
      <c r="E1634" s="360"/>
      <c r="F1634" s="360"/>
      <c r="G1634" s="360"/>
    </row>
    <row r="1635" spans="1:7" ht="38.25">
      <c r="A1635" s="351" t="s">
        <v>3440</v>
      </c>
      <c r="B1635" s="352"/>
      <c r="C1635" s="351" t="s">
        <v>3441</v>
      </c>
      <c r="D1635" s="354" t="s">
        <v>2</v>
      </c>
      <c r="E1635" s="282">
        <v>1902.41</v>
      </c>
      <c r="F1635" s="282">
        <v>51.83</v>
      </c>
      <c r="G1635" s="282">
        <v>1954.24</v>
      </c>
    </row>
    <row r="1636" spans="1:7" ht="38.25">
      <c r="A1636" s="351" t="s">
        <v>3442</v>
      </c>
      <c r="B1636" s="352"/>
      <c r="C1636" s="351" t="s">
        <v>3443</v>
      </c>
      <c r="D1636" s="354" t="s">
        <v>2</v>
      </c>
      <c r="E1636" s="282">
        <v>2465.15</v>
      </c>
      <c r="F1636" s="282">
        <v>51.83</v>
      </c>
      <c r="G1636" s="282">
        <v>2516.98</v>
      </c>
    </row>
    <row r="1637" spans="1:7" ht="12.75">
      <c r="A1637" s="357" t="s">
        <v>3444</v>
      </c>
      <c r="B1637" s="358" t="s">
        <v>8266</v>
      </c>
      <c r="C1637" s="358" t="s">
        <v>8266</v>
      </c>
      <c r="D1637" s="359"/>
      <c r="E1637" s="360"/>
      <c r="F1637" s="360"/>
      <c r="G1637" s="360"/>
    </row>
    <row r="1638" spans="1:7" ht="38.25">
      <c r="A1638" s="351" t="s">
        <v>3445</v>
      </c>
      <c r="B1638" s="352"/>
      <c r="C1638" s="351" t="s">
        <v>3446</v>
      </c>
      <c r="D1638" s="354" t="s">
        <v>63</v>
      </c>
      <c r="E1638" s="282">
        <v>157.85</v>
      </c>
      <c r="F1638" s="282">
        <v>18.100000000000001</v>
      </c>
      <c r="G1638" s="282">
        <v>175.95</v>
      </c>
    </row>
    <row r="1639" spans="1:7" ht="38.25">
      <c r="A1639" s="351" t="s">
        <v>3447</v>
      </c>
      <c r="B1639" s="352"/>
      <c r="C1639" s="351" t="s">
        <v>3448</v>
      </c>
      <c r="D1639" s="354" t="s">
        <v>63</v>
      </c>
      <c r="E1639" s="282">
        <v>131.46</v>
      </c>
      <c r="F1639" s="282">
        <v>7.57</v>
      </c>
      <c r="G1639" s="282">
        <v>139.03</v>
      </c>
    </row>
    <row r="1640" spans="1:7" ht="38.25">
      <c r="A1640" s="351" t="s">
        <v>3449</v>
      </c>
      <c r="B1640" s="352"/>
      <c r="C1640" s="351" t="s">
        <v>3450</v>
      </c>
      <c r="D1640" s="354" t="s">
        <v>63</v>
      </c>
      <c r="E1640" s="282">
        <v>78.52</v>
      </c>
      <c r="F1640" s="282">
        <v>21.24</v>
      </c>
      <c r="G1640" s="282">
        <v>99.76</v>
      </c>
    </row>
    <row r="1641" spans="1:7" ht="38.25">
      <c r="A1641" s="351" t="s">
        <v>3451</v>
      </c>
      <c r="B1641" s="352"/>
      <c r="C1641" s="351" t="s">
        <v>3452</v>
      </c>
      <c r="D1641" s="354" t="s">
        <v>2</v>
      </c>
      <c r="E1641" s="282">
        <v>4.2</v>
      </c>
      <c r="F1641" s="282">
        <v>1.1499999999999999</v>
      </c>
      <c r="G1641" s="282">
        <v>5.35</v>
      </c>
    </row>
    <row r="1642" spans="1:7" ht="25.5">
      <c r="A1642" s="351" t="s">
        <v>3453</v>
      </c>
      <c r="B1642" s="352"/>
      <c r="C1642" s="351" t="s">
        <v>3454</v>
      </c>
      <c r="D1642" s="354" t="s">
        <v>16</v>
      </c>
      <c r="E1642" s="282">
        <v>305.36</v>
      </c>
      <c r="F1642" s="282">
        <v>0</v>
      </c>
      <c r="G1642" s="282">
        <v>305.36</v>
      </c>
    </row>
    <row r="1643" spans="1:7" ht="38.25">
      <c r="A1643" s="351" t="s">
        <v>3455</v>
      </c>
      <c r="B1643" s="352"/>
      <c r="C1643" s="351" t="s">
        <v>3456</v>
      </c>
      <c r="D1643" s="354" t="s">
        <v>63</v>
      </c>
      <c r="E1643" s="282">
        <v>3</v>
      </c>
      <c r="F1643" s="282">
        <v>7.49</v>
      </c>
      <c r="G1643" s="282">
        <v>10.49</v>
      </c>
    </row>
    <row r="1644" spans="1:7" ht="25.5">
      <c r="A1644" s="351" t="s">
        <v>3457</v>
      </c>
      <c r="B1644" s="352"/>
      <c r="C1644" s="351" t="s">
        <v>3458</v>
      </c>
      <c r="D1644" s="354" t="s">
        <v>2</v>
      </c>
      <c r="E1644" s="282">
        <v>0.31</v>
      </c>
      <c r="F1644" s="282">
        <v>11.04</v>
      </c>
      <c r="G1644" s="282">
        <v>11.35</v>
      </c>
    </row>
    <row r="1645" spans="1:7" ht="38.25">
      <c r="A1645" s="351" t="s">
        <v>3459</v>
      </c>
      <c r="B1645" s="352"/>
      <c r="C1645" s="351" t="s">
        <v>3460</v>
      </c>
      <c r="D1645" s="354" t="s">
        <v>63</v>
      </c>
      <c r="E1645" s="282">
        <v>64.05</v>
      </c>
      <c r="F1645" s="282">
        <v>11.74</v>
      </c>
      <c r="G1645" s="282">
        <v>75.790000000000006</v>
      </c>
    </row>
    <row r="1646" spans="1:7" ht="38.25">
      <c r="A1646" s="351" t="s">
        <v>3461</v>
      </c>
      <c r="B1646" s="352"/>
      <c r="C1646" s="351" t="s">
        <v>3462</v>
      </c>
      <c r="D1646" s="354" t="s">
        <v>63</v>
      </c>
      <c r="E1646" s="282">
        <v>336.73</v>
      </c>
      <c r="F1646" s="282">
        <v>29.63</v>
      </c>
      <c r="G1646" s="282">
        <v>366.36</v>
      </c>
    </row>
    <row r="1647" spans="1:7" ht="12.75">
      <c r="A1647" s="357" t="s">
        <v>3463</v>
      </c>
      <c r="B1647" s="358" t="s">
        <v>8267</v>
      </c>
      <c r="C1647" s="358" t="s">
        <v>8267</v>
      </c>
      <c r="D1647" s="359"/>
      <c r="E1647" s="360"/>
      <c r="F1647" s="360"/>
      <c r="G1647" s="360"/>
    </row>
    <row r="1648" spans="1:7" ht="25.5">
      <c r="A1648" s="351" t="s">
        <v>3464</v>
      </c>
      <c r="B1648" s="352"/>
      <c r="C1648" s="351" t="s">
        <v>3465</v>
      </c>
      <c r="D1648" s="354" t="s">
        <v>2</v>
      </c>
      <c r="E1648" s="282">
        <v>18.45</v>
      </c>
      <c r="F1648" s="282">
        <v>1.1499999999999999</v>
      </c>
      <c r="G1648" s="282">
        <v>19.600000000000001</v>
      </c>
    </row>
    <row r="1649" spans="1:7" ht="25.5">
      <c r="A1649" s="351" t="s">
        <v>3466</v>
      </c>
      <c r="B1649" s="352"/>
      <c r="C1649" s="351" t="s">
        <v>3467</v>
      </c>
      <c r="D1649" s="354" t="s">
        <v>2</v>
      </c>
      <c r="E1649" s="282">
        <v>18.46</v>
      </c>
      <c r="F1649" s="282">
        <v>1.1499999999999999</v>
      </c>
      <c r="G1649" s="282">
        <v>19.61</v>
      </c>
    </row>
    <row r="1650" spans="1:7" ht="25.5">
      <c r="A1650" s="351" t="s">
        <v>3468</v>
      </c>
      <c r="B1650" s="352"/>
      <c r="C1650" s="351" t="s">
        <v>3469</v>
      </c>
      <c r="D1650" s="354" t="s">
        <v>2</v>
      </c>
      <c r="E1650" s="282">
        <v>25.93</v>
      </c>
      <c r="F1650" s="282">
        <v>1.1499999999999999</v>
      </c>
      <c r="G1650" s="282">
        <v>27.08</v>
      </c>
    </row>
    <row r="1651" spans="1:7" ht="38.25">
      <c r="A1651" s="351" t="s">
        <v>3470</v>
      </c>
      <c r="B1651" s="352"/>
      <c r="C1651" s="351" t="s">
        <v>3471</v>
      </c>
      <c r="D1651" s="354" t="s">
        <v>16</v>
      </c>
      <c r="E1651" s="282">
        <v>23.55</v>
      </c>
      <c r="F1651" s="282">
        <v>16.739999999999998</v>
      </c>
      <c r="G1651" s="282">
        <v>40.29</v>
      </c>
    </row>
    <row r="1652" spans="1:7" ht="38.25">
      <c r="A1652" s="351" t="s">
        <v>3472</v>
      </c>
      <c r="B1652" s="352"/>
      <c r="C1652" s="351" t="s">
        <v>8268</v>
      </c>
      <c r="D1652" s="354" t="s">
        <v>1</v>
      </c>
      <c r="E1652" s="282">
        <v>386.67</v>
      </c>
      <c r="F1652" s="282">
        <v>18.260000000000002</v>
      </c>
      <c r="G1652" s="282">
        <v>404.93</v>
      </c>
    </row>
    <row r="1653" spans="1:7" ht="51">
      <c r="A1653" s="351" t="s">
        <v>3473</v>
      </c>
      <c r="B1653" s="352"/>
      <c r="C1653" s="351" t="s">
        <v>8269</v>
      </c>
      <c r="D1653" s="354" t="s">
        <v>1</v>
      </c>
      <c r="E1653" s="282">
        <v>475.17</v>
      </c>
      <c r="F1653" s="282">
        <v>18.260000000000002</v>
      </c>
      <c r="G1653" s="282">
        <v>493.43</v>
      </c>
    </row>
    <row r="1654" spans="1:7" ht="25.5">
      <c r="A1654" s="351" t="s">
        <v>3474</v>
      </c>
      <c r="B1654" s="352"/>
      <c r="C1654" s="351" t="s">
        <v>3475</v>
      </c>
      <c r="D1654" s="354" t="s">
        <v>2</v>
      </c>
      <c r="E1654" s="282">
        <v>21.15</v>
      </c>
      <c r="F1654" s="282">
        <v>2.97</v>
      </c>
      <c r="G1654" s="282">
        <v>24.12</v>
      </c>
    </row>
    <row r="1655" spans="1:7" ht="38.25">
      <c r="A1655" s="351" t="s">
        <v>3476</v>
      </c>
      <c r="B1655" s="352"/>
      <c r="C1655" s="351" t="s">
        <v>3477</v>
      </c>
      <c r="D1655" s="354" t="s">
        <v>2</v>
      </c>
      <c r="E1655" s="282">
        <v>476.66</v>
      </c>
      <c r="F1655" s="282">
        <v>3.72</v>
      </c>
      <c r="G1655" s="282">
        <v>480.38</v>
      </c>
    </row>
    <row r="1656" spans="1:7" ht="25.5">
      <c r="A1656" s="351" t="s">
        <v>3478</v>
      </c>
      <c r="B1656" s="352"/>
      <c r="C1656" s="351" t="s">
        <v>3479</v>
      </c>
      <c r="D1656" s="354" t="s">
        <v>2</v>
      </c>
      <c r="E1656" s="282">
        <v>163.30000000000001</v>
      </c>
      <c r="F1656" s="282">
        <v>58.56</v>
      </c>
      <c r="G1656" s="282">
        <v>221.86</v>
      </c>
    </row>
    <row r="1657" spans="1:7" ht="25.5">
      <c r="A1657" s="351" t="s">
        <v>3480</v>
      </c>
      <c r="B1657" s="352"/>
      <c r="C1657" s="351" t="s">
        <v>3481</v>
      </c>
      <c r="D1657" s="354" t="s">
        <v>2</v>
      </c>
      <c r="E1657" s="282">
        <v>257.22000000000003</v>
      </c>
      <c r="F1657" s="282">
        <v>133.84</v>
      </c>
      <c r="G1657" s="282">
        <v>391.06</v>
      </c>
    </row>
    <row r="1658" spans="1:7" ht="38.25">
      <c r="A1658" s="351" t="s">
        <v>8270</v>
      </c>
      <c r="B1658" s="352"/>
      <c r="C1658" s="351" t="s">
        <v>8271</v>
      </c>
      <c r="D1658" s="354" t="s">
        <v>2</v>
      </c>
      <c r="E1658" s="282">
        <v>164.13</v>
      </c>
      <c r="F1658" s="282">
        <v>16.47</v>
      </c>
      <c r="G1658" s="282">
        <v>180.6</v>
      </c>
    </row>
    <row r="1659" spans="1:7" ht="38.25">
      <c r="A1659" s="351" t="s">
        <v>3482</v>
      </c>
      <c r="B1659" s="352"/>
      <c r="C1659" s="351" t="s">
        <v>3483</v>
      </c>
      <c r="D1659" s="354" t="s">
        <v>2</v>
      </c>
      <c r="E1659" s="282">
        <v>20.059999999999999</v>
      </c>
      <c r="F1659" s="282">
        <v>2.97</v>
      </c>
      <c r="G1659" s="282">
        <v>23.03</v>
      </c>
    </row>
    <row r="1660" spans="1:7" ht="12.75">
      <c r="A1660" s="357" t="s">
        <v>3484</v>
      </c>
      <c r="B1660" s="358" t="s">
        <v>8272</v>
      </c>
      <c r="C1660" s="358" t="s">
        <v>8272</v>
      </c>
      <c r="D1660" s="359"/>
      <c r="E1660" s="360"/>
      <c r="F1660" s="360"/>
      <c r="G1660" s="360"/>
    </row>
    <row r="1661" spans="1:7" ht="25.5">
      <c r="A1661" s="351" t="s">
        <v>3485</v>
      </c>
      <c r="B1661" s="352"/>
      <c r="C1661" s="351" t="s">
        <v>3486</v>
      </c>
      <c r="D1661" s="354" t="s">
        <v>2</v>
      </c>
      <c r="E1661" s="282">
        <v>657.45</v>
      </c>
      <c r="F1661" s="282">
        <v>3.72</v>
      </c>
      <c r="G1661" s="282">
        <v>661.17</v>
      </c>
    </row>
    <row r="1662" spans="1:7" ht="25.5">
      <c r="A1662" s="351" t="s">
        <v>3487</v>
      </c>
      <c r="B1662" s="352"/>
      <c r="C1662" s="351" t="s">
        <v>3488</v>
      </c>
      <c r="D1662" s="354" t="s">
        <v>2</v>
      </c>
      <c r="E1662" s="282">
        <v>794.25</v>
      </c>
      <c r="F1662" s="282">
        <v>51.83</v>
      </c>
      <c r="G1662" s="282">
        <v>846.08</v>
      </c>
    </row>
    <row r="1663" spans="1:7" ht="25.5">
      <c r="A1663" s="351" t="s">
        <v>3489</v>
      </c>
      <c r="B1663" s="352"/>
      <c r="C1663" s="351" t="s">
        <v>3490</v>
      </c>
      <c r="D1663" s="354" t="s">
        <v>2</v>
      </c>
      <c r="E1663" s="282">
        <v>1722.23</v>
      </c>
      <c r="F1663" s="282">
        <v>267.79000000000002</v>
      </c>
      <c r="G1663" s="282">
        <v>1990.02</v>
      </c>
    </row>
    <row r="1664" spans="1:7" ht="25.5">
      <c r="A1664" s="351" t="s">
        <v>3491</v>
      </c>
      <c r="B1664" s="352"/>
      <c r="C1664" s="351" t="s">
        <v>3492</v>
      </c>
      <c r="D1664" s="354" t="s">
        <v>2</v>
      </c>
      <c r="E1664" s="282">
        <v>489.61</v>
      </c>
      <c r="F1664" s="282">
        <v>44.41</v>
      </c>
      <c r="G1664" s="282">
        <v>534.02</v>
      </c>
    </row>
    <row r="1665" spans="1:7" ht="12.75">
      <c r="A1665" s="357" t="s">
        <v>3493</v>
      </c>
      <c r="B1665" s="358" t="s">
        <v>8273</v>
      </c>
      <c r="C1665" s="358" t="s">
        <v>8273</v>
      </c>
      <c r="D1665" s="359"/>
      <c r="E1665" s="360"/>
      <c r="F1665" s="360"/>
      <c r="G1665" s="360"/>
    </row>
    <row r="1666" spans="1:7" ht="51">
      <c r="A1666" s="351" t="s">
        <v>3494</v>
      </c>
      <c r="B1666" s="352"/>
      <c r="C1666" s="351" t="s">
        <v>3495</v>
      </c>
      <c r="D1666" s="354" t="s">
        <v>1</v>
      </c>
      <c r="E1666" s="282">
        <v>73999.92</v>
      </c>
      <c r="F1666" s="282">
        <v>0</v>
      </c>
      <c r="G1666" s="282">
        <v>73999.92</v>
      </c>
    </row>
    <row r="1667" spans="1:7" ht="51">
      <c r="A1667" s="351" t="s">
        <v>3496</v>
      </c>
      <c r="B1667" s="352"/>
      <c r="C1667" s="351" t="s">
        <v>3497</v>
      </c>
      <c r="D1667" s="354" t="s">
        <v>1</v>
      </c>
      <c r="E1667" s="282">
        <v>86117.52</v>
      </c>
      <c r="F1667" s="282">
        <v>0</v>
      </c>
      <c r="G1667" s="282">
        <v>86117.52</v>
      </c>
    </row>
    <row r="1668" spans="1:7" ht="38.25">
      <c r="A1668" s="351" t="s">
        <v>3498</v>
      </c>
      <c r="B1668" s="352"/>
      <c r="C1668" s="351" t="s">
        <v>3499</v>
      </c>
      <c r="D1668" s="354" t="s">
        <v>1</v>
      </c>
      <c r="E1668" s="282">
        <v>34549.83</v>
      </c>
      <c r="F1668" s="282">
        <v>0</v>
      </c>
      <c r="G1668" s="282">
        <v>34549.83</v>
      </c>
    </row>
    <row r="1669" spans="1:7" ht="38.25">
      <c r="A1669" s="351" t="s">
        <v>3500</v>
      </c>
      <c r="B1669" s="352"/>
      <c r="C1669" s="351" t="s">
        <v>3501</v>
      </c>
      <c r="D1669" s="354" t="s">
        <v>1</v>
      </c>
      <c r="E1669" s="282">
        <v>39739.129999999997</v>
      </c>
      <c r="F1669" s="282">
        <v>0</v>
      </c>
      <c r="G1669" s="282">
        <v>39739.129999999997</v>
      </c>
    </row>
    <row r="1670" spans="1:7" ht="12.75">
      <c r="A1670" s="361" t="s">
        <v>3502</v>
      </c>
      <c r="B1670" s="361" t="s">
        <v>8274</v>
      </c>
      <c r="C1670" s="361" t="s">
        <v>8274</v>
      </c>
      <c r="D1670" s="362"/>
      <c r="E1670" s="363"/>
      <c r="F1670" s="363"/>
      <c r="G1670" s="363"/>
    </row>
    <row r="1671" spans="1:7" ht="12.75">
      <c r="A1671" s="348" t="s">
        <v>3503</v>
      </c>
      <c r="B1671" s="348" t="s">
        <v>8275</v>
      </c>
      <c r="C1671" s="348" t="s">
        <v>8275</v>
      </c>
      <c r="D1671" s="349"/>
      <c r="E1671" s="350"/>
      <c r="F1671" s="350"/>
      <c r="G1671" s="350"/>
    </row>
    <row r="1672" spans="1:7" ht="25.5">
      <c r="A1672" s="351" t="s">
        <v>3504</v>
      </c>
      <c r="B1672" s="352"/>
      <c r="C1672" s="351" t="s">
        <v>3505</v>
      </c>
      <c r="D1672" s="354" t="s">
        <v>63</v>
      </c>
      <c r="E1672" s="282">
        <v>11.18</v>
      </c>
      <c r="F1672" s="282">
        <v>2.97</v>
      </c>
      <c r="G1672" s="282">
        <v>14.15</v>
      </c>
    </row>
    <row r="1673" spans="1:7" ht="25.5">
      <c r="A1673" s="351" t="s">
        <v>3506</v>
      </c>
      <c r="B1673" s="352"/>
      <c r="C1673" s="351" t="s">
        <v>3507</v>
      </c>
      <c r="D1673" s="354" t="s">
        <v>63</v>
      </c>
      <c r="E1673" s="282">
        <v>16.91</v>
      </c>
      <c r="F1673" s="282">
        <v>2.97</v>
      </c>
      <c r="G1673" s="282">
        <v>19.88</v>
      </c>
    </row>
    <row r="1674" spans="1:7" ht="12.75">
      <c r="A1674" s="351" t="s">
        <v>3508</v>
      </c>
      <c r="B1674" s="352"/>
      <c r="C1674" s="351" t="s">
        <v>3509</v>
      </c>
      <c r="D1674" s="354" t="s">
        <v>20</v>
      </c>
      <c r="E1674" s="282">
        <v>314.49</v>
      </c>
      <c r="F1674" s="282">
        <v>41.58</v>
      </c>
      <c r="G1674" s="282">
        <v>356.07</v>
      </c>
    </row>
    <row r="1675" spans="1:7" ht="38.25">
      <c r="A1675" s="351" t="s">
        <v>3510</v>
      </c>
      <c r="B1675" s="352"/>
      <c r="C1675" s="351" t="s">
        <v>3511</v>
      </c>
      <c r="D1675" s="354" t="s">
        <v>63</v>
      </c>
      <c r="E1675" s="282">
        <v>79.709999999999994</v>
      </c>
      <c r="F1675" s="282">
        <v>5.47</v>
      </c>
      <c r="G1675" s="282">
        <v>85.18</v>
      </c>
    </row>
    <row r="1676" spans="1:7" ht="38.25">
      <c r="A1676" s="351" t="s">
        <v>3512</v>
      </c>
      <c r="B1676" s="352"/>
      <c r="C1676" s="351" t="s">
        <v>3513</v>
      </c>
      <c r="D1676" s="354" t="s">
        <v>63</v>
      </c>
      <c r="E1676" s="282">
        <v>11.97</v>
      </c>
      <c r="F1676" s="282">
        <v>8.07</v>
      </c>
      <c r="G1676" s="282">
        <v>20.04</v>
      </c>
    </row>
    <row r="1677" spans="1:7" ht="25.5">
      <c r="A1677" s="351" t="s">
        <v>3514</v>
      </c>
      <c r="B1677" s="352"/>
      <c r="C1677" s="351" t="s">
        <v>3515</v>
      </c>
      <c r="D1677" s="354" t="s">
        <v>63</v>
      </c>
      <c r="E1677" s="282">
        <v>59.5</v>
      </c>
      <c r="F1677" s="282">
        <v>0</v>
      </c>
      <c r="G1677" s="282">
        <v>59.5</v>
      </c>
    </row>
    <row r="1678" spans="1:7" ht="38.25">
      <c r="A1678" s="351" t="s">
        <v>3516</v>
      </c>
      <c r="B1678" s="352"/>
      <c r="C1678" s="351" t="s">
        <v>3517</v>
      </c>
      <c r="D1678" s="354" t="s">
        <v>63</v>
      </c>
      <c r="E1678" s="282">
        <v>548.63</v>
      </c>
      <c r="F1678" s="282">
        <v>0</v>
      </c>
      <c r="G1678" s="282">
        <v>548.63</v>
      </c>
    </row>
    <row r="1679" spans="1:7" ht="25.5">
      <c r="A1679" s="351" t="s">
        <v>3518</v>
      </c>
      <c r="B1679" s="352"/>
      <c r="C1679" s="351" t="s">
        <v>3519</v>
      </c>
      <c r="D1679" s="354" t="s">
        <v>63</v>
      </c>
      <c r="E1679" s="282">
        <v>44.8</v>
      </c>
      <c r="F1679" s="282">
        <v>22.19</v>
      </c>
      <c r="G1679" s="282">
        <v>66.989999999999995</v>
      </c>
    </row>
    <row r="1680" spans="1:7" ht="38.25">
      <c r="A1680" s="351" t="s">
        <v>3520</v>
      </c>
      <c r="B1680" s="352"/>
      <c r="C1680" s="351" t="s">
        <v>3521</v>
      </c>
      <c r="D1680" s="354" t="s">
        <v>63</v>
      </c>
      <c r="E1680" s="282">
        <v>240.21</v>
      </c>
      <c r="F1680" s="282">
        <v>0</v>
      </c>
      <c r="G1680" s="282">
        <v>240.21</v>
      </c>
    </row>
    <row r="1681" spans="1:7" ht="12.75">
      <c r="A1681" s="357" t="s">
        <v>3522</v>
      </c>
      <c r="B1681" s="358" t="s">
        <v>8276</v>
      </c>
      <c r="C1681" s="358" t="s">
        <v>8276</v>
      </c>
      <c r="D1681" s="359"/>
      <c r="E1681" s="360"/>
      <c r="F1681" s="360"/>
      <c r="G1681" s="360"/>
    </row>
    <row r="1682" spans="1:7" ht="12.75">
      <c r="A1682" s="351" t="s">
        <v>3523</v>
      </c>
      <c r="B1682" s="352"/>
      <c r="C1682" s="351" t="s">
        <v>3524</v>
      </c>
      <c r="D1682" s="354" t="s">
        <v>16</v>
      </c>
      <c r="E1682" s="282">
        <v>1.17</v>
      </c>
      <c r="F1682" s="282">
        <v>5.42</v>
      </c>
      <c r="G1682" s="282">
        <v>6.59</v>
      </c>
    </row>
    <row r="1683" spans="1:7" ht="12.75">
      <c r="A1683" s="351" t="s">
        <v>3525</v>
      </c>
      <c r="B1683" s="352"/>
      <c r="C1683" s="351" t="s">
        <v>3526</v>
      </c>
      <c r="D1683" s="354" t="s">
        <v>16</v>
      </c>
      <c r="E1683" s="282">
        <v>40.840000000000003</v>
      </c>
      <c r="F1683" s="282">
        <v>5.42</v>
      </c>
      <c r="G1683" s="282">
        <v>46.26</v>
      </c>
    </row>
    <row r="1684" spans="1:7" ht="38.25">
      <c r="A1684" s="351" t="s">
        <v>3527</v>
      </c>
      <c r="B1684" s="352"/>
      <c r="C1684" s="351" t="s">
        <v>3528</v>
      </c>
      <c r="D1684" s="354" t="s">
        <v>16</v>
      </c>
      <c r="E1684" s="282">
        <v>4.0199999999999996</v>
      </c>
      <c r="F1684" s="282">
        <v>2.2599999999999998</v>
      </c>
      <c r="G1684" s="282">
        <v>6.28</v>
      </c>
    </row>
    <row r="1685" spans="1:7" ht="12.75">
      <c r="A1685" s="351" t="s">
        <v>3529</v>
      </c>
      <c r="B1685" s="352"/>
      <c r="C1685" s="351" t="s">
        <v>3530</v>
      </c>
      <c r="D1685" s="354" t="s">
        <v>3531</v>
      </c>
      <c r="E1685" s="282">
        <v>0.08</v>
      </c>
      <c r="F1685" s="282">
        <v>0.04</v>
      </c>
      <c r="G1685" s="282">
        <v>0.12</v>
      </c>
    </row>
    <row r="1686" spans="1:7" ht="25.5">
      <c r="A1686" s="351" t="s">
        <v>3532</v>
      </c>
      <c r="B1686" s="352"/>
      <c r="C1686" s="351" t="s">
        <v>3533</v>
      </c>
      <c r="D1686" s="354" t="s">
        <v>16</v>
      </c>
      <c r="E1686" s="282">
        <v>3.38</v>
      </c>
      <c r="F1686" s="282">
        <v>3.61</v>
      </c>
      <c r="G1686" s="282">
        <v>6.99</v>
      </c>
    </row>
    <row r="1687" spans="1:7" ht="25.5">
      <c r="A1687" s="351" t="s">
        <v>3534</v>
      </c>
      <c r="B1687" s="352"/>
      <c r="C1687" s="351" t="s">
        <v>3535</v>
      </c>
      <c r="D1687" s="354" t="s">
        <v>3531</v>
      </c>
      <c r="E1687" s="282">
        <v>0.11</v>
      </c>
      <c r="F1687" s="282">
        <v>0.09</v>
      </c>
      <c r="G1687" s="282">
        <v>0.2</v>
      </c>
    </row>
    <row r="1688" spans="1:7" ht="38.25">
      <c r="A1688" s="351" t="s">
        <v>3536</v>
      </c>
      <c r="B1688" s="352"/>
      <c r="C1688" s="351" t="s">
        <v>3537</v>
      </c>
      <c r="D1688" s="354" t="s">
        <v>16</v>
      </c>
      <c r="E1688" s="282">
        <v>228.38</v>
      </c>
      <c r="F1688" s="282">
        <v>3.3</v>
      </c>
      <c r="G1688" s="282">
        <v>231.68</v>
      </c>
    </row>
    <row r="1689" spans="1:7" ht="51">
      <c r="A1689" s="351" t="s">
        <v>3538</v>
      </c>
      <c r="B1689" s="352"/>
      <c r="C1689" s="351" t="s">
        <v>3539</v>
      </c>
      <c r="D1689" s="354" t="s">
        <v>16</v>
      </c>
      <c r="E1689" s="282">
        <v>229.43</v>
      </c>
      <c r="F1689" s="282">
        <v>3.3</v>
      </c>
      <c r="G1689" s="282">
        <v>232.73</v>
      </c>
    </row>
    <row r="1690" spans="1:7" ht="51">
      <c r="A1690" s="351" t="s">
        <v>3540</v>
      </c>
      <c r="B1690" s="352"/>
      <c r="C1690" s="351" t="s">
        <v>3541</v>
      </c>
      <c r="D1690" s="354" t="s">
        <v>16</v>
      </c>
      <c r="E1690" s="282">
        <v>141.22999999999999</v>
      </c>
      <c r="F1690" s="282">
        <v>3.3</v>
      </c>
      <c r="G1690" s="282">
        <v>144.53</v>
      </c>
    </row>
    <row r="1691" spans="1:7" ht="51">
      <c r="A1691" s="351" t="s">
        <v>3542</v>
      </c>
      <c r="B1691" s="352"/>
      <c r="C1691" s="351" t="s">
        <v>3543</v>
      </c>
      <c r="D1691" s="354" t="s">
        <v>16</v>
      </c>
      <c r="E1691" s="282">
        <v>141.22999999999999</v>
      </c>
      <c r="F1691" s="282">
        <v>3.3</v>
      </c>
      <c r="G1691" s="282">
        <v>144.53</v>
      </c>
    </row>
    <row r="1692" spans="1:7" ht="12.75">
      <c r="A1692" s="357" t="s">
        <v>3544</v>
      </c>
      <c r="B1692" s="358" t="s">
        <v>8277</v>
      </c>
      <c r="C1692" s="358" t="s">
        <v>8277</v>
      </c>
      <c r="D1692" s="359"/>
      <c r="E1692" s="360"/>
      <c r="F1692" s="360"/>
      <c r="G1692" s="360"/>
    </row>
    <row r="1693" spans="1:7" ht="25.5">
      <c r="A1693" s="351" t="s">
        <v>3545</v>
      </c>
      <c r="B1693" s="352"/>
      <c r="C1693" s="351" t="s">
        <v>3546</v>
      </c>
      <c r="D1693" s="354" t="s">
        <v>63</v>
      </c>
      <c r="E1693" s="282">
        <v>6.51</v>
      </c>
      <c r="F1693" s="282">
        <v>2.23</v>
      </c>
      <c r="G1693" s="282">
        <v>8.74</v>
      </c>
    </row>
    <row r="1694" spans="1:7" ht="25.5">
      <c r="A1694" s="351" t="s">
        <v>3547</v>
      </c>
      <c r="B1694" s="352"/>
      <c r="C1694" s="351" t="s">
        <v>3548</v>
      </c>
      <c r="D1694" s="354" t="s">
        <v>63</v>
      </c>
      <c r="E1694" s="282">
        <v>11.94</v>
      </c>
      <c r="F1694" s="282">
        <v>2.23</v>
      </c>
      <c r="G1694" s="282">
        <v>14.17</v>
      </c>
    </row>
    <row r="1695" spans="1:7" ht="25.5">
      <c r="A1695" s="351" t="s">
        <v>3549</v>
      </c>
      <c r="B1695" s="352"/>
      <c r="C1695" s="351" t="s">
        <v>3550</v>
      </c>
      <c r="D1695" s="354" t="s">
        <v>16</v>
      </c>
      <c r="E1695" s="282">
        <v>33.29</v>
      </c>
      <c r="F1695" s="282">
        <v>15.3</v>
      </c>
      <c r="G1695" s="282">
        <v>48.59</v>
      </c>
    </row>
    <row r="1696" spans="1:7" ht="25.5">
      <c r="A1696" s="351" t="s">
        <v>3551</v>
      </c>
      <c r="B1696" s="352"/>
      <c r="C1696" s="351" t="s">
        <v>3552</v>
      </c>
      <c r="D1696" s="354" t="s">
        <v>16</v>
      </c>
      <c r="E1696" s="282">
        <v>69.430000000000007</v>
      </c>
      <c r="F1696" s="282">
        <v>15.3</v>
      </c>
      <c r="G1696" s="282">
        <v>84.73</v>
      </c>
    </row>
    <row r="1697" spans="1:7" ht="38.25">
      <c r="A1697" s="351" t="s">
        <v>3553</v>
      </c>
      <c r="B1697" s="352"/>
      <c r="C1697" s="351" t="s">
        <v>3554</v>
      </c>
      <c r="D1697" s="354" t="s">
        <v>16</v>
      </c>
      <c r="E1697" s="282">
        <v>125.47</v>
      </c>
      <c r="F1697" s="282">
        <v>0</v>
      </c>
      <c r="G1697" s="282">
        <v>125.47</v>
      </c>
    </row>
    <row r="1698" spans="1:7" ht="38.25">
      <c r="A1698" s="351" t="s">
        <v>3555</v>
      </c>
      <c r="B1698" s="352"/>
      <c r="C1698" s="351" t="s">
        <v>3556</v>
      </c>
      <c r="D1698" s="354" t="s">
        <v>16</v>
      </c>
      <c r="E1698" s="282">
        <v>257.14</v>
      </c>
      <c r="F1698" s="282">
        <v>0</v>
      </c>
      <c r="G1698" s="282">
        <v>257.14</v>
      </c>
    </row>
    <row r="1699" spans="1:7" ht="38.25">
      <c r="A1699" s="351" t="s">
        <v>3557</v>
      </c>
      <c r="B1699" s="352"/>
      <c r="C1699" s="351" t="s">
        <v>3558</v>
      </c>
      <c r="D1699" s="354" t="s">
        <v>16</v>
      </c>
      <c r="E1699" s="282">
        <v>615.84</v>
      </c>
      <c r="F1699" s="282">
        <v>7.43</v>
      </c>
      <c r="G1699" s="282">
        <v>623.27</v>
      </c>
    </row>
    <row r="1700" spans="1:7" ht="38.25">
      <c r="A1700" s="351" t="s">
        <v>3559</v>
      </c>
      <c r="B1700" s="352"/>
      <c r="C1700" s="351" t="s">
        <v>3560</v>
      </c>
      <c r="D1700" s="354" t="s">
        <v>16</v>
      </c>
      <c r="E1700" s="282">
        <v>825.21</v>
      </c>
      <c r="F1700" s="282">
        <v>7.43</v>
      </c>
      <c r="G1700" s="282">
        <v>832.64</v>
      </c>
    </row>
    <row r="1701" spans="1:7" ht="12.75">
      <c r="A1701" s="351" t="s">
        <v>3561</v>
      </c>
      <c r="B1701" s="352"/>
      <c r="C1701" s="351" t="s">
        <v>3562</v>
      </c>
      <c r="D1701" s="354" t="s">
        <v>16</v>
      </c>
      <c r="E1701" s="282">
        <v>202</v>
      </c>
      <c r="F1701" s="282">
        <v>0</v>
      </c>
      <c r="G1701" s="282">
        <v>202</v>
      </c>
    </row>
    <row r="1702" spans="1:7" ht="12.75">
      <c r="A1702" s="357" t="s">
        <v>3563</v>
      </c>
      <c r="B1702" s="358" t="s">
        <v>8278</v>
      </c>
      <c r="C1702" s="358" t="s">
        <v>8278</v>
      </c>
      <c r="D1702" s="359"/>
      <c r="E1702" s="360"/>
      <c r="F1702" s="360"/>
      <c r="G1702" s="360"/>
    </row>
    <row r="1703" spans="1:7" ht="12.75">
      <c r="A1703" s="351" t="s">
        <v>3564</v>
      </c>
      <c r="B1703" s="352"/>
      <c r="C1703" s="351" t="s">
        <v>3565</v>
      </c>
      <c r="D1703" s="354" t="s">
        <v>19</v>
      </c>
      <c r="E1703" s="282">
        <v>4.59</v>
      </c>
      <c r="F1703" s="282">
        <v>9.8800000000000008</v>
      </c>
      <c r="G1703" s="282">
        <v>14.47</v>
      </c>
    </row>
    <row r="1704" spans="1:7" ht="12.75">
      <c r="A1704" s="351" t="s">
        <v>3566</v>
      </c>
      <c r="B1704" s="352"/>
      <c r="C1704" s="351" t="s">
        <v>3567</v>
      </c>
      <c r="D1704" s="354" t="s">
        <v>3568</v>
      </c>
      <c r="E1704" s="282">
        <v>119.4</v>
      </c>
      <c r="F1704" s="282">
        <v>6.58</v>
      </c>
      <c r="G1704" s="282">
        <v>125.98</v>
      </c>
    </row>
    <row r="1705" spans="1:7" ht="12.75">
      <c r="A1705" s="357" t="s">
        <v>3569</v>
      </c>
      <c r="B1705" s="358" t="s">
        <v>8279</v>
      </c>
      <c r="C1705" s="358" t="s">
        <v>8279</v>
      </c>
      <c r="D1705" s="359"/>
      <c r="E1705" s="360"/>
      <c r="F1705" s="360"/>
      <c r="G1705" s="360"/>
    </row>
    <row r="1706" spans="1:7" ht="38.25">
      <c r="A1706" s="351" t="s">
        <v>3570</v>
      </c>
      <c r="B1706" s="352"/>
      <c r="C1706" s="351" t="s">
        <v>3571</v>
      </c>
      <c r="D1706" s="354" t="s">
        <v>16</v>
      </c>
      <c r="E1706" s="282">
        <v>2.09</v>
      </c>
      <c r="F1706" s="282">
        <v>2.0299999999999998</v>
      </c>
      <c r="G1706" s="282">
        <v>4.12</v>
      </c>
    </row>
    <row r="1707" spans="1:7" ht="38.25">
      <c r="A1707" s="351" t="s">
        <v>3572</v>
      </c>
      <c r="B1707" s="352"/>
      <c r="C1707" s="351" t="s">
        <v>3573</v>
      </c>
      <c r="D1707" s="354" t="s">
        <v>16</v>
      </c>
      <c r="E1707" s="282">
        <v>4.17</v>
      </c>
      <c r="F1707" s="282">
        <v>4.07</v>
      </c>
      <c r="G1707" s="282">
        <v>8.24</v>
      </c>
    </row>
    <row r="1708" spans="1:7" ht="38.25">
      <c r="A1708" s="351" t="s">
        <v>3574</v>
      </c>
      <c r="B1708" s="352"/>
      <c r="C1708" s="351" t="s">
        <v>3575</v>
      </c>
      <c r="D1708" s="354" t="s">
        <v>16</v>
      </c>
      <c r="E1708" s="282">
        <v>6.26</v>
      </c>
      <c r="F1708" s="282">
        <v>6.1</v>
      </c>
      <c r="G1708" s="282">
        <v>12.36</v>
      </c>
    </row>
    <row r="1709" spans="1:7" ht="38.25">
      <c r="A1709" s="351" t="s">
        <v>3576</v>
      </c>
      <c r="B1709" s="352"/>
      <c r="C1709" s="351" t="s">
        <v>3577</v>
      </c>
      <c r="D1709" s="354" t="s">
        <v>16</v>
      </c>
      <c r="E1709" s="282">
        <v>8.35</v>
      </c>
      <c r="F1709" s="282">
        <v>8.1300000000000008</v>
      </c>
      <c r="G1709" s="282">
        <v>16.48</v>
      </c>
    </row>
    <row r="1710" spans="1:7" ht="38.25">
      <c r="A1710" s="351" t="s">
        <v>3578</v>
      </c>
      <c r="B1710" s="352"/>
      <c r="C1710" s="351" t="s">
        <v>3579</v>
      </c>
      <c r="D1710" s="354" t="s">
        <v>16</v>
      </c>
      <c r="E1710" s="282">
        <v>12.53</v>
      </c>
      <c r="F1710" s="282">
        <v>12.2</v>
      </c>
      <c r="G1710" s="282">
        <v>24.73</v>
      </c>
    </row>
    <row r="1711" spans="1:7" ht="25.5">
      <c r="A1711" s="351" t="s">
        <v>3580</v>
      </c>
      <c r="B1711" s="352"/>
      <c r="C1711" s="351" t="s">
        <v>3581</v>
      </c>
      <c r="D1711" s="354" t="s">
        <v>16</v>
      </c>
      <c r="E1711" s="282">
        <v>15.37</v>
      </c>
      <c r="F1711" s="282">
        <v>1.24</v>
      </c>
      <c r="G1711" s="282">
        <v>16.61</v>
      </c>
    </row>
    <row r="1712" spans="1:7" ht="25.5">
      <c r="A1712" s="351" t="s">
        <v>3582</v>
      </c>
      <c r="B1712" s="352"/>
      <c r="C1712" s="351" t="s">
        <v>3583</v>
      </c>
      <c r="D1712" s="354" t="s">
        <v>16</v>
      </c>
      <c r="E1712" s="282">
        <v>27.72</v>
      </c>
      <c r="F1712" s="282">
        <v>1.73</v>
      </c>
      <c r="G1712" s="282">
        <v>29.45</v>
      </c>
    </row>
    <row r="1713" spans="1:7" ht="25.5">
      <c r="A1713" s="351" t="s">
        <v>3584</v>
      </c>
      <c r="B1713" s="352"/>
      <c r="C1713" s="351" t="s">
        <v>3585</v>
      </c>
      <c r="D1713" s="354" t="s">
        <v>16</v>
      </c>
      <c r="E1713" s="282">
        <v>51.36</v>
      </c>
      <c r="F1713" s="282">
        <v>2.23</v>
      </c>
      <c r="G1713" s="282">
        <v>53.59</v>
      </c>
    </row>
    <row r="1714" spans="1:7" ht="12.75">
      <c r="A1714" s="357" t="s">
        <v>3586</v>
      </c>
      <c r="B1714" s="358" t="s">
        <v>8280</v>
      </c>
      <c r="C1714" s="358" t="s">
        <v>8280</v>
      </c>
      <c r="D1714" s="359"/>
      <c r="E1714" s="360"/>
      <c r="F1714" s="360"/>
      <c r="G1714" s="360"/>
    </row>
    <row r="1715" spans="1:7" ht="12.75">
      <c r="A1715" s="351" t="s">
        <v>3587</v>
      </c>
      <c r="B1715" s="352"/>
      <c r="C1715" s="351" t="s">
        <v>3588</v>
      </c>
      <c r="D1715" s="354" t="s">
        <v>63</v>
      </c>
      <c r="E1715" s="282">
        <v>19.04</v>
      </c>
      <c r="F1715" s="282">
        <v>8.51</v>
      </c>
      <c r="G1715" s="282">
        <v>27.55</v>
      </c>
    </row>
    <row r="1716" spans="1:7" ht="38.25">
      <c r="A1716" s="351" t="s">
        <v>3589</v>
      </c>
      <c r="B1716" s="352"/>
      <c r="C1716" s="351" t="s">
        <v>3590</v>
      </c>
      <c r="D1716" s="354" t="s">
        <v>16</v>
      </c>
      <c r="E1716" s="282">
        <v>0.68</v>
      </c>
      <c r="F1716" s="282">
        <v>8.51</v>
      </c>
      <c r="G1716" s="282">
        <v>9.19</v>
      </c>
    </row>
    <row r="1717" spans="1:7" ht="38.25">
      <c r="A1717" s="351" t="s">
        <v>3591</v>
      </c>
      <c r="B1717" s="352"/>
      <c r="C1717" s="351" t="s">
        <v>3592</v>
      </c>
      <c r="D1717" s="354" t="s">
        <v>16</v>
      </c>
      <c r="E1717" s="282">
        <v>0.91</v>
      </c>
      <c r="F1717" s="282">
        <v>8.51</v>
      </c>
      <c r="G1717" s="282">
        <v>9.42</v>
      </c>
    </row>
    <row r="1718" spans="1:7" ht="38.25">
      <c r="A1718" s="351" t="s">
        <v>3593</v>
      </c>
      <c r="B1718" s="352"/>
      <c r="C1718" s="351" t="s">
        <v>3594</v>
      </c>
      <c r="D1718" s="354" t="s">
        <v>16</v>
      </c>
      <c r="E1718" s="282">
        <v>1.2</v>
      </c>
      <c r="F1718" s="282">
        <v>8.51</v>
      </c>
      <c r="G1718" s="282">
        <v>9.7100000000000009</v>
      </c>
    </row>
    <row r="1719" spans="1:7" ht="38.25">
      <c r="A1719" s="351" t="s">
        <v>3595</v>
      </c>
      <c r="B1719" s="352"/>
      <c r="C1719" s="351" t="s">
        <v>3596</v>
      </c>
      <c r="D1719" s="354" t="s">
        <v>16</v>
      </c>
      <c r="E1719" s="282">
        <v>1.24</v>
      </c>
      <c r="F1719" s="282">
        <v>8.51</v>
      </c>
      <c r="G1719" s="282">
        <v>9.75</v>
      </c>
    </row>
    <row r="1720" spans="1:7" ht="38.25">
      <c r="A1720" s="351" t="s">
        <v>3597</v>
      </c>
      <c r="B1720" s="352"/>
      <c r="C1720" s="351" t="s">
        <v>3598</v>
      </c>
      <c r="D1720" s="354" t="s">
        <v>16</v>
      </c>
      <c r="E1720" s="282">
        <v>3.76</v>
      </c>
      <c r="F1720" s="282">
        <v>8.51</v>
      </c>
      <c r="G1720" s="282">
        <v>12.27</v>
      </c>
    </row>
    <row r="1721" spans="1:7" ht="38.25">
      <c r="A1721" s="351" t="s">
        <v>3599</v>
      </c>
      <c r="B1721" s="352"/>
      <c r="C1721" s="351" t="s">
        <v>3600</v>
      </c>
      <c r="D1721" s="354" t="s">
        <v>16</v>
      </c>
      <c r="E1721" s="282">
        <v>3.91</v>
      </c>
      <c r="F1721" s="282">
        <v>8.51</v>
      </c>
      <c r="G1721" s="282">
        <v>12.42</v>
      </c>
    </row>
    <row r="1722" spans="1:7" ht="38.25">
      <c r="A1722" s="351" t="s">
        <v>3601</v>
      </c>
      <c r="B1722" s="352"/>
      <c r="C1722" s="351" t="s">
        <v>3602</v>
      </c>
      <c r="D1722" s="354" t="s">
        <v>16</v>
      </c>
      <c r="E1722" s="282">
        <v>3.86</v>
      </c>
      <c r="F1722" s="282">
        <v>8.51</v>
      </c>
      <c r="G1722" s="282">
        <v>12.37</v>
      </c>
    </row>
    <row r="1723" spans="1:7" ht="38.25">
      <c r="A1723" s="351" t="s">
        <v>3603</v>
      </c>
      <c r="B1723" s="352"/>
      <c r="C1723" s="351" t="s">
        <v>3604</v>
      </c>
      <c r="D1723" s="354" t="s">
        <v>16</v>
      </c>
      <c r="E1723" s="282">
        <v>4.1100000000000003</v>
      </c>
      <c r="F1723" s="282">
        <v>8.51</v>
      </c>
      <c r="G1723" s="282">
        <v>12.62</v>
      </c>
    </row>
    <row r="1724" spans="1:7" ht="38.25">
      <c r="A1724" s="351" t="s">
        <v>3605</v>
      </c>
      <c r="B1724" s="352"/>
      <c r="C1724" s="351" t="s">
        <v>3606</v>
      </c>
      <c r="D1724" s="354" t="s">
        <v>16</v>
      </c>
      <c r="E1724" s="282">
        <v>4.55</v>
      </c>
      <c r="F1724" s="282">
        <v>8.51</v>
      </c>
      <c r="G1724" s="282">
        <v>13.06</v>
      </c>
    </row>
    <row r="1725" spans="1:7" ht="38.25">
      <c r="A1725" s="351" t="s">
        <v>3607</v>
      </c>
      <c r="B1725" s="352"/>
      <c r="C1725" s="351" t="s">
        <v>3608</v>
      </c>
      <c r="D1725" s="354" t="s">
        <v>16</v>
      </c>
      <c r="E1725" s="282">
        <v>5.41</v>
      </c>
      <c r="F1725" s="282">
        <v>8.51</v>
      </c>
      <c r="G1725" s="282">
        <v>13.92</v>
      </c>
    </row>
    <row r="1726" spans="1:7" ht="38.25">
      <c r="A1726" s="351" t="s">
        <v>3609</v>
      </c>
      <c r="B1726" s="352"/>
      <c r="C1726" s="351" t="s">
        <v>3610</v>
      </c>
      <c r="D1726" s="354" t="s">
        <v>16</v>
      </c>
      <c r="E1726" s="282">
        <v>11.24</v>
      </c>
      <c r="F1726" s="282">
        <v>8.51</v>
      </c>
      <c r="G1726" s="282">
        <v>19.75</v>
      </c>
    </row>
    <row r="1727" spans="1:7" ht="38.25">
      <c r="A1727" s="351" t="s">
        <v>3611</v>
      </c>
      <c r="B1727" s="352"/>
      <c r="C1727" s="351" t="s">
        <v>3612</v>
      </c>
      <c r="D1727" s="354" t="s">
        <v>16</v>
      </c>
      <c r="E1727" s="282">
        <v>13.54</v>
      </c>
      <c r="F1727" s="282">
        <v>8.51</v>
      </c>
      <c r="G1727" s="282">
        <v>22.05</v>
      </c>
    </row>
    <row r="1728" spans="1:7" ht="38.25">
      <c r="A1728" s="351" t="s">
        <v>3613</v>
      </c>
      <c r="B1728" s="352"/>
      <c r="C1728" s="351" t="s">
        <v>3614</v>
      </c>
      <c r="D1728" s="354" t="s">
        <v>16</v>
      </c>
      <c r="E1728" s="282">
        <v>15.81</v>
      </c>
      <c r="F1728" s="282">
        <v>8.51</v>
      </c>
      <c r="G1728" s="282">
        <v>24.32</v>
      </c>
    </row>
    <row r="1729" spans="1:7" ht="38.25">
      <c r="A1729" s="351" t="s">
        <v>3615</v>
      </c>
      <c r="B1729" s="352"/>
      <c r="C1729" s="351" t="s">
        <v>3616</v>
      </c>
      <c r="D1729" s="354" t="s">
        <v>16</v>
      </c>
      <c r="E1729" s="282">
        <v>18.22</v>
      </c>
      <c r="F1729" s="282">
        <v>8.51</v>
      </c>
      <c r="G1729" s="282">
        <v>26.73</v>
      </c>
    </row>
    <row r="1730" spans="1:7" ht="38.25">
      <c r="A1730" s="351" t="s">
        <v>3617</v>
      </c>
      <c r="B1730" s="352"/>
      <c r="C1730" s="351" t="s">
        <v>3618</v>
      </c>
      <c r="D1730" s="354" t="s">
        <v>16</v>
      </c>
      <c r="E1730" s="282">
        <v>21.66</v>
      </c>
      <c r="F1730" s="282">
        <v>8.51</v>
      </c>
      <c r="G1730" s="282">
        <v>30.17</v>
      </c>
    </row>
    <row r="1731" spans="1:7" ht="38.25">
      <c r="A1731" s="351" t="s">
        <v>3619</v>
      </c>
      <c r="B1731" s="352"/>
      <c r="C1731" s="351" t="s">
        <v>3620</v>
      </c>
      <c r="D1731" s="354" t="s">
        <v>16</v>
      </c>
      <c r="E1731" s="282">
        <v>24.13</v>
      </c>
      <c r="F1731" s="282">
        <v>8.51</v>
      </c>
      <c r="G1731" s="282">
        <v>32.64</v>
      </c>
    </row>
    <row r="1732" spans="1:7" ht="38.25">
      <c r="A1732" s="351" t="s">
        <v>3621</v>
      </c>
      <c r="B1732" s="352"/>
      <c r="C1732" s="351" t="s">
        <v>3622</v>
      </c>
      <c r="D1732" s="354" t="s">
        <v>16</v>
      </c>
      <c r="E1732" s="282">
        <v>29.65</v>
      </c>
      <c r="F1732" s="282">
        <v>8.51</v>
      </c>
      <c r="G1732" s="282">
        <v>38.159999999999997</v>
      </c>
    </row>
    <row r="1733" spans="1:7" ht="38.25">
      <c r="A1733" s="351" t="s">
        <v>3623</v>
      </c>
      <c r="B1733" s="352"/>
      <c r="C1733" s="351" t="s">
        <v>3624</v>
      </c>
      <c r="D1733" s="354" t="s">
        <v>16</v>
      </c>
      <c r="E1733" s="282">
        <v>32.11</v>
      </c>
      <c r="F1733" s="282">
        <v>8.51</v>
      </c>
      <c r="G1733" s="282">
        <v>40.619999999999997</v>
      </c>
    </row>
    <row r="1734" spans="1:7" ht="38.25">
      <c r="A1734" s="351" t="s">
        <v>3625</v>
      </c>
      <c r="B1734" s="352"/>
      <c r="C1734" s="351" t="s">
        <v>3626</v>
      </c>
      <c r="D1734" s="354" t="s">
        <v>16</v>
      </c>
      <c r="E1734" s="282">
        <v>47.79</v>
      </c>
      <c r="F1734" s="282">
        <v>8.51</v>
      </c>
      <c r="G1734" s="282">
        <v>56.3</v>
      </c>
    </row>
    <row r="1735" spans="1:7" ht="38.25">
      <c r="A1735" s="351" t="s">
        <v>3627</v>
      </c>
      <c r="B1735" s="352"/>
      <c r="C1735" s="351" t="s">
        <v>3628</v>
      </c>
      <c r="D1735" s="354" t="s">
        <v>16</v>
      </c>
      <c r="E1735" s="282">
        <v>55.37</v>
      </c>
      <c r="F1735" s="282">
        <v>8.51</v>
      </c>
      <c r="G1735" s="282">
        <v>63.88</v>
      </c>
    </row>
    <row r="1736" spans="1:7" ht="38.25">
      <c r="A1736" s="351" t="s">
        <v>3629</v>
      </c>
      <c r="B1736" s="352"/>
      <c r="C1736" s="351" t="s">
        <v>3630</v>
      </c>
      <c r="D1736" s="354" t="s">
        <v>16</v>
      </c>
      <c r="E1736" s="282">
        <v>78.209999999999994</v>
      </c>
      <c r="F1736" s="282">
        <v>8.51</v>
      </c>
      <c r="G1736" s="282">
        <v>86.72</v>
      </c>
    </row>
    <row r="1737" spans="1:7" ht="38.25">
      <c r="A1737" s="351" t="s">
        <v>3631</v>
      </c>
      <c r="B1737" s="352"/>
      <c r="C1737" s="351" t="s">
        <v>3632</v>
      </c>
      <c r="D1737" s="354" t="s">
        <v>63</v>
      </c>
      <c r="E1737" s="282">
        <v>104.77</v>
      </c>
      <c r="F1737" s="282">
        <v>15.55</v>
      </c>
      <c r="G1737" s="282">
        <v>120.32</v>
      </c>
    </row>
    <row r="1738" spans="1:7" ht="38.25">
      <c r="A1738" s="351" t="s">
        <v>3633</v>
      </c>
      <c r="B1738" s="352"/>
      <c r="C1738" s="351" t="s">
        <v>3634</v>
      </c>
      <c r="D1738" s="354" t="s">
        <v>16</v>
      </c>
      <c r="E1738" s="282">
        <v>8.11</v>
      </c>
      <c r="F1738" s="282">
        <v>8.51</v>
      </c>
      <c r="G1738" s="282">
        <v>16.62</v>
      </c>
    </row>
    <row r="1739" spans="1:7" ht="38.25">
      <c r="A1739" s="351" t="s">
        <v>3635</v>
      </c>
      <c r="B1739" s="352"/>
      <c r="C1739" s="351" t="s">
        <v>3636</v>
      </c>
      <c r="D1739" s="354" t="s">
        <v>16</v>
      </c>
      <c r="E1739" s="282">
        <v>9.75</v>
      </c>
      <c r="F1739" s="282">
        <v>8.51</v>
      </c>
      <c r="G1739" s="282">
        <v>18.260000000000002</v>
      </c>
    </row>
    <row r="1740" spans="1:7" ht="12.75">
      <c r="A1740" s="357" t="s">
        <v>3637</v>
      </c>
      <c r="B1740" s="358" t="s">
        <v>8281</v>
      </c>
      <c r="C1740" s="358" t="s">
        <v>8281</v>
      </c>
      <c r="D1740" s="359"/>
      <c r="E1740" s="360"/>
      <c r="F1740" s="360"/>
      <c r="G1740" s="360"/>
    </row>
    <row r="1741" spans="1:7" ht="25.5">
      <c r="A1741" s="351" t="s">
        <v>3638</v>
      </c>
      <c r="B1741" s="352"/>
      <c r="C1741" s="351" t="s">
        <v>3639</v>
      </c>
      <c r="D1741" s="354" t="s">
        <v>63</v>
      </c>
      <c r="E1741" s="282">
        <v>41.89</v>
      </c>
      <c r="F1741" s="282">
        <v>14.33</v>
      </c>
      <c r="G1741" s="282">
        <v>56.22</v>
      </c>
    </row>
    <row r="1742" spans="1:7" ht="25.5">
      <c r="A1742" s="351" t="s">
        <v>3640</v>
      </c>
      <c r="B1742" s="352"/>
      <c r="C1742" s="351" t="s">
        <v>3641</v>
      </c>
      <c r="D1742" s="354" t="s">
        <v>63</v>
      </c>
      <c r="E1742" s="282">
        <v>46.8</v>
      </c>
      <c r="F1742" s="282">
        <v>14.33</v>
      </c>
      <c r="G1742" s="282">
        <v>61.13</v>
      </c>
    </row>
    <row r="1743" spans="1:7" ht="38.25">
      <c r="A1743" s="351" t="s">
        <v>3642</v>
      </c>
      <c r="B1743" s="352"/>
      <c r="C1743" s="351" t="s">
        <v>3643</v>
      </c>
      <c r="D1743" s="354" t="s">
        <v>63</v>
      </c>
      <c r="E1743" s="282">
        <v>47.37</v>
      </c>
      <c r="F1743" s="282">
        <v>14.33</v>
      </c>
      <c r="G1743" s="282">
        <v>61.7</v>
      </c>
    </row>
    <row r="1744" spans="1:7" ht="38.25">
      <c r="A1744" s="351" t="s">
        <v>3644</v>
      </c>
      <c r="B1744" s="352"/>
      <c r="C1744" s="351" t="s">
        <v>3645</v>
      </c>
      <c r="D1744" s="354" t="s">
        <v>63</v>
      </c>
      <c r="E1744" s="282">
        <v>90.05</v>
      </c>
      <c r="F1744" s="282">
        <v>18.05</v>
      </c>
      <c r="G1744" s="282">
        <v>108.1</v>
      </c>
    </row>
    <row r="1745" spans="1:7" ht="51">
      <c r="A1745" s="351" t="s">
        <v>3646</v>
      </c>
      <c r="B1745" s="352"/>
      <c r="C1745" s="351" t="s">
        <v>3647</v>
      </c>
      <c r="D1745" s="354" t="s">
        <v>63</v>
      </c>
      <c r="E1745" s="282">
        <v>105.85</v>
      </c>
      <c r="F1745" s="282">
        <v>18.05</v>
      </c>
      <c r="G1745" s="282">
        <v>123.9</v>
      </c>
    </row>
    <row r="1746" spans="1:7" ht="25.5">
      <c r="A1746" s="351" t="s">
        <v>3648</v>
      </c>
      <c r="B1746" s="352"/>
      <c r="C1746" s="351" t="s">
        <v>3649</v>
      </c>
      <c r="D1746" s="354" t="s">
        <v>63</v>
      </c>
      <c r="E1746" s="282">
        <v>96.45</v>
      </c>
      <c r="F1746" s="282">
        <v>0</v>
      </c>
      <c r="G1746" s="282">
        <v>96.45</v>
      </c>
    </row>
    <row r="1747" spans="1:7" ht="38.25">
      <c r="A1747" s="351" t="s">
        <v>3650</v>
      </c>
      <c r="B1747" s="352"/>
      <c r="C1747" s="351" t="s">
        <v>3651</v>
      </c>
      <c r="D1747" s="354" t="s">
        <v>63</v>
      </c>
      <c r="E1747" s="282">
        <v>85.33</v>
      </c>
      <c r="F1747" s="282">
        <v>14.33</v>
      </c>
      <c r="G1747" s="282">
        <v>99.66</v>
      </c>
    </row>
    <row r="1748" spans="1:7" ht="12.75">
      <c r="A1748" s="357" t="s">
        <v>3652</v>
      </c>
      <c r="B1748" s="358" t="s">
        <v>8282</v>
      </c>
      <c r="C1748" s="358" t="s">
        <v>8282</v>
      </c>
      <c r="D1748" s="359"/>
      <c r="E1748" s="360"/>
      <c r="F1748" s="360"/>
      <c r="G1748" s="360"/>
    </row>
    <row r="1749" spans="1:7" ht="38.25">
      <c r="A1749" s="351" t="s">
        <v>3653</v>
      </c>
      <c r="B1749" s="352"/>
      <c r="C1749" s="351" t="s">
        <v>3654</v>
      </c>
      <c r="D1749" s="354" t="s">
        <v>63</v>
      </c>
      <c r="E1749" s="282">
        <v>5.91</v>
      </c>
      <c r="F1749" s="282">
        <v>5.94</v>
      </c>
      <c r="G1749" s="282">
        <v>11.85</v>
      </c>
    </row>
    <row r="1750" spans="1:7" ht="25.5">
      <c r="A1750" s="351" t="s">
        <v>3655</v>
      </c>
      <c r="B1750" s="352"/>
      <c r="C1750" s="351" t="s">
        <v>3656</v>
      </c>
      <c r="D1750" s="354" t="s">
        <v>63</v>
      </c>
      <c r="E1750" s="282">
        <v>4.13</v>
      </c>
      <c r="F1750" s="282">
        <v>5.94</v>
      </c>
      <c r="G1750" s="282">
        <v>10.07</v>
      </c>
    </row>
    <row r="1751" spans="1:7" ht="25.5">
      <c r="A1751" s="351" t="s">
        <v>3657</v>
      </c>
      <c r="B1751" s="352"/>
      <c r="C1751" s="351" t="s">
        <v>3658</v>
      </c>
      <c r="D1751" s="354" t="s">
        <v>63</v>
      </c>
      <c r="E1751" s="282">
        <v>28</v>
      </c>
      <c r="F1751" s="282">
        <v>5.94</v>
      </c>
      <c r="G1751" s="282">
        <v>33.94</v>
      </c>
    </row>
    <row r="1752" spans="1:7" ht="38.25">
      <c r="A1752" s="351" t="s">
        <v>3659</v>
      </c>
      <c r="B1752" s="352"/>
      <c r="C1752" s="351" t="s">
        <v>3660</v>
      </c>
      <c r="D1752" s="354" t="s">
        <v>63</v>
      </c>
      <c r="E1752" s="282">
        <v>41.15</v>
      </c>
      <c r="F1752" s="282">
        <v>16.47</v>
      </c>
      <c r="G1752" s="282">
        <v>57.62</v>
      </c>
    </row>
    <row r="1753" spans="1:7" ht="25.5">
      <c r="A1753" s="351" t="s">
        <v>3661</v>
      </c>
      <c r="B1753" s="352"/>
      <c r="C1753" s="351" t="s">
        <v>3662</v>
      </c>
      <c r="D1753" s="354" t="s">
        <v>63</v>
      </c>
      <c r="E1753" s="282">
        <v>31.6</v>
      </c>
      <c r="F1753" s="282">
        <v>5.94</v>
      </c>
      <c r="G1753" s="282">
        <v>37.54</v>
      </c>
    </row>
    <row r="1754" spans="1:7" ht="38.25">
      <c r="A1754" s="351" t="s">
        <v>3663</v>
      </c>
      <c r="B1754" s="352"/>
      <c r="C1754" s="351" t="s">
        <v>3664</v>
      </c>
      <c r="D1754" s="354" t="s">
        <v>63</v>
      </c>
      <c r="E1754" s="282">
        <v>46.19</v>
      </c>
      <c r="F1754" s="282">
        <v>16.47</v>
      </c>
      <c r="G1754" s="282">
        <v>62.66</v>
      </c>
    </row>
    <row r="1755" spans="1:7" ht="38.25">
      <c r="A1755" s="351" t="s">
        <v>3665</v>
      </c>
      <c r="B1755" s="352"/>
      <c r="C1755" s="351" t="s">
        <v>3666</v>
      </c>
      <c r="D1755" s="354" t="s">
        <v>63</v>
      </c>
      <c r="E1755" s="282">
        <v>26.58</v>
      </c>
      <c r="F1755" s="282">
        <v>19.440000000000001</v>
      </c>
      <c r="G1755" s="282">
        <v>46.02</v>
      </c>
    </row>
    <row r="1756" spans="1:7" ht="12.75">
      <c r="A1756" s="357" t="s">
        <v>3667</v>
      </c>
      <c r="B1756" s="358" t="s">
        <v>8283</v>
      </c>
      <c r="C1756" s="358" t="s">
        <v>8283</v>
      </c>
      <c r="D1756" s="359"/>
      <c r="E1756" s="360"/>
      <c r="F1756" s="360"/>
      <c r="G1756" s="360"/>
    </row>
    <row r="1757" spans="1:7" ht="25.5">
      <c r="A1757" s="351" t="s">
        <v>3668</v>
      </c>
      <c r="B1757" s="352"/>
      <c r="C1757" s="351" t="s">
        <v>3669</v>
      </c>
      <c r="D1757" s="354" t="s">
        <v>20</v>
      </c>
      <c r="E1757" s="282">
        <v>288.49</v>
      </c>
      <c r="F1757" s="282">
        <v>256.92</v>
      </c>
      <c r="G1757" s="282">
        <v>545.41</v>
      </c>
    </row>
    <row r="1758" spans="1:7" ht="25.5">
      <c r="A1758" s="351" t="s">
        <v>3670</v>
      </c>
      <c r="B1758" s="352"/>
      <c r="C1758" s="351" t="s">
        <v>3671</v>
      </c>
      <c r="D1758" s="354" t="s">
        <v>20</v>
      </c>
      <c r="E1758" s="282">
        <v>388.33</v>
      </c>
      <c r="F1758" s="282">
        <v>0</v>
      </c>
      <c r="G1758" s="282">
        <v>388.33</v>
      </c>
    </row>
    <row r="1759" spans="1:7" ht="25.5">
      <c r="A1759" s="351" t="s">
        <v>3672</v>
      </c>
      <c r="B1759" s="352"/>
      <c r="C1759" s="351" t="s">
        <v>3673</v>
      </c>
      <c r="D1759" s="354" t="s">
        <v>63</v>
      </c>
      <c r="E1759" s="282">
        <v>4.32</v>
      </c>
      <c r="F1759" s="282">
        <v>6.27</v>
      </c>
      <c r="G1759" s="282">
        <v>10.59</v>
      </c>
    </row>
    <row r="1760" spans="1:7" ht="38.25">
      <c r="A1760" s="351" t="s">
        <v>3674</v>
      </c>
      <c r="B1760" s="352"/>
      <c r="C1760" s="351" t="s">
        <v>3675</v>
      </c>
      <c r="D1760" s="354" t="s">
        <v>63</v>
      </c>
      <c r="E1760" s="282">
        <v>10.59</v>
      </c>
      <c r="F1760" s="282">
        <v>12.52</v>
      </c>
      <c r="G1760" s="282">
        <v>23.11</v>
      </c>
    </row>
    <row r="1761" spans="1:7" ht="25.5">
      <c r="A1761" s="351" t="s">
        <v>278</v>
      </c>
      <c r="B1761" s="352"/>
      <c r="C1761" s="351" t="s">
        <v>277</v>
      </c>
      <c r="D1761" s="354" t="s">
        <v>63</v>
      </c>
      <c r="E1761" s="282">
        <v>7.65</v>
      </c>
      <c r="F1761" s="282">
        <v>6.27</v>
      </c>
      <c r="G1761" s="282">
        <v>13.92</v>
      </c>
    </row>
    <row r="1762" spans="1:7" ht="25.5">
      <c r="A1762" s="351" t="s">
        <v>3676</v>
      </c>
      <c r="B1762" s="352"/>
      <c r="C1762" s="351" t="s">
        <v>3677</v>
      </c>
      <c r="D1762" s="354" t="s">
        <v>63</v>
      </c>
      <c r="E1762" s="282">
        <v>15.29</v>
      </c>
      <c r="F1762" s="282">
        <v>12.52</v>
      </c>
      <c r="G1762" s="282">
        <v>27.81</v>
      </c>
    </row>
    <row r="1763" spans="1:7" ht="25.5">
      <c r="A1763" s="351" t="s">
        <v>3678</v>
      </c>
      <c r="B1763" s="352"/>
      <c r="C1763" s="351" t="s">
        <v>3679</v>
      </c>
      <c r="D1763" s="354" t="s">
        <v>63</v>
      </c>
      <c r="E1763" s="282">
        <v>24.28</v>
      </c>
      <c r="F1763" s="282">
        <v>6.27</v>
      </c>
      <c r="G1763" s="282">
        <v>30.55</v>
      </c>
    </row>
    <row r="1764" spans="1:7" ht="12.75">
      <c r="A1764" s="357" t="s">
        <v>3680</v>
      </c>
      <c r="B1764" s="358" t="s">
        <v>8284</v>
      </c>
      <c r="C1764" s="358" t="s">
        <v>8284</v>
      </c>
      <c r="D1764" s="359"/>
      <c r="E1764" s="360"/>
      <c r="F1764" s="360"/>
      <c r="G1764" s="360"/>
    </row>
    <row r="1765" spans="1:7" ht="12.75">
      <c r="A1765" s="351" t="s">
        <v>3681</v>
      </c>
      <c r="B1765" s="352"/>
      <c r="C1765" s="351" t="s">
        <v>3682</v>
      </c>
      <c r="D1765" s="354" t="s">
        <v>20</v>
      </c>
      <c r="E1765" s="282">
        <v>0</v>
      </c>
      <c r="F1765" s="282">
        <v>59.4</v>
      </c>
      <c r="G1765" s="282">
        <v>59.4</v>
      </c>
    </row>
    <row r="1766" spans="1:7" ht="12.75">
      <c r="A1766" s="351" t="s">
        <v>3683</v>
      </c>
      <c r="B1766" s="352"/>
      <c r="C1766" s="351" t="s">
        <v>3684</v>
      </c>
      <c r="D1766" s="354" t="s">
        <v>63</v>
      </c>
      <c r="E1766" s="282">
        <v>2.39</v>
      </c>
      <c r="F1766" s="282">
        <v>2.97</v>
      </c>
      <c r="G1766" s="282">
        <v>5.36</v>
      </c>
    </row>
    <row r="1767" spans="1:7" ht="25.5">
      <c r="A1767" s="351" t="s">
        <v>3685</v>
      </c>
      <c r="B1767" s="352"/>
      <c r="C1767" s="351" t="s">
        <v>3686</v>
      </c>
      <c r="D1767" s="354" t="s">
        <v>63</v>
      </c>
      <c r="E1767" s="282">
        <v>1.73</v>
      </c>
      <c r="F1767" s="282">
        <v>2.97</v>
      </c>
      <c r="G1767" s="282">
        <v>4.7</v>
      </c>
    </row>
    <row r="1768" spans="1:7" ht="38.25">
      <c r="A1768" s="351" t="s">
        <v>3687</v>
      </c>
      <c r="B1768" s="352"/>
      <c r="C1768" s="351" t="s">
        <v>3688</v>
      </c>
      <c r="D1768" s="354" t="s">
        <v>63</v>
      </c>
      <c r="E1768" s="282">
        <v>7.39</v>
      </c>
      <c r="F1768" s="282">
        <v>2.97</v>
      </c>
      <c r="G1768" s="282">
        <v>10.36</v>
      </c>
    </row>
    <row r="1769" spans="1:7" ht="12.75">
      <c r="A1769" s="361" t="s">
        <v>3689</v>
      </c>
      <c r="B1769" s="361" t="s">
        <v>8285</v>
      </c>
      <c r="C1769" s="361" t="s">
        <v>8285</v>
      </c>
      <c r="D1769" s="362"/>
      <c r="E1769" s="363"/>
      <c r="F1769" s="363"/>
      <c r="G1769" s="363"/>
    </row>
    <row r="1770" spans="1:7" ht="12.75">
      <c r="A1770" s="348" t="s">
        <v>3690</v>
      </c>
      <c r="B1770" s="348" t="s">
        <v>8286</v>
      </c>
      <c r="C1770" s="348" t="s">
        <v>8286</v>
      </c>
      <c r="D1770" s="349"/>
      <c r="E1770" s="350"/>
      <c r="F1770" s="350"/>
      <c r="G1770" s="350"/>
    </row>
    <row r="1771" spans="1:7" ht="25.5">
      <c r="A1771" s="351" t="s">
        <v>3691</v>
      </c>
      <c r="B1771" s="352"/>
      <c r="C1771" s="351" t="s">
        <v>3692</v>
      </c>
      <c r="D1771" s="354" t="s">
        <v>63</v>
      </c>
      <c r="E1771" s="282">
        <v>5.25</v>
      </c>
      <c r="F1771" s="282">
        <v>25.5</v>
      </c>
      <c r="G1771" s="282">
        <v>30.75</v>
      </c>
    </row>
    <row r="1772" spans="1:7" ht="12.75">
      <c r="A1772" s="351" t="s">
        <v>3693</v>
      </c>
      <c r="B1772" s="352"/>
      <c r="C1772" s="351" t="s">
        <v>3694</v>
      </c>
      <c r="D1772" s="354" t="s">
        <v>63</v>
      </c>
      <c r="E1772" s="282">
        <v>3.12</v>
      </c>
      <c r="F1772" s="282">
        <v>25.5</v>
      </c>
      <c r="G1772" s="282">
        <v>28.62</v>
      </c>
    </row>
    <row r="1773" spans="1:7" ht="12.75">
      <c r="A1773" s="351" t="s">
        <v>3695</v>
      </c>
      <c r="B1773" s="352"/>
      <c r="C1773" s="351" t="s">
        <v>3696</v>
      </c>
      <c r="D1773" s="354" t="s">
        <v>63</v>
      </c>
      <c r="E1773" s="282">
        <v>4.3600000000000003</v>
      </c>
      <c r="F1773" s="282">
        <v>5.58</v>
      </c>
      <c r="G1773" s="282">
        <v>9.94</v>
      </c>
    </row>
    <row r="1774" spans="1:7" ht="25.5">
      <c r="A1774" s="351" t="s">
        <v>3697</v>
      </c>
      <c r="B1774" s="352"/>
      <c r="C1774" s="351" t="s">
        <v>3698</v>
      </c>
      <c r="D1774" s="354" t="s">
        <v>16</v>
      </c>
      <c r="E1774" s="282">
        <v>16.420000000000002</v>
      </c>
      <c r="F1774" s="282">
        <v>16.739999999999998</v>
      </c>
      <c r="G1774" s="282">
        <v>33.159999999999997</v>
      </c>
    </row>
    <row r="1775" spans="1:7" ht="25.5">
      <c r="A1775" s="351" t="s">
        <v>3699</v>
      </c>
      <c r="B1775" s="352"/>
      <c r="C1775" s="351" t="s">
        <v>3700</v>
      </c>
      <c r="D1775" s="354" t="s">
        <v>63</v>
      </c>
      <c r="E1775" s="282">
        <v>5.22</v>
      </c>
      <c r="F1775" s="282">
        <v>6.26</v>
      </c>
      <c r="G1775" s="282">
        <v>11.48</v>
      </c>
    </row>
    <row r="1776" spans="1:7" ht="12.75">
      <c r="A1776" s="357" t="s">
        <v>3701</v>
      </c>
      <c r="B1776" s="358" t="s">
        <v>8287</v>
      </c>
      <c r="C1776" s="358" t="s">
        <v>8287</v>
      </c>
      <c r="D1776" s="359"/>
      <c r="E1776" s="360"/>
      <c r="F1776" s="360"/>
      <c r="G1776" s="360"/>
    </row>
    <row r="1777" spans="1:7" ht="12.75">
      <c r="A1777" s="351" t="s">
        <v>3702</v>
      </c>
      <c r="B1777" s="352"/>
      <c r="C1777" s="351" t="s">
        <v>3703</v>
      </c>
      <c r="D1777" s="354" t="s">
        <v>63</v>
      </c>
      <c r="E1777" s="282">
        <v>1.78</v>
      </c>
      <c r="F1777" s="282">
        <v>8.18</v>
      </c>
      <c r="G1777" s="282">
        <v>9.9600000000000009</v>
      </c>
    </row>
    <row r="1778" spans="1:7" ht="12.75">
      <c r="A1778" s="351" t="s">
        <v>3704</v>
      </c>
      <c r="B1778" s="352"/>
      <c r="C1778" s="351" t="s">
        <v>3705</v>
      </c>
      <c r="D1778" s="354" t="s">
        <v>63</v>
      </c>
      <c r="E1778" s="282">
        <v>3.03</v>
      </c>
      <c r="F1778" s="282">
        <v>8.18</v>
      </c>
      <c r="G1778" s="282">
        <v>11.21</v>
      </c>
    </row>
    <row r="1779" spans="1:7" ht="12.75">
      <c r="A1779" s="351" t="s">
        <v>3706</v>
      </c>
      <c r="B1779" s="352"/>
      <c r="C1779" s="351" t="s">
        <v>3707</v>
      </c>
      <c r="D1779" s="354" t="s">
        <v>63</v>
      </c>
      <c r="E1779" s="282">
        <v>10.16</v>
      </c>
      <c r="F1779" s="282">
        <v>8.18</v>
      </c>
      <c r="G1779" s="282">
        <v>18.34</v>
      </c>
    </row>
    <row r="1780" spans="1:7" ht="12.75">
      <c r="A1780" s="357" t="s">
        <v>3708</v>
      </c>
      <c r="B1780" s="358" t="s">
        <v>8288</v>
      </c>
      <c r="C1780" s="358" t="s">
        <v>8288</v>
      </c>
      <c r="D1780" s="359"/>
      <c r="E1780" s="360"/>
      <c r="F1780" s="360"/>
      <c r="G1780" s="360"/>
    </row>
    <row r="1781" spans="1:7" ht="12.75">
      <c r="A1781" s="351" t="s">
        <v>3709</v>
      </c>
      <c r="B1781" s="352"/>
      <c r="C1781" s="351" t="s">
        <v>3710</v>
      </c>
      <c r="D1781" s="354" t="s">
        <v>63</v>
      </c>
      <c r="E1781" s="282">
        <v>0.56000000000000005</v>
      </c>
      <c r="F1781" s="282">
        <v>8.3699999999999992</v>
      </c>
      <c r="G1781" s="282">
        <v>8.93</v>
      </c>
    </row>
    <row r="1782" spans="1:7" ht="12.75">
      <c r="A1782" s="351" t="s">
        <v>3711</v>
      </c>
      <c r="B1782" s="352"/>
      <c r="C1782" s="351" t="s">
        <v>3712</v>
      </c>
      <c r="D1782" s="354" t="s">
        <v>63</v>
      </c>
      <c r="E1782" s="282">
        <v>3.43</v>
      </c>
      <c r="F1782" s="282">
        <v>17.670000000000002</v>
      </c>
      <c r="G1782" s="282">
        <v>21.1</v>
      </c>
    </row>
    <row r="1783" spans="1:7" ht="25.5">
      <c r="A1783" s="351" t="s">
        <v>3713</v>
      </c>
      <c r="B1783" s="352"/>
      <c r="C1783" s="351" t="s">
        <v>3714</v>
      </c>
      <c r="D1783" s="354" t="s">
        <v>63</v>
      </c>
      <c r="E1783" s="282">
        <v>4.87</v>
      </c>
      <c r="F1783" s="282">
        <v>15.06</v>
      </c>
      <c r="G1783" s="282">
        <v>19.93</v>
      </c>
    </row>
    <row r="1784" spans="1:7" ht="12.75">
      <c r="A1784" s="351" t="s">
        <v>3715</v>
      </c>
      <c r="B1784" s="352"/>
      <c r="C1784" s="351" t="s">
        <v>3716</v>
      </c>
      <c r="D1784" s="354" t="s">
        <v>63</v>
      </c>
      <c r="E1784" s="282">
        <v>9.1300000000000008</v>
      </c>
      <c r="F1784" s="282">
        <v>8.3699999999999992</v>
      </c>
      <c r="G1784" s="282">
        <v>17.5</v>
      </c>
    </row>
    <row r="1785" spans="1:7" ht="12.75">
      <c r="A1785" s="351" t="s">
        <v>3717</v>
      </c>
      <c r="B1785" s="352"/>
      <c r="C1785" s="351" t="s">
        <v>3718</v>
      </c>
      <c r="D1785" s="354" t="s">
        <v>63</v>
      </c>
      <c r="E1785" s="282">
        <v>10.32</v>
      </c>
      <c r="F1785" s="282">
        <v>14.31</v>
      </c>
      <c r="G1785" s="282">
        <v>24.63</v>
      </c>
    </row>
    <row r="1786" spans="1:7" ht="25.5">
      <c r="A1786" s="351" t="s">
        <v>3719</v>
      </c>
      <c r="B1786" s="352"/>
      <c r="C1786" s="351" t="s">
        <v>3720</v>
      </c>
      <c r="D1786" s="354" t="s">
        <v>63</v>
      </c>
      <c r="E1786" s="282">
        <v>7.4</v>
      </c>
      <c r="F1786" s="282">
        <v>10.41</v>
      </c>
      <c r="G1786" s="282">
        <v>17.809999999999999</v>
      </c>
    </row>
    <row r="1787" spans="1:7" ht="38.25">
      <c r="A1787" s="351" t="s">
        <v>3721</v>
      </c>
      <c r="B1787" s="352"/>
      <c r="C1787" s="351" t="s">
        <v>3722</v>
      </c>
      <c r="D1787" s="354" t="s">
        <v>63</v>
      </c>
      <c r="E1787" s="282">
        <v>18.559999999999999</v>
      </c>
      <c r="F1787" s="282">
        <v>10.41</v>
      </c>
      <c r="G1787" s="282">
        <v>28.97</v>
      </c>
    </row>
    <row r="1788" spans="1:7" ht="12.75">
      <c r="A1788" s="351" t="s">
        <v>3723</v>
      </c>
      <c r="B1788" s="352"/>
      <c r="C1788" s="351" t="s">
        <v>3724</v>
      </c>
      <c r="D1788" s="354" t="s">
        <v>63</v>
      </c>
      <c r="E1788" s="282">
        <v>15.63</v>
      </c>
      <c r="F1788" s="282">
        <v>14.31</v>
      </c>
      <c r="G1788" s="282">
        <v>29.94</v>
      </c>
    </row>
    <row r="1789" spans="1:7" ht="12.75">
      <c r="A1789" s="357" t="s">
        <v>3725</v>
      </c>
      <c r="B1789" s="358" t="s">
        <v>8289</v>
      </c>
      <c r="C1789" s="358" t="s">
        <v>8289</v>
      </c>
      <c r="D1789" s="359"/>
      <c r="E1789" s="360"/>
      <c r="F1789" s="360"/>
      <c r="G1789" s="360"/>
    </row>
    <row r="1790" spans="1:7" ht="12.75">
      <c r="A1790" s="351" t="s">
        <v>3726</v>
      </c>
      <c r="B1790" s="352"/>
      <c r="C1790" s="351" t="s">
        <v>3727</v>
      </c>
      <c r="D1790" s="354" t="s">
        <v>63</v>
      </c>
      <c r="E1790" s="282">
        <v>4.97</v>
      </c>
      <c r="F1790" s="282">
        <v>10.41</v>
      </c>
      <c r="G1790" s="282">
        <v>15.38</v>
      </c>
    </row>
    <row r="1791" spans="1:7" ht="25.5">
      <c r="A1791" s="351" t="s">
        <v>3728</v>
      </c>
      <c r="B1791" s="352"/>
      <c r="C1791" s="351" t="s">
        <v>3729</v>
      </c>
      <c r="D1791" s="354" t="s">
        <v>63</v>
      </c>
      <c r="E1791" s="282">
        <v>10.11</v>
      </c>
      <c r="F1791" s="282">
        <v>15.25</v>
      </c>
      <c r="G1791" s="282">
        <v>25.36</v>
      </c>
    </row>
    <row r="1792" spans="1:7" ht="25.5">
      <c r="A1792" s="351" t="s">
        <v>3730</v>
      </c>
      <c r="B1792" s="352"/>
      <c r="C1792" s="351" t="s">
        <v>3731</v>
      </c>
      <c r="D1792" s="354" t="s">
        <v>16</v>
      </c>
      <c r="E1792" s="282">
        <v>1.85</v>
      </c>
      <c r="F1792" s="282">
        <v>1.86</v>
      </c>
      <c r="G1792" s="282">
        <v>3.71</v>
      </c>
    </row>
    <row r="1793" spans="1:7" ht="12.75">
      <c r="A1793" s="351" t="s">
        <v>3732</v>
      </c>
      <c r="B1793" s="352"/>
      <c r="C1793" s="351" t="s">
        <v>3733</v>
      </c>
      <c r="D1793" s="354" t="s">
        <v>63</v>
      </c>
      <c r="E1793" s="282">
        <v>5.51</v>
      </c>
      <c r="F1793" s="282">
        <v>11.9</v>
      </c>
      <c r="G1793" s="282">
        <v>17.41</v>
      </c>
    </row>
    <row r="1794" spans="1:7" ht="25.5">
      <c r="A1794" s="351" t="s">
        <v>3734</v>
      </c>
      <c r="B1794" s="352"/>
      <c r="C1794" s="351" t="s">
        <v>3735</v>
      </c>
      <c r="D1794" s="354" t="s">
        <v>16</v>
      </c>
      <c r="E1794" s="282">
        <v>1.46</v>
      </c>
      <c r="F1794" s="282">
        <v>1.49</v>
      </c>
      <c r="G1794" s="282">
        <v>2.95</v>
      </c>
    </row>
    <row r="1795" spans="1:7" ht="12.75">
      <c r="A1795" s="357" t="s">
        <v>3736</v>
      </c>
      <c r="B1795" s="358" t="s">
        <v>8290</v>
      </c>
      <c r="C1795" s="358" t="s">
        <v>8290</v>
      </c>
      <c r="D1795" s="359"/>
      <c r="E1795" s="360"/>
      <c r="F1795" s="360"/>
      <c r="G1795" s="360"/>
    </row>
    <row r="1796" spans="1:7" ht="12.75">
      <c r="A1796" s="351" t="s">
        <v>3737</v>
      </c>
      <c r="B1796" s="352"/>
      <c r="C1796" s="351" t="s">
        <v>3738</v>
      </c>
      <c r="D1796" s="354" t="s">
        <v>63</v>
      </c>
      <c r="E1796" s="282">
        <v>2.59</v>
      </c>
      <c r="F1796" s="282">
        <v>14.31</v>
      </c>
      <c r="G1796" s="282">
        <v>16.899999999999999</v>
      </c>
    </row>
    <row r="1797" spans="1:7" ht="12.75">
      <c r="A1797" s="357" t="s">
        <v>3739</v>
      </c>
      <c r="B1797" s="358" t="s">
        <v>8291</v>
      </c>
      <c r="C1797" s="358" t="s">
        <v>8291</v>
      </c>
      <c r="D1797" s="359"/>
      <c r="E1797" s="360"/>
      <c r="F1797" s="360"/>
      <c r="G1797" s="360"/>
    </row>
    <row r="1798" spans="1:7" ht="12.75">
      <c r="A1798" s="351" t="s">
        <v>3740</v>
      </c>
      <c r="B1798" s="352"/>
      <c r="C1798" s="351" t="s">
        <v>3741</v>
      </c>
      <c r="D1798" s="354" t="s">
        <v>63</v>
      </c>
      <c r="E1798" s="282">
        <v>6.79</v>
      </c>
      <c r="F1798" s="282">
        <v>26.77</v>
      </c>
      <c r="G1798" s="282">
        <v>33.56</v>
      </c>
    </row>
    <row r="1799" spans="1:7" ht="25.5">
      <c r="A1799" s="351" t="s">
        <v>3742</v>
      </c>
      <c r="B1799" s="352"/>
      <c r="C1799" s="351" t="s">
        <v>3743</v>
      </c>
      <c r="D1799" s="354" t="s">
        <v>19</v>
      </c>
      <c r="E1799" s="282">
        <v>3.6</v>
      </c>
      <c r="F1799" s="282">
        <v>0</v>
      </c>
      <c r="G1799" s="282">
        <v>3.6</v>
      </c>
    </row>
    <row r="1800" spans="1:7" ht="25.5">
      <c r="A1800" s="351" t="s">
        <v>529</v>
      </c>
      <c r="B1800" s="352"/>
      <c r="C1800" s="351" t="s">
        <v>530</v>
      </c>
      <c r="D1800" s="354" t="s">
        <v>19</v>
      </c>
      <c r="E1800" s="282">
        <v>2.54</v>
      </c>
      <c r="F1800" s="282">
        <v>0</v>
      </c>
      <c r="G1800" s="282">
        <v>2.54</v>
      </c>
    </row>
    <row r="1801" spans="1:7" ht="51">
      <c r="A1801" s="351" t="s">
        <v>3744</v>
      </c>
      <c r="B1801" s="352"/>
      <c r="C1801" s="351" t="s">
        <v>3745</v>
      </c>
      <c r="D1801" s="354" t="s">
        <v>63</v>
      </c>
      <c r="E1801" s="282">
        <v>158.58000000000001</v>
      </c>
      <c r="F1801" s="282">
        <v>0</v>
      </c>
      <c r="G1801" s="282">
        <v>158.58000000000001</v>
      </c>
    </row>
    <row r="1802" spans="1:7" ht="51">
      <c r="A1802" s="351" t="s">
        <v>3746</v>
      </c>
      <c r="B1802" s="352"/>
      <c r="C1802" s="351" t="s">
        <v>3747</v>
      </c>
      <c r="D1802" s="354" t="s">
        <v>63</v>
      </c>
      <c r="E1802" s="282">
        <v>433.53</v>
      </c>
      <c r="F1802" s="282">
        <v>0</v>
      </c>
      <c r="G1802" s="282">
        <v>433.53</v>
      </c>
    </row>
    <row r="1803" spans="1:7" ht="12.75">
      <c r="A1803" s="357" t="s">
        <v>3748</v>
      </c>
      <c r="B1803" s="358" t="s">
        <v>8292</v>
      </c>
      <c r="C1803" s="358" t="s">
        <v>8292</v>
      </c>
      <c r="D1803" s="359"/>
      <c r="E1803" s="360"/>
      <c r="F1803" s="360"/>
      <c r="G1803" s="360"/>
    </row>
    <row r="1804" spans="1:7" ht="12.75">
      <c r="A1804" s="351" t="s">
        <v>3749</v>
      </c>
      <c r="B1804" s="352"/>
      <c r="C1804" s="351" t="s">
        <v>3750</v>
      </c>
      <c r="D1804" s="354" t="s">
        <v>16</v>
      </c>
      <c r="E1804" s="282">
        <v>1.03</v>
      </c>
      <c r="F1804" s="282">
        <v>1.08</v>
      </c>
      <c r="G1804" s="282">
        <v>2.11</v>
      </c>
    </row>
    <row r="1805" spans="1:7" ht="12.75">
      <c r="A1805" s="357" t="s">
        <v>3751</v>
      </c>
      <c r="B1805" s="358" t="s">
        <v>8293</v>
      </c>
      <c r="C1805" s="358" t="s">
        <v>8293</v>
      </c>
      <c r="D1805" s="359"/>
      <c r="E1805" s="360"/>
      <c r="F1805" s="360"/>
      <c r="G1805" s="360"/>
    </row>
    <row r="1806" spans="1:7" ht="25.5">
      <c r="A1806" s="351" t="s">
        <v>3752</v>
      </c>
      <c r="B1806" s="352"/>
      <c r="C1806" s="351" t="s">
        <v>3753</v>
      </c>
      <c r="D1806" s="354" t="s">
        <v>63</v>
      </c>
      <c r="E1806" s="282">
        <v>4.21</v>
      </c>
      <c r="F1806" s="282">
        <v>14.31</v>
      </c>
      <c r="G1806" s="282">
        <v>18.52</v>
      </c>
    </row>
    <row r="1807" spans="1:7" ht="12.75">
      <c r="A1807" s="351" t="s">
        <v>3754</v>
      </c>
      <c r="B1807" s="352"/>
      <c r="C1807" s="351" t="s">
        <v>3755</v>
      </c>
      <c r="D1807" s="354" t="s">
        <v>63</v>
      </c>
      <c r="E1807" s="282">
        <v>5.31</v>
      </c>
      <c r="F1807" s="282">
        <v>14.31</v>
      </c>
      <c r="G1807" s="282">
        <v>19.62</v>
      </c>
    </row>
    <row r="1808" spans="1:7" ht="25.5">
      <c r="A1808" s="351" t="s">
        <v>3756</v>
      </c>
      <c r="B1808" s="352"/>
      <c r="C1808" s="351" t="s">
        <v>3757</v>
      </c>
      <c r="D1808" s="354" t="s">
        <v>63</v>
      </c>
      <c r="E1808" s="282">
        <v>6.62</v>
      </c>
      <c r="F1808" s="282">
        <v>14.31</v>
      </c>
      <c r="G1808" s="282">
        <v>20.93</v>
      </c>
    </row>
    <row r="1809" spans="1:7" ht="25.5">
      <c r="A1809" s="351" t="s">
        <v>3758</v>
      </c>
      <c r="B1809" s="352"/>
      <c r="C1809" s="351" t="s">
        <v>3759</v>
      </c>
      <c r="D1809" s="354" t="s">
        <v>63</v>
      </c>
      <c r="E1809" s="282">
        <v>8.1999999999999993</v>
      </c>
      <c r="F1809" s="282">
        <v>14.31</v>
      </c>
      <c r="G1809" s="282">
        <v>22.51</v>
      </c>
    </row>
    <row r="1810" spans="1:7" ht="12.75">
      <c r="A1810" s="351" t="s">
        <v>3760</v>
      </c>
      <c r="B1810" s="352"/>
      <c r="C1810" s="351" t="s">
        <v>3761</v>
      </c>
      <c r="D1810" s="354" t="s">
        <v>63</v>
      </c>
      <c r="E1810" s="282">
        <v>6.3</v>
      </c>
      <c r="F1810" s="282">
        <v>14.31</v>
      </c>
      <c r="G1810" s="282">
        <v>20.61</v>
      </c>
    </row>
    <row r="1811" spans="1:7" ht="12.75">
      <c r="A1811" s="351" t="s">
        <v>3762</v>
      </c>
      <c r="B1811" s="352"/>
      <c r="C1811" s="351" t="s">
        <v>3763</v>
      </c>
      <c r="D1811" s="354" t="s">
        <v>63</v>
      </c>
      <c r="E1811" s="282">
        <v>39.78</v>
      </c>
      <c r="F1811" s="282">
        <v>30.12</v>
      </c>
      <c r="G1811" s="282">
        <v>69.900000000000006</v>
      </c>
    </row>
    <row r="1812" spans="1:7" ht="12.75">
      <c r="A1812" s="351" t="s">
        <v>3764</v>
      </c>
      <c r="B1812" s="352"/>
      <c r="C1812" s="351" t="s">
        <v>3765</v>
      </c>
      <c r="D1812" s="354" t="s">
        <v>63</v>
      </c>
      <c r="E1812" s="282">
        <v>11.83</v>
      </c>
      <c r="F1812" s="282">
        <v>14.31</v>
      </c>
      <c r="G1812" s="282">
        <v>26.14</v>
      </c>
    </row>
    <row r="1813" spans="1:7" ht="25.5">
      <c r="A1813" s="351" t="s">
        <v>3766</v>
      </c>
      <c r="B1813" s="352"/>
      <c r="C1813" s="351" t="s">
        <v>3767</v>
      </c>
      <c r="D1813" s="354" t="s">
        <v>63</v>
      </c>
      <c r="E1813" s="282">
        <v>9.43</v>
      </c>
      <c r="F1813" s="282">
        <v>20.079999999999998</v>
      </c>
      <c r="G1813" s="282">
        <v>29.51</v>
      </c>
    </row>
    <row r="1814" spans="1:7" ht="51">
      <c r="A1814" s="351" t="s">
        <v>3768</v>
      </c>
      <c r="B1814" s="352"/>
      <c r="C1814" s="351" t="s">
        <v>3769</v>
      </c>
      <c r="D1814" s="354" t="s">
        <v>63</v>
      </c>
      <c r="E1814" s="282">
        <v>203</v>
      </c>
      <c r="F1814" s="282">
        <v>0</v>
      </c>
      <c r="G1814" s="282">
        <v>203</v>
      </c>
    </row>
    <row r="1815" spans="1:7" ht="51">
      <c r="A1815" s="351" t="s">
        <v>3770</v>
      </c>
      <c r="B1815" s="352"/>
      <c r="C1815" s="351" t="s">
        <v>3771</v>
      </c>
      <c r="D1815" s="354" t="s">
        <v>63</v>
      </c>
      <c r="E1815" s="282">
        <v>402.5</v>
      </c>
      <c r="F1815" s="282">
        <v>0</v>
      </c>
      <c r="G1815" s="282">
        <v>402.5</v>
      </c>
    </row>
    <row r="1816" spans="1:7" ht="12.75">
      <c r="A1816" s="357" t="s">
        <v>3772</v>
      </c>
      <c r="B1816" s="358" t="s">
        <v>8294</v>
      </c>
      <c r="C1816" s="358" t="s">
        <v>8294</v>
      </c>
      <c r="D1816" s="359"/>
      <c r="E1816" s="360"/>
      <c r="F1816" s="360"/>
      <c r="G1816" s="360"/>
    </row>
    <row r="1817" spans="1:7" ht="25.5">
      <c r="A1817" s="351" t="s">
        <v>8295</v>
      </c>
      <c r="B1817" s="352"/>
      <c r="C1817" s="351" t="s">
        <v>8296</v>
      </c>
      <c r="D1817" s="354" t="s">
        <v>63</v>
      </c>
      <c r="E1817" s="282">
        <v>10.36</v>
      </c>
      <c r="F1817" s="282">
        <v>20.079999999999998</v>
      </c>
      <c r="G1817" s="282">
        <v>30.44</v>
      </c>
    </row>
    <row r="1818" spans="1:7" ht="12.75">
      <c r="A1818" s="357" t="s">
        <v>3773</v>
      </c>
      <c r="B1818" s="358" t="s">
        <v>8297</v>
      </c>
      <c r="C1818" s="358" t="s">
        <v>8297</v>
      </c>
      <c r="D1818" s="359"/>
      <c r="E1818" s="360"/>
      <c r="F1818" s="360"/>
      <c r="G1818" s="360"/>
    </row>
    <row r="1819" spans="1:7" ht="25.5">
      <c r="A1819" s="351" t="s">
        <v>3774</v>
      </c>
      <c r="B1819" s="352"/>
      <c r="C1819" s="351" t="s">
        <v>3775</v>
      </c>
      <c r="D1819" s="354" t="s">
        <v>63</v>
      </c>
      <c r="E1819" s="282">
        <v>10.6</v>
      </c>
      <c r="F1819" s="282">
        <v>20.079999999999998</v>
      </c>
      <c r="G1819" s="282">
        <v>30.68</v>
      </c>
    </row>
    <row r="1820" spans="1:7" ht="12.75">
      <c r="A1820" s="361" t="s">
        <v>3776</v>
      </c>
      <c r="B1820" s="361" t="s">
        <v>8298</v>
      </c>
      <c r="C1820" s="361" t="s">
        <v>8298</v>
      </c>
      <c r="D1820" s="362"/>
      <c r="E1820" s="363"/>
      <c r="F1820" s="363"/>
      <c r="G1820" s="363"/>
    </row>
    <row r="1821" spans="1:7" ht="12.75">
      <c r="A1821" s="348" t="s">
        <v>3777</v>
      </c>
      <c r="B1821" s="348" t="s">
        <v>8299</v>
      </c>
      <c r="C1821" s="348" t="s">
        <v>8299</v>
      </c>
      <c r="D1821" s="349"/>
      <c r="E1821" s="350"/>
      <c r="F1821" s="350"/>
      <c r="G1821" s="350"/>
    </row>
    <row r="1822" spans="1:7" ht="12.75">
      <c r="A1822" s="351" t="s">
        <v>300</v>
      </c>
      <c r="B1822" s="352"/>
      <c r="C1822" s="351" t="s">
        <v>44</v>
      </c>
      <c r="D1822" s="354" t="s">
        <v>20</v>
      </c>
      <c r="E1822" s="282">
        <v>96.01</v>
      </c>
      <c r="F1822" s="282">
        <v>37.130000000000003</v>
      </c>
      <c r="G1822" s="282">
        <v>133.13999999999999</v>
      </c>
    </row>
    <row r="1823" spans="1:7" ht="25.5">
      <c r="A1823" s="351" t="s">
        <v>3778</v>
      </c>
      <c r="B1823" s="352"/>
      <c r="C1823" s="351" t="s">
        <v>3779</v>
      </c>
      <c r="D1823" s="354" t="s">
        <v>63</v>
      </c>
      <c r="E1823" s="282">
        <v>0</v>
      </c>
      <c r="F1823" s="282">
        <v>1.49</v>
      </c>
      <c r="G1823" s="282">
        <v>1.49</v>
      </c>
    </row>
    <row r="1824" spans="1:7" ht="12.75">
      <c r="A1824" s="357" t="s">
        <v>3780</v>
      </c>
      <c r="B1824" s="358" t="s">
        <v>8300</v>
      </c>
      <c r="C1824" s="358" t="s">
        <v>8300</v>
      </c>
      <c r="D1824" s="359"/>
      <c r="E1824" s="360"/>
      <c r="F1824" s="360"/>
      <c r="G1824" s="360"/>
    </row>
    <row r="1825" spans="1:7" ht="25.5">
      <c r="A1825" s="351" t="s">
        <v>3781</v>
      </c>
      <c r="B1825" s="352"/>
      <c r="C1825" s="351" t="s">
        <v>3782</v>
      </c>
      <c r="D1825" s="354" t="s">
        <v>63</v>
      </c>
      <c r="E1825" s="282">
        <v>5.68</v>
      </c>
      <c r="F1825" s="282">
        <v>2.5099999999999998</v>
      </c>
      <c r="G1825" s="282">
        <v>8.19</v>
      </c>
    </row>
    <row r="1826" spans="1:7" ht="25.5">
      <c r="A1826" s="351" t="s">
        <v>3783</v>
      </c>
      <c r="B1826" s="352"/>
      <c r="C1826" s="351" t="s">
        <v>3784</v>
      </c>
      <c r="D1826" s="354" t="s">
        <v>63</v>
      </c>
      <c r="E1826" s="282">
        <v>5.32</v>
      </c>
      <c r="F1826" s="282">
        <v>3.76</v>
      </c>
      <c r="G1826" s="282">
        <v>9.08</v>
      </c>
    </row>
    <row r="1827" spans="1:7" ht="25.5">
      <c r="A1827" s="351" t="s">
        <v>3785</v>
      </c>
      <c r="B1827" s="352"/>
      <c r="C1827" s="351" t="s">
        <v>3786</v>
      </c>
      <c r="D1827" s="354" t="s">
        <v>63</v>
      </c>
      <c r="E1827" s="282">
        <v>53.11</v>
      </c>
      <c r="F1827" s="282">
        <v>4.78</v>
      </c>
      <c r="G1827" s="282">
        <v>57.89</v>
      </c>
    </row>
    <row r="1828" spans="1:7" ht="25.5">
      <c r="A1828" s="351" t="s">
        <v>3787</v>
      </c>
      <c r="B1828" s="352"/>
      <c r="C1828" s="351" t="s">
        <v>3788</v>
      </c>
      <c r="D1828" s="354" t="s">
        <v>63</v>
      </c>
      <c r="E1828" s="282">
        <v>7.74</v>
      </c>
      <c r="F1828" s="282">
        <v>3.76</v>
      </c>
      <c r="G1828" s="282">
        <v>11.5</v>
      </c>
    </row>
    <row r="1829" spans="1:7" ht="25.5">
      <c r="A1829" s="351" t="s">
        <v>3789</v>
      </c>
      <c r="B1829" s="352"/>
      <c r="C1829" s="351" t="s">
        <v>3790</v>
      </c>
      <c r="D1829" s="354" t="s">
        <v>63</v>
      </c>
      <c r="E1829" s="282">
        <v>29.53</v>
      </c>
      <c r="F1829" s="282">
        <v>4.78</v>
      </c>
      <c r="G1829" s="282">
        <v>34.31</v>
      </c>
    </row>
    <row r="1830" spans="1:7" ht="25.5">
      <c r="A1830" s="351" t="s">
        <v>299</v>
      </c>
      <c r="B1830" s="352"/>
      <c r="C1830" s="351" t="s">
        <v>45</v>
      </c>
      <c r="D1830" s="354" t="s">
        <v>63</v>
      </c>
      <c r="E1830" s="282">
        <v>5.22</v>
      </c>
      <c r="F1830" s="282">
        <v>3.76</v>
      </c>
      <c r="G1830" s="282">
        <v>8.98</v>
      </c>
    </row>
    <row r="1831" spans="1:7" ht="25.5">
      <c r="A1831" s="351" t="s">
        <v>3791</v>
      </c>
      <c r="B1831" s="352"/>
      <c r="C1831" s="351" t="s">
        <v>3792</v>
      </c>
      <c r="D1831" s="354" t="s">
        <v>63</v>
      </c>
      <c r="E1831" s="282">
        <v>32.89</v>
      </c>
      <c r="F1831" s="282">
        <v>4.78</v>
      </c>
      <c r="G1831" s="282">
        <v>37.67</v>
      </c>
    </row>
    <row r="1832" spans="1:7" ht="25.5">
      <c r="A1832" s="351" t="s">
        <v>3793</v>
      </c>
      <c r="B1832" s="352"/>
      <c r="C1832" s="351" t="s">
        <v>3794</v>
      </c>
      <c r="D1832" s="354" t="s">
        <v>63</v>
      </c>
      <c r="E1832" s="282">
        <v>5.37</v>
      </c>
      <c r="F1832" s="282">
        <v>0</v>
      </c>
      <c r="G1832" s="282">
        <v>5.37</v>
      </c>
    </row>
    <row r="1833" spans="1:7" ht="12.75">
      <c r="A1833" s="357" t="s">
        <v>3795</v>
      </c>
      <c r="B1833" s="358" t="s">
        <v>8301</v>
      </c>
      <c r="C1833" s="358" t="s">
        <v>8301</v>
      </c>
      <c r="D1833" s="359"/>
      <c r="E1833" s="360"/>
      <c r="F1833" s="360"/>
      <c r="G1833" s="360"/>
    </row>
    <row r="1834" spans="1:7" ht="12.75">
      <c r="A1834" s="351" t="s">
        <v>3796</v>
      </c>
      <c r="B1834" s="352"/>
      <c r="C1834" s="351" t="s">
        <v>3797</v>
      </c>
      <c r="D1834" s="354" t="s">
        <v>2</v>
      </c>
      <c r="E1834" s="282">
        <v>27.25</v>
      </c>
      <c r="F1834" s="282">
        <v>2.76</v>
      </c>
      <c r="G1834" s="282">
        <v>30.01</v>
      </c>
    </row>
    <row r="1835" spans="1:7" ht="12.75">
      <c r="A1835" s="351" t="s">
        <v>3798</v>
      </c>
      <c r="B1835" s="352"/>
      <c r="C1835" s="351" t="s">
        <v>3799</v>
      </c>
      <c r="D1835" s="354" t="s">
        <v>2</v>
      </c>
      <c r="E1835" s="282">
        <v>22.07</v>
      </c>
      <c r="F1835" s="282">
        <v>2.76</v>
      </c>
      <c r="G1835" s="282">
        <v>24.83</v>
      </c>
    </row>
    <row r="1836" spans="1:7" ht="12.75">
      <c r="A1836" s="351" t="s">
        <v>3800</v>
      </c>
      <c r="B1836" s="352"/>
      <c r="C1836" s="351" t="s">
        <v>3801</v>
      </c>
      <c r="D1836" s="354" t="s">
        <v>2</v>
      </c>
      <c r="E1836" s="282">
        <v>21.15</v>
      </c>
      <c r="F1836" s="282">
        <v>2.76</v>
      </c>
      <c r="G1836" s="282">
        <v>23.91</v>
      </c>
    </row>
    <row r="1837" spans="1:7" ht="12.75">
      <c r="A1837" s="351" t="s">
        <v>3802</v>
      </c>
      <c r="B1837" s="352"/>
      <c r="C1837" s="351" t="s">
        <v>3803</v>
      </c>
      <c r="D1837" s="354" t="s">
        <v>2</v>
      </c>
      <c r="E1837" s="282">
        <v>27.22</v>
      </c>
      <c r="F1837" s="282">
        <v>2.76</v>
      </c>
      <c r="G1837" s="282">
        <v>29.98</v>
      </c>
    </row>
    <row r="1838" spans="1:7" ht="12.75">
      <c r="A1838" s="357" t="s">
        <v>3804</v>
      </c>
      <c r="B1838" s="358" t="s">
        <v>8302</v>
      </c>
      <c r="C1838" s="358" t="s">
        <v>8302</v>
      </c>
      <c r="D1838" s="359"/>
      <c r="E1838" s="360"/>
      <c r="F1838" s="360"/>
      <c r="G1838" s="360"/>
    </row>
    <row r="1839" spans="1:7" ht="25.5">
      <c r="A1839" s="351" t="s">
        <v>3805</v>
      </c>
      <c r="B1839" s="352"/>
      <c r="C1839" s="351" t="s">
        <v>3806</v>
      </c>
      <c r="D1839" s="354" t="s">
        <v>2</v>
      </c>
      <c r="E1839" s="282">
        <v>61.46</v>
      </c>
      <c r="F1839" s="282">
        <v>23.89</v>
      </c>
      <c r="G1839" s="282">
        <v>85.35</v>
      </c>
    </row>
    <row r="1840" spans="1:7" ht="25.5">
      <c r="A1840" s="351" t="s">
        <v>3807</v>
      </c>
      <c r="B1840" s="352"/>
      <c r="C1840" s="351" t="s">
        <v>3808</v>
      </c>
      <c r="D1840" s="354" t="s">
        <v>2</v>
      </c>
      <c r="E1840" s="282">
        <v>53.42</v>
      </c>
      <c r="F1840" s="282">
        <v>23.89</v>
      </c>
      <c r="G1840" s="282">
        <v>77.31</v>
      </c>
    </row>
    <row r="1841" spans="1:7" ht="25.5">
      <c r="A1841" s="351" t="s">
        <v>3809</v>
      </c>
      <c r="B1841" s="352"/>
      <c r="C1841" s="351" t="s">
        <v>3810</v>
      </c>
      <c r="D1841" s="354" t="s">
        <v>2</v>
      </c>
      <c r="E1841" s="282">
        <v>63.3</v>
      </c>
      <c r="F1841" s="282">
        <v>23.89</v>
      </c>
      <c r="G1841" s="282">
        <v>87.19</v>
      </c>
    </row>
    <row r="1842" spans="1:7" ht="25.5">
      <c r="A1842" s="351" t="s">
        <v>3811</v>
      </c>
      <c r="B1842" s="352"/>
      <c r="C1842" s="351" t="s">
        <v>8303</v>
      </c>
      <c r="D1842" s="354" t="s">
        <v>2</v>
      </c>
      <c r="E1842" s="282">
        <v>159.55000000000001</v>
      </c>
      <c r="F1842" s="282">
        <v>2.7</v>
      </c>
      <c r="G1842" s="282">
        <v>162.25</v>
      </c>
    </row>
    <row r="1843" spans="1:7" ht="25.5">
      <c r="A1843" s="351" t="s">
        <v>3812</v>
      </c>
      <c r="B1843" s="352"/>
      <c r="C1843" s="351" t="s">
        <v>8304</v>
      </c>
      <c r="D1843" s="354" t="s">
        <v>2</v>
      </c>
      <c r="E1843" s="282">
        <v>147.05000000000001</v>
      </c>
      <c r="F1843" s="282">
        <v>2.7</v>
      </c>
      <c r="G1843" s="282">
        <v>149.75</v>
      </c>
    </row>
    <row r="1844" spans="1:7" ht="12.75">
      <c r="A1844" s="351" t="s">
        <v>301</v>
      </c>
      <c r="B1844" s="352"/>
      <c r="C1844" s="351" t="s">
        <v>3813</v>
      </c>
      <c r="D1844" s="354" t="s">
        <v>2</v>
      </c>
      <c r="E1844" s="282">
        <v>198.55</v>
      </c>
      <c r="F1844" s="282">
        <v>23.89</v>
      </c>
      <c r="G1844" s="282">
        <v>222.44</v>
      </c>
    </row>
    <row r="1845" spans="1:7" ht="25.5">
      <c r="A1845" s="351" t="s">
        <v>302</v>
      </c>
      <c r="B1845" s="352"/>
      <c r="C1845" s="351" t="s">
        <v>90</v>
      </c>
      <c r="D1845" s="354" t="s">
        <v>2</v>
      </c>
      <c r="E1845" s="282">
        <v>178.45</v>
      </c>
      <c r="F1845" s="282">
        <v>23.89</v>
      </c>
      <c r="G1845" s="282">
        <v>202.34</v>
      </c>
    </row>
    <row r="1846" spans="1:7" ht="25.5">
      <c r="A1846" s="351" t="s">
        <v>3814</v>
      </c>
      <c r="B1846" s="352"/>
      <c r="C1846" s="351" t="s">
        <v>3815</v>
      </c>
      <c r="D1846" s="354" t="s">
        <v>2</v>
      </c>
      <c r="E1846" s="282">
        <v>38.549999999999997</v>
      </c>
      <c r="F1846" s="282">
        <v>23.89</v>
      </c>
      <c r="G1846" s="282">
        <v>62.44</v>
      </c>
    </row>
    <row r="1847" spans="1:7" ht="12.75">
      <c r="A1847" s="357" t="s">
        <v>3816</v>
      </c>
      <c r="B1847" s="358" t="s">
        <v>8305</v>
      </c>
      <c r="C1847" s="358" t="s">
        <v>8305</v>
      </c>
      <c r="D1847" s="359"/>
      <c r="E1847" s="360"/>
      <c r="F1847" s="360"/>
      <c r="G1847" s="360"/>
    </row>
    <row r="1848" spans="1:7" ht="25.5">
      <c r="A1848" s="351" t="s">
        <v>3817</v>
      </c>
      <c r="B1848" s="352"/>
      <c r="C1848" s="351" t="s">
        <v>3818</v>
      </c>
      <c r="D1848" s="354" t="s">
        <v>16</v>
      </c>
      <c r="E1848" s="282">
        <v>29.56</v>
      </c>
      <c r="F1848" s="282">
        <v>23.89</v>
      </c>
      <c r="G1848" s="282">
        <v>53.45</v>
      </c>
    </row>
    <row r="1849" spans="1:7" ht="25.5">
      <c r="A1849" s="351" t="s">
        <v>3819</v>
      </c>
      <c r="B1849" s="352"/>
      <c r="C1849" s="351" t="s">
        <v>3820</v>
      </c>
      <c r="D1849" s="354" t="s">
        <v>16</v>
      </c>
      <c r="E1849" s="282">
        <v>17.010000000000002</v>
      </c>
      <c r="F1849" s="282">
        <v>23.89</v>
      </c>
      <c r="G1849" s="282">
        <v>40.9</v>
      </c>
    </row>
    <row r="1850" spans="1:7" ht="25.5">
      <c r="A1850" s="351" t="s">
        <v>3821</v>
      </c>
      <c r="B1850" s="352"/>
      <c r="C1850" s="351" t="s">
        <v>3822</v>
      </c>
      <c r="D1850" s="354" t="s">
        <v>16</v>
      </c>
      <c r="E1850" s="282">
        <v>22.68</v>
      </c>
      <c r="F1850" s="282">
        <v>23.89</v>
      </c>
      <c r="G1850" s="282">
        <v>46.57</v>
      </c>
    </row>
    <row r="1851" spans="1:7" ht="25.5">
      <c r="A1851" s="351" t="s">
        <v>3823</v>
      </c>
      <c r="B1851" s="352"/>
      <c r="C1851" s="351" t="s">
        <v>8306</v>
      </c>
      <c r="D1851" s="354" t="s">
        <v>16</v>
      </c>
      <c r="E1851" s="282">
        <v>24.32</v>
      </c>
      <c r="F1851" s="282">
        <v>23.89</v>
      </c>
      <c r="G1851" s="282">
        <v>48.21</v>
      </c>
    </row>
    <row r="1852" spans="1:7" ht="25.5">
      <c r="A1852" s="351" t="s">
        <v>3824</v>
      </c>
      <c r="B1852" s="352"/>
      <c r="C1852" s="351" t="s">
        <v>3825</v>
      </c>
      <c r="D1852" s="354" t="s">
        <v>16</v>
      </c>
      <c r="E1852" s="282">
        <v>37.18</v>
      </c>
      <c r="F1852" s="282">
        <v>19.07</v>
      </c>
      <c r="G1852" s="282">
        <v>56.25</v>
      </c>
    </row>
    <row r="1853" spans="1:7" ht="38.25">
      <c r="A1853" s="351" t="s">
        <v>3826</v>
      </c>
      <c r="B1853" s="352"/>
      <c r="C1853" s="351" t="s">
        <v>3827</v>
      </c>
      <c r="D1853" s="354" t="s">
        <v>16</v>
      </c>
      <c r="E1853" s="282">
        <v>91.99</v>
      </c>
      <c r="F1853" s="282">
        <v>38.32</v>
      </c>
      <c r="G1853" s="282">
        <v>130.31</v>
      </c>
    </row>
    <row r="1854" spans="1:7" ht="38.25">
      <c r="A1854" s="351" t="s">
        <v>3828</v>
      </c>
      <c r="B1854" s="352"/>
      <c r="C1854" s="351" t="s">
        <v>3829</v>
      </c>
      <c r="D1854" s="354" t="s">
        <v>63</v>
      </c>
      <c r="E1854" s="282">
        <v>153.94999999999999</v>
      </c>
      <c r="F1854" s="282">
        <v>0</v>
      </c>
      <c r="G1854" s="282">
        <v>153.94999999999999</v>
      </c>
    </row>
    <row r="1855" spans="1:7" ht="38.25">
      <c r="A1855" s="351" t="s">
        <v>3830</v>
      </c>
      <c r="B1855" s="352"/>
      <c r="C1855" s="351" t="s">
        <v>3831</v>
      </c>
      <c r="D1855" s="354" t="s">
        <v>63</v>
      </c>
      <c r="E1855" s="282">
        <v>134.55000000000001</v>
      </c>
      <c r="F1855" s="282">
        <v>0</v>
      </c>
      <c r="G1855" s="282">
        <v>134.55000000000001</v>
      </c>
    </row>
    <row r="1856" spans="1:7" ht="25.5">
      <c r="A1856" s="351" t="s">
        <v>3832</v>
      </c>
      <c r="B1856" s="352"/>
      <c r="C1856" s="351" t="s">
        <v>3833</v>
      </c>
      <c r="D1856" s="354" t="s">
        <v>63</v>
      </c>
      <c r="E1856" s="282">
        <v>129.22999999999999</v>
      </c>
      <c r="F1856" s="282">
        <v>0</v>
      </c>
      <c r="G1856" s="282">
        <v>129.22999999999999</v>
      </c>
    </row>
    <row r="1857" spans="1:7" ht="25.5">
      <c r="A1857" s="351" t="s">
        <v>3834</v>
      </c>
      <c r="B1857" s="352"/>
      <c r="C1857" s="351" t="s">
        <v>3835</v>
      </c>
      <c r="D1857" s="354" t="s">
        <v>16</v>
      </c>
      <c r="E1857" s="282">
        <v>29.36</v>
      </c>
      <c r="F1857" s="282">
        <v>0</v>
      </c>
      <c r="G1857" s="282">
        <v>29.36</v>
      </c>
    </row>
    <row r="1858" spans="1:7" ht="51">
      <c r="A1858" s="351" t="s">
        <v>3836</v>
      </c>
      <c r="B1858" s="352"/>
      <c r="C1858" s="351" t="s">
        <v>3837</v>
      </c>
      <c r="D1858" s="354" t="s">
        <v>63</v>
      </c>
      <c r="E1858" s="282">
        <v>141.16</v>
      </c>
      <c r="F1858" s="282">
        <v>0</v>
      </c>
      <c r="G1858" s="282">
        <v>141.16</v>
      </c>
    </row>
    <row r="1859" spans="1:7" ht="25.5">
      <c r="A1859" s="351" t="s">
        <v>493</v>
      </c>
      <c r="B1859" s="352"/>
      <c r="C1859" s="351" t="s">
        <v>8307</v>
      </c>
      <c r="D1859" s="354" t="s">
        <v>63</v>
      </c>
      <c r="E1859" s="282">
        <v>261.01</v>
      </c>
      <c r="F1859" s="282">
        <v>49.27</v>
      </c>
      <c r="G1859" s="282">
        <v>310.27999999999997</v>
      </c>
    </row>
    <row r="1860" spans="1:7" ht="25.5">
      <c r="A1860" s="351" t="s">
        <v>440</v>
      </c>
      <c r="B1860" s="352"/>
      <c r="C1860" s="351" t="s">
        <v>441</v>
      </c>
      <c r="D1860" s="354" t="s">
        <v>63</v>
      </c>
      <c r="E1860" s="282">
        <v>116.8</v>
      </c>
      <c r="F1860" s="282">
        <v>0</v>
      </c>
      <c r="G1860" s="282">
        <v>116.8</v>
      </c>
    </row>
    <row r="1861" spans="1:7" ht="38.25">
      <c r="A1861" s="351" t="s">
        <v>3838</v>
      </c>
      <c r="B1861" s="352"/>
      <c r="C1861" s="351" t="s">
        <v>3839</v>
      </c>
      <c r="D1861" s="354" t="s">
        <v>63</v>
      </c>
      <c r="E1861" s="282">
        <v>1267.56</v>
      </c>
      <c r="F1861" s="282">
        <v>73.59</v>
      </c>
      <c r="G1861" s="282">
        <v>1341.15</v>
      </c>
    </row>
    <row r="1862" spans="1:7" ht="38.25">
      <c r="A1862" s="351" t="s">
        <v>3840</v>
      </c>
      <c r="B1862" s="352"/>
      <c r="C1862" s="351" t="s">
        <v>3841</v>
      </c>
      <c r="D1862" s="354" t="s">
        <v>63</v>
      </c>
      <c r="E1862" s="282">
        <v>760.68</v>
      </c>
      <c r="F1862" s="282">
        <v>73.59</v>
      </c>
      <c r="G1862" s="282">
        <v>834.27</v>
      </c>
    </row>
    <row r="1863" spans="1:7" ht="12.75">
      <c r="A1863" s="351" t="s">
        <v>3842</v>
      </c>
      <c r="B1863" s="352"/>
      <c r="C1863" s="351" t="s">
        <v>3843</v>
      </c>
      <c r="D1863" s="354" t="s">
        <v>63</v>
      </c>
      <c r="E1863" s="282">
        <v>301.58999999999997</v>
      </c>
      <c r="F1863" s="282">
        <v>28.91</v>
      </c>
      <c r="G1863" s="282">
        <v>330.5</v>
      </c>
    </row>
    <row r="1864" spans="1:7" ht="12.75">
      <c r="A1864" s="351" t="s">
        <v>3844</v>
      </c>
      <c r="B1864" s="352"/>
      <c r="C1864" s="351" t="s">
        <v>3845</v>
      </c>
      <c r="D1864" s="354" t="s">
        <v>63</v>
      </c>
      <c r="E1864" s="282">
        <v>422.61</v>
      </c>
      <c r="F1864" s="282">
        <v>25.07</v>
      </c>
      <c r="G1864" s="282">
        <v>447.68</v>
      </c>
    </row>
    <row r="1865" spans="1:7" ht="25.5">
      <c r="A1865" s="351" t="s">
        <v>3846</v>
      </c>
      <c r="B1865" s="352"/>
      <c r="C1865" s="351" t="s">
        <v>3847</v>
      </c>
      <c r="D1865" s="354" t="s">
        <v>63</v>
      </c>
      <c r="E1865" s="282">
        <v>1087.19</v>
      </c>
      <c r="F1865" s="282">
        <v>57.74</v>
      </c>
      <c r="G1865" s="282">
        <v>1144.93</v>
      </c>
    </row>
    <row r="1866" spans="1:7" ht="25.5">
      <c r="A1866" s="351" t="s">
        <v>3848</v>
      </c>
      <c r="B1866" s="352"/>
      <c r="C1866" s="351" t="s">
        <v>3849</v>
      </c>
      <c r="D1866" s="354" t="s">
        <v>63</v>
      </c>
      <c r="E1866" s="282">
        <v>62.48</v>
      </c>
      <c r="F1866" s="282">
        <v>72.19</v>
      </c>
      <c r="G1866" s="282">
        <v>134.66999999999999</v>
      </c>
    </row>
    <row r="1867" spans="1:7" ht="25.5">
      <c r="A1867" s="351" t="s">
        <v>3850</v>
      </c>
      <c r="B1867" s="352"/>
      <c r="C1867" s="351" t="s">
        <v>3851</v>
      </c>
      <c r="D1867" s="354" t="s">
        <v>16</v>
      </c>
      <c r="E1867" s="282">
        <v>95.49</v>
      </c>
      <c r="F1867" s="282">
        <v>38.58</v>
      </c>
      <c r="G1867" s="282">
        <v>134.07</v>
      </c>
    </row>
    <row r="1868" spans="1:7" ht="12.75">
      <c r="A1868" s="357" t="s">
        <v>3852</v>
      </c>
      <c r="B1868" s="358" t="s">
        <v>8308</v>
      </c>
      <c r="C1868" s="358" t="s">
        <v>8308</v>
      </c>
      <c r="D1868" s="359"/>
      <c r="E1868" s="360"/>
      <c r="F1868" s="360"/>
      <c r="G1868" s="360"/>
    </row>
    <row r="1869" spans="1:7" ht="25.5">
      <c r="A1869" s="351" t="s">
        <v>3853</v>
      </c>
      <c r="B1869" s="352"/>
      <c r="C1869" s="351" t="s">
        <v>3854</v>
      </c>
      <c r="D1869" s="354" t="s">
        <v>2</v>
      </c>
      <c r="E1869" s="282">
        <v>110.49</v>
      </c>
      <c r="F1869" s="282">
        <v>115.9</v>
      </c>
      <c r="G1869" s="282">
        <v>226.39</v>
      </c>
    </row>
    <row r="1870" spans="1:7" ht="25.5">
      <c r="A1870" s="351" t="s">
        <v>3855</v>
      </c>
      <c r="B1870" s="352"/>
      <c r="C1870" s="351" t="s">
        <v>3856</v>
      </c>
      <c r="D1870" s="354" t="s">
        <v>2</v>
      </c>
      <c r="E1870" s="282">
        <v>441.88</v>
      </c>
      <c r="F1870" s="282">
        <v>142.69999999999999</v>
      </c>
      <c r="G1870" s="282">
        <v>584.58000000000004</v>
      </c>
    </row>
    <row r="1871" spans="1:7" ht="25.5">
      <c r="A1871" s="351" t="s">
        <v>3857</v>
      </c>
      <c r="B1871" s="352"/>
      <c r="C1871" s="351" t="s">
        <v>3858</v>
      </c>
      <c r="D1871" s="354" t="s">
        <v>2</v>
      </c>
      <c r="E1871" s="282">
        <v>1265.78</v>
      </c>
      <c r="F1871" s="282">
        <v>258.60000000000002</v>
      </c>
      <c r="G1871" s="282">
        <v>1524.38</v>
      </c>
    </row>
    <row r="1872" spans="1:7" ht="25.5">
      <c r="A1872" s="351" t="s">
        <v>3859</v>
      </c>
      <c r="B1872" s="352"/>
      <c r="C1872" s="351" t="s">
        <v>3860</v>
      </c>
      <c r="D1872" s="354" t="s">
        <v>2</v>
      </c>
      <c r="E1872" s="282">
        <v>1542.48</v>
      </c>
      <c r="F1872" s="282">
        <v>701.2</v>
      </c>
      <c r="G1872" s="282">
        <v>2243.6799999999998</v>
      </c>
    </row>
    <row r="1873" spans="1:7" ht="25.5">
      <c r="A1873" s="351" t="s">
        <v>3861</v>
      </c>
      <c r="B1873" s="352"/>
      <c r="C1873" s="351" t="s">
        <v>3862</v>
      </c>
      <c r="D1873" s="354" t="s">
        <v>2</v>
      </c>
      <c r="E1873" s="282">
        <v>3064.16</v>
      </c>
      <c r="F1873" s="282">
        <v>1402.4</v>
      </c>
      <c r="G1873" s="282">
        <v>4466.5600000000004</v>
      </c>
    </row>
    <row r="1874" spans="1:7" ht="25.5">
      <c r="A1874" s="351" t="s">
        <v>3863</v>
      </c>
      <c r="B1874" s="352"/>
      <c r="C1874" s="351" t="s">
        <v>3864</v>
      </c>
      <c r="D1874" s="354" t="s">
        <v>2</v>
      </c>
      <c r="E1874" s="282">
        <v>4501.5200000000004</v>
      </c>
      <c r="F1874" s="282">
        <v>1628.4</v>
      </c>
      <c r="G1874" s="282">
        <v>6129.92</v>
      </c>
    </row>
    <row r="1875" spans="1:7" ht="12.75">
      <c r="A1875" s="357" t="s">
        <v>3865</v>
      </c>
      <c r="B1875" s="358" t="s">
        <v>8309</v>
      </c>
      <c r="C1875" s="364"/>
      <c r="D1875" s="359"/>
      <c r="E1875" s="360"/>
      <c r="F1875" s="360"/>
      <c r="G1875" s="360"/>
    </row>
    <row r="1876" spans="1:7" ht="25.5">
      <c r="A1876" s="351" t="s">
        <v>3866</v>
      </c>
      <c r="B1876" s="352"/>
      <c r="C1876" s="351" t="s">
        <v>3867</v>
      </c>
      <c r="D1876" s="354" t="s">
        <v>63</v>
      </c>
      <c r="E1876" s="282">
        <v>4.42</v>
      </c>
      <c r="F1876" s="282">
        <v>5.79</v>
      </c>
      <c r="G1876" s="282">
        <v>10.210000000000001</v>
      </c>
    </row>
    <row r="1877" spans="1:7" ht="25.5">
      <c r="A1877" s="351" t="s">
        <v>3868</v>
      </c>
      <c r="B1877" s="352"/>
      <c r="C1877" s="351" t="s">
        <v>3869</v>
      </c>
      <c r="D1877" s="354" t="s">
        <v>63</v>
      </c>
      <c r="E1877" s="282">
        <v>40.29</v>
      </c>
      <c r="F1877" s="282">
        <v>8.02</v>
      </c>
      <c r="G1877" s="282">
        <v>48.31</v>
      </c>
    </row>
    <row r="1878" spans="1:7" ht="25.5">
      <c r="A1878" s="351" t="s">
        <v>3870</v>
      </c>
      <c r="B1878" s="352"/>
      <c r="C1878" s="351" t="s">
        <v>3871</v>
      </c>
      <c r="D1878" s="354" t="s">
        <v>16</v>
      </c>
      <c r="E1878" s="282">
        <v>10.35</v>
      </c>
      <c r="F1878" s="282">
        <v>0</v>
      </c>
      <c r="G1878" s="282">
        <v>10.35</v>
      </c>
    </row>
    <row r="1879" spans="1:7" ht="25.5">
      <c r="A1879" s="351" t="s">
        <v>3872</v>
      </c>
      <c r="B1879" s="352"/>
      <c r="C1879" s="351" t="s">
        <v>3873</v>
      </c>
      <c r="D1879" s="354" t="s">
        <v>63</v>
      </c>
      <c r="E1879" s="282">
        <v>1.02</v>
      </c>
      <c r="F1879" s="282">
        <v>12.16</v>
      </c>
      <c r="G1879" s="282">
        <v>13.18</v>
      </c>
    </row>
    <row r="1880" spans="1:7" ht="25.5">
      <c r="A1880" s="351" t="s">
        <v>3874</v>
      </c>
      <c r="B1880" s="352"/>
      <c r="C1880" s="351" t="s">
        <v>3875</v>
      </c>
      <c r="D1880" s="354" t="s">
        <v>63</v>
      </c>
      <c r="E1880" s="282">
        <v>1.06</v>
      </c>
      <c r="F1880" s="282">
        <v>16.260000000000002</v>
      </c>
      <c r="G1880" s="282">
        <v>17.32</v>
      </c>
    </row>
    <row r="1881" spans="1:7" ht="25.5">
      <c r="A1881" s="351" t="s">
        <v>3876</v>
      </c>
      <c r="B1881" s="352"/>
      <c r="C1881" s="351" t="s">
        <v>3877</v>
      </c>
      <c r="D1881" s="354" t="s">
        <v>2</v>
      </c>
      <c r="E1881" s="282">
        <v>229.88</v>
      </c>
      <c r="F1881" s="282">
        <v>132.24</v>
      </c>
      <c r="G1881" s="282">
        <v>362.12</v>
      </c>
    </row>
    <row r="1882" spans="1:7" ht="12.75">
      <c r="A1882" s="351" t="s">
        <v>3878</v>
      </c>
      <c r="B1882" s="352"/>
      <c r="C1882" s="351" t="s">
        <v>3879</v>
      </c>
      <c r="D1882" s="354" t="s">
        <v>63</v>
      </c>
      <c r="E1882" s="282">
        <v>458.93</v>
      </c>
      <c r="F1882" s="282">
        <v>16.47</v>
      </c>
      <c r="G1882" s="282">
        <v>475.4</v>
      </c>
    </row>
    <row r="1883" spans="1:7" ht="12.75">
      <c r="A1883" s="361" t="s">
        <v>3880</v>
      </c>
      <c r="B1883" s="361" t="s">
        <v>8310</v>
      </c>
      <c r="C1883" s="361" t="s">
        <v>8310</v>
      </c>
      <c r="D1883" s="362"/>
      <c r="E1883" s="363"/>
      <c r="F1883" s="363"/>
      <c r="G1883" s="363"/>
    </row>
    <row r="1884" spans="1:7" ht="12.75">
      <c r="A1884" s="348" t="s">
        <v>3881</v>
      </c>
      <c r="B1884" s="348" t="s">
        <v>8311</v>
      </c>
      <c r="C1884" s="348" t="s">
        <v>8311</v>
      </c>
      <c r="D1884" s="349"/>
      <c r="E1884" s="350"/>
      <c r="F1884" s="350"/>
      <c r="G1884" s="350"/>
    </row>
    <row r="1885" spans="1:7" ht="25.5">
      <c r="A1885" s="351" t="s">
        <v>3882</v>
      </c>
      <c r="B1885" s="352"/>
      <c r="C1885" s="351" t="s">
        <v>3883</v>
      </c>
      <c r="D1885" s="354" t="s">
        <v>63</v>
      </c>
      <c r="E1885" s="282">
        <v>26.38</v>
      </c>
      <c r="F1885" s="282">
        <v>4.95</v>
      </c>
      <c r="G1885" s="282">
        <v>31.33</v>
      </c>
    </row>
    <row r="1886" spans="1:7" ht="25.5">
      <c r="A1886" s="351" t="s">
        <v>3884</v>
      </c>
      <c r="B1886" s="352"/>
      <c r="C1886" s="351" t="s">
        <v>3885</v>
      </c>
      <c r="D1886" s="354" t="s">
        <v>1</v>
      </c>
      <c r="E1886" s="282">
        <v>1027.81</v>
      </c>
      <c r="F1886" s="282">
        <v>118.51</v>
      </c>
      <c r="G1886" s="282">
        <v>1146.32</v>
      </c>
    </row>
    <row r="1887" spans="1:7" ht="25.5">
      <c r="A1887" s="351" t="s">
        <v>3886</v>
      </c>
      <c r="B1887" s="352"/>
      <c r="C1887" s="351" t="s">
        <v>3887</v>
      </c>
      <c r="D1887" s="354" t="s">
        <v>2</v>
      </c>
      <c r="E1887" s="282">
        <v>1114.8</v>
      </c>
      <c r="F1887" s="282">
        <v>1488.3</v>
      </c>
      <c r="G1887" s="282">
        <v>2603.1</v>
      </c>
    </row>
    <row r="1888" spans="1:7" ht="12.75">
      <c r="A1888" s="351" t="s">
        <v>3888</v>
      </c>
      <c r="B1888" s="352"/>
      <c r="C1888" s="351" t="s">
        <v>3889</v>
      </c>
      <c r="D1888" s="354" t="s">
        <v>1</v>
      </c>
      <c r="E1888" s="282">
        <v>950.36</v>
      </c>
      <c r="F1888" s="282">
        <v>118.51</v>
      </c>
      <c r="G1888" s="282">
        <v>1068.8699999999999</v>
      </c>
    </row>
    <row r="1889" spans="1:7" ht="25.5">
      <c r="A1889" s="351" t="s">
        <v>3890</v>
      </c>
      <c r="B1889" s="352"/>
      <c r="C1889" s="351" t="s">
        <v>3891</v>
      </c>
      <c r="D1889" s="354" t="s">
        <v>63</v>
      </c>
      <c r="E1889" s="282">
        <v>107.61</v>
      </c>
      <c r="F1889" s="282">
        <v>22.9</v>
      </c>
      <c r="G1889" s="282">
        <v>130.51</v>
      </c>
    </row>
    <row r="1890" spans="1:7" ht="12.75">
      <c r="A1890" s="357" t="s">
        <v>3892</v>
      </c>
      <c r="B1890" s="358" t="s">
        <v>8312</v>
      </c>
      <c r="C1890" s="358" t="s">
        <v>8312</v>
      </c>
      <c r="D1890" s="359"/>
      <c r="E1890" s="360"/>
      <c r="F1890" s="360"/>
      <c r="G1890" s="360"/>
    </row>
    <row r="1891" spans="1:7" ht="25.5">
      <c r="A1891" s="351" t="s">
        <v>306</v>
      </c>
      <c r="B1891" s="352"/>
      <c r="C1891" s="351" t="s">
        <v>307</v>
      </c>
      <c r="D1891" s="354" t="s">
        <v>2</v>
      </c>
      <c r="E1891" s="282">
        <v>2763.33</v>
      </c>
      <c r="F1891" s="282">
        <v>0</v>
      </c>
      <c r="G1891" s="282">
        <v>2763.33</v>
      </c>
    </row>
    <row r="1892" spans="1:7" ht="12.75">
      <c r="A1892" s="357" t="s">
        <v>3893</v>
      </c>
      <c r="B1892" s="358" t="s">
        <v>8313</v>
      </c>
      <c r="C1892" s="358" t="s">
        <v>8313</v>
      </c>
      <c r="D1892" s="359"/>
      <c r="E1892" s="360"/>
      <c r="F1892" s="360"/>
      <c r="G1892" s="360"/>
    </row>
    <row r="1893" spans="1:7" ht="12.75">
      <c r="A1893" s="351" t="s">
        <v>3894</v>
      </c>
      <c r="B1893" s="352"/>
      <c r="C1893" s="351" t="s">
        <v>3895</v>
      </c>
      <c r="D1893" s="354" t="s">
        <v>16</v>
      </c>
      <c r="E1893" s="282">
        <v>67.73</v>
      </c>
      <c r="F1893" s="282">
        <v>71.489999999999995</v>
      </c>
      <c r="G1893" s="282">
        <v>139.22</v>
      </c>
    </row>
    <row r="1894" spans="1:7" ht="25.5">
      <c r="A1894" s="351" t="s">
        <v>3896</v>
      </c>
      <c r="B1894" s="352"/>
      <c r="C1894" s="351" t="s">
        <v>3897</v>
      </c>
      <c r="D1894" s="354" t="s">
        <v>2</v>
      </c>
      <c r="E1894" s="282">
        <v>283.52</v>
      </c>
      <c r="F1894" s="282">
        <v>15.91</v>
      </c>
      <c r="G1894" s="282">
        <v>299.43</v>
      </c>
    </row>
    <row r="1895" spans="1:7" ht="12.75">
      <c r="A1895" s="351" t="s">
        <v>3898</v>
      </c>
      <c r="B1895" s="352"/>
      <c r="C1895" s="351" t="s">
        <v>3899</v>
      </c>
      <c r="D1895" s="354" t="s">
        <v>63</v>
      </c>
      <c r="E1895" s="282">
        <v>91.25</v>
      </c>
      <c r="F1895" s="282">
        <v>43.33</v>
      </c>
      <c r="G1895" s="282">
        <v>134.58000000000001</v>
      </c>
    </row>
    <row r="1896" spans="1:7" ht="25.5">
      <c r="A1896" s="351" t="s">
        <v>3900</v>
      </c>
      <c r="B1896" s="352"/>
      <c r="C1896" s="351" t="s">
        <v>3901</v>
      </c>
      <c r="D1896" s="354" t="s">
        <v>2</v>
      </c>
      <c r="E1896" s="282">
        <v>340.63</v>
      </c>
      <c r="F1896" s="282">
        <v>22.38</v>
      </c>
      <c r="G1896" s="282">
        <v>363.01</v>
      </c>
    </row>
    <row r="1897" spans="1:7" ht="25.5">
      <c r="A1897" s="351" t="s">
        <v>3902</v>
      </c>
      <c r="B1897" s="352"/>
      <c r="C1897" s="351" t="s">
        <v>3903</v>
      </c>
      <c r="D1897" s="354" t="s">
        <v>2</v>
      </c>
      <c r="E1897" s="282">
        <v>617.27</v>
      </c>
      <c r="F1897" s="282">
        <v>33.56</v>
      </c>
      <c r="G1897" s="282">
        <v>650.83000000000004</v>
      </c>
    </row>
    <row r="1898" spans="1:7" ht="12.75">
      <c r="A1898" s="357" t="s">
        <v>3904</v>
      </c>
      <c r="B1898" s="358" t="s">
        <v>8314</v>
      </c>
      <c r="C1898" s="358" t="s">
        <v>8314</v>
      </c>
      <c r="D1898" s="359"/>
      <c r="E1898" s="360"/>
      <c r="F1898" s="360"/>
      <c r="G1898" s="360"/>
    </row>
    <row r="1899" spans="1:7" ht="12.75">
      <c r="A1899" s="351" t="s">
        <v>3905</v>
      </c>
      <c r="B1899" s="352"/>
      <c r="C1899" s="351" t="s">
        <v>3906</v>
      </c>
      <c r="D1899" s="354" t="s">
        <v>1</v>
      </c>
      <c r="E1899" s="282">
        <v>2959.08</v>
      </c>
      <c r="F1899" s="282">
        <v>158.02000000000001</v>
      </c>
      <c r="G1899" s="282">
        <v>3117.1</v>
      </c>
    </row>
    <row r="1900" spans="1:7" ht="12.75">
      <c r="A1900" s="351" t="s">
        <v>3907</v>
      </c>
      <c r="B1900" s="352"/>
      <c r="C1900" s="351" t="s">
        <v>3908</v>
      </c>
      <c r="D1900" s="354" t="s">
        <v>1</v>
      </c>
      <c r="E1900" s="282">
        <v>1286.8900000000001</v>
      </c>
      <c r="F1900" s="282">
        <v>158.02000000000001</v>
      </c>
      <c r="G1900" s="282">
        <v>1444.91</v>
      </c>
    </row>
    <row r="1901" spans="1:7" ht="12.75">
      <c r="A1901" s="351" t="s">
        <v>3909</v>
      </c>
      <c r="B1901" s="352"/>
      <c r="C1901" s="351" t="s">
        <v>3910</v>
      </c>
      <c r="D1901" s="354" t="s">
        <v>1</v>
      </c>
      <c r="E1901" s="282">
        <v>756.73</v>
      </c>
      <c r="F1901" s="282">
        <v>158.02000000000001</v>
      </c>
      <c r="G1901" s="282">
        <v>914.75</v>
      </c>
    </row>
    <row r="1902" spans="1:7" ht="25.5">
      <c r="A1902" s="351" t="s">
        <v>3911</v>
      </c>
      <c r="B1902" s="352"/>
      <c r="C1902" s="351" t="s">
        <v>3912</v>
      </c>
      <c r="D1902" s="354" t="s">
        <v>1</v>
      </c>
      <c r="E1902" s="282">
        <v>1067.6199999999999</v>
      </c>
      <c r="F1902" s="282">
        <v>158.02000000000001</v>
      </c>
      <c r="G1902" s="282">
        <v>1225.6400000000001</v>
      </c>
    </row>
    <row r="1903" spans="1:7" ht="12.75">
      <c r="A1903" s="357" t="s">
        <v>3913</v>
      </c>
      <c r="B1903" s="358" t="s">
        <v>8315</v>
      </c>
      <c r="C1903" s="358" t="s">
        <v>8315</v>
      </c>
      <c r="D1903" s="359"/>
      <c r="E1903" s="360"/>
      <c r="F1903" s="360"/>
      <c r="G1903" s="360"/>
    </row>
    <row r="1904" spans="1:7" ht="25.5">
      <c r="A1904" s="351" t="s">
        <v>3914</v>
      </c>
      <c r="B1904" s="352"/>
      <c r="C1904" s="351" t="s">
        <v>3915</v>
      </c>
      <c r="D1904" s="354" t="s">
        <v>1</v>
      </c>
      <c r="E1904" s="282">
        <v>3038.85</v>
      </c>
      <c r="F1904" s="282">
        <v>251.18</v>
      </c>
      <c r="G1904" s="282">
        <v>3290.03</v>
      </c>
    </row>
    <row r="1905" spans="1:7" ht="25.5">
      <c r="A1905" s="351" t="s">
        <v>3916</v>
      </c>
      <c r="B1905" s="352"/>
      <c r="C1905" s="351" t="s">
        <v>3917</v>
      </c>
      <c r="D1905" s="354" t="s">
        <v>1</v>
      </c>
      <c r="E1905" s="282">
        <v>4428.78</v>
      </c>
      <c r="F1905" s="282">
        <v>251.18</v>
      </c>
      <c r="G1905" s="282">
        <v>4679.96</v>
      </c>
    </row>
    <row r="1906" spans="1:7" ht="12.75">
      <c r="A1906" s="351" t="s">
        <v>3918</v>
      </c>
      <c r="B1906" s="352"/>
      <c r="C1906" s="351" t="s">
        <v>3919</v>
      </c>
      <c r="D1906" s="354" t="s">
        <v>2</v>
      </c>
      <c r="E1906" s="282">
        <v>1465.91</v>
      </c>
      <c r="F1906" s="282">
        <v>37.090000000000003</v>
      </c>
      <c r="G1906" s="282">
        <v>1503</v>
      </c>
    </row>
    <row r="1907" spans="1:7" ht="12.75">
      <c r="A1907" s="351" t="s">
        <v>3920</v>
      </c>
      <c r="B1907" s="352"/>
      <c r="C1907" s="351" t="s">
        <v>3921</v>
      </c>
      <c r="D1907" s="354" t="s">
        <v>2</v>
      </c>
      <c r="E1907" s="282">
        <v>1002.62</v>
      </c>
      <c r="F1907" s="282">
        <v>37.090000000000003</v>
      </c>
      <c r="G1907" s="282">
        <v>1039.71</v>
      </c>
    </row>
    <row r="1908" spans="1:7" ht="12.75">
      <c r="A1908" s="357" t="s">
        <v>3922</v>
      </c>
      <c r="B1908" s="358" t="s">
        <v>8316</v>
      </c>
      <c r="C1908" s="358" t="s">
        <v>8316</v>
      </c>
      <c r="D1908" s="359"/>
      <c r="E1908" s="360"/>
      <c r="F1908" s="360"/>
      <c r="G1908" s="360"/>
    </row>
    <row r="1909" spans="1:7" ht="25.5">
      <c r="A1909" s="351" t="s">
        <v>3923</v>
      </c>
      <c r="B1909" s="352"/>
      <c r="C1909" s="351" t="s">
        <v>3924</v>
      </c>
      <c r="D1909" s="354" t="s">
        <v>63</v>
      </c>
      <c r="E1909" s="282">
        <v>10.1</v>
      </c>
      <c r="F1909" s="282">
        <v>0</v>
      </c>
      <c r="G1909" s="282">
        <v>10.1</v>
      </c>
    </row>
    <row r="1910" spans="1:7" ht="25.5">
      <c r="A1910" s="351" t="s">
        <v>3925</v>
      </c>
      <c r="B1910" s="352"/>
      <c r="C1910" s="351" t="s">
        <v>8317</v>
      </c>
      <c r="D1910" s="354" t="s">
        <v>2</v>
      </c>
      <c r="E1910" s="282">
        <v>463.8</v>
      </c>
      <c r="F1910" s="282">
        <v>24.7</v>
      </c>
      <c r="G1910" s="282">
        <v>488.5</v>
      </c>
    </row>
    <row r="1911" spans="1:7" ht="12.75">
      <c r="A1911" s="361" t="s">
        <v>3926</v>
      </c>
      <c r="B1911" s="361" t="s">
        <v>8318</v>
      </c>
      <c r="C1911" s="361" t="s">
        <v>8318</v>
      </c>
      <c r="D1911" s="362"/>
      <c r="E1911" s="363"/>
      <c r="F1911" s="363"/>
      <c r="G1911" s="363"/>
    </row>
    <row r="1912" spans="1:7" ht="12.75">
      <c r="A1912" s="348" t="s">
        <v>3927</v>
      </c>
      <c r="B1912" s="348" t="s">
        <v>8319</v>
      </c>
      <c r="C1912" s="348" t="s">
        <v>8319</v>
      </c>
      <c r="D1912" s="349"/>
      <c r="E1912" s="350"/>
      <c r="F1912" s="350"/>
      <c r="G1912" s="350"/>
    </row>
    <row r="1913" spans="1:7" ht="25.5">
      <c r="A1913" s="351" t="s">
        <v>3928</v>
      </c>
      <c r="B1913" s="352"/>
      <c r="C1913" s="351" t="s">
        <v>3929</v>
      </c>
      <c r="D1913" s="354" t="s">
        <v>1</v>
      </c>
      <c r="E1913" s="282">
        <v>95347.13</v>
      </c>
      <c r="F1913" s="282">
        <v>193.57</v>
      </c>
      <c r="G1913" s="282">
        <v>95540.7</v>
      </c>
    </row>
    <row r="1914" spans="1:7" ht="25.5">
      <c r="A1914" s="351" t="s">
        <v>3930</v>
      </c>
      <c r="B1914" s="352"/>
      <c r="C1914" s="351" t="s">
        <v>3931</v>
      </c>
      <c r="D1914" s="354" t="s">
        <v>1</v>
      </c>
      <c r="E1914" s="282">
        <v>71196.73</v>
      </c>
      <c r="F1914" s="282">
        <v>193.57</v>
      </c>
      <c r="G1914" s="282">
        <v>71390.3</v>
      </c>
    </row>
    <row r="1915" spans="1:7" ht="25.5">
      <c r="A1915" s="351" t="s">
        <v>3932</v>
      </c>
      <c r="B1915" s="352"/>
      <c r="C1915" s="351" t="s">
        <v>3933</v>
      </c>
      <c r="D1915" s="354" t="s">
        <v>1</v>
      </c>
      <c r="E1915" s="282">
        <v>84755.22</v>
      </c>
      <c r="F1915" s="282">
        <v>387.14</v>
      </c>
      <c r="G1915" s="282">
        <v>85142.36</v>
      </c>
    </row>
    <row r="1916" spans="1:7" ht="12.75">
      <c r="A1916" s="357" t="s">
        <v>3934</v>
      </c>
      <c r="B1916" s="358" t="s">
        <v>8320</v>
      </c>
      <c r="C1916" s="358" t="s">
        <v>8320</v>
      </c>
      <c r="D1916" s="359"/>
      <c r="E1916" s="360"/>
      <c r="F1916" s="360"/>
      <c r="G1916" s="360"/>
    </row>
    <row r="1917" spans="1:7" ht="25.5">
      <c r="A1917" s="351" t="s">
        <v>3935</v>
      </c>
      <c r="B1917" s="352"/>
      <c r="C1917" s="351" t="s">
        <v>3936</v>
      </c>
      <c r="D1917" s="354" t="s">
        <v>2</v>
      </c>
      <c r="E1917" s="282">
        <v>104.86</v>
      </c>
      <c r="F1917" s="282">
        <v>126.49</v>
      </c>
      <c r="G1917" s="282">
        <v>231.35</v>
      </c>
    </row>
    <row r="1918" spans="1:7" ht="25.5">
      <c r="A1918" s="351" t="s">
        <v>3937</v>
      </c>
      <c r="B1918" s="352"/>
      <c r="C1918" s="351" t="s">
        <v>3938</v>
      </c>
      <c r="D1918" s="354" t="s">
        <v>2</v>
      </c>
      <c r="E1918" s="282">
        <v>169.85</v>
      </c>
      <c r="F1918" s="282">
        <v>126.49</v>
      </c>
      <c r="G1918" s="282">
        <v>296.33999999999997</v>
      </c>
    </row>
    <row r="1919" spans="1:7" ht="25.5">
      <c r="A1919" s="351" t="s">
        <v>3939</v>
      </c>
      <c r="B1919" s="352"/>
      <c r="C1919" s="351" t="s">
        <v>3940</v>
      </c>
      <c r="D1919" s="354" t="s">
        <v>2</v>
      </c>
      <c r="E1919" s="282">
        <v>427.17</v>
      </c>
      <c r="F1919" s="282">
        <v>146</v>
      </c>
      <c r="G1919" s="282">
        <v>573.16999999999996</v>
      </c>
    </row>
    <row r="1920" spans="1:7" ht="25.5">
      <c r="A1920" s="351" t="s">
        <v>3941</v>
      </c>
      <c r="B1920" s="352"/>
      <c r="C1920" s="351" t="s">
        <v>3942</v>
      </c>
      <c r="D1920" s="354" t="s">
        <v>2</v>
      </c>
      <c r="E1920" s="282">
        <v>1607.47</v>
      </c>
      <c r="F1920" s="282">
        <v>146</v>
      </c>
      <c r="G1920" s="282">
        <v>1753.47</v>
      </c>
    </row>
    <row r="1921" spans="1:7" ht="25.5">
      <c r="A1921" s="351" t="s">
        <v>3943</v>
      </c>
      <c r="B1921" s="352"/>
      <c r="C1921" s="351" t="s">
        <v>3944</v>
      </c>
      <c r="D1921" s="354" t="s">
        <v>2</v>
      </c>
      <c r="E1921" s="282">
        <v>1068.08</v>
      </c>
      <c r="F1921" s="282">
        <v>146</v>
      </c>
      <c r="G1921" s="282">
        <v>1214.08</v>
      </c>
    </row>
    <row r="1922" spans="1:7" ht="25.5">
      <c r="A1922" s="351" t="s">
        <v>3945</v>
      </c>
      <c r="B1922" s="352"/>
      <c r="C1922" s="351" t="s">
        <v>3946</v>
      </c>
      <c r="D1922" s="354" t="s">
        <v>2</v>
      </c>
      <c r="E1922" s="282">
        <v>368.06</v>
      </c>
      <c r="F1922" s="282">
        <v>109.5</v>
      </c>
      <c r="G1922" s="282">
        <v>477.56</v>
      </c>
    </row>
    <row r="1923" spans="1:7" ht="25.5">
      <c r="A1923" s="351" t="s">
        <v>3947</v>
      </c>
      <c r="B1923" s="352"/>
      <c r="C1923" s="351" t="s">
        <v>3948</v>
      </c>
      <c r="D1923" s="354" t="s">
        <v>2</v>
      </c>
      <c r="E1923" s="282">
        <v>1770.64</v>
      </c>
      <c r="F1923" s="282">
        <v>152.16999999999999</v>
      </c>
      <c r="G1923" s="282">
        <v>1922.81</v>
      </c>
    </row>
    <row r="1924" spans="1:7" ht="38.25">
      <c r="A1924" s="351" t="s">
        <v>3949</v>
      </c>
      <c r="B1924" s="352"/>
      <c r="C1924" s="351" t="s">
        <v>3950</v>
      </c>
      <c r="D1924" s="354" t="s">
        <v>2</v>
      </c>
      <c r="E1924" s="282">
        <v>574.52</v>
      </c>
      <c r="F1924" s="282">
        <v>146</v>
      </c>
      <c r="G1924" s="282">
        <v>720.52</v>
      </c>
    </row>
    <row r="1925" spans="1:7" ht="25.5">
      <c r="A1925" s="351" t="s">
        <v>3951</v>
      </c>
      <c r="B1925" s="352"/>
      <c r="C1925" s="351" t="s">
        <v>3952</v>
      </c>
      <c r="D1925" s="354" t="s">
        <v>2</v>
      </c>
      <c r="E1925" s="282">
        <v>73.13</v>
      </c>
      <c r="F1925" s="282">
        <v>73</v>
      </c>
      <c r="G1925" s="282">
        <v>146.13</v>
      </c>
    </row>
    <row r="1926" spans="1:7" ht="25.5">
      <c r="A1926" s="351" t="s">
        <v>3953</v>
      </c>
      <c r="B1926" s="352"/>
      <c r="C1926" s="351" t="s">
        <v>3954</v>
      </c>
      <c r="D1926" s="354" t="s">
        <v>2</v>
      </c>
      <c r="E1926" s="282">
        <v>137.84</v>
      </c>
      <c r="F1926" s="282">
        <v>126.49</v>
      </c>
      <c r="G1926" s="282">
        <v>264.33</v>
      </c>
    </row>
    <row r="1927" spans="1:7" ht="25.5">
      <c r="A1927" s="351" t="s">
        <v>3955</v>
      </c>
      <c r="B1927" s="352"/>
      <c r="C1927" s="351" t="s">
        <v>3956</v>
      </c>
      <c r="D1927" s="354" t="s">
        <v>2</v>
      </c>
      <c r="E1927" s="282">
        <v>363.1</v>
      </c>
      <c r="F1927" s="282">
        <v>146</v>
      </c>
      <c r="G1927" s="282">
        <v>509.1</v>
      </c>
    </row>
    <row r="1928" spans="1:7" ht="12.75">
      <c r="A1928" s="357" t="s">
        <v>3957</v>
      </c>
      <c r="B1928" s="358" t="s">
        <v>8321</v>
      </c>
      <c r="C1928" s="358" t="s">
        <v>8321</v>
      </c>
      <c r="D1928" s="359"/>
      <c r="E1928" s="360"/>
      <c r="F1928" s="360"/>
      <c r="G1928" s="360"/>
    </row>
    <row r="1929" spans="1:7" ht="12.75">
      <c r="A1929" s="351" t="s">
        <v>3958</v>
      </c>
      <c r="B1929" s="352"/>
      <c r="C1929" s="351" t="s">
        <v>3959</v>
      </c>
      <c r="D1929" s="354" t="s">
        <v>2</v>
      </c>
      <c r="E1929" s="282">
        <v>11.88</v>
      </c>
      <c r="F1929" s="282">
        <v>10.96</v>
      </c>
      <c r="G1929" s="282">
        <v>22.84</v>
      </c>
    </row>
    <row r="1930" spans="1:7" ht="12.75">
      <c r="A1930" s="351" t="s">
        <v>3960</v>
      </c>
      <c r="B1930" s="352"/>
      <c r="C1930" s="351" t="s">
        <v>3961</v>
      </c>
      <c r="D1930" s="354" t="s">
        <v>2</v>
      </c>
      <c r="E1930" s="282">
        <v>22.23</v>
      </c>
      <c r="F1930" s="282">
        <v>10.96</v>
      </c>
      <c r="G1930" s="282">
        <v>33.19</v>
      </c>
    </row>
    <row r="1931" spans="1:7" ht="12.75">
      <c r="A1931" s="351" t="s">
        <v>3962</v>
      </c>
      <c r="B1931" s="352"/>
      <c r="C1931" s="351" t="s">
        <v>3963</v>
      </c>
      <c r="D1931" s="354" t="s">
        <v>2</v>
      </c>
      <c r="E1931" s="282">
        <v>34.869999999999997</v>
      </c>
      <c r="F1931" s="282">
        <v>10.96</v>
      </c>
      <c r="G1931" s="282">
        <v>45.83</v>
      </c>
    </row>
    <row r="1932" spans="1:7" ht="12.75">
      <c r="A1932" s="351" t="s">
        <v>3964</v>
      </c>
      <c r="B1932" s="352"/>
      <c r="C1932" s="351" t="s">
        <v>3965</v>
      </c>
      <c r="D1932" s="354" t="s">
        <v>2</v>
      </c>
      <c r="E1932" s="282">
        <v>49.01</v>
      </c>
      <c r="F1932" s="282">
        <v>10.96</v>
      </c>
      <c r="G1932" s="282">
        <v>59.97</v>
      </c>
    </row>
    <row r="1933" spans="1:7" ht="12.75">
      <c r="A1933" s="357" t="s">
        <v>3966</v>
      </c>
      <c r="B1933" s="358" t="s">
        <v>8322</v>
      </c>
      <c r="C1933" s="358" t="s">
        <v>8322</v>
      </c>
      <c r="D1933" s="359"/>
      <c r="E1933" s="360"/>
      <c r="F1933" s="360"/>
      <c r="G1933" s="360"/>
    </row>
    <row r="1934" spans="1:7" ht="25.5">
      <c r="A1934" s="351" t="s">
        <v>3967</v>
      </c>
      <c r="B1934" s="352"/>
      <c r="C1934" s="351" t="s">
        <v>3968</v>
      </c>
      <c r="D1934" s="354" t="s">
        <v>2</v>
      </c>
      <c r="E1934" s="282">
        <v>16.64</v>
      </c>
      <c r="F1934" s="282">
        <v>7.3</v>
      </c>
      <c r="G1934" s="282">
        <v>23.94</v>
      </c>
    </row>
    <row r="1935" spans="1:7" ht="25.5">
      <c r="A1935" s="351" t="s">
        <v>3969</v>
      </c>
      <c r="B1935" s="352"/>
      <c r="C1935" s="351" t="s">
        <v>3970</v>
      </c>
      <c r="D1935" s="354" t="s">
        <v>2</v>
      </c>
      <c r="E1935" s="282">
        <v>18.149999999999999</v>
      </c>
      <c r="F1935" s="282">
        <v>7.3</v>
      </c>
      <c r="G1935" s="282">
        <v>25.45</v>
      </c>
    </row>
    <row r="1936" spans="1:7" ht="12.75">
      <c r="A1936" s="351" t="s">
        <v>3971</v>
      </c>
      <c r="B1936" s="352"/>
      <c r="C1936" s="351" t="s">
        <v>3972</v>
      </c>
      <c r="D1936" s="354" t="s">
        <v>2</v>
      </c>
      <c r="E1936" s="282">
        <v>54.16</v>
      </c>
      <c r="F1936" s="282">
        <v>7.3</v>
      </c>
      <c r="G1936" s="282">
        <v>61.46</v>
      </c>
    </row>
    <row r="1937" spans="1:7" ht="25.5">
      <c r="A1937" s="351" t="s">
        <v>3973</v>
      </c>
      <c r="B1937" s="352"/>
      <c r="C1937" s="351" t="s">
        <v>3974</v>
      </c>
      <c r="D1937" s="354" t="s">
        <v>2</v>
      </c>
      <c r="E1937" s="282">
        <v>33.119999999999997</v>
      </c>
      <c r="F1937" s="282">
        <v>27.38</v>
      </c>
      <c r="G1937" s="282">
        <v>60.5</v>
      </c>
    </row>
    <row r="1938" spans="1:7" ht="12.75">
      <c r="A1938" s="351" t="s">
        <v>3975</v>
      </c>
      <c r="B1938" s="352"/>
      <c r="C1938" s="351" t="s">
        <v>3976</v>
      </c>
      <c r="D1938" s="354" t="s">
        <v>2</v>
      </c>
      <c r="E1938" s="282">
        <v>71.52</v>
      </c>
      <c r="F1938" s="282">
        <v>7.3</v>
      </c>
      <c r="G1938" s="282">
        <v>78.819999999999993</v>
      </c>
    </row>
    <row r="1939" spans="1:7" ht="12.75">
      <c r="A1939" s="351" t="s">
        <v>3977</v>
      </c>
      <c r="B1939" s="352"/>
      <c r="C1939" s="351" t="s">
        <v>3978</v>
      </c>
      <c r="D1939" s="354" t="s">
        <v>2</v>
      </c>
      <c r="E1939" s="282">
        <v>88.28</v>
      </c>
      <c r="F1939" s="282">
        <v>7.3</v>
      </c>
      <c r="G1939" s="282">
        <v>95.58</v>
      </c>
    </row>
    <row r="1940" spans="1:7" ht="12.75">
      <c r="A1940" s="357" t="s">
        <v>3979</v>
      </c>
      <c r="B1940" s="358" t="s">
        <v>8323</v>
      </c>
      <c r="C1940" s="358" t="s">
        <v>8323</v>
      </c>
      <c r="D1940" s="359"/>
      <c r="E1940" s="360"/>
      <c r="F1940" s="360"/>
      <c r="G1940" s="360"/>
    </row>
    <row r="1941" spans="1:7" ht="25.5">
      <c r="A1941" s="351" t="s">
        <v>3980</v>
      </c>
      <c r="B1941" s="352"/>
      <c r="C1941" s="351" t="s">
        <v>3981</v>
      </c>
      <c r="D1941" s="354" t="s">
        <v>1</v>
      </c>
      <c r="E1941" s="282">
        <v>378.51</v>
      </c>
      <c r="F1941" s="282">
        <v>18.260000000000002</v>
      </c>
      <c r="G1941" s="282">
        <v>396.77</v>
      </c>
    </row>
    <row r="1942" spans="1:7" ht="25.5">
      <c r="A1942" s="351" t="s">
        <v>3982</v>
      </c>
      <c r="B1942" s="352"/>
      <c r="C1942" s="351" t="s">
        <v>3983</v>
      </c>
      <c r="D1942" s="354" t="s">
        <v>1</v>
      </c>
      <c r="E1942" s="282">
        <v>319.25</v>
      </c>
      <c r="F1942" s="282">
        <v>18.260000000000002</v>
      </c>
      <c r="G1942" s="282">
        <v>337.51</v>
      </c>
    </row>
    <row r="1943" spans="1:7" ht="12.75">
      <c r="A1943" s="357" t="s">
        <v>3984</v>
      </c>
      <c r="B1943" s="358" t="s">
        <v>8324</v>
      </c>
      <c r="C1943" s="358" t="s">
        <v>8324</v>
      </c>
      <c r="D1943" s="359"/>
      <c r="E1943" s="360"/>
      <c r="F1943" s="360"/>
      <c r="G1943" s="360"/>
    </row>
    <row r="1944" spans="1:7" ht="25.5">
      <c r="A1944" s="351" t="s">
        <v>3985</v>
      </c>
      <c r="B1944" s="352"/>
      <c r="C1944" s="351" t="s">
        <v>3986</v>
      </c>
      <c r="D1944" s="354" t="s">
        <v>2</v>
      </c>
      <c r="E1944" s="282">
        <v>144.66</v>
      </c>
      <c r="F1944" s="282">
        <v>17.11</v>
      </c>
      <c r="G1944" s="282">
        <v>161.77000000000001</v>
      </c>
    </row>
    <row r="1945" spans="1:7" ht="25.5">
      <c r="A1945" s="351" t="s">
        <v>3987</v>
      </c>
      <c r="B1945" s="352"/>
      <c r="C1945" s="351" t="s">
        <v>3988</v>
      </c>
      <c r="D1945" s="354" t="s">
        <v>2</v>
      </c>
      <c r="E1945" s="282">
        <v>162.22999999999999</v>
      </c>
      <c r="F1945" s="282">
        <v>17.11</v>
      </c>
      <c r="G1945" s="282">
        <v>179.34</v>
      </c>
    </row>
    <row r="1946" spans="1:7" ht="25.5">
      <c r="A1946" s="351" t="s">
        <v>3989</v>
      </c>
      <c r="B1946" s="352"/>
      <c r="C1946" s="351" t="s">
        <v>3990</v>
      </c>
      <c r="D1946" s="354" t="s">
        <v>2</v>
      </c>
      <c r="E1946" s="282">
        <v>150.16</v>
      </c>
      <c r="F1946" s="282">
        <v>17.11</v>
      </c>
      <c r="G1946" s="282">
        <v>167.27</v>
      </c>
    </row>
    <row r="1947" spans="1:7" ht="25.5">
      <c r="A1947" s="351" t="s">
        <v>3991</v>
      </c>
      <c r="B1947" s="352"/>
      <c r="C1947" s="351" t="s">
        <v>3992</v>
      </c>
      <c r="D1947" s="354" t="s">
        <v>2</v>
      </c>
      <c r="E1947" s="282">
        <v>149.52000000000001</v>
      </c>
      <c r="F1947" s="282">
        <v>17.11</v>
      </c>
      <c r="G1947" s="282">
        <v>166.63</v>
      </c>
    </row>
    <row r="1948" spans="1:7" ht="12.75">
      <c r="A1948" s="357" t="s">
        <v>3993</v>
      </c>
      <c r="B1948" s="358" t="s">
        <v>8325</v>
      </c>
      <c r="C1948" s="358" t="s">
        <v>8325</v>
      </c>
      <c r="D1948" s="359"/>
      <c r="E1948" s="360"/>
      <c r="F1948" s="360"/>
      <c r="G1948" s="360"/>
    </row>
    <row r="1949" spans="1:7" ht="25.5">
      <c r="A1949" s="351" t="s">
        <v>3994</v>
      </c>
      <c r="B1949" s="352"/>
      <c r="C1949" s="351" t="s">
        <v>3995</v>
      </c>
      <c r="D1949" s="354" t="s">
        <v>2</v>
      </c>
      <c r="E1949" s="282">
        <v>121513.85</v>
      </c>
      <c r="F1949" s="282">
        <v>1407.56</v>
      </c>
      <c r="G1949" s="282">
        <v>122921.41</v>
      </c>
    </row>
    <row r="1950" spans="1:7" ht="25.5">
      <c r="A1950" s="351" t="s">
        <v>3996</v>
      </c>
      <c r="B1950" s="352"/>
      <c r="C1950" s="351" t="s">
        <v>3997</v>
      </c>
      <c r="D1950" s="354" t="s">
        <v>2</v>
      </c>
      <c r="E1950" s="282">
        <v>162901.97</v>
      </c>
      <c r="F1950" s="282">
        <v>1407.56</v>
      </c>
      <c r="G1950" s="282">
        <v>164309.53</v>
      </c>
    </row>
    <row r="1951" spans="1:7" ht="25.5">
      <c r="A1951" s="351" t="s">
        <v>3998</v>
      </c>
      <c r="B1951" s="352"/>
      <c r="C1951" s="351" t="s">
        <v>3999</v>
      </c>
      <c r="D1951" s="354" t="s">
        <v>2</v>
      </c>
      <c r="E1951" s="282">
        <v>66974.06</v>
      </c>
      <c r="F1951" s="282">
        <v>1407.56</v>
      </c>
      <c r="G1951" s="282">
        <v>68381.62</v>
      </c>
    </row>
    <row r="1952" spans="1:7" ht="25.5">
      <c r="A1952" s="351" t="s">
        <v>4000</v>
      </c>
      <c r="B1952" s="352"/>
      <c r="C1952" s="351" t="s">
        <v>4001</v>
      </c>
      <c r="D1952" s="354" t="s">
        <v>2</v>
      </c>
      <c r="E1952" s="282">
        <v>82641.58</v>
      </c>
      <c r="F1952" s="282">
        <v>1407.56</v>
      </c>
      <c r="G1952" s="282">
        <v>84049.14</v>
      </c>
    </row>
    <row r="1953" spans="1:7" ht="25.5">
      <c r="A1953" s="351" t="s">
        <v>4002</v>
      </c>
      <c r="B1953" s="352"/>
      <c r="C1953" s="351" t="s">
        <v>4003</v>
      </c>
      <c r="D1953" s="354" t="s">
        <v>2</v>
      </c>
      <c r="E1953" s="282">
        <v>61001.23</v>
      </c>
      <c r="F1953" s="282">
        <v>751.35</v>
      </c>
      <c r="G1953" s="282">
        <v>61752.58</v>
      </c>
    </row>
    <row r="1954" spans="1:7" ht="25.5">
      <c r="A1954" s="351" t="s">
        <v>4004</v>
      </c>
      <c r="B1954" s="352"/>
      <c r="C1954" s="351" t="s">
        <v>4005</v>
      </c>
      <c r="D1954" s="354" t="s">
        <v>2</v>
      </c>
      <c r="E1954" s="282">
        <v>108352.55</v>
      </c>
      <c r="F1954" s="282">
        <v>1407.56</v>
      </c>
      <c r="G1954" s="282">
        <v>109760.11</v>
      </c>
    </row>
    <row r="1955" spans="1:7" ht="25.5">
      <c r="A1955" s="351" t="s">
        <v>4006</v>
      </c>
      <c r="B1955" s="352"/>
      <c r="C1955" s="351" t="s">
        <v>4007</v>
      </c>
      <c r="D1955" s="354" t="s">
        <v>2</v>
      </c>
      <c r="E1955" s="282">
        <v>217872.56</v>
      </c>
      <c r="F1955" s="282">
        <v>1557.83</v>
      </c>
      <c r="G1955" s="282">
        <v>219430.39</v>
      </c>
    </row>
    <row r="1956" spans="1:7" ht="38.25">
      <c r="A1956" s="351" t="s">
        <v>4008</v>
      </c>
      <c r="B1956" s="352"/>
      <c r="C1956" s="351" t="s">
        <v>4009</v>
      </c>
      <c r="D1956" s="354" t="s">
        <v>2</v>
      </c>
      <c r="E1956" s="282">
        <v>109191.67</v>
      </c>
      <c r="F1956" s="282">
        <v>1407.56</v>
      </c>
      <c r="G1956" s="282">
        <v>110599.23</v>
      </c>
    </row>
    <row r="1957" spans="1:7" ht="38.25">
      <c r="A1957" s="351" t="s">
        <v>4010</v>
      </c>
      <c r="B1957" s="352"/>
      <c r="C1957" s="351" t="s">
        <v>4011</v>
      </c>
      <c r="D1957" s="354" t="s">
        <v>2</v>
      </c>
      <c r="E1957" s="282">
        <v>242945.47</v>
      </c>
      <c r="F1957" s="282">
        <v>1543.56</v>
      </c>
      <c r="G1957" s="282">
        <v>244489.03</v>
      </c>
    </row>
    <row r="1958" spans="1:7" ht="25.5">
      <c r="A1958" s="351" t="s">
        <v>428</v>
      </c>
      <c r="B1958" s="352"/>
      <c r="C1958" s="351" t="s">
        <v>427</v>
      </c>
      <c r="D1958" s="354" t="s">
        <v>2</v>
      </c>
      <c r="E1958" s="282">
        <v>201806.63</v>
      </c>
      <c r="F1958" s="282">
        <v>1557.83</v>
      </c>
      <c r="G1958" s="282">
        <v>203364.46</v>
      </c>
    </row>
    <row r="1959" spans="1:7" ht="12.75">
      <c r="A1959" s="357" t="s">
        <v>4012</v>
      </c>
      <c r="B1959" s="358" t="s">
        <v>8326</v>
      </c>
      <c r="C1959" s="358" t="s">
        <v>8326</v>
      </c>
      <c r="D1959" s="359"/>
      <c r="E1959" s="360"/>
      <c r="F1959" s="360"/>
      <c r="G1959" s="360"/>
    </row>
    <row r="1960" spans="1:7" ht="25.5">
      <c r="A1960" s="351" t="s">
        <v>4013</v>
      </c>
      <c r="B1960" s="352"/>
      <c r="C1960" s="351" t="s">
        <v>4014</v>
      </c>
      <c r="D1960" s="354" t="s">
        <v>2</v>
      </c>
      <c r="E1960" s="282">
        <v>14428.14</v>
      </c>
      <c r="F1960" s="282">
        <v>751.35</v>
      </c>
      <c r="G1960" s="282">
        <v>15179.49</v>
      </c>
    </row>
    <row r="1961" spans="1:7" ht="25.5">
      <c r="A1961" s="351" t="s">
        <v>4015</v>
      </c>
      <c r="B1961" s="352"/>
      <c r="C1961" s="351" t="s">
        <v>4016</v>
      </c>
      <c r="D1961" s="354" t="s">
        <v>2</v>
      </c>
      <c r="E1961" s="282">
        <v>10484.450000000001</v>
      </c>
      <c r="F1961" s="282">
        <v>751.35</v>
      </c>
      <c r="G1961" s="282">
        <v>11235.8</v>
      </c>
    </row>
    <row r="1962" spans="1:7" ht="25.5">
      <c r="A1962" s="351" t="s">
        <v>4017</v>
      </c>
      <c r="B1962" s="352"/>
      <c r="C1962" s="351" t="s">
        <v>4018</v>
      </c>
      <c r="D1962" s="354" t="s">
        <v>2</v>
      </c>
      <c r="E1962" s="282">
        <v>41972.63</v>
      </c>
      <c r="F1962" s="282">
        <v>1202.1600000000001</v>
      </c>
      <c r="G1962" s="282">
        <v>43174.79</v>
      </c>
    </row>
    <row r="1963" spans="1:7" ht="25.5">
      <c r="A1963" s="351" t="s">
        <v>4019</v>
      </c>
      <c r="B1963" s="352"/>
      <c r="C1963" s="351" t="s">
        <v>4020</v>
      </c>
      <c r="D1963" s="354" t="s">
        <v>2</v>
      </c>
      <c r="E1963" s="282">
        <v>73706.95</v>
      </c>
      <c r="F1963" s="282">
        <v>1202.1600000000001</v>
      </c>
      <c r="G1963" s="282">
        <v>74909.11</v>
      </c>
    </row>
    <row r="1964" spans="1:7" ht="25.5">
      <c r="A1964" s="351" t="s">
        <v>4021</v>
      </c>
      <c r="B1964" s="352"/>
      <c r="C1964" s="351" t="s">
        <v>4022</v>
      </c>
      <c r="D1964" s="354" t="s">
        <v>2</v>
      </c>
      <c r="E1964" s="282">
        <v>3632.45</v>
      </c>
      <c r="F1964" s="282">
        <v>300.54000000000002</v>
      </c>
      <c r="G1964" s="282">
        <v>3932.99</v>
      </c>
    </row>
    <row r="1965" spans="1:7" ht="25.5">
      <c r="A1965" s="351" t="s">
        <v>494</v>
      </c>
      <c r="B1965" s="352"/>
      <c r="C1965" s="351" t="s">
        <v>4023</v>
      </c>
      <c r="D1965" s="354" t="s">
        <v>2</v>
      </c>
      <c r="E1965" s="282">
        <v>4094.29</v>
      </c>
      <c r="F1965" s="282">
        <v>300.54000000000002</v>
      </c>
      <c r="G1965" s="282">
        <v>4394.83</v>
      </c>
    </row>
    <row r="1966" spans="1:7" ht="25.5">
      <c r="A1966" s="351" t="s">
        <v>4024</v>
      </c>
      <c r="B1966" s="352"/>
      <c r="C1966" s="351" t="s">
        <v>4025</v>
      </c>
      <c r="D1966" s="354" t="s">
        <v>2</v>
      </c>
      <c r="E1966" s="282">
        <v>8539.1</v>
      </c>
      <c r="F1966" s="282">
        <v>751.35</v>
      </c>
      <c r="G1966" s="282">
        <v>9290.4500000000007</v>
      </c>
    </row>
    <row r="1967" spans="1:7" ht="25.5">
      <c r="A1967" s="351" t="s">
        <v>4026</v>
      </c>
      <c r="B1967" s="352"/>
      <c r="C1967" s="351" t="s">
        <v>4027</v>
      </c>
      <c r="D1967" s="354" t="s">
        <v>2</v>
      </c>
      <c r="E1967" s="282">
        <v>16548.32</v>
      </c>
      <c r="F1967" s="282">
        <v>751.35</v>
      </c>
      <c r="G1967" s="282">
        <v>17299.669999999998</v>
      </c>
    </row>
    <row r="1968" spans="1:7" ht="25.5">
      <c r="A1968" s="351" t="s">
        <v>4028</v>
      </c>
      <c r="B1968" s="352"/>
      <c r="C1968" s="351" t="s">
        <v>4029</v>
      </c>
      <c r="D1968" s="354" t="s">
        <v>2</v>
      </c>
      <c r="E1968" s="282">
        <v>8226.24</v>
      </c>
      <c r="F1968" s="282">
        <v>751.35</v>
      </c>
      <c r="G1968" s="282">
        <v>8977.59</v>
      </c>
    </row>
    <row r="1969" spans="1:7" ht="25.5">
      <c r="A1969" s="351" t="s">
        <v>4030</v>
      </c>
      <c r="B1969" s="352"/>
      <c r="C1969" s="351" t="s">
        <v>4031</v>
      </c>
      <c r="D1969" s="354" t="s">
        <v>2</v>
      </c>
      <c r="E1969" s="282">
        <v>50534.45</v>
      </c>
      <c r="F1969" s="282">
        <v>1202.1600000000001</v>
      </c>
      <c r="G1969" s="282">
        <v>51736.61</v>
      </c>
    </row>
    <row r="1970" spans="1:7" ht="25.5">
      <c r="A1970" s="351" t="s">
        <v>448</v>
      </c>
      <c r="B1970" s="352"/>
      <c r="C1970" s="351" t="s">
        <v>437</v>
      </c>
      <c r="D1970" s="354" t="s">
        <v>2</v>
      </c>
      <c r="E1970" s="282">
        <v>8354.66</v>
      </c>
      <c r="F1970" s="282">
        <v>300.54000000000002</v>
      </c>
      <c r="G1970" s="282">
        <v>8655.2000000000007</v>
      </c>
    </row>
    <row r="1971" spans="1:7" ht="25.5">
      <c r="A1971" s="351" t="s">
        <v>4032</v>
      </c>
      <c r="B1971" s="352"/>
      <c r="C1971" s="351" t="s">
        <v>4033</v>
      </c>
      <c r="D1971" s="354" t="s">
        <v>2</v>
      </c>
      <c r="E1971" s="282">
        <v>32930.92</v>
      </c>
      <c r="F1971" s="282">
        <v>1202.1600000000001</v>
      </c>
      <c r="G1971" s="282">
        <v>34133.08</v>
      </c>
    </row>
    <row r="1972" spans="1:7" ht="25.5">
      <c r="A1972" s="351" t="s">
        <v>4034</v>
      </c>
      <c r="B1972" s="352"/>
      <c r="C1972" s="351" t="s">
        <v>4035</v>
      </c>
      <c r="D1972" s="354" t="s">
        <v>2</v>
      </c>
      <c r="E1972" s="282">
        <v>39033.629999999997</v>
      </c>
      <c r="F1972" s="282">
        <v>1202.1600000000001</v>
      </c>
      <c r="G1972" s="282">
        <v>40235.79</v>
      </c>
    </row>
    <row r="1973" spans="1:7" ht="25.5">
      <c r="A1973" s="351" t="s">
        <v>4036</v>
      </c>
      <c r="B1973" s="352"/>
      <c r="C1973" s="351" t="s">
        <v>4037</v>
      </c>
      <c r="D1973" s="354" t="s">
        <v>2</v>
      </c>
      <c r="E1973" s="282">
        <v>62271.59</v>
      </c>
      <c r="F1973" s="282">
        <v>1202.1600000000001</v>
      </c>
      <c r="G1973" s="282">
        <v>63473.75</v>
      </c>
    </row>
    <row r="1974" spans="1:7" ht="25.5">
      <c r="A1974" s="351" t="s">
        <v>4038</v>
      </c>
      <c r="B1974" s="352"/>
      <c r="C1974" s="351" t="s">
        <v>4039</v>
      </c>
      <c r="D1974" s="354" t="s">
        <v>2</v>
      </c>
      <c r="E1974" s="282">
        <v>38820.18</v>
      </c>
      <c r="F1974" s="282">
        <v>751.35</v>
      </c>
      <c r="G1974" s="282">
        <v>39571.53</v>
      </c>
    </row>
    <row r="1975" spans="1:7" ht="25.5">
      <c r="A1975" s="351" t="s">
        <v>4040</v>
      </c>
      <c r="B1975" s="352"/>
      <c r="C1975" s="351" t="s">
        <v>4041</v>
      </c>
      <c r="D1975" s="354" t="s">
        <v>2</v>
      </c>
      <c r="E1975" s="282">
        <v>12113.43</v>
      </c>
      <c r="F1975" s="282">
        <v>751.35</v>
      </c>
      <c r="G1975" s="282">
        <v>12864.78</v>
      </c>
    </row>
    <row r="1976" spans="1:7" ht="25.5">
      <c r="A1976" s="351" t="s">
        <v>4042</v>
      </c>
      <c r="B1976" s="352"/>
      <c r="C1976" s="351" t="s">
        <v>4043</v>
      </c>
      <c r="D1976" s="354" t="s">
        <v>2</v>
      </c>
      <c r="E1976" s="282">
        <v>78691.55</v>
      </c>
      <c r="F1976" s="282">
        <v>1202.1600000000001</v>
      </c>
      <c r="G1976" s="282">
        <v>79893.710000000006</v>
      </c>
    </row>
    <row r="1977" spans="1:7" ht="25.5">
      <c r="A1977" s="351" t="s">
        <v>4044</v>
      </c>
      <c r="B1977" s="352"/>
      <c r="C1977" s="351" t="s">
        <v>4045</v>
      </c>
      <c r="D1977" s="354" t="s">
        <v>2</v>
      </c>
      <c r="E1977" s="282">
        <v>17274.28</v>
      </c>
      <c r="F1977" s="282">
        <v>751.35</v>
      </c>
      <c r="G1977" s="282">
        <v>18025.63</v>
      </c>
    </row>
    <row r="1978" spans="1:7" ht="25.5">
      <c r="A1978" s="351" t="s">
        <v>4046</v>
      </c>
      <c r="B1978" s="352"/>
      <c r="C1978" s="351" t="s">
        <v>4047</v>
      </c>
      <c r="D1978" s="354" t="s">
        <v>2</v>
      </c>
      <c r="E1978" s="282">
        <v>20108.16</v>
      </c>
      <c r="F1978" s="282">
        <v>751.35</v>
      </c>
      <c r="G1978" s="282">
        <v>20859.509999999998</v>
      </c>
    </row>
    <row r="1979" spans="1:7" ht="12.75">
      <c r="A1979" s="357" t="s">
        <v>4048</v>
      </c>
      <c r="B1979" s="358" t="s">
        <v>8327</v>
      </c>
      <c r="C1979" s="358" t="s">
        <v>8327</v>
      </c>
      <c r="D1979" s="359"/>
      <c r="E1979" s="360"/>
      <c r="F1979" s="360"/>
      <c r="G1979" s="360"/>
    </row>
    <row r="1980" spans="1:7" ht="25.5">
      <c r="A1980" s="351" t="s">
        <v>4049</v>
      </c>
      <c r="B1980" s="352"/>
      <c r="C1980" s="351" t="s">
        <v>4050</v>
      </c>
      <c r="D1980" s="354" t="s">
        <v>16</v>
      </c>
      <c r="E1980" s="282">
        <v>32.06</v>
      </c>
      <c r="F1980" s="282">
        <v>14.6</v>
      </c>
      <c r="G1980" s="282">
        <v>46.66</v>
      </c>
    </row>
    <row r="1981" spans="1:7" ht="12.75">
      <c r="A1981" s="351" t="s">
        <v>4051</v>
      </c>
      <c r="B1981" s="352"/>
      <c r="C1981" s="351" t="s">
        <v>4052</v>
      </c>
      <c r="D1981" s="354" t="s">
        <v>2</v>
      </c>
      <c r="E1981" s="282">
        <v>34.25</v>
      </c>
      <c r="F1981" s="282">
        <v>7.3</v>
      </c>
      <c r="G1981" s="282">
        <v>41.55</v>
      </c>
    </row>
    <row r="1982" spans="1:7" ht="12.75">
      <c r="A1982" s="351" t="s">
        <v>4053</v>
      </c>
      <c r="B1982" s="352"/>
      <c r="C1982" s="351" t="s">
        <v>4054</v>
      </c>
      <c r="D1982" s="354" t="s">
        <v>2</v>
      </c>
      <c r="E1982" s="282">
        <v>927.92</v>
      </c>
      <c r="F1982" s="282">
        <v>47.57</v>
      </c>
      <c r="G1982" s="282">
        <v>975.49</v>
      </c>
    </row>
    <row r="1983" spans="1:7" ht="12.75">
      <c r="A1983" s="351" t="s">
        <v>4055</v>
      </c>
      <c r="B1983" s="352"/>
      <c r="C1983" s="351" t="s">
        <v>4056</v>
      </c>
      <c r="D1983" s="354" t="s">
        <v>2</v>
      </c>
      <c r="E1983" s="282">
        <v>12.64</v>
      </c>
      <c r="F1983" s="282">
        <v>7.3</v>
      </c>
      <c r="G1983" s="282">
        <v>19.940000000000001</v>
      </c>
    </row>
    <row r="1984" spans="1:7" ht="12.75">
      <c r="A1984" s="351" t="s">
        <v>4057</v>
      </c>
      <c r="B1984" s="352"/>
      <c r="C1984" s="351" t="s">
        <v>4058</v>
      </c>
      <c r="D1984" s="354" t="s">
        <v>2</v>
      </c>
      <c r="E1984" s="282">
        <v>1.74</v>
      </c>
      <c r="F1984" s="282">
        <v>5.48</v>
      </c>
      <c r="G1984" s="282">
        <v>7.22</v>
      </c>
    </row>
    <row r="1985" spans="1:7" ht="12.75">
      <c r="A1985" s="351" t="s">
        <v>4059</v>
      </c>
      <c r="B1985" s="352"/>
      <c r="C1985" s="351" t="s">
        <v>4060</v>
      </c>
      <c r="D1985" s="354" t="s">
        <v>2</v>
      </c>
      <c r="E1985" s="282">
        <v>13.01</v>
      </c>
      <c r="F1985" s="282">
        <v>7.3</v>
      </c>
      <c r="G1985" s="282">
        <v>20.309999999999999</v>
      </c>
    </row>
    <row r="1986" spans="1:7" ht="25.5">
      <c r="A1986" s="351" t="s">
        <v>4061</v>
      </c>
      <c r="B1986" s="352"/>
      <c r="C1986" s="351" t="s">
        <v>4062</v>
      </c>
      <c r="D1986" s="354" t="s">
        <v>2</v>
      </c>
      <c r="E1986" s="282">
        <v>332.83</v>
      </c>
      <c r="F1986" s="282">
        <v>0.75</v>
      </c>
      <c r="G1986" s="282">
        <v>333.58</v>
      </c>
    </row>
    <row r="1987" spans="1:7" ht="25.5">
      <c r="A1987" s="351" t="s">
        <v>4063</v>
      </c>
      <c r="B1987" s="352"/>
      <c r="C1987" s="351" t="s">
        <v>4064</v>
      </c>
      <c r="D1987" s="354" t="s">
        <v>2</v>
      </c>
      <c r="E1987" s="282">
        <v>250.91</v>
      </c>
      <c r="F1987" s="282">
        <v>18.260000000000002</v>
      </c>
      <c r="G1987" s="282">
        <v>269.17</v>
      </c>
    </row>
    <row r="1988" spans="1:7" ht="25.5">
      <c r="A1988" s="351" t="s">
        <v>4065</v>
      </c>
      <c r="B1988" s="352"/>
      <c r="C1988" s="351" t="s">
        <v>4066</v>
      </c>
      <c r="D1988" s="354" t="s">
        <v>2</v>
      </c>
      <c r="E1988" s="282">
        <v>120</v>
      </c>
      <c r="F1988" s="282">
        <v>18.260000000000002</v>
      </c>
      <c r="G1988" s="282">
        <v>138.26</v>
      </c>
    </row>
    <row r="1989" spans="1:7" ht="12.75">
      <c r="A1989" s="351" t="s">
        <v>4067</v>
      </c>
      <c r="B1989" s="352"/>
      <c r="C1989" s="351" t="s">
        <v>4068</v>
      </c>
      <c r="D1989" s="354" t="s">
        <v>2</v>
      </c>
      <c r="E1989" s="282">
        <v>152.63</v>
      </c>
      <c r="F1989" s="282">
        <v>102.7</v>
      </c>
      <c r="G1989" s="282">
        <v>255.33</v>
      </c>
    </row>
    <row r="1990" spans="1:7" ht="25.5">
      <c r="A1990" s="351" t="s">
        <v>4069</v>
      </c>
      <c r="B1990" s="352"/>
      <c r="C1990" s="351" t="s">
        <v>4070</v>
      </c>
      <c r="D1990" s="354" t="s">
        <v>4071</v>
      </c>
      <c r="E1990" s="282">
        <v>388.86</v>
      </c>
      <c r="F1990" s="282">
        <v>0.75</v>
      </c>
      <c r="G1990" s="282">
        <v>389.61</v>
      </c>
    </row>
    <row r="1991" spans="1:7" ht="12.75">
      <c r="A1991" s="351" t="s">
        <v>4072</v>
      </c>
      <c r="B1991" s="352"/>
      <c r="C1991" s="351" t="s">
        <v>4073</v>
      </c>
      <c r="D1991" s="354" t="s">
        <v>2</v>
      </c>
      <c r="E1991" s="282">
        <v>16.34</v>
      </c>
      <c r="F1991" s="282">
        <v>36.5</v>
      </c>
      <c r="G1991" s="282">
        <v>52.84</v>
      </c>
    </row>
    <row r="1992" spans="1:7" ht="12.75">
      <c r="A1992" s="351" t="s">
        <v>4074</v>
      </c>
      <c r="B1992" s="352"/>
      <c r="C1992" s="351" t="s">
        <v>4075</v>
      </c>
      <c r="D1992" s="354" t="s">
        <v>4071</v>
      </c>
      <c r="E1992" s="282">
        <v>295.13</v>
      </c>
      <c r="F1992" s="282">
        <v>0.75</v>
      </c>
      <c r="G1992" s="282">
        <v>295.88</v>
      </c>
    </row>
    <row r="1993" spans="1:7" ht="12.75">
      <c r="A1993" s="351" t="s">
        <v>4076</v>
      </c>
      <c r="B1993" s="352"/>
      <c r="C1993" s="351" t="s">
        <v>4077</v>
      </c>
      <c r="D1993" s="354" t="s">
        <v>2</v>
      </c>
      <c r="E1993" s="282">
        <v>0</v>
      </c>
      <c r="F1993" s="282">
        <v>205.4</v>
      </c>
      <c r="G1993" s="282">
        <v>205.4</v>
      </c>
    </row>
    <row r="1994" spans="1:7" ht="12.75">
      <c r="A1994" s="351" t="s">
        <v>4078</v>
      </c>
      <c r="B1994" s="352"/>
      <c r="C1994" s="351" t="s">
        <v>4079</v>
      </c>
      <c r="D1994" s="354" t="s">
        <v>287</v>
      </c>
      <c r="E1994" s="282">
        <v>11.26</v>
      </c>
      <c r="F1994" s="282">
        <v>0.59</v>
      </c>
      <c r="G1994" s="282">
        <v>11.85</v>
      </c>
    </row>
    <row r="1995" spans="1:7" ht="12.75">
      <c r="A1995" s="351" t="s">
        <v>4080</v>
      </c>
      <c r="B1995" s="352"/>
      <c r="C1995" s="351" t="s">
        <v>4081</v>
      </c>
      <c r="D1995" s="354" t="s">
        <v>287</v>
      </c>
      <c r="E1995" s="282">
        <v>11.26</v>
      </c>
      <c r="F1995" s="282">
        <v>0.89</v>
      </c>
      <c r="G1995" s="282">
        <v>12.15</v>
      </c>
    </row>
    <row r="1996" spans="1:7" ht="38.25">
      <c r="A1996" s="351" t="s">
        <v>4082</v>
      </c>
      <c r="B1996" s="352"/>
      <c r="C1996" s="351" t="s">
        <v>4083</v>
      </c>
      <c r="D1996" s="354" t="s">
        <v>2</v>
      </c>
      <c r="E1996" s="282">
        <v>37.89</v>
      </c>
      <c r="F1996" s="282">
        <v>7.43</v>
      </c>
      <c r="G1996" s="282">
        <v>45.32</v>
      </c>
    </row>
    <row r="1997" spans="1:7" ht="12.75">
      <c r="A1997" s="351" t="s">
        <v>4084</v>
      </c>
      <c r="B1997" s="352"/>
      <c r="C1997" s="351" t="s">
        <v>4085</v>
      </c>
      <c r="D1997" s="354" t="s">
        <v>4071</v>
      </c>
      <c r="E1997" s="282">
        <v>31.25</v>
      </c>
      <c r="F1997" s="282">
        <v>0.75</v>
      </c>
      <c r="G1997" s="282">
        <v>32</v>
      </c>
    </row>
    <row r="1998" spans="1:7" ht="12.75">
      <c r="A1998" s="351" t="s">
        <v>4086</v>
      </c>
      <c r="B1998" s="352"/>
      <c r="C1998" s="351" t="s">
        <v>4087</v>
      </c>
      <c r="D1998" s="354" t="s">
        <v>2</v>
      </c>
      <c r="E1998" s="282">
        <v>8.67</v>
      </c>
      <c r="F1998" s="282">
        <v>51.35</v>
      </c>
      <c r="G1998" s="282">
        <v>60.02</v>
      </c>
    </row>
    <row r="1999" spans="1:7" ht="12.75">
      <c r="A1999" s="351" t="s">
        <v>4088</v>
      </c>
      <c r="B1999" s="352"/>
      <c r="C1999" s="351" t="s">
        <v>4089</v>
      </c>
      <c r="D1999" s="354" t="s">
        <v>2</v>
      </c>
      <c r="E1999" s="282">
        <v>35.82</v>
      </c>
      <c r="F1999" s="282">
        <v>0.75</v>
      </c>
      <c r="G1999" s="282">
        <v>36.57</v>
      </c>
    </row>
    <row r="2000" spans="1:7" ht="25.5">
      <c r="A2000" s="351" t="s">
        <v>4090</v>
      </c>
      <c r="B2000" s="352"/>
      <c r="C2000" s="351" t="s">
        <v>4091</v>
      </c>
      <c r="D2000" s="354" t="s">
        <v>2</v>
      </c>
      <c r="E2000" s="282">
        <v>90.47</v>
      </c>
      <c r="F2000" s="282">
        <v>102.7</v>
      </c>
      <c r="G2000" s="282">
        <v>193.17</v>
      </c>
    </row>
    <row r="2001" spans="1:7" ht="25.5">
      <c r="A2001" s="351" t="s">
        <v>4092</v>
      </c>
      <c r="B2001" s="352"/>
      <c r="C2001" s="351" t="s">
        <v>4093</v>
      </c>
      <c r="D2001" s="354" t="s">
        <v>2</v>
      </c>
      <c r="E2001" s="282">
        <v>269.3</v>
      </c>
      <c r="F2001" s="282">
        <v>0.75</v>
      </c>
      <c r="G2001" s="282">
        <v>270.05</v>
      </c>
    </row>
    <row r="2002" spans="1:7" ht="25.5">
      <c r="A2002" s="351" t="s">
        <v>4094</v>
      </c>
      <c r="B2002" s="352"/>
      <c r="C2002" s="351" t="s">
        <v>4095</v>
      </c>
      <c r="D2002" s="354" t="s">
        <v>2</v>
      </c>
      <c r="E2002" s="282">
        <v>324.69</v>
      </c>
      <c r="F2002" s="282">
        <v>102.7</v>
      </c>
      <c r="G2002" s="282">
        <v>427.39</v>
      </c>
    </row>
    <row r="2003" spans="1:7" ht="25.5">
      <c r="A2003" s="351" t="s">
        <v>4096</v>
      </c>
      <c r="B2003" s="352"/>
      <c r="C2003" s="351" t="s">
        <v>4097</v>
      </c>
      <c r="D2003" s="354" t="s">
        <v>2</v>
      </c>
      <c r="E2003" s="282">
        <v>1767.92</v>
      </c>
      <c r="F2003" s="282">
        <v>36.5</v>
      </c>
      <c r="G2003" s="282">
        <v>1804.42</v>
      </c>
    </row>
    <row r="2004" spans="1:7" ht="25.5">
      <c r="A2004" s="351" t="s">
        <v>4098</v>
      </c>
      <c r="B2004" s="352"/>
      <c r="C2004" s="351" t="s">
        <v>4099</v>
      </c>
      <c r="D2004" s="354" t="s">
        <v>2</v>
      </c>
      <c r="E2004" s="282">
        <v>2639.81</v>
      </c>
      <c r="F2004" s="282">
        <v>36.5</v>
      </c>
      <c r="G2004" s="282">
        <v>2676.31</v>
      </c>
    </row>
    <row r="2005" spans="1:7" ht="25.5">
      <c r="A2005" s="351" t="s">
        <v>4100</v>
      </c>
      <c r="B2005" s="352"/>
      <c r="C2005" s="351" t="s">
        <v>4101</v>
      </c>
      <c r="D2005" s="354" t="s">
        <v>2</v>
      </c>
      <c r="E2005" s="282">
        <v>2856.27</v>
      </c>
      <c r="F2005" s="282">
        <v>36.5</v>
      </c>
      <c r="G2005" s="282">
        <v>2892.77</v>
      </c>
    </row>
    <row r="2006" spans="1:7" ht="12.75">
      <c r="A2006" s="361" t="s">
        <v>4102</v>
      </c>
      <c r="B2006" s="361" t="s">
        <v>8328</v>
      </c>
      <c r="C2006" s="361" t="s">
        <v>8328</v>
      </c>
      <c r="D2006" s="362"/>
      <c r="E2006" s="363"/>
      <c r="F2006" s="363"/>
      <c r="G2006" s="363"/>
    </row>
    <row r="2007" spans="1:7" ht="12.75">
      <c r="A2007" s="348" t="s">
        <v>4103</v>
      </c>
      <c r="B2007" s="348" t="s">
        <v>8329</v>
      </c>
      <c r="C2007" s="348" t="s">
        <v>8329</v>
      </c>
      <c r="D2007" s="349"/>
      <c r="E2007" s="350"/>
      <c r="F2007" s="350"/>
      <c r="G2007" s="350"/>
    </row>
    <row r="2008" spans="1:7" ht="25.5">
      <c r="A2008" s="351" t="s">
        <v>4104</v>
      </c>
      <c r="B2008" s="352"/>
      <c r="C2008" s="351" t="s">
        <v>4105</v>
      </c>
      <c r="D2008" s="354" t="s">
        <v>2</v>
      </c>
      <c r="E2008" s="282">
        <v>39.590000000000003</v>
      </c>
      <c r="F2008" s="282">
        <v>62.84</v>
      </c>
      <c r="G2008" s="282">
        <v>102.43</v>
      </c>
    </row>
    <row r="2009" spans="1:7" ht="25.5">
      <c r="A2009" s="351" t="s">
        <v>4106</v>
      </c>
      <c r="B2009" s="352"/>
      <c r="C2009" s="351" t="s">
        <v>4107</v>
      </c>
      <c r="D2009" s="354" t="s">
        <v>2</v>
      </c>
      <c r="E2009" s="282">
        <v>81.13</v>
      </c>
      <c r="F2009" s="282">
        <v>87.68</v>
      </c>
      <c r="G2009" s="282">
        <v>168.81</v>
      </c>
    </row>
    <row r="2010" spans="1:7" ht="25.5">
      <c r="A2010" s="351" t="s">
        <v>409</v>
      </c>
      <c r="B2010" s="352"/>
      <c r="C2010" s="351" t="s">
        <v>408</v>
      </c>
      <c r="D2010" s="354" t="s">
        <v>2</v>
      </c>
      <c r="E2010" s="282">
        <v>143.86000000000001</v>
      </c>
      <c r="F2010" s="282">
        <v>112.5</v>
      </c>
      <c r="G2010" s="282">
        <v>256.36</v>
      </c>
    </row>
    <row r="2011" spans="1:7" ht="25.5">
      <c r="A2011" s="351" t="s">
        <v>413</v>
      </c>
      <c r="B2011" s="352"/>
      <c r="C2011" s="351" t="s">
        <v>412</v>
      </c>
      <c r="D2011" s="354" t="s">
        <v>2</v>
      </c>
      <c r="E2011" s="282">
        <v>240.13</v>
      </c>
      <c r="F2011" s="282">
        <v>139.51</v>
      </c>
      <c r="G2011" s="282">
        <v>379.64</v>
      </c>
    </row>
    <row r="2012" spans="1:7" ht="25.5">
      <c r="A2012" s="351" t="s">
        <v>411</v>
      </c>
      <c r="B2012" s="352"/>
      <c r="C2012" s="351" t="s">
        <v>410</v>
      </c>
      <c r="D2012" s="354" t="s">
        <v>2</v>
      </c>
      <c r="E2012" s="282">
        <v>447.42</v>
      </c>
      <c r="F2012" s="282">
        <v>187.02</v>
      </c>
      <c r="G2012" s="282">
        <v>634.44000000000005</v>
      </c>
    </row>
    <row r="2013" spans="1:7" ht="12.75">
      <c r="A2013" s="357" t="s">
        <v>4108</v>
      </c>
      <c r="B2013" s="358" t="s">
        <v>8330</v>
      </c>
      <c r="C2013" s="358" t="s">
        <v>8330</v>
      </c>
      <c r="D2013" s="359"/>
      <c r="E2013" s="360"/>
      <c r="F2013" s="360"/>
      <c r="G2013" s="360"/>
    </row>
    <row r="2014" spans="1:7" ht="25.5">
      <c r="A2014" s="351" t="s">
        <v>4109</v>
      </c>
      <c r="B2014" s="352"/>
      <c r="C2014" s="351" t="s">
        <v>4110</v>
      </c>
      <c r="D2014" s="354" t="s">
        <v>2</v>
      </c>
      <c r="E2014" s="282">
        <v>50.43</v>
      </c>
      <c r="F2014" s="282">
        <v>54.76</v>
      </c>
      <c r="G2014" s="282">
        <v>105.19</v>
      </c>
    </row>
    <row r="2015" spans="1:7" ht="25.5">
      <c r="A2015" s="351" t="s">
        <v>4111</v>
      </c>
      <c r="B2015" s="352"/>
      <c r="C2015" s="351" t="s">
        <v>4112</v>
      </c>
      <c r="D2015" s="354" t="s">
        <v>2</v>
      </c>
      <c r="E2015" s="282">
        <v>104.26</v>
      </c>
      <c r="F2015" s="282">
        <v>73</v>
      </c>
      <c r="G2015" s="282">
        <v>177.26</v>
      </c>
    </row>
    <row r="2016" spans="1:7" ht="25.5">
      <c r="A2016" s="351" t="s">
        <v>4113</v>
      </c>
      <c r="B2016" s="352"/>
      <c r="C2016" s="351" t="s">
        <v>4114</v>
      </c>
      <c r="D2016" s="354" t="s">
        <v>2</v>
      </c>
      <c r="E2016" s="282">
        <v>193.81</v>
      </c>
      <c r="F2016" s="282">
        <v>91.26</v>
      </c>
      <c r="G2016" s="282">
        <v>285.07</v>
      </c>
    </row>
    <row r="2017" spans="1:7" ht="25.5">
      <c r="A2017" s="351" t="s">
        <v>4115</v>
      </c>
      <c r="B2017" s="352"/>
      <c r="C2017" s="351" t="s">
        <v>4116</v>
      </c>
      <c r="D2017" s="354" t="s">
        <v>2</v>
      </c>
      <c r="E2017" s="282">
        <v>288.43</v>
      </c>
      <c r="F2017" s="282">
        <v>109.5</v>
      </c>
      <c r="G2017" s="282">
        <v>397.93</v>
      </c>
    </row>
    <row r="2018" spans="1:7" ht="12.75">
      <c r="A2018" s="357" t="s">
        <v>4117</v>
      </c>
      <c r="B2018" s="358" t="s">
        <v>8331</v>
      </c>
      <c r="C2018" s="358" t="s">
        <v>8331</v>
      </c>
      <c r="D2018" s="359"/>
      <c r="E2018" s="360"/>
      <c r="F2018" s="360"/>
      <c r="G2018" s="360"/>
    </row>
    <row r="2019" spans="1:7" ht="38.25">
      <c r="A2019" s="351" t="s">
        <v>4118</v>
      </c>
      <c r="B2019" s="352"/>
      <c r="C2019" s="351" t="s">
        <v>4119</v>
      </c>
      <c r="D2019" s="354" t="s">
        <v>2</v>
      </c>
      <c r="E2019" s="282">
        <v>272.82</v>
      </c>
      <c r="F2019" s="282">
        <v>109.14</v>
      </c>
      <c r="G2019" s="282">
        <v>381.96</v>
      </c>
    </row>
    <row r="2020" spans="1:7" ht="38.25">
      <c r="A2020" s="351" t="s">
        <v>372</v>
      </c>
      <c r="B2020" s="352"/>
      <c r="C2020" s="351" t="s">
        <v>4120</v>
      </c>
      <c r="D2020" s="354" t="s">
        <v>2</v>
      </c>
      <c r="E2020" s="282">
        <v>318.14999999999998</v>
      </c>
      <c r="F2020" s="282">
        <v>109.14</v>
      </c>
      <c r="G2020" s="282">
        <v>427.29</v>
      </c>
    </row>
    <row r="2021" spans="1:7" ht="38.25">
      <c r="A2021" s="351" t="s">
        <v>4121</v>
      </c>
      <c r="B2021" s="352"/>
      <c r="C2021" s="351" t="s">
        <v>4122</v>
      </c>
      <c r="D2021" s="354" t="s">
        <v>2</v>
      </c>
      <c r="E2021" s="282">
        <v>366.8</v>
      </c>
      <c r="F2021" s="282">
        <v>136.44</v>
      </c>
      <c r="G2021" s="282">
        <v>503.24</v>
      </c>
    </row>
    <row r="2022" spans="1:7" ht="38.25">
      <c r="A2022" s="351" t="s">
        <v>4123</v>
      </c>
      <c r="B2022" s="352"/>
      <c r="C2022" s="351" t="s">
        <v>4124</v>
      </c>
      <c r="D2022" s="354" t="s">
        <v>2</v>
      </c>
      <c r="E2022" s="282">
        <v>413.88</v>
      </c>
      <c r="F2022" s="282">
        <v>136.44</v>
      </c>
      <c r="G2022" s="282">
        <v>550.32000000000005</v>
      </c>
    </row>
    <row r="2023" spans="1:7" ht="38.25">
      <c r="A2023" s="351" t="s">
        <v>374</v>
      </c>
      <c r="B2023" s="352"/>
      <c r="C2023" s="351" t="s">
        <v>373</v>
      </c>
      <c r="D2023" s="354" t="s">
        <v>2</v>
      </c>
      <c r="E2023" s="282">
        <v>596.34</v>
      </c>
      <c r="F2023" s="282">
        <v>163.71</v>
      </c>
      <c r="G2023" s="282">
        <v>760.05</v>
      </c>
    </row>
    <row r="2024" spans="1:7" ht="38.25">
      <c r="A2024" s="351" t="s">
        <v>4125</v>
      </c>
      <c r="B2024" s="352"/>
      <c r="C2024" s="351" t="s">
        <v>4126</v>
      </c>
      <c r="D2024" s="354" t="s">
        <v>2</v>
      </c>
      <c r="E2024" s="282">
        <v>796.3</v>
      </c>
      <c r="F2024" s="282">
        <v>163.71</v>
      </c>
      <c r="G2024" s="282">
        <v>960.01</v>
      </c>
    </row>
    <row r="2025" spans="1:7" ht="12.75">
      <c r="A2025" s="357" t="s">
        <v>4127</v>
      </c>
      <c r="B2025" s="358" t="s">
        <v>8332</v>
      </c>
      <c r="C2025" s="358" t="s">
        <v>8332</v>
      </c>
      <c r="D2025" s="359"/>
      <c r="E2025" s="360"/>
      <c r="F2025" s="360"/>
      <c r="G2025" s="360"/>
    </row>
    <row r="2026" spans="1:7" ht="38.25">
      <c r="A2026" s="351" t="s">
        <v>4128</v>
      </c>
      <c r="B2026" s="352"/>
      <c r="C2026" s="351" t="s">
        <v>4129</v>
      </c>
      <c r="D2026" s="354" t="s">
        <v>2</v>
      </c>
      <c r="E2026" s="282">
        <v>386.71</v>
      </c>
      <c r="F2026" s="282">
        <v>81.87</v>
      </c>
      <c r="G2026" s="282">
        <v>468.58</v>
      </c>
    </row>
    <row r="2027" spans="1:7" ht="38.25">
      <c r="A2027" s="351" t="s">
        <v>4130</v>
      </c>
      <c r="B2027" s="352"/>
      <c r="C2027" s="351" t="s">
        <v>4131</v>
      </c>
      <c r="D2027" s="354" t="s">
        <v>2</v>
      </c>
      <c r="E2027" s="282">
        <v>443.39</v>
      </c>
      <c r="F2027" s="282">
        <v>81.87</v>
      </c>
      <c r="G2027" s="282">
        <v>525.26</v>
      </c>
    </row>
    <row r="2028" spans="1:7" ht="38.25">
      <c r="A2028" s="351" t="s">
        <v>4132</v>
      </c>
      <c r="B2028" s="352"/>
      <c r="C2028" s="351" t="s">
        <v>4133</v>
      </c>
      <c r="D2028" s="354" t="s">
        <v>2</v>
      </c>
      <c r="E2028" s="282">
        <v>485.38</v>
      </c>
      <c r="F2028" s="282">
        <v>109.14</v>
      </c>
      <c r="G2028" s="282">
        <v>594.52</v>
      </c>
    </row>
    <row r="2029" spans="1:7" ht="38.25">
      <c r="A2029" s="351" t="s">
        <v>4134</v>
      </c>
      <c r="B2029" s="352"/>
      <c r="C2029" s="351" t="s">
        <v>4135</v>
      </c>
      <c r="D2029" s="354" t="s">
        <v>2</v>
      </c>
      <c r="E2029" s="282">
        <v>560.38</v>
      </c>
      <c r="F2029" s="282">
        <v>109.14</v>
      </c>
      <c r="G2029" s="282">
        <v>669.52</v>
      </c>
    </row>
    <row r="2030" spans="1:7" ht="38.25">
      <c r="A2030" s="351" t="s">
        <v>4136</v>
      </c>
      <c r="B2030" s="352"/>
      <c r="C2030" s="351" t="s">
        <v>4137</v>
      </c>
      <c r="D2030" s="354" t="s">
        <v>2</v>
      </c>
      <c r="E2030" s="282">
        <v>782.78</v>
      </c>
      <c r="F2030" s="282">
        <v>136.44</v>
      </c>
      <c r="G2030" s="282">
        <v>919.22</v>
      </c>
    </row>
    <row r="2031" spans="1:7" ht="38.25">
      <c r="A2031" s="351" t="s">
        <v>4138</v>
      </c>
      <c r="B2031" s="352"/>
      <c r="C2031" s="351" t="s">
        <v>4139</v>
      </c>
      <c r="D2031" s="354" t="s">
        <v>2</v>
      </c>
      <c r="E2031" s="282">
        <v>1077.24</v>
      </c>
      <c r="F2031" s="282">
        <v>136.44</v>
      </c>
      <c r="G2031" s="282">
        <v>1213.68</v>
      </c>
    </row>
    <row r="2032" spans="1:7" ht="12.75">
      <c r="A2032" s="357" t="s">
        <v>4140</v>
      </c>
      <c r="B2032" s="358" t="s">
        <v>8333</v>
      </c>
      <c r="C2032" s="358" t="s">
        <v>8333</v>
      </c>
      <c r="D2032" s="359"/>
      <c r="E2032" s="360"/>
      <c r="F2032" s="360"/>
      <c r="G2032" s="360"/>
    </row>
    <row r="2033" spans="1:7" ht="38.25">
      <c r="A2033" s="351" t="s">
        <v>376</v>
      </c>
      <c r="B2033" s="352"/>
      <c r="C2033" s="351" t="s">
        <v>375</v>
      </c>
      <c r="D2033" s="354" t="s">
        <v>63</v>
      </c>
      <c r="E2033" s="282">
        <v>2235.5</v>
      </c>
      <c r="F2033" s="282">
        <v>96.79</v>
      </c>
      <c r="G2033" s="282">
        <v>2332.29</v>
      </c>
    </row>
    <row r="2034" spans="1:7" ht="12.75">
      <c r="A2034" s="357" t="s">
        <v>4141</v>
      </c>
      <c r="B2034" s="358" t="s">
        <v>8334</v>
      </c>
      <c r="C2034" s="358" t="s">
        <v>8334</v>
      </c>
      <c r="D2034" s="359"/>
      <c r="E2034" s="360"/>
      <c r="F2034" s="360"/>
      <c r="G2034" s="360"/>
    </row>
    <row r="2035" spans="1:7" ht="12.75">
      <c r="A2035" s="351" t="s">
        <v>4142</v>
      </c>
      <c r="B2035" s="352"/>
      <c r="C2035" s="351" t="s">
        <v>4143</v>
      </c>
      <c r="D2035" s="354" t="s">
        <v>19</v>
      </c>
      <c r="E2035" s="282">
        <v>48.08</v>
      </c>
      <c r="F2035" s="282">
        <v>6.5</v>
      </c>
      <c r="G2035" s="282">
        <v>54.58</v>
      </c>
    </row>
    <row r="2036" spans="1:7" ht="12.75">
      <c r="A2036" s="357" t="s">
        <v>4144</v>
      </c>
      <c r="B2036" s="358" t="s">
        <v>8335</v>
      </c>
      <c r="C2036" s="358" t="s">
        <v>8335</v>
      </c>
      <c r="D2036" s="359"/>
      <c r="E2036" s="360"/>
      <c r="F2036" s="360"/>
      <c r="G2036" s="360"/>
    </row>
    <row r="2037" spans="1:7" ht="12.75">
      <c r="A2037" s="351" t="s">
        <v>539</v>
      </c>
      <c r="B2037" s="352"/>
      <c r="C2037" s="351" t="s">
        <v>540</v>
      </c>
      <c r="D2037" s="354" t="s">
        <v>2</v>
      </c>
      <c r="E2037" s="282">
        <v>24.18</v>
      </c>
      <c r="F2037" s="282">
        <v>10.96</v>
      </c>
      <c r="G2037" s="282">
        <v>35.14</v>
      </c>
    </row>
    <row r="2038" spans="1:7" ht="12.75">
      <c r="A2038" s="351" t="s">
        <v>4145</v>
      </c>
      <c r="B2038" s="352"/>
      <c r="C2038" s="351" t="s">
        <v>4146</v>
      </c>
      <c r="D2038" s="354" t="s">
        <v>2</v>
      </c>
      <c r="E2038" s="282">
        <v>33.869999999999997</v>
      </c>
      <c r="F2038" s="282">
        <v>18.260000000000002</v>
      </c>
      <c r="G2038" s="282">
        <v>52.13</v>
      </c>
    </row>
    <row r="2039" spans="1:7" ht="12.75">
      <c r="A2039" s="351" t="s">
        <v>4147</v>
      </c>
      <c r="B2039" s="352"/>
      <c r="C2039" s="351" t="s">
        <v>4148</v>
      </c>
      <c r="D2039" s="354" t="s">
        <v>2</v>
      </c>
      <c r="E2039" s="282">
        <v>33.03</v>
      </c>
      <c r="F2039" s="282">
        <v>36.5</v>
      </c>
      <c r="G2039" s="282">
        <v>69.53</v>
      </c>
    </row>
    <row r="2040" spans="1:7" ht="12.75">
      <c r="A2040" s="351" t="s">
        <v>4149</v>
      </c>
      <c r="B2040" s="352"/>
      <c r="C2040" s="351" t="s">
        <v>4150</v>
      </c>
      <c r="D2040" s="354" t="s">
        <v>2</v>
      </c>
      <c r="E2040" s="282">
        <v>104.32</v>
      </c>
      <c r="F2040" s="282">
        <v>36.5</v>
      </c>
      <c r="G2040" s="282">
        <v>140.82</v>
      </c>
    </row>
    <row r="2041" spans="1:7" ht="12.75">
      <c r="A2041" s="351" t="s">
        <v>4151</v>
      </c>
      <c r="B2041" s="352"/>
      <c r="C2041" s="351" t="s">
        <v>4152</v>
      </c>
      <c r="D2041" s="354" t="s">
        <v>2</v>
      </c>
      <c r="E2041" s="282">
        <v>148.44999999999999</v>
      </c>
      <c r="F2041" s="282">
        <v>36.5</v>
      </c>
      <c r="G2041" s="282">
        <v>184.95</v>
      </c>
    </row>
    <row r="2042" spans="1:7" ht="12.75">
      <c r="A2042" s="351" t="s">
        <v>4153</v>
      </c>
      <c r="B2042" s="352"/>
      <c r="C2042" s="351" t="s">
        <v>4154</v>
      </c>
      <c r="D2042" s="354" t="s">
        <v>2</v>
      </c>
      <c r="E2042" s="282">
        <v>548.36</v>
      </c>
      <c r="F2042" s="282">
        <v>43.8</v>
      </c>
      <c r="G2042" s="282">
        <v>592.16</v>
      </c>
    </row>
    <row r="2043" spans="1:7" ht="12.75">
      <c r="A2043" s="351" t="s">
        <v>4155</v>
      </c>
      <c r="B2043" s="352"/>
      <c r="C2043" s="351" t="s">
        <v>4156</v>
      </c>
      <c r="D2043" s="354" t="s">
        <v>2</v>
      </c>
      <c r="E2043" s="282">
        <v>212.34</v>
      </c>
      <c r="F2043" s="282">
        <v>43.8</v>
      </c>
      <c r="G2043" s="282">
        <v>256.14</v>
      </c>
    </row>
    <row r="2044" spans="1:7" ht="12.75">
      <c r="A2044" s="357" t="s">
        <v>4157</v>
      </c>
      <c r="B2044" s="358" t="s">
        <v>8336</v>
      </c>
      <c r="C2044" s="358" t="s">
        <v>8336</v>
      </c>
      <c r="D2044" s="359"/>
      <c r="E2044" s="360"/>
      <c r="F2044" s="360"/>
      <c r="G2044" s="360"/>
    </row>
    <row r="2045" spans="1:7" ht="12.75">
      <c r="A2045" s="351" t="s">
        <v>4158</v>
      </c>
      <c r="B2045" s="352"/>
      <c r="C2045" s="351" t="s">
        <v>4159</v>
      </c>
      <c r="D2045" s="354" t="s">
        <v>2</v>
      </c>
      <c r="E2045" s="282">
        <v>14.3</v>
      </c>
      <c r="F2045" s="282">
        <v>7.3</v>
      </c>
      <c r="G2045" s="282">
        <v>21.6</v>
      </c>
    </row>
    <row r="2046" spans="1:7" ht="12.75">
      <c r="A2046" s="351" t="s">
        <v>4160</v>
      </c>
      <c r="B2046" s="352"/>
      <c r="C2046" s="351" t="s">
        <v>4161</v>
      </c>
      <c r="D2046" s="354" t="s">
        <v>2</v>
      </c>
      <c r="E2046" s="282">
        <v>36.54</v>
      </c>
      <c r="F2046" s="282">
        <v>7.3</v>
      </c>
      <c r="G2046" s="282">
        <v>43.84</v>
      </c>
    </row>
    <row r="2047" spans="1:7" ht="12.75">
      <c r="A2047" s="351" t="s">
        <v>4162</v>
      </c>
      <c r="B2047" s="352"/>
      <c r="C2047" s="351" t="s">
        <v>4163</v>
      </c>
      <c r="D2047" s="354" t="s">
        <v>2</v>
      </c>
      <c r="E2047" s="282">
        <v>53.76</v>
      </c>
      <c r="F2047" s="282">
        <v>7.3</v>
      </c>
      <c r="G2047" s="282">
        <v>61.06</v>
      </c>
    </row>
    <row r="2048" spans="1:7" ht="12.75">
      <c r="A2048" s="351" t="s">
        <v>4164</v>
      </c>
      <c r="B2048" s="352"/>
      <c r="C2048" s="351" t="s">
        <v>4165</v>
      </c>
      <c r="D2048" s="354" t="s">
        <v>2</v>
      </c>
      <c r="E2048" s="282">
        <v>80.75</v>
      </c>
      <c r="F2048" s="282">
        <v>7.3</v>
      </c>
      <c r="G2048" s="282">
        <v>88.05</v>
      </c>
    </row>
    <row r="2049" spans="1:7" ht="12.75">
      <c r="A2049" s="351" t="s">
        <v>4166</v>
      </c>
      <c r="B2049" s="352"/>
      <c r="C2049" s="351" t="s">
        <v>4167</v>
      </c>
      <c r="D2049" s="354" t="s">
        <v>2</v>
      </c>
      <c r="E2049" s="282">
        <v>164.81</v>
      </c>
      <c r="F2049" s="282">
        <v>7.3</v>
      </c>
      <c r="G2049" s="282">
        <v>172.11</v>
      </c>
    </row>
    <row r="2050" spans="1:7" ht="12.75">
      <c r="A2050" s="351" t="s">
        <v>4168</v>
      </c>
      <c r="B2050" s="352"/>
      <c r="C2050" s="351" t="s">
        <v>4169</v>
      </c>
      <c r="D2050" s="354" t="s">
        <v>2</v>
      </c>
      <c r="E2050" s="282">
        <v>272.14999999999998</v>
      </c>
      <c r="F2050" s="282">
        <v>7.3</v>
      </c>
      <c r="G2050" s="282">
        <v>279.45</v>
      </c>
    </row>
    <row r="2051" spans="1:7" ht="12.75">
      <c r="A2051" s="351" t="s">
        <v>386</v>
      </c>
      <c r="B2051" s="352"/>
      <c r="C2051" s="351" t="s">
        <v>387</v>
      </c>
      <c r="D2051" s="354" t="s">
        <v>2</v>
      </c>
      <c r="E2051" s="282">
        <v>3.56</v>
      </c>
      <c r="F2051" s="282">
        <v>7.3</v>
      </c>
      <c r="G2051" s="282">
        <v>10.86</v>
      </c>
    </row>
    <row r="2052" spans="1:7" ht="12.75">
      <c r="A2052" s="351" t="s">
        <v>4170</v>
      </c>
      <c r="B2052" s="352"/>
      <c r="C2052" s="351" t="s">
        <v>4171</v>
      </c>
      <c r="D2052" s="354" t="s">
        <v>2</v>
      </c>
      <c r="E2052" s="282">
        <v>5.05</v>
      </c>
      <c r="F2052" s="282">
        <v>7.3</v>
      </c>
      <c r="G2052" s="282">
        <v>12.35</v>
      </c>
    </row>
    <row r="2053" spans="1:7" ht="12.75">
      <c r="A2053" s="351" t="s">
        <v>4172</v>
      </c>
      <c r="B2053" s="352"/>
      <c r="C2053" s="351" t="s">
        <v>4173</v>
      </c>
      <c r="D2053" s="354" t="s">
        <v>2</v>
      </c>
      <c r="E2053" s="282">
        <v>23.69</v>
      </c>
      <c r="F2053" s="282">
        <v>1.84</v>
      </c>
      <c r="G2053" s="282">
        <v>25.53</v>
      </c>
    </row>
    <row r="2054" spans="1:7" ht="12.75">
      <c r="A2054" s="357" t="s">
        <v>4174</v>
      </c>
      <c r="B2054" s="358" t="s">
        <v>8337</v>
      </c>
      <c r="C2054" s="358" t="s">
        <v>8337</v>
      </c>
      <c r="D2054" s="359"/>
      <c r="E2054" s="360"/>
      <c r="F2054" s="360"/>
      <c r="G2054" s="360"/>
    </row>
    <row r="2055" spans="1:7" ht="25.5">
      <c r="A2055" s="351" t="s">
        <v>4175</v>
      </c>
      <c r="B2055" s="352"/>
      <c r="C2055" s="351" t="s">
        <v>4176</v>
      </c>
      <c r="D2055" s="354" t="s">
        <v>2</v>
      </c>
      <c r="E2055" s="282">
        <v>12898.43</v>
      </c>
      <c r="F2055" s="282">
        <v>229.19</v>
      </c>
      <c r="G2055" s="282">
        <v>13127.62</v>
      </c>
    </row>
    <row r="2056" spans="1:7" ht="25.5">
      <c r="A2056" s="351" t="s">
        <v>4177</v>
      </c>
      <c r="B2056" s="352"/>
      <c r="C2056" s="351" t="s">
        <v>4178</v>
      </c>
      <c r="D2056" s="354" t="s">
        <v>2</v>
      </c>
      <c r="E2056" s="282">
        <v>18880.97</v>
      </c>
      <c r="F2056" s="282">
        <v>205.4</v>
      </c>
      <c r="G2056" s="282">
        <v>19086.37</v>
      </c>
    </row>
    <row r="2057" spans="1:7" ht="38.25">
      <c r="A2057" s="351" t="s">
        <v>4179</v>
      </c>
      <c r="B2057" s="352"/>
      <c r="C2057" s="351" t="s">
        <v>4180</v>
      </c>
      <c r="D2057" s="354" t="s">
        <v>1</v>
      </c>
      <c r="E2057" s="282">
        <v>24834.22</v>
      </c>
      <c r="F2057" s="282">
        <v>302.79000000000002</v>
      </c>
      <c r="G2057" s="282">
        <v>25137.01</v>
      </c>
    </row>
    <row r="2058" spans="1:7" ht="25.5">
      <c r="A2058" s="351" t="s">
        <v>4181</v>
      </c>
      <c r="B2058" s="352"/>
      <c r="C2058" s="351" t="s">
        <v>4182</v>
      </c>
      <c r="D2058" s="354" t="s">
        <v>2</v>
      </c>
      <c r="E2058" s="282">
        <v>47039.83</v>
      </c>
      <c r="F2058" s="282">
        <v>36.5</v>
      </c>
      <c r="G2058" s="282">
        <v>47076.33</v>
      </c>
    </row>
    <row r="2059" spans="1:7" ht="25.5">
      <c r="A2059" s="351" t="s">
        <v>4183</v>
      </c>
      <c r="B2059" s="352"/>
      <c r="C2059" s="351" t="s">
        <v>4184</v>
      </c>
      <c r="D2059" s="354" t="s">
        <v>2</v>
      </c>
      <c r="E2059" s="282">
        <v>90227.49</v>
      </c>
      <c r="F2059" s="282">
        <v>36.5</v>
      </c>
      <c r="G2059" s="282">
        <v>90263.99</v>
      </c>
    </row>
    <row r="2060" spans="1:7" ht="25.5">
      <c r="A2060" s="351" t="s">
        <v>4185</v>
      </c>
      <c r="B2060" s="352"/>
      <c r="C2060" s="351" t="s">
        <v>4186</v>
      </c>
      <c r="D2060" s="354" t="s">
        <v>2</v>
      </c>
      <c r="E2060" s="282">
        <v>10.93</v>
      </c>
      <c r="F2060" s="282">
        <v>10.96</v>
      </c>
      <c r="G2060" s="282">
        <v>21.89</v>
      </c>
    </row>
    <row r="2061" spans="1:7" ht="25.5">
      <c r="A2061" s="351" t="s">
        <v>4187</v>
      </c>
      <c r="B2061" s="352"/>
      <c r="C2061" s="351" t="s">
        <v>4188</v>
      </c>
      <c r="D2061" s="354" t="s">
        <v>2</v>
      </c>
      <c r="E2061" s="282">
        <v>18.63</v>
      </c>
      <c r="F2061" s="282">
        <v>10.96</v>
      </c>
      <c r="G2061" s="282">
        <v>29.59</v>
      </c>
    </row>
    <row r="2062" spans="1:7" ht="25.5">
      <c r="A2062" s="351" t="s">
        <v>4189</v>
      </c>
      <c r="B2062" s="352"/>
      <c r="C2062" s="351" t="s">
        <v>4190</v>
      </c>
      <c r="D2062" s="354" t="s">
        <v>2</v>
      </c>
      <c r="E2062" s="282">
        <v>69</v>
      </c>
      <c r="F2062" s="282">
        <v>21.9</v>
      </c>
      <c r="G2062" s="282">
        <v>90.9</v>
      </c>
    </row>
    <row r="2063" spans="1:7" ht="25.5">
      <c r="A2063" s="351" t="s">
        <v>4191</v>
      </c>
      <c r="B2063" s="352"/>
      <c r="C2063" s="351" t="s">
        <v>4192</v>
      </c>
      <c r="D2063" s="354" t="s">
        <v>2</v>
      </c>
      <c r="E2063" s="282">
        <v>96.55</v>
      </c>
      <c r="F2063" s="282">
        <v>21.9</v>
      </c>
      <c r="G2063" s="282">
        <v>118.45</v>
      </c>
    </row>
    <row r="2064" spans="1:7" ht="25.5">
      <c r="A2064" s="351" t="s">
        <v>4193</v>
      </c>
      <c r="B2064" s="352"/>
      <c r="C2064" s="351" t="s">
        <v>4194</v>
      </c>
      <c r="D2064" s="354" t="s">
        <v>2</v>
      </c>
      <c r="E2064" s="282">
        <v>84.91</v>
      </c>
      <c r="F2064" s="282">
        <v>32.86</v>
      </c>
      <c r="G2064" s="282">
        <v>117.77</v>
      </c>
    </row>
    <row r="2065" spans="1:7" ht="25.5">
      <c r="A2065" s="351" t="s">
        <v>4195</v>
      </c>
      <c r="B2065" s="352"/>
      <c r="C2065" s="351" t="s">
        <v>4196</v>
      </c>
      <c r="D2065" s="354" t="s">
        <v>2</v>
      </c>
      <c r="E2065" s="282">
        <v>101.46</v>
      </c>
      <c r="F2065" s="282">
        <v>32.86</v>
      </c>
      <c r="G2065" s="282">
        <v>134.32</v>
      </c>
    </row>
    <row r="2066" spans="1:7" ht="38.25">
      <c r="A2066" s="351" t="s">
        <v>4197</v>
      </c>
      <c r="B2066" s="352"/>
      <c r="C2066" s="351" t="s">
        <v>4198</v>
      </c>
      <c r="D2066" s="354" t="s">
        <v>2</v>
      </c>
      <c r="E2066" s="282">
        <v>309.58</v>
      </c>
      <c r="F2066" s="282">
        <v>36.5</v>
      </c>
      <c r="G2066" s="282">
        <v>346.08</v>
      </c>
    </row>
    <row r="2067" spans="1:7" ht="38.25">
      <c r="A2067" s="351" t="s">
        <v>4199</v>
      </c>
      <c r="B2067" s="352"/>
      <c r="C2067" s="351" t="s">
        <v>4200</v>
      </c>
      <c r="D2067" s="354" t="s">
        <v>2</v>
      </c>
      <c r="E2067" s="282">
        <v>495.3</v>
      </c>
      <c r="F2067" s="282">
        <v>36.5</v>
      </c>
      <c r="G2067" s="282">
        <v>531.79999999999995</v>
      </c>
    </row>
    <row r="2068" spans="1:7" ht="38.25">
      <c r="A2068" s="351" t="s">
        <v>4201</v>
      </c>
      <c r="B2068" s="352"/>
      <c r="C2068" s="351" t="s">
        <v>4202</v>
      </c>
      <c r="D2068" s="354" t="s">
        <v>2</v>
      </c>
      <c r="E2068" s="282">
        <v>1753.69</v>
      </c>
      <c r="F2068" s="282">
        <v>73</v>
      </c>
      <c r="G2068" s="282">
        <v>1826.69</v>
      </c>
    </row>
    <row r="2069" spans="1:7" ht="38.25">
      <c r="A2069" s="351" t="s">
        <v>4203</v>
      </c>
      <c r="B2069" s="352"/>
      <c r="C2069" s="351" t="s">
        <v>4204</v>
      </c>
      <c r="D2069" s="354" t="s">
        <v>2</v>
      </c>
      <c r="E2069" s="282">
        <v>2932.58</v>
      </c>
      <c r="F2069" s="282">
        <v>73</v>
      </c>
      <c r="G2069" s="282">
        <v>3005.58</v>
      </c>
    </row>
    <row r="2070" spans="1:7" ht="38.25">
      <c r="A2070" s="351" t="s">
        <v>4205</v>
      </c>
      <c r="B2070" s="352"/>
      <c r="C2070" s="351" t="s">
        <v>4206</v>
      </c>
      <c r="D2070" s="354" t="s">
        <v>2</v>
      </c>
      <c r="E2070" s="282">
        <v>5044.97</v>
      </c>
      <c r="F2070" s="282">
        <v>73</v>
      </c>
      <c r="G2070" s="282">
        <v>5117.97</v>
      </c>
    </row>
    <row r="2071" spans="1:7" ht="38.25">
      <c r="A2071" s="351" t="s">
        <v>379</v>
      </c>
      <c r="B2071" s="352"/>
      <c r="C2071" s="351" t="s">
        <v>378</v>
      </c>
      <c r="D2071" s="354" t="s">
        <v>2</v>
      </c>
      <c r="E2071" s="282">
        <v>4162.91</v>
      </c>
      <c r="F2071" s="282">
        <v>73</v>
      </c>
      <c r="G2071" s="282">
        <v>4235.91</v>
      </c>
    </row>
    <row r="2072" spans="1:7" ht="38.25">
      <c r="A2072" s="351" t="s">
        <v>377</v>
      </c>
      <c r="B2072" s="352"/>
      <c r="C2072" s="351" t="s">
        <v>446</v>
      </c>
      <c r="D2072" s="354" t="s">
        <v>2</v>
      </c>
      <c r="E2072" s="282">
        <v>7507.29</v>
      </c>
      <c r="F2072" s="282">
        <v>73</v>
      </c>
      <c r="G2072" s="282">
        <v>7580.29</v>
      </c>
    </row>
    <row r="2073" spans="1:7" ht="38.25">
      <c r="A2073" s="351" t="s">
        <v>4207</v>
      </c>
      <c r="B2073" s="352"/>
      <c r="C2073" s="351" t="s">
        <v>4208</v>
      </c>
      <c r="D2073" s="354" t="s">
        <v>2</v>
      </c>
      <c r="E2073" s="282">
        <v>10679.54</v>
      </c>
      <c r="F2073" s="282">
        <v>73</v>
      </c>
      <c r="G2073" s="282">
        <v>10752.54</v>
      </c>
    </row>
    <row r="2074" spans="1:7" ht="25.5">
      <c r="A2074" s="351" t="s">
        <v>399</v>
      </c>
      <c r="B2074" s="352"/>
      <c r="C2074" s="351" t="s">
        <v>398</v>
      </c>
      <c r="D2074" s="354" t="s">
        <v>2</v>
      </c>
      <c r="E2074" s="282">
        <v>7.59</v>
      </c>
      <c r="F2074" s="282">
        <v>7.3</v>
      </c>
      <c r="G2074" s="282">
        <v>14.89</v>
      </c>
    </row>
    <row r="2075" spans="1:7" ht="25.5">
      <c r="A2075" s="351" t="s">
        <v>4209</v>
      </c>
      <c r="B2075" s="352"/>
      <c r="C2075" s="351" t="s">
        <v>4210</v>
      </c>
      <c r="D2075" s="354" t="s">
        <v>2</v>
      </c>
      <c r="E2075" s="282">
        <v>10.029999999999999</v>
      </c>
      <c r="F2075" s="282">
        <v>7.3</v>
      </c>
      <c r="G2075" s="282">
        <v>17.329999999999998</v>
      </c>
    </row>
    <row r="2076" spans="1:7" ht="25.5">
      <c r="A2076" s="351" t="s">
        <v>397</v>
      </c>
      <c r="B2076" s="352"/>
      <c r="C2076" s="351" t="s">
        <v>396</v>
      </c>
      <c r="D2076" s="354" t="s">
        <v>2</v>
      </c>
      <c r="E2076" s="282">
        <v>31.6</v>
      </c>
      <c r="F2076" s="282">
        <v>7.3</v>
      </c>
      <c r="G2076" s="282">
        <v>38.9</v>
      </c>
    </row>
    <row r="2077" spans="1:7" ht="25.5">
      <c r="A2077" s="351" t="s">
        <v>4211</v>
      </c>
      <c r="B2077" s="352"/>
      <c r="C2077" s="351" t="s">
        <v>4212</v>
      </c>
      <c r="D2077" s="354" t="s">
        <v>2</v>
      </c>
      <c r="E2077" s="282">
        <v>35.700000000000003</v>
      </c>
      <c r="F2077" s="282">
        <v>7.3</v>
      </c>
      <c r="G2077" s="282">
        <v>43</v>
      </c>
    </row>
    <row r="2078" spans="1:7" ht="25.5">
      <c r="A2078" s="351" t="s">
        <v>4213</v>
      </c>
      <c r="B2078" s="352"/>
      <c r="C2078" s="351" t="s">
        <v>4214</v>
      </c>
      <c r="D2078" s="354" t="s">
        <v>2</v>
      </c>
      <c r="E2078" s="282">
        <v>44.99</v>
      </c>
      <c r="F2078" s="282">
        <v>7.3</v>
      </c>
      <c r="G2078" s="282">
        <v>52.29</v>
      </c>
    </row>
    <row r="2079" spans="1:7" ht="25.5">
      <c r="A2079" s="351" t="s">
        <v>4215</v>
      </c>
      <c r="B2079" s="352"/>
      <c r="C2079" s="351" t="s">
        <v>4216</v>
      </c>
      <c r="D2079" s="354" t="s">
        <v>2</v>
      </c>
      <c r="E2079" s="282">
        <v>629.29999999999995</v>
      </c>
      <c r="F2079" s="282">
        <v>7.3</v>
      </c>
      <c r="G2079" s="282">
        <v>636.6</v>
      </c>
    </row>
    <row r="2080" spans="1:7" ht="25.5">
      <c r="A2080" s="351" t="s">
        <v>395</v>
      </c>
      <c r="B2080" s="352"/>
      <c r="C2080" s="351" t="s">
        <v>394</v>
      </c>
      <c r="D2080" s="354" t="s">
        <v>2</v>
      </c>
      <c r="E2080" s="282">
        <v>42.77</v>
      </c>
      <c r="F2080" s="282">
        <v>7.3</v>
      </c>
      <c r="G2080" s="282">
        <v>50.07</v>
      </c>
    </row>
    <row r="2081" spans="1:7" ht="25.5">
      <c r="A2081" s="351" t="s">
        <v>389</v>
      </c>
      <c r="B2081" s="352"/>
      <c r="C2081" s="351" t="s">
        <v>388</v>
      </c>
      <c r="D2081" s="354" t="s">
        <v>2</v>
      </c>
      <c r="E2081" s="282">
        <v>45.94</v>
      </c>
      <c r="F2081" s="282">
        <v>7.3</v>
      </c>
      <c r="G2081" s="282">
        <v>53.24</v>
      </c>
    </row>
    <row r="2082" spans="1:7" ht="25.5">
      <c r="A2082" s="351" t="s">
        <v>393</v>
      </c>
      <c r="B2082" s="352"/>
      <c r="C2082" s="351" t="s">
        <v>392</v>
      </c>
      <c r="D2082" s="354" t="s">
        <v>2</v>
      </c>
      <c r="E2082" s="282">
        <v>54.53</v>
      </c>
      <c r="F2082" s="282">
        <v>7.3</v>
      </c>
      <c r="G2082" s="282">
        <v>61.83</v>
      </c>
    </row>
    <row r="2083" spans="1:7" ht="25.5">
      <c r="A2083" s="351" t="s">
        <v>391</v>
      </c>
      <c r="B2083" s="352"/>
      <c r="C2083" s="351" t="s">
        <v>390</v>
      </c>
      <c r="D2083" s="354" t="s">
        <v>2</v>
      </c>
      <c r="E2083" s="282">
        <v>989.8</v>
      </c>
      <c r="F2083" s="282">
        <v>7.3</v>
      </c>
      <c r="G2083" s="282">
        <v>997.1</v>
      </c>
    </row>
    <row r="2084" spans="1:7" ht="38.25">
      <c r="A2084" s="351" t="s">
        <v>4217</v>
      </c>
      <c r="B2084" s="352"/>
      <c r="C2084" s="351" t="s">
        <v>4218</v>
      </c>
      <c r="D2084" s="354" t="s">
        <v>2</v>
      </c>
      <c r="E2084" s="282">
        <v>22258.9</v>
      </c>
      <c r="F2084" s="282">
        <v>73</v>
      </c>
      <c r="G2084" s="282">
        <v>22331.9</v>
      </c>
    </row>
    <row r="2085" spans="1:7" ht="38.25">
      <c r="A2085" s="351" t="s">
        <v>4219</v>
      </c>
      <c r="B2085" s="352"/>
      <c r="C2085" s="351" t="s">
        <v>4220</v>
      </c>
      <c r="D2085" s="354" t="s">
        <v>2</v>
      </c>
      <c r="E2085" s="282">
        <v>31622.639999999999</v>
      </c>
      <c r="F2085" s="282">
        <v>73</v>
      </c>
      <c r="G2085" s="282">
        <v>31695.64</v>
      </c>
    </row>
    <row r="2086" spans="1:7" ht="25.5">
      <c r="A2086" s="351" t="s">
        <v>4221</v>
      </c>
      <c r="B2086" s="352"/>
      <c r="C2086" s="351" t="s">
        <v>4222</v>
      </c>
      <c r="D2086" s="354" t="s">
        <v>2</v>
      </c>
      <c r="E2086" s="282">
        <v>198210.09</v>
      </c>
      <c r="F2086" s="282">
        <v>36.5</v>
      </c>
      <c r="G2086" s="282">
        <v>198246.59</v>
      </c>
    </row>
    <row r="2087" spans="1:7" ht="12.75">
      <c r="A2087" s="357" t="s">
        <v>4223</v>
      </c>
      <c r="B2087" s="358" t="s">
        <v>8338</v>
      </c>
      <c r="C2087" s="358" t="s">
        <v>8338</v>
      </c>
      <c r="D2087" s="359"/>
      <c r="E2087" s="360"/>
      <c r="F2087" s="360"/>
      <c r="G2087" s="360"/>
    </row>
    <row r="2088" spans="1:7" ht="25.5">
      <c r="A2088" s="351" t="s">
        <v>4224</v>
      </c>
      <c r="B2088" s="352"/>
      <c r="C2088" s="351" t="s">
        <v>4225</v>
      </c>
      <c r="D2088" s="354" t="s">
        <v>2</v>
      </c>
      <c r="E2088" s="282">
        <v>2012.97</v>
      </c>
      <c r="F2088" s="282">
        <v>36.5</v>
      </c>
      <c r="G2088" s="282">
        <v>2049.4699999999998</v>
      </c>
    </row>
    <row r="2089" spans="1:7" ht="38.25">
      <c r="A2089" s="351" t="s">
        <v>4226</v>
      </c>
      <c r="B2089" s="352"/>
      <c r="C2089" s="351" t="s">
        <v>4227</v>
      </c>
      <c r="D2089" s="354" t="s">
        <v>2</v>
      </c>
      <c r="E2089" s="282">
        <v>938.5</v>
      </c>
      <c r="F2089" s="282">
        <v>29.2</v>
      </c>
      <c r="G2089" s="282">
        <v>967.7</v>
      </c>
    </row>
    <row r="2090" spans="1:7" ht="38.25">
      <c r="A2090" s="351" t="s">
        <v>4228</v>
      </c>
      <c r="B2090" s="352"/>
      <c r="C2090" s="351" t="s">
        <v>4229</v>
      </c>
      <c r="D2090" s="354" t="s">
        <v>2</v>
      </c>
      <c r="E2090" s="282">
        <v>1091.3900000000001</v>
      </c>
      <c r="F2090" s="282">
        <v>29.2</v>
      </c>
      <c r="G2090" s="282">
        <v>1120.5899999999999</v>
      </c>
    </row>
    <row r="2091" spans="1:7" ht="38.25">
      <c r="A2091" s="351" t="s">
        <v>4230</v>
      </c>
      <c r="B2091" s="352"/>
      <c r="C2091" s="351" t="s">
        <v>4231</v>
      </c>
      <c r="D2091" s="354" t="s">
        <v>2</v>
      </c>
      <c r="E2091" s="282">
        <v>1350.04</v>
      </c>
      <c r="F2091" s="282">
        <v>36.5</v>
      </c>
      <c r="G2091" s="282">
        <v>1386.54</v>
      </c>
    </row>
    <row r="2092" spans="1:7" ht="38.25">
      <c r="A2092" s="351" t="s">
        <v>4232</v>
      </c>
      <c r="B2092" s="352"/>
      <c r="C2092" s="351" t="s">
        <v>4233</v>
      </c>
      <c r="D2092" s="354" t="s">
        <v>2</v>
      </c>
      <c r="E2092" s="282">
        <v>1871.09</v>
      </c>
      <c r="F2092" s="282">
        <v>43.8</v>
      </c>
      <c r="G2092" s="282">
        <v>1914.89</v>
      </c>
    </row>
    <row r="2093" spans="1:7" ht="38.25">
      <c r="A2093" s="351" t="s">
        <v>4234</v>
      </c>
      <c r="B2093" s="352"/>
      <c r="C2093" s="351" t="s">
        <v>4235</v>
      </c>
      <c r="D2093" s="354" t="s">
        <v>2</v>
      </c>
      <c r="E2093" s="282">
        <v>2887.7</v>
      </c>
      <c r="F2093" s="282">
        <v>54.76</v>
      </c>
      <c r="G2093" s="282">
        <v>2942.46</v>
      </c>
    </row>
    <row r="2094" spans="1:7" ht="38.25">
      <c r="A2094" s="351" t="s">
        <v>4236</v>
      </c>
      <c r="B2094" s="352"/>
      <c r="C2094" s="351" t="s">
        <v>4237</v>
      </c>
      <c r="D2094" s="354" t="s">
        <v>2</v>
      </c>
      <c r="E2094" s="282">
        <v>6107.35</v>
      </c>
      <c r="F2094" s="282">
        <v>54.76</v>
      </c>
      <c r="G2094" s="282">
        <v>6162.11</v>
      </c>
    </row>
    <row r="2095" spans="1:7" ht="38.25">
      <c r="A2095" s="351" t="s">
        <v>4238</v>
      </c>
      <c r="B2095" s="352"/>
      <c r="C2095" s="351" t="s">
        <v>4239</v>
      </c>
      <c r="D2095" s="354" t="s">
        <v>2</v>
      </c>
      <c r="E2095" s="282">
        <v>1319.21</v>
      </c>
      <c r="F2095" s="282">
        <v>29.2</v>
      </c>
      <c r="G2095" s="282">
        <v>1348.41</v>
      </c>
    </row>
    <row r="2096" spans="1:7" ht="38.25">
      <c r="A2096" s="351" t="s">
        <v>4240</v>
      </c>
      <c r="B2096" s="352"/>
      <c r="C2096" s="351" t="s">
        <v>4241</v>
      </c>
      <c r="D2096" s="354" t="s">
        <v>2</v>
      </c>
      <c r="E2096" s="282">
        <v>1177.9100000000001</v>
      </c>
      <c r="F2096" s="282">
        <v>29.2</v>
      </c>
      <c r="G2096" s="282">
        <v>1207.1099999999999</v>
      </c>
    </row>
    <row r="2097" spans="1:7" ht="38.25">
      <c r="A2097" s="351" t="s">
        <v>4242</v>
      </c>
      <c r="B2097" s="352"/>
      <c r="C2097" s="351" t="s">
        <v>4243</v>
      </c>
      <c r="D2097" s="354" t="s">
        <v>2</v>
      </c>
      <c r="E2097" s="282">
        <v>2233.75</v>
      </c>
      <c r="F2097" s="282">
        <v>29.2</v>
      </c>
      <c r="G2097" s="282">
        <v>2262.9499999999998</v>
      </c>
    </row>
    <row r="2098" spans="1:7" ht="38.25">
      <c r="A2098" s="351" t="s">
        <v>4244</v>
      </c>
      <c r="B2098" s="352"/>
      <c r="C2098" s="351" t="s">
        <v>4245</v>
      </c>
      <c r="D2098" s="354" t="s">
        <v>2</v>
      </c>
      <c r="E2098" s="282">
        <v>2440.84</v>
      </c>
      <c r="F2098" s="282">
        <v>36.5</v>
      </c>
      <c r="G2098" s="282">
        <v>2477.34</v>
      </c>
    </row>
    <row r="2099" spans="1:7" ht="38.25">
      <c r="A2099" s="351" t="s">
        <v>4246</v>
      </c>
      <c r="B2099" s="352"/>
      <c r="C2099" s="351" t="s">
        <v>4247</v>
      </c>
      <c r="D2099" s="354" t="s">
        <v>2</v>
      </c>
      <c r="E2099" s="282">
        <v>4735.1099999999997</v>
      </c>
      <c r="F2099" s="282">
        <v>43.8</v>
      </c>
      <c r="G2099" s="282">
        <v>4778.91</v>
      </c>
    </row>
    <row r="2100" spans="1:7" ht="38.25">
      <c r="A2100" s="351" t="s">
        <v>4248</v>
      </c>
      <c r="B2100" s="352"/>
      <c r="C2100" s="351" t="s">
        <v>4249</v>
      </c>
      <c r="D2100" s="354" t="s">
        <v>2</v>
      </c>
      <c r="E2100" s="282">
        <v>214.33</v>
      </c>
      <c r="F2100" s="282">
        <v>29.2</v>
      </c>
      <c r="G2100" s="282">
        <v>243.53</v>
      </c>
    </row>
    <row r="2101" spans="1:7" ht="38.25">
      <c r="A2101" s="351" t="s">
        <v>4250</v>
      </c>
      <c r="B2101" s="352"/>
      <c r="C2101" s="351" t="s">
        <v>4251</v>
      </c>
      <c r="D2101" s="354" t="s">
        <v>2</v>
      </c>
      <c r="E2101" s="282">
        <v>394.96</v>
      </c>
      <c r="F2101" s="282">
        <v>29.2</v>
      </c>
      <c r="G2101" s="282">
        <v>424.16</v>
      </c>
    </row>
    <row r="2102" spans="1:7" ht="38.25">
      <c r="A2102" s="351" t="s">
        <v>4252</v>
      </c>
      <c r="B2102" s="352"/>
      <c r="C2102" s="351" t="s">
        <v>4253</v>
      </c>
      <c r="D2102" s="354" t="s">
        <v>2</v>
      </c>
      <c r="E2102" s="282">
        <v>542.01</v>
      </c>
      <c r="F2102" s="282">
        <v>36.5</v>
      </c>
      <c r="G2102" s="282">
        <v>578.51</v>
      </c>
    </row>
    <row r="2103" spans="1:7" ht="38.25">
      <c r="A2103" s="351" t="s">
        <v>4254</v>
      </c>
      <c r="B2103" s="352"/>
      <c r="C2103" s="351" t="s">
        <v>4255</v>
      </c>
      <c r="D2103" s="354" t="s">
        <v>2</v>
      </c>
      <c r="E2103" s="282">
        <v>1169.8</v>
      </c>
      <c r="F2103" s="282">
        <v>43.8</v>
      </c>
      <c r="G2103" s="282">
        <v>1213.5999999999999</v>
      </c>
    </row>
    <row r="2104" spans="1:7" ht="25.5">
      <c r="A2104" s="351" t="s">
        <v>4256</v>
      </c>
      <c r="B2104" s="352"/>
      <c r="C2104" s="351" t="s">
        <v>4257</v>
      </c>
      <c r="D2104" s="354" t="s">
        <v>2</v>
      </c>
      <c r="E2104" s="282">
        <v>3798.76</v>
      </c>
      <c r="F2104" s="282">
        <v>43.8</v>
      </c>
      <c r="G2104" s="282">
        <v>3842.56</v>
      </c>
    </row>
    <row r="2105" spans="1:7" ht="25.5">
      <c r="A2105" s="351" t="s">
        <v>4258</v>
      </c>
      <c r="B2105" s="352"/>
      <c r="C2105" s="351" t="s">
        <v>4259</v>
      </c>
      <c r="D2105" s="354" t="s">
        <v>2</v>
      </c>
      <c r="E2105" s="282">
        <v>5229.34</v>
      </c>
      <c r="F2105" s="282">
        <v>54.76</v>
      </c>
      <c r="G2105" s="282">
        <v>5284.1</v>
      </c>
    </row>
    <row r="2106" spans="1:7" ht="25.5">
      <c r="A2106" s="351" t="s">
        <v>4260</v>
      </c>
      <c r="B2106" s="352"/>
      <c r="C2106" s="351" t="s">
        <v>4261</v>
      </c>
      <c r="D2106" s="354" t="s">
        <v>2</v>
      </c>
      <c r="E2106" s="282">
        <v>7643.85</v>
      </c>
      <c r="F2106" s="282">
        <v>65.7</v>
      </c>
      <c r="G2106" s="282">
        <v>7709.55</v>
      </c>
    </row>
    <row r="2107" spans="1:7" ht="38.25">
      <c r="A2107" s="351" t="s">
        <v>4262</v>
      </c>
      <c r="B2107" s="352"/>
      <c r="C2107" s="351" t="s">
        <v>4263</v>
      </c>
      <c r="D2107" s="354" t="s">
        <v>2</v>
      </c>
      <c r="E2107" s="282">
        <v>4423.2299999999996</v>
      </c>
      <c r="F2107" s="282">
        <v>84.07</v>
      </c>
      <c r="G2107" s="282">
        <v>4507.3</v>
      </c>
    </row>
    <row r="2108" spans="1:7" ht="25.5">
      <c r="A2108" s="351" t="s">
        <v>4264</v>
      </c>
      <c r="B2108" s="352"/>
      <c r="C2108" s="351" t="s">
        <v>4265</v>
      </c>
      <c r="D2108" s="354" t="s">
        <v>2</v>
      </c>
      <c r="E2108" s="282">
        <v>50.21</v>
      </c>
      <c r="F2108" s="282">
        <v>7.3</v>
      </c>
      <c r="G2108" s="282">
        <v>57.51</v>
      </c>
    </row>
    <row r="2109" spans="1:7" ht="25.5">
      <c r="A2109" s="351" t="s">
        <v>4266</v>
      </c>
      <c r="B2109" s="352"/>
      <c r="C2109" s="351" t="s">
        <v>4267</v>
      </c>
      <c r="D2109" s="354" t="s">
        <v>2</v>
      </c>
      <c r="E2109" s="282">
        <v>166.18</v>
      </c>
      <c r="F2109" s="282">
        <v>29.2</v>
      </c>
      <c r="G2109" s="282">
        <v>195.38</v>
      </c>
    </row>
    <row r="2110" spans="1:7" ht="12.75">
      <c r="A2110" s="357" t="s">
        <v>4268</v>
      </c>
      <c r="B2110" s="358" t="s">
        <v>8339</v>
      </c>
      <c r="C2110" s="358" t="s">
        <v>8339</v>
      </c>
      <c r="D2110" s="359"/>
      <c r="E2110" s="360"/>
      <c r="F2110" s="360"/>
      <c r="G2110" s="360"/>
    </row>
    <row r="2111" spans="1:7" ht="25.5">
      <c r="A2111" s="351" t="s">
        <v>4269</v>
      </c>
      <c r="B2111" s="352"/>
      <c r="C2111" s="351" t="s">
        <v>4270</v>
      </c>
      <c r="D2111" s="354" t="s">
        <v>2</v>
      </c>
      <c r="E2111" s="282">
        <v>1626.71</v>
      </c>
      <c r="F2111" s="282">
        <v>177.84</v>
      </c>
      <c r="G2111" s="282">
        <v>1804.55</v>
      </c>
    </row>
    <row r="2112" spans="1:7" ht="25.5">
      <c r="A2112" s="351" t="s">
        <v>4271</v>
      </c>
      <c r="B2112" s="352"/>
      <c r="C2112" s="351" t="s">
        <v>4272</v>
      </c>
      <c r="D2112" s="354" t="s">
        <v>2</v>
      </c>
      <c r="E2112" s="282">
        <v>1142.3800000000001</v>
      </c>
      <c r="F2112" s="282">
        <v>177.84</v>
      </c>
      <c r="G2112" s="282">
        <v>1320.22</v>
      </c>
    </row>
    <row r="2113" spans="1:7" ht="25.5">
      <c r="A2113" s="351" t="s">
        <v>4273</v>
      </c>
      <c r="B2113" s="352"/>
      <c r="C2113" s="351" t="s">
        <v>8340</v>
      </c>
      <c r="D2113" s="354" t="s">
        <v>2</v>
      </c>
      <c r="E2113" s="282">
        <v>244.72</v>
      </c>
      <c r="F2113" s="282">
        <v>65.62</v>
      </c>
      <c r="G2113" s="282">
        <v>310.33999999999997</v>
      </c>
    </row>
    <row r="2114" spans="1:7" ht="25.5">
      <c r="A2114" s="351" t="s">
        <v>4274</v>
      </c>
      <c r="B2114" s="352"/>
      <c r="C2114" s="351" t="s">
        <v>8341</v>
      </c>
      <c r="D2114" s="354" t="s">
        <v>2</v>
      </c>
      <c r="E2114" s="282">
        <v>293.92</v>
      </c>
      <c r="F2114" s="282">
        <v>65.62</v>
      </c>
      <c r="G2114" s="282">
        <v>359.54</v>
      </c>
    </row>
    <row r="2115" spans="1:7" ht="25.5">
      <c r="A2115" s="351" t="s">
        <v>4275</v>
      </c>
      <c r="B2115" s="352"/>
      <c r="C2115" s="351" t="s">
        <v>8342</v>
      </c>
      <c r="D2115" s="354" t="s">
        <v>2</v>
      </c>
      <c r="E2115" s="282">
        <v>266.25</v>
      </c>
      <c r="F2115" s="282">
        <v>65.62</v>
      </c>
      <c r="G2115" s="282">
        <v>331.87</v>
      </c>
    </row>
    <row r="2116" spans="1:7" ht="25.5">
      <c r="A2116" s="351" t="s">
        <v>4276</v>
      </c>
      <c r="B2116" s="352"/>
      <c r="C2116" s="351" t="s">
        <v>4277</v>
      </c>
      <c r="D2116" s="354" t="s">
        <v>2</v>
      </c>
      <c r="E2116" s="282">
        <v>863.3</v>
      </c>
      <c r="F2116" s="282">
        <v>177.84</v>
      </c>
      <c r="G2116" s="282">
        <v>1041.1400000000001</v>
      </c>
    </row>
    <row r="2117" spans="1:7" ht="25.5">
      <c r="A2117" s="351" t="s">
        <v>4278</v>
      </c>
      <c r="B2117" s="352"/>
      <c r="C2117" s="351" t="s">
        <v>4279</v>
      </c>
      <c r="D2117" s="354" t="s">
        <v>2</v>
      </c>
      <c r="E2117" s="282">
        <v>1053.1099999999999</v>
      </c>
      <c r="F2117" s="282">
        <v>177.84</v>
      </c>
      <c r="G2117" s="282">
        <v>1230.95</v>
      </c>
    </row>
    <row r="2118" spans="1:7" ht="12.75">
      <c r="A2118" s="357" t="s">
        <v>4280</v>
      </c>
      <c r="B2118" s="358" t="s">
        <v>8343</v>
      </c>
      <c r="C2118" s="358" t="s">
        <v>8343</v>
      </c>
      <c r="D2118" s="359"/>
      <c r="E2118" s="360"/>
      <c r="F2118" s="360"/>
      <c r="G2118" s="360"/>
    </row>
    <row r="2119" spans="1:7" ht="25.5">
      <c r="A2119" s="351" t="s">
        <v>8344</v>
      </c>
      <c r="B2119" s="352"/>
      <c r="C2119" s="351" t="s">
        <v>8345</v>
      </c>
      <c r="D2119" s="354" t="s">
        <v>4281</v>
      </c>
      <c r="E2119" s="282">
        <v>207.44</v>
      </c>
      <c r="F2119" s="282">
        <v>0.45</v>
      </c>
      <c r="G2119" s="282">
        <v>207.89</v>
      </c>
    </row>
    <row r="2120" spans="1:7" ht="12.75">
      <c r="A2120" s="357" t="s">
        <v>4282</v>
      </c>
      <c r="B2120" s="358" t="s">
        <v>8346</v>
      </c>
      <c r="C2120" s="358" t="s">
        <v>8346</v>
      </c>
      <c r="D2120" s="359"/>
      <c r="E2120" s="360"/>
      <c r="F2120" s="360"/>
      <c r="G2120" s="360"/>
    </row>
    <row r="2121" spans="1:7" ht="25.5">
      <c r="A2121" s="351" t="s">
        <v>401</v>
      </c>
      <c r="B2121" s="352"/>
      <c r="C2121" s="351" t="s">
        <v>400</v>
      </c>
      <c r="D2121" s="354" t="s">
        <v>2</v>
      </c>
      <c r="E2121" s="282">
        <v>130.69</v>
      </c>
      <c r="F2121" s="282">
        <v>9.14</v>
      </c>
      <c r="G2121" s="282">
        <v>139.83000000000001</v>
      </c>
    </row>
    <row r="2122" spans="1:7" ht="25.5">
      <c r="A2122" s="351" t="s">
        <v>4283</v>
      </c>
      <c r="B2122" s="352"/>
      <c r="C2122" s="351" t="s">
        <v>4284</v>
      </c>
      <c r="D2122" s="354" t="s">
        <v>2</v>
      </c>
      <c r="E2122" s="282">
        <v>144.38</v>
      </c>
      <c r="F2122" s="282">
        <v>9.14</v>
      </c>
      <c r="G2122" s="282">
        <v>153.52000000000001</v>
      </c>
    </row>
    <row r="2123" spans="1:7" ht="25.5">
      <c r="A2123" s="351" t="s">
        <v>4285</v>
      </c>
      <c r="B2123" s="352"/>
      <c r="C2123" s="351" t="s">
        <v>4286</v>
      </c>
      <c r="D2123" s="354" t="s">
        <v>2</v>
      </c>
      <c r="E2123" s="282">
        <v>166.9</v>
      </c>
      <c r="F2123" s="282">
        <v>9.14</v>
      </c>
      <c r="G2123" s="282">
        <v>176.04</v>
      </c>
    </row>
    <row r="2124" spans="1:7" ht="25.5">
      <c r="A2124" s="351" t="s">
        <v>4287</v>
      </c>
      <c r="B2124" s="352"/>
      <c r="C2124" s="351" t="s">
        <v>4288</v>
      </c>
      <c r="D2124" s="354" t="s">
        <v>2</v>
      </c>
      <c r="E2124" s="282">
        <v>166.85</v>
      </c>
      <c r="F2124" s="282">
        <v>9.14</v>
      </c>
      <c r="G2124" s="282">
        <v>175.99</v>
      </c>
    </row>
    <row r="2125" spans="1:7" ht="25.5">
      <c r="A2125" s="351" t="s">
        <v>4289</v>
      </c>
      <c r="B2125" s="352"/>
      <c r="C2125" s="351" t="s">
        <v>4290</v>
      </c>
      <c r="D2125" s="354" t="s">
        <v>2</v>
      </c>
      <c r="E2125" s="282">
        <v>201.1</v>
      </c>
      <c r="F2125" s="282">
        <v>9.14</v>
      </c>
      <c r="G2125" s="282">
        <v>210.24</v>
      </c>
    </row>
    <row r="2126" spans="1:7" ht="25.5">
      <c r="A2126" s="351" t="s">
        <v>4291</v>
      </c>
      <c r="B2126" s="352"/>
      <c r="C2126" s="351" t="s">
        <v>4292</v>
      </c>
      <c r="D2126" s="354" t="s">
        <v>2</v>
      </c>
      <c r="E2126" s="282">
        <v>317.63</v>
      </c>
      <c r="F2126" s="282">
        <v>9.14</v>
      </c>
      <c r="G2126" s="282">
        <v>326.77</v>
      </c>
    </row>
    <row r="2127" spans="1:7" ht="25.5">
      <c r="A2127" s="351" t="s">
        <v>4293</v>
      </c>
      <c r="B2127" s="352"/>
      <c r="C2127" s="351" t="s">
        <v>4294</v>
      </c>
      <c r="D2127" s="354" t="s">
        <v>2</v>
      </c>
      <c r="E2127" s="282">
        <v>373.5</v>
      </c>
      <c r="F2127" s="282">
        <v>9.14</v>
      </c>
      <c r="G2127" s="282">
        <v>382.64</v>
      </c>
    </row>
    <row r="2128" spans="1:7" ht="25.5">
      <c r="A2128" s="351" t="s">
        <v>4295</v>
      </c>
      <c r="B2128" s="352"/>
      <c r="C2128" s="351" t="s">
        <v>4296</v>
      </c>
      <c r="D2128" s="354" t="s">
        <v>2</v>
      </c>
      <c r="E2128" s="282">
        <v>569.54</v>
      </c>
      <c r="F2128" s="282">
        <v>9.14</v>
      </c>
      <c r="G2128" s="282">
        <v>578.67999999999995</v>
      </c>
    </row>
    <row r="2129" spans="1:7" ht="25.5">
      <c r="A2129" s="351" t="s">
        <v>4297</v>
      </c>
      <c r="B2129" s="352"/>
      <c r="C2129" s="351" t="s">
        <v>4298</v>
      </c>
      <c r="D2129" s="354" t="s">
        <v>2</v>
      </c>
      <c r="E2129" s="282">
        <v>201.78</v>
      </c>
      <c r="F2129" s="282">
        <v>9.14</v>
      </c>
      <c r="G2129" s="282">
        <v>210.92</v>
      </c>
    </row>
    <row r="2130" spans="1:7" ht="12.75">
      <c r="A2130" s="357" t="s">
        <v>4299</v>
      </c>
      <c r="B2130" s="358" t="s">
        <v>8347</v>
      </c>
      <c r="C2130" s="358" t="s">
        <v>8347</v>
      </c>
      <c r="D2130" s="359"/>
      <c r="E2130" s="360"/>
      <c r="F2130" s="360"/>
      <c r="G2130" s="360"/>
    </row>
    <row r="2131" spans="1:7" ht="25.5">
      <c r="A2131" s="351" t="s">
        <v>4300</v>
      </c>
      <c r="B2131" s="352"/>
      <c r="C2131" s="351" t="s">
        <v>4301</v>
      </c>
      <c r="D2131" s="354" t="s">
        <v>2</v>
      </c>
      <c r="E2131" s="282">
        <v>1733.8</v>
      </c>
      <c r="F2131" s="282">
        <v>55.35</v>
      </c>
      <c r="G2131" s="282">
        <v>1789.15</v>
      </c>
    </row>
    <row r="2132" spans="1:7" ht="25.5">
      <c r="A2132" s="351" t="s">
        <v>4302</v>
      </c>
      <c r="B2132" s="352"/>
      <c r="C2132" s="351" t="s">
        <v>4303</v>
      </c>
      <c r="D2132" s="354" t="s">
        <v>2</v>
      </c>
      <c r="E2132" s="282">
        <v>2380.16</v>
      </c>
      <c r="F2132" s="282">
        <v>55.35</v>
      </c>
      <c r="G2132" s="282">
        <v>2435.5100000000002</v>
      </c>
    </row>
    <row r="2133" spans="1:7" ht="25.5">
      <c r="A2133" s="351" t="s">
        <v>4304</v>
      </c>
      <c r="B2133" s="352"/>
      <c r="C2133" s="351" t="s">
        <v>4305</v>
      </c>
      <c r="D2133" s="354" t="s">
        <v>2</v>
      </c>
      <c r="E2133" s="282">
        <v>1353.5</v>
      </c>
      <c r="F2133" s="282">
        <v>55.35</v>
      </c>
      <c r="G2133" s="282">
        <v>1408.85</v>
      </c>
    </row>
    <row r="2134" spans="1:7" ht="12.75">
      <c r="A2134" s="357" t="s">
        <v>4306</v>
      </c>
      <c r="B2134" s="358" t="s">
        <v>8348</v>
      </c>
      <c r="C2134" s="358" t="s">
        <v>8348</v>
      </c>
      <c r="D2134" s="359"/>
      <c r="E2134" s="360"/>
      <c r="F2134" s="360"/>
      <c r="G2134" s="360"/>
    </row>
    <row r="2135" spans="1:7" ht="12.75">
      <c r="A2135" s="351" t="s">
        <v>4307</v>
      </c>
      <c r="B2135" s="352"/>
      <c r="C2135" s="351" t="s">
        <v>4308</v>
      </c>
      <c r="D2135" s="354" t="s">
        <v>2</v>
      </c>
      <c r="E2135" s="282">
        <v>203.76</v>
      </c>
      <c r="F2135" s="282">
        <v>55.35</v>
      </c>
      <c r="G2135" s="282">
        <v>259.11</v>
      </c>
    </row>
    <row r="2136" spans="1:7" ht="25.5">
      <c r="A2136" s="351" t="s">
        <v>4309</v>
      </c>
      <c r="B2136" s="352"/>
      <c r="C2136" s="351" t="s">
        <v>4310</v>
      </c>
      <c r="D2136" s="354" t="s">
        <v>2</v>
      </c>
      <c r="E2136" s="282">
        <v>195.51</v>
      </c>
      <c r="F2136" s="282">
        <v>55.35</v>
      </c>
      <c r="G2136" s="282">
        <v>250.86</v>
      </c>
    </row>
    <row r="2137" spans="1:7" ht="25.5">
      <c r="A2137" s="351" t="s">
        <v>4311</v>
      </c>
      <c r="B2137" s="352"/>
      <c r="C2137" s="351" t="s">
        <v>4312</v>
      </c>
      <c r="D2137" s="354" t="s">
        <v>2</v>
      </c>
      <c r="E2137" s="282">
        <v>377.6</v>
      </c>
      <c r="F2137" s="282">
        <v>55.35</v>
      </c>
      <c r="G2137" s="282">
        <v>432.95</v>
      </c>
    </row>
    <row r="2138" spans="1:7" ht="25.5">
      <c r="A2138" s="351" t="s">
        <v>407</v>
      </c>
      <c r="B2138" s="352"/>
      <c r="C2138" s="351" t="s">
        <v>406</v>
      </c>
      <c r="D2138" s="354" t="s">
        <v>2</v>
      </c>
      <c r="E2138" s="282">
        <v>97.6</v>
      </c>
      <c r="F2138" s="282">
        <v>55.35</v>
      </c>
      <c r="G2138" s="282">
        <v>152.94999999999999</v>
      </c>
    </row>
    <row r="2139" spans="1:7" ht="25.5">
      <c r="A2139" s="351" t="s">
        <v>4313</v>
      </c>
      <c r="B2139" s="352"/>
      <c r="C2139" s="351" t="s">
        <v>4314</v>
      </c>
      <c r="D2139" s="354" t="s">
        <v>2</v>
      </c>
      <c r="E2139" s="282">
        <v>719.53</v>
      </c>
      <c r="F2139" s="282">
        <v>55.35</v>
      </c>
      <c r="G2139" s="282">
        <v>774.88</v>
      </c>
    </row>
    <row r="2140" spans="1:7" ht="12.75">
      <c r="A2140" s="357" t="s">
        <v>4315</v>
      </c>
      <c r="B2140" s="358" t="s">
        <v>8349</v>
      </c>
      <c r="C2140" s="358" t="s">
        <v>8349</v>
      </c>
      <c r="D2140" s="359"/>
      <c r="E2140" s="360"/>
      <c r="F2140" s="360"/>
      <c r="G2140" s="360"/>
    </row>
    <row r="2141" spans="1:7" ht="12.75">
      <c r="A2141" s="351" t="s">
        <v>4316</v>
      </c>
      <c r="B2141" s="352"/>
      <c r="C2141" s="351" t="s">
        <v>4317</v>
      </c>
      <c r="D2141" s="354" t="s">
        <v>2</v>
      </c>
      <c r="E2141" s="282">
        <v>16.239999999999998</v>
      </c>
      <c r="F2141" s="282">
        <v>5.48</v>
      </c>
      <c r="G2141" s="282">
        <v>21.72</v>
      </c>
    </row>
    <row r="2142" spans="1:7" ht="12.75">
      <c r="A2142" s="351" t="s">
        <v>4318</v>
      </c>
      <c r="B2142" s="352"/>
      <c r="C2142" s="351" t="s">
        <v>4319</v>
      </c>
      <c r="D2142" s="354" t="s">
        <v>2</v>
      </c>
      <c r="E2142" s="282">
        <v>18.7</v>
      </c>
      <c r="F2142" s="282">
        <v>1.84</v>
      </c>
      <c r="G2142" s="282">
        <v>20.54</v>
      </c>
    </row>
    <row r="2143" spans="1:7" ht="12.75">
      <c r="A2143" s="351" t="s">
        <v>4320</v>
      </c>
      <c r="B2143" s="352"/>
      <c r="C2143" s="351" t="s">
        <v>4321</v>
      </c>
      <c r="D2143" s="354" t="s">
        <v>2</v>
      </c>
      <c r="E2143" s="282">
        <v>13.95</v>
      </c>
      <c r="F2143" s="282">
        <v>5.48</v>
      </c>
      <c r="G2143" s="282">
        <v>19.43</v>
      </c>
    </row>
    <row r="2144" spans="1:7" ht="25.5">
      <c r="A2144" s="351" t="s">
        <v>4322</v>
      </c>
      <c r="B2144" s="352"/>
      <c r="C2144" s="351" t="s">
        <v>4323</v>
      </c>
      <c r="D2144" s="354" t="s">
        <v>2</v>
      </c>
      <c r="E2144" s="282">
        <v>0</v>
      </c>
      <c r="F2144" s="282">
        <v>18.260000000000002</v>
      </c>
      <c r="G2144" s="282">
        <v>18.260000000000002</v>
      </c>
    </row>
    <row r="2145" spans="1:7" ht="25.5">
      <c r="A2145" s="351" t="s">
        <v>4324</v>
      </c>
      <c r="B2145" s="352"/>
      <c r="C2145" s="351" t="s">
        <v>4325</v>
      </c>
      <c r="D2145" s="354" t="s">
        <v>63</v>
      </c>
      <c r="E2145" s="282">
        <v>0</v>
      </c>
      <c r="F2145" s="282">
        <v>25.68</v>
      </c>
      <c r="G2145" s="282">
        <v>25.68</v>
      </c>
    </row>
    <row r="2146" spans="1:7" ht="25.5">
      <c r="A2146" s="351" t="s">
        <v>4326</v>
      </c>
      <c r="B2146" s="352"/>
      <c r="C2146" s="351" t="s">
        <v>4327</v>
      </c>
      <c r="D2146" s="354" t="s">
        <v>63</v>
      </c>
      <c r="E2146" s="282">
        <v>0</v>
      </c>
      <c r="F2146" s="282">
        <v>51.35</v>
      </c>
      <c r="G2146" s="282">
        <v>51.35</v>
      </c>
    </row>
    <row r="2147" spans="1:7" ht="25.5">
      <c r="A2147" s="351" t="s">
        <v>4328</v>
      </c>
      <c r="B2147" s="352"/>
      <c r="C2147" s="351" t="s">
        <v>4329</v>
      </c>
      <c r="D2147" s="354" t="s">
        <v>2</v>
      </c>
      <c r="E2147" s="282">
        <v>512.23</v>
      </c>
      <c r="F2147" s="282">
        <v>1.49</v>
      </c>
      <c r="G2147" s="282">
        <v>513.72</v>
      </c>
    </row>
    <row r="2148" spans="1:7" ht="12.75">
      <c r="A2148" s="351" t="s">
        <v>4330</v>
      </c>
      <c r="B2148" s="352"/>
      <c r="C2148" s="351" t="s">
        <v>4331</v>
      </c>
      <c r="D2148" s="354" t="s">
        <v>2</v>
      </c>
      <c r="E2148" s="282">
        <v>103.68</v>
      </c>
      <c r="F2148" s="282">
        <v>3.72</v>
      </c>
      <c r="G2148" s="282">
        <v>107.4</v>
      </c>
    </row>
    <row r="2149" spans="1:7" ht="25.5">
      <c r="A2149" s="351" t="s">
        <v>4332</v>
      </c>
      <c r="B2149" s="352"/>
      <c r="C2149" s="351" t="s">
        <v>4333</v>
      </c>
      <c r="D2149" s="354" t="s">
        <v>63</v>
      </c>
      <c r="E2149" s="282">
        <v>399.31</v>
      </c>
      <c r="F2149" s="282">
        <v>25.68</v>
      </c>
      <c r="G2149" s="282">
        <v>424.99</v>
      </c>
    </row>
    <row r="2150" spans="1:7" ht="38.25">
      <c r="A2150" s="351" t="s">
        <v>4334</v>
      </c>
      <c r="B2150" s="352"/>
      <c r="C2150" s="351" t="s">
        <v>4335</v>
      </c>
      <c r="D2150" s="354" t="s">
        <v>2</v>
      </c>
      <c r="E2150" s="282">
        <v>4348.76</v>
      </c>
      <c r="F2150" s="282">
        <v>41.08</v>
      </c>
      <c r="G2150" s="282">
        <v>4389.84</v>
      </c>
    </row>
    <row r="2151" spans="1:7" ht="38.25">
      <c r="A2151" s="351" t="s">
        <v>4336</v>
      </c>
      <c r="B2151" s="352"/>
      <c r="C2151" s="351" t="s">
        <v>4337</v>
      </c>
      <c r="D2151" s="354" t="s">
        <v>2</v>
      </c>
      <c r="E2151" s="282">
        <v>9685.93</v>
      </c>
      <c r="F2151" s="282">
        <v>41.08</v>
      </c>
      <c r="G2151" s="282">
        <v>9727.01</v>
      </c>
    </row>
    <row r="2152" spans="1:7" ht="25.5">
      <c r="A2152" s="351" t="s">
        <v>4338</v>
      </c>
      <c r="B2152" s="352"/>
      <c r="C2152" s="351" t="s">
        <v>4339</v>
      </c>
      <c r="D2152" s="354" t="s">
        <v>2</v>
      </c>
      <c r="E2152" s="282">
        <v>17676.080000000002</v>
      </c>
      <c r="F2152" s="282">
        <v>41.08</v>
      </c>
      <c r="G2152" s="282">
        <v>17717.16</v>
      </c>
    </row>
    <row r="2153" spans="1:7" ht="25.5">
      <c r="A2153" s="351" t="s">
        <v>4340</v>
      </c>
      <c r="B2153" s="352"/>
      <c r="C2153" s="351" t="s">
        <v>4341</v>
      </c>
      <c r="D2153" s="354" t="s">
        <v>2</v>
      </c>
      <c r="E2153" s="282">
        <v>327.75</v>
      </c>
      <c r="F2153" s="282">
        <v>18.260000000000002</v>
      </c>
      <c r="G2153" s="282">
        <v>346.01</v>
      </c>
    </row>
    <row r="2154" spans="1:7" ht="12.75">
      <c r="A2154" s="357" t="s">
        <v>4342</v>
      </c>
      <c r="B2154" s="358" t="s">
        <v>8350</v>
      </c>
      <c r="C2154" s="358" t="s">
        <v>8350</v>
      </c>
      <c r="D2154" s="359"/>
      <c r="E2154" s="360"/>
      <c r="F2154" s="360"/>
      <c r="G2154" s="360"/>
    </row>
    <row r="2155" spans="1:7" ht="38.25">
      <c r="A2155" s="351" t="s">
        <v>4343</v>
      </c>
      <c r="B2155" s="352"/>
      <c r="C2155" s="351" t="s">
        <v>4344</v>
      </c>
      <c r="D2155" s="354" t="s">
        <v>2</v>
      </c>
      <c r="E2155" s="282">
        <v>692.48</v>
      </c>
      <c r="F2155" s="282">
        <v>18.260000000000002</v>
      </c>
      <c r="G2155" s="282">
        <v>710.74</v>
      </c>
    </row>
    <row r="2156" spans="1:7" ht="12.75">
      <c r="A2156" s="357" t="s">
        <v>4345</v>
      </c>
      <c r="B2156" s="358" t="s">
        <v>8351</v>
      </c>
      <c r="C2156" s="358" t="s">
        <v>8351</v>
      </c>
      <c r="D2156" s="359"/>
      <c r="E2156" s="360"/>
      <c r="F2156" s="360"/>
      <c r="G2156" s="360"/>
    </row>
    <row r="2157" spans="1:7" ht="25.5">
      <c r="A2157" s="351" t="s">
        <v>4346</v>
      </c>
      <c r="B2157" s="352"/>
      <c r="C2157" s="351" t="s">
        <v>4347</v>
      </c>
      <c r="D2157" s="354" t="s">
        <v>2</v>
      </c>
      <c r="E2157" s="282">
        <v>273.99</v>
      </c>
      <c r="F2157" s="282">
        <v>55.35</v>
      </c>
      <c r="G2157" s="282">
        <v>329.34</v>
      </c>
    </row>
    <row r="2158" spans="1:7" ht="12.75">
      <c r="A2158" s="357" t="s">
        <v>4348</v>
      </c>
      <c r="B2158" s="358" t="s">
        <v>8352</v>
      </c>
      <c r="C2158" s="358" t="s">
        <v>8352</v>
      </c>
      <c r="D2158" s="359"/>
      <c r="E2158" s="360"/>
      <c r="F2158" s="360"/>
      <c r="G2158" s="360"/>
    </row>
    <row r="2159" spans="1:7" ht="25.5">
      <c r="A2159" s="351" t="s">
        <v>4349</v>
      </c>
      <c r="B2159" s="352"/>
      <c r="C2159" s="351" t="s">
        <v>4350</v>
      </c>
      <c r="D2159" s="354" t="s">
        <v>2</v>
      </c>
      <c r="E2159" s="282">
        <v>64.39</v>
      </c>
      <c r="F2159" s="282">
        <v>20.8</v>
      </c>
      <c r="G2159" s="282">
        <v>85.19</v>
      </c>
    </row>
    <row r="2160" spans="1:7" ht="25.5">
      <c r="A2160" s="351" t="s">
        <v>4351</v>
      </c>
      <c r="B2160" s="352"/>
      <c r="C2160" s="351" t="s">
        <v>4352</v>
      </c>
      <c r="D2160" s="354" t="s">
        <v>2</v>
      </c>
      <c r="E2160" s="282">
        <v>120.66</v>
      </c>
      <c r="F2160" s="282">
        <v>20.8</v>
      </c>
      <c r="G2160" s="282">
        <v>141.46</v>
      </c>
    </row>
    <row r="2161" spans="1:7" ht="38.25">
      <c r="A2161" s="351" t="s">
        <v>4353</v>
      </c>
      <c r="B2161" s="352"/>
      <c r="C2161" s="351" t="s">
        <v>4354</v>
      </c>
      <c r="D2161" s="354" t="s">
        <v>2</v>
      </c>
      <c r="E2161" s="282">
        <v>150.87</v>
      </c>
      <c r="F2161" s="282">
        <v>20.8</v>
      </c>
      <c r="G2161" s="282">
        <v>171.67</v>
      </c>
    </row>
    <row r="2162" spans="1:7" ht="12.75">
      <c r="A2162" s="357" t="s">
        <v>4355</v>
      </c>
      <c r="B2162" s="358" t="s">
        <v>8353</v>
      </c>
      <c r="C2162" s="358" t="s">
        <v>8353</v>
      </c>
      <c r="D2162" s="359"/>
      <c r="E2162" s="360"/>
      <c r="F2162" s="360"/>
      <c r="G2162" s="360"/>
    </row>
    <row r="2163" spans="1:7" ht="38.25">
      <c r="A2163" s="351" t="s">
        <v>383</v>
      </c>
      <c r="B2163" s="352"/>
      <c r="C2163" s="351" t="s">
        <v>382</v>
      </c>
      <c r="D2163" s="354" t="s">
        <v>2</v>
      </c>
      <c r="E2163" s="282">
        <v>381.45</v>
      </c>
      <c r="F2163" s="282">
        <v>60.29</v>
      </c>
      <c r="G2163" s="282">
        <v>441.74</v>
      </c>
    </row>
    <row r="2164" spans="1:7" ht="38.25">
      <c r="A2164" s="351" t="s">
        <v>381</v>
      </c>
      <c r="B2164" s="352"/>
      <c r="C2164" s="351" t="s">
        <v>447</v>
      </c>
      <c r="D2164" s="354" t="s">
        <v>2</v>
      </c>
      <c r="E2164" s="282">
        <v>353.61</v>
      </c>
      <c r="F2164" s="282">
        <v>60.29</v>
      </c>
      <c r="G2164" s="282">
        <v>413.9</v>
      </c>
    </row>
    <row r="2165" spans="1:7" ht="38.25">
      <c r="A2165" s="351" t="s">
        <v>380</v>
      </c>
      <c r="B2165" s="352"/>
      <c r="C2165" s="351" t="s">
        <v>402</v>
      </c>
      <c r="D2165" s="354" t="s">
        <v>2</v>
      </c>
      <c r="E2165" s="282">
        <v>536.9</v>
      </c>
      <c r="F2165" s="282">
        <v>60.29</v>
      </c>
      <c r="G2165" s="282">
        <v>597.19000000000005</v>
      </c>
    </row>
    <row r="2166" spans="1:7" ht="38.25">
      <c r="A2166" s="351" t="s">
        <v>4356</v>
      </c>
      <c r="B2166" s="352"/>
      <c r="C2166" s="351" t="s">
        <v>8354</v>
      </c>
      <c r="D2166" s="354" t="s">
        <v>2</v>
      </c>
      <c r="E2166" s="282">
        <v>327.94</v>
      </c>
      <c r="F2166" s="282">
        <v>60.29</v>
      </c>
      <c r="G2166" s="282">
        <v>388.23</v>
      </c>
    </row>
    <row r="2167" spans="1:7" ht="38.25">
      <c r="A2167" s="351" t="s">
        <v>405</v>
      </c>
      <c r="B2167" s="352"/>
      <c r="C2167" s="351" t="s">
        <v>8355</v>
      </c>
      <c r="D2167" s="354" t="s">
        <v>2</v>
      </c>
      <c r="E2167" s="282">
        <v>540.26</v>
      </c>
      <c r="F2167" s="282">
        <v>60.29</v>
      </c>
      <c r="G2167" s="282">
        <v>600.54999999999995</v>
      </c>
    </row>
    <row r="2168" spans="1:7" ht="38.25">
      <c r="A2168" s="351" t="s">
        <v>4357</v>
      </c>
      <c r="B2168" s="352"/>
      <c r="C2168" s="351" t="s">
        <v>8356</v>
      </c>
      <c r="D2168" s="354" t="s">
        <v>1</v>
      </c>
      <c r="E2168" s="282">
        <v>26316.91</v>
      </c>
      <c r="F2168" s="282">
        <v>84.07</v>
      </c>
      <c r="G2168" s="282">
        <v>26400.98</v>
      </c>
    </row>
    <row r="2169" spans="1:7" ht="12.75">
      <c r="A2169" s="361" t="s">
        <v>4358</v>
      </c>
      <c r="B2169" s="361" t="s">
        <v>8357</v>
      </c>
      <c r="C2169" s="361" t="s">
        <v>8357</v>
      </c>
      <c r="D2169" s="362"/>
      <c r="E2169" s="363"/>
      <c r="F2169" s="363"/>
      <c r="G2169" s="363"/>
    </row>
    <row r="2170" spans="1:7" ht="12.75">
      <c r="A2170" s="348" t="s">
        <v>4359</v>
      </c>
      <c r="B2170" s="348" t="s">
        <v>8358</v>
      </c>
      <c r="C2170" s="348" t="s">
        <v>8358</v>
      </c>
      <c r="D2170" s="349"/>
      <c r="E2170" s="350"/>
      <c r="F2170" s="350"/>
      <c r="G2170" s="350"/>
    </row>
    <row r="2171" spans="1:7" ht="25.5">
      <c r="A2171" s="351" t="s">
        <v>449</v>
      </c>
      <c r="B2171" s="352"/>
      <c r="C2171" s="351" t="s">
        <v>436</v>
      </c>
      <c r="D2171" s="354" t="s">
        <v>16</v>
      </c>
      <c r="E2171" s="282">
        <v>3.52</v>
      </c>
      <c r="F2171" s="282">
        <v>18.260000000000002</v>
      </c>
      <c r="G2171" s="282">
        <v>21.78</v>
      </c>
    </row>
    <row r="2172" spans="1:7" ht="25.5">
      <c r="A2172" s="351" t="s">
        <v>421</v>
      </c>
      <c r="B2172" s="352"/>
      <c r="C2172" s="351" t="s">
        <v>420</v>
      </c>
      <c r="D2172" s="354" t="s">
        <v>16</v>
      </c>
      <c r="E2172" s="282">
        <v>5.15</v>
      </c>
      <c r="F2172" s="282">
        <v>21.9</v>
      </c>
      <c r="G2172" s="282">
        <v>27.05</v>
      </c>
    </row>
    <row r="2173" spans="1:7" ht="25.5">
      <c r="A2173" s="351" t="s">
        <v>4360</v>
      </c>
      <c r="B2173" s="352"/>
      <c r="C2173" s="351" t="s">
        <v>4361</v>
      </c>
      <c r="D2173" s="354" t="s">
        <v>16</v>
      </c>
      <c r="E2173" s="282">
        <v>7.04</v>
      </c>
      <c r="F2173" s="282">
        <v>25.56</v>
      </c>
      <c r="G2173" s="282">
        <v>32.6</v>
      </c>
    </row>
    <row r="2174" spans="1:7" ht="25.5">
      <c r="A2174" s="351" t="s">
        <v>4362</v>
      </c>
      <c r="B2174" s="352"/>
      <c r="C2174" s="351" t="s">
        <v>4363</v>
      </c>
      <c r="D2174" s="354" t="s">
        <v>16</v>
      </c>
      <c r="E2174" s="282">
        <v>8.06</v>
      </c>
      <c r="F2174" s="282">
        <v>29.2</v>
      </c>
      <c r="G2174" s="282">
        <v>37.26</v>
      </c>
    </row>
    <row r="2175" spans="1:7" ht="25.5">
      <c r="A2175" s="351" t="s">
        <v>4364</v>
      </c>
      <c r="B2175" s="352"/>
      <c r="C2175" s="351" t="s">
        <v>4365</v>
      </c>
      <c r="D2175" s="354" t="s">
        <v>16</v>
      </c>
      <c r="E2175" s="282">
        <v>10.210000000000001</v>
      </c>
      <c r="F2175" s="282">
        <v>32.86</v>
      </c>
      <c r="G2175" s="282">
        <v>43.07</v>
      </c>
    </row>
    <row r="2176" spans="1:7" ht="25.5">
      <c r="A2176" s="351" t="s">
        <v>4366</v>
      </c>
      <c r="B2176" s="352"/>
      <c r="C2176" s="351" t="s">
        <v>4367</v>
      </c>
      <c r="D2176" s="354" t="s">
        <v>16</v>
      </c>
      <c r="E2176" s="282">
        <v>18.47</v>
      </c>
      <c r="F2176" s="282">
        <v>36.5</v>
      </c>
      <c r="G2176" s="282">
        <v>54.97</v>
      </c>
    </row>
    <row r="2177" spans="1:7" ht="25.5">
      <c r="A2177" s="351" t="s">
        <v>4368</v>
      </c>
      <c r="B2177" s="352"/>
      <c r="C2177" s="351" t="s">
        <v>4369</v>
      </c>
      <c r="D2177" s="354" t="s">
        <v>16</v>
      </c>
      <c r="E2177" s="282">
        <v>24.99</v>
      </c>
      <c r="F2177" s="282">
        <v>40.159999999999997</v>
      </c>
      <c r="G2177" s="282">
        <v>65.150000000000006</v>
      </c>
    </row>
    <row r="2178" spans="1:7" ht="25.5">
      <c r="A2178" s="351" t="s">
        <v>4370</v>
      </c>
      <c r="B2178" s="352"/>
      <c r="C2178" s="351" t="s">
        <v>4371</v>
      </c>
      <c r="D2178" s="354" t="s">
        <v>16</v>
      </c>
      <c r="E2178" s="282">
        <v>37.81</v>
      </c>
      <c r="F2178" s="282">
        <v>47.46</v>
      </c>
      <c r="G2178" s="282">
        <v>85.27</v>
      </c>
    </row>
    <row r="2179" spans="1:7" ht="12.75">
      <c r="A2179" s="357" t="s">
        <v>4372</v>
      </c>
      <c r="B2179" s="358" t="s">
        <v>8359</v>
      </c>
      <c r="C2179" s="358" t="s">
        <v>8359</v>
      </c>
      <c r="D2179" s="359"/>
      <c r="E2179" s="360"/>
      <c r="F2179" s="360"/>
      <c r="G2179" s="360"/>
    </row>
    <row r="2180" spans="1:7" ht="25.5">
      <c r="A2180" s="351" t="s">
        <v>361</v>
      </c>
      <c r="B2180" s="352"/>
      <c r="C2180" s="351" t="s">
        <v>360</v>
      </c>
      <c r="D2180" s="354" t="s">
        <v>16</v>
      </c>
      <c r="E2180" s="282">
        <v>5.95</v>
      </c>
      <c r="F2180" s="282">
        <v>21.9</v>
      </c>
      <c r="G2180" s="282">
        <v>27.85</v>
      </c>
    </row>
    <row r="2181" spans="1:7" ht="25.5">
      <c r="A2181" s="351" t="s">
        <v>4373</v>
      </c>
      <c r="B2181" s="352"/>
      <c r="C2181" s="351" t="s">
        <v>4374</v>
      </c>
      <c r="D2181" s="354" t="s">
        <v>16</v>
      </c>
      <c r="E2181" s="282">
        <v>7.12</v>
      </c>
      <c r="F2181" s="282">
        <v>25.56</v>
      </c>
      <c r="G2181" s="282">
        <v>32.68</v>
      </c>
    </row>
    <row r="2182" spans="1:7" ht="25.5">
      <c r="A2182" s="351" t="s">
        <v>4375</v>
      </c>
      <c r="B2182" s="352"/>
      <c r="C2182" s="351" t="s">
        <v>4376</v>
      </c>
      <c r="D2182" s="354" t="s">
        <v>16</v>
      </c>
      <c r="E2182" s="282">
        <v>10.9</v>
      </c>
      <c r="F2182" s="282">
        <v>29.2</v>
      </c>
      <c r="G2182" s="282">
        <v>40.1</v>
      </c>
    </row>
    <row r="2183" spans="1:7" ht="25.5">
      <c r="A2183" s="351" t="s">
        <v>4377</v>
      </c>
      <c r="B2183" s="352"/>
      <c r="C2183" s="351" t="s">
        <v>4378</v>
      </c>
      <c r="D2183" s="354" t="s">
        <v>16</v>
      </c>
      <c r="E2183" s="282">
        <v>13.67</v>
      </c>
      <c r="F2183" s="282">
        <v>32.86</v>
      </c>
      <c r="G2183" s="282">
        <v>46.53</v>
      </c>
    </row>
    <row r="2184" spans="1:7" ht="25.5">
      <c r="A2184" s="351" t="s">
        <v>4379</v>
      </c>
      <c r="B2184" s="352"/>
      <c r="C2184" s="351" t="s">
        <v>4380</v>
      </c>
      <c r="D2184" s="354" t="s">
        <v>16</v>
      </c>
      <c r="E2184" s="282">
        <v>16.34</v>
      </c>
      <c r="F2184" s="282">
        <v>36.5</v>
      </c>
      <c r="G2184" s="282">
        <v>52.84</v>
      </c>
    </row>
    <row r="2185" spans="1:7" ht="25.5">
      <c r="A2185" s="351" t="s">
        <v>4381</v>
      </c>
      <c r="B2185" s="352"/>
      <c r="C2185" s="351" t="s">
        <v>4382</v>
      </c>
      <c r="D2185" s="354" t="s">
        <v>16</v>
      </c>
      <c r="E2185" s="282">
        <v>28.28</v>
      </c>
      <c r="F2185" s="282">
        <v>43.8</v>
      </c>
      <c r="G2185" s="282">
        <v>72.08</v>
      </c>
    </row>
    <row r="2186" spans="1:7" ht="25.5">
      <c r="A2186" s="351" t="s">
        <v>4383</v>
      </c>
      <c r="B2186" s="352"/>
      <c r="C2186" s="351" t="s">
        <v>4384</v>
      </c>
      <c r="D2186" s="354" t="s">
        <v>16</v>
      </c>
      <c r="E2186" s="282">
        <v>35.94</v>
      </c>
      <c r="F2186" s="282">
        <v>54.76</v>
      </c>
      <c r="G2186" s="282">
        <v>90.7</v>
      </c>
    </row>
    <row r="2187" spans="1:7" ht="25.5">
      <c r="A2187" s="351" t="s">
        <v>4385</v>
      </c>
      <c r="B2187" s="352"/>
      <c r="C2187" s="351" t="s">
        <v>4386</v>
      </c>
      <c r="D2187" s="354" t="s">
        <v>16</v>
      </c>
      <c r="E2187" s="282">
        <v>54.34</v>
      </c>
      <c r="F2187" s="282">
        <v>65.7</v>
      </c>
      <c r="G2187" s="282">
        <v>120.04</v>
      </c>
    </row>
    <row r="2188" spans="1:7" ht="12.75">
      <c r="A2188" s="357" t="s">
        <v>4387</v>
      </c>
      <c r="B2188" s="358" t="s">
        <v>8360</v>
      </c>
      <c r="C2188" s="358" t="s">
        <v>8360</v>
      </c>
      <c r="D2188" s="359"/>
      <c r="E2188" s="360"/>
      <c r="F2188" s="360"/>
      <c r="G2188" s="360"/>
    </row>
    <row r="2189" spans="1:7" ht="25.5">
      <c r="A2189" s="351" t="s">
        <v>4388</v>
      </c>
      <c r="B2189" s="352"/>
      <c r="C2189" s="351" t="s">
        <v>4389</v>
      </c>
      <c r="D2189" s="354" t="s">
        <v>16</v>
      </c>
      <c r="E2189" s="282">
        <v>8.74</v>
      </c>
      <c r="F2189" s="282">
        <v>21.9</v>
      </c>
      <c r="G2189" s="282">
        <v>30.64</v>
      </c>
    </row>
    <row r="2190" spans="1:7" ht="25.5">
      <c r="A2190" s="351" t="s">
        <v>4390</v>
      </c>
      <c r="B2190" s="352"/>
      <c r="C2190" s="351" t="s">
        <v>4391</v>
      </c>
      <c r="D2190" s="354" t="s">
        <v>16</v>
      </c>
      <c r="E2190" s="282">
        <v>11.76</v>
      </c>
      <c r="F2190" s="282">
        <v>25.56</v>
      </c>
      <c r="G2190" s="282">
        <v>37.32</v>
      </c>
    </row>
    <row r="2191" spans="1:7" ht="25.5">
      <c r="A2191" s="351" t="s">
        <v>4392</v>
      </c>
      <c r="B2191" s="352"/>
      <c r="C2191" s="351" t="s">
        <v>4393</v>
      </c>
      <c r="D2191" s="354" t="s">
        <v>16</v>
      </c>
      <c r="E2191" s="282">
        <v>18.71</v>
      </c>
      <c r="F2191" s="282">
        <v>29.2</v>
      </c>
      <c r="G2191" s="282">
        <v>47.91</v>
      </c>
    </row>
    <row r="2192" spans="1:7" ht="25.5">
      <c r="A2192" s="351" t="s">
        <v>4394</v>
      </c>
      <c r="B2192" s="352"/>
      <c r="C2192" s="351" t="s">
        <v>4395</v>
      </c>
      <c r="D2192" s="354" t="s">
        <v>16</v>
      </c>
      <c r="E2192" s="282">
        <v>22.08</v>
      </c>
      <c r="F2192" s="282">
        <v>32.86</v>
      </c>
      <c r="G2192" s="282">
        <v>54.94</v>
      </c>
    </row>
    <row r="2193" spans="1:7" ht="25.5">
      <c r="A2193" s="351" t="s">
        <v>4396</v>
      </c>
      <c r="B2193" s="352"/>
      <c r="C2193" s="351" t="s">
        <v>4397</v>
      </c>
      <c r="D2193" s="354" t="s">
        <v>16</v>
      </c>
      <c r="E2193" s="282">
        <v>29.22</v>
      </c>
      <c r="F2193" s="282">
        <v>36.5</v>
      </c>
      <c r="G2193" s="282">
        <v>65.72</v>
      </c>
    </row>
    <row r="2194" spans="1:7" ht="25.5">
      <c r="A2194" s="351" t="s">
        <v>4398</v>
      </c>
      <c r="B2194" s="352"/>
      <c r="C2194" s="351" t="s">
        <v>4399</v>
      </c>
      <c r="D2194" s="354" t="s">
        <v>16</v>
      </c>
      <c r="E2194" s="282">
        <v>40.53</v>
      </c>
      <c r="F2194" s="282">
        <v>43.8</v>
      </c>
      <c r="G2194" s="282">
        <v>84.33</v>
      </c>
    </row>
    <row r="2195" spans="1:7" ht="25.5">
      <c r="A2195" s="351" t="s">
        <v>4400</v>
      </c>
      <c r="B2195" s="352"/>
      <c r="C2195" s="351" t="s">
        <v>4401</v>
      </c>
      <c r="D2195" s="354" t="s">
        <v>16</v>
      </c>
      <c r="E2195" s="282">
        <v>49.97</v>
      </c>
      <c r="F2195" s="282">
        <v>54.76</v>
      </c>
      <c r="G2195" s="282">
        <v>104.73</v>
      </c>
    </row>
    <row r="2196" spans="1:7" ht="25.5">
      <c r="A2196" s="351" t="s">
        <v>4402</v>
      </c>
      <c r="B2196" s="352"/>
      <c r="C2196" s="351" t="s">
        <v>4403</v>
      </c>
      <c r="D2196" s="354" t="s">
        <v>16</v>
      </c>
      <c r="E2196" s="282">
        <v>70.23</v>
      </c>
      <c r="F2196" s="282">
        <v>65.7</v>
      </c>
      <c r="G2196" s="282">
        <v>135.93</v>
      </c>
    </row>
    <row r="2197" spans="1:7" ht="12.75">
      <c r="A2197" s="357" t="s">
        <v>4404</v>
      </c>
      <c r="B2197" s="358" t="s">
        <v>8361</v>
      </c>
      <c r="C2197" s="358" t="s">
        <v>8361</v>
      </c>
      <c r="D2197" s="359"/>
      <c r="E2197" s="360"/>
      <c r="F2197" s="360"/>
      <c r="G2197" s="360"/>
    </row>
    <row r="2198" spans="1:7" ht="25.5">
      <c r="A2198" s="351" t="s">
        <v>4405</v>
      </c>
      <c r="B2198" s="352"/>
      <c r="C2198" s="351" t="s">
        <v>4406</v>
      </c>
      <c r="D2198" s="354" t="s">
        <v>16</v>
      </c>
      <c r="E2198" s="282">
        <v>10.41</v>
      </c>
      <c r="F2198" s="282">
        <v>18.260000000000002</v>
      </c>
      <c r="G2198" s="282">
        <v>28.67</v>
      </c>
    </row>
    <row r="2199" spans="1:7" ht="25.5">
      <c r="A2199" s="351" t="s">
        <v>4407</v>
      </c>
      <c r="B2199" s="352"/>
      <c r="C2199" s="351" t="s">
        <v>4408</v>
      </c>
      <c r="D2199" s="354" t="s">
        <v>16</v>
      </c>
      <c r="E2199" s="282">
        <v>12.52</v>
      </c>
      <c r="F2199" s="282">
        <v>21.9</v>
      </c>
      <c r="G2199" s="282">
        <v>34.42</v>
      </c>
    </row>
    <row r="2200" spans="1:7" ht="25.5">
      <c r="A2200" s="351" t="s">
        <v>4409</v>
      </c>
      <c r="B2200" s="352"/>
      <c r="C2200" s="351" t="s">
        <v>4410</v>
      </c>
      <c r="D2200" s="354" t="s">
        <v>16</v>
      </c>
      <c r="E2200" s="282">
        <v>15.94</v>
      </c>
      <c r="F2200" s="282">
        <v>25.56</v>
      </c>
      <c r="G2200" s="282">
        <v>41.5</v>
      </c>
    </row>
    <row r="2201" spans="1:7" ht="25.5">
      <c r="A2201" s="351" t="s">
        <v>4411</v>
      </c>
      <c r="B2201" s="352"/>
      <c r="C2201" s="351" t="s">
        <v>4412</v>
      </c>
      <c r="D2201" s="354" t="s">
        <v>16</v>
      </c>
      <c r="E2201" s="282">
        <v>23.16</v>
      </c>
      <c r="F2201" s="282">
        <v>29.2</v>
      </c>
      <c r="G2201" s="282">
        <v>52.36</v>
      </c>
    </row>
    <row r="2202" spans="1:7" ht="25.5">
      <c r="A2202" s="351" t="s">
        <v>4413</v>
      </c>
      <c r="B2202" s="352"/>
      <c r="C2202" s="351" t="s">
        <v>4414</v>
      </c>
      <c r="D2202" s="354" t="s">
        <v>16</v>
      </c>
      <c r="E2202" s="282">
        <v>27.91</v>
      </c>
      <c r="F2202" s="282">
        <v>32.86</v>
      </c>
      <c r="G2202" s="282">
        <v>60.77</v>
      </c>
    </row>
    <row r="2203" spans="1:7" ht="25.5">
      <c r="A2203" s="351" t="s">
        <v>4415</v>
      </c>
      <c r="B2203" s="352"/>
      <c r="C2203" s="351" t="s">
        <v>4416</v>
      </c>
      <c r="D2203" s="354" t="s">
        <v>16</v>
      </c>
      <c r="E2203" s="282">
        <v>34.9</v>
      </c>
      <c r="F2203" s="282">
        <v>36.5</v>
      </c>
      <c r="G2203" s="282">
        <v>71.400000000000006</v>
      </c>
    </row>
    <row r="2204" spans="1:7" ht="25.5">
      <c r="A2204" s="351" t="s">
        <v>4417</v>
      </c>
      <c r="B2204" s="352"/>
      <c r="C2204" s="351" t="s">
        <v>4418</v>
      </c>
      <c r="D2204" s="354" t="s">
        <v>16</v>
      </c>
      <c r="E2204" s="282">
        <v>50.23</v>
      </c>
      <c r="F2204" s="282">
        <v>43.8</v>
      </c>
      <c r="G2204" s="282">
        <v>94.03</v>
      </c>
    </row>
    <row r="2205" spans="1:7" ht="25.5">
      <c r="A2205" s="351" t="s">
        <v>4419</v>
      </c>
      <c r="B2205" s="352"/>
      <c r="C2205" s="351" t="s">
        <v>4420</v>
      </c>
      <c r="D2205" s="354" t="s">
        <v>16</v>
      </c>
      <c r="E2205" s="282">
        <v>59.43</v>
      </c>
      <c r="F2205" s="282">
        <v>54.76</v>
      </c>
      <c r="G2205" s="282">
        <v>114.19</v>
      </c>
    </row>
    <row r="2206" spans="1:7" ht="25.5">
      <c r="A2206" s="351" t="s">
        <v>4421</v>
      </c>
      <c r="B2206" s="352"/>
      <c r="C2206" s="351" t="s">
        <v>4422</v>
      </c>
      <c r="D2206" s="354" t="s">
        <v>16</v>
      </c>
      <c r="E2206" s="282">
        <v>79.87</v>
      </c>
      <c r="F2206" s="282">
        <v>65.7</v>
      </c>
      <c r="G2206" s="282">
        <v>145.57</v>
      </c>
    </row>
    <row r="2207" spans="1:7" ht="12.75">
      <c r="A2207" s="357" t="s">
        <v>4423</v>
      </c>
      <c r="B2207" s="358" t="s">
        <v>8362</v>
      </c>
      <c r="C2207" s="358" t="s">
        <v>8362</v>
      </c>
      <c r="D2207" s="359"/>
      <c r="E2207" s="360"/>
      <c r="F2207" s="360"/>
      <c r="G2207" s="360"/>
    </row>
    <row r="2208" spans="1:7" ht="25.5">
      <c r="A2208" s="351" t="s">
        <v>4424</v>
      </c>
      <c r="B2208" s="352"/>
      <c r="C2208" s="351" t="s">
        <v>4425</v>
      </c>
      <c r="D2208" s="354" t="s">
        <v>1</v>
      </c>
      <c r="E2208" s="282">
        <v>4.87</v>
      </c>
      <c r="F2208" s="282">
        <v>9.14</v>
      </c>
      <c r="G2208" s="282">
        <v>14.01</v>
      </c>
    </row>
    <row r="2209" spans="1:7" ht="25.5">
      <c r="A2209" s="351" t="s">
        <v>4426</v>
      </c>
      <c r="B2209" s="352"/>
      <c r="C2209" s="351" t="s">
        <v>4427</v>
      </c>
      <c r="D2209" s="354" t="s">
        <v>16</v>
      </c>
      <c r="E2209" s="282">
        <v>3.52</v>
      </c>
      <c r="F2209" s="282">
        <v>1.84</v>
      </c>
      <c r="G2209" s="282">
        <v>5.36</v>
      </c>
    </row>
    <row r="2210" spans="1:7" ht="12.75">
      <c r="A2210" s="351" t="s">
        <v>4428</v>
      </c>
      <c r="B2210" s="352"/>
      <c r="C2210" s="351" t="s">
        <v>4429</v>
      </c>
      <c r="D2210" s="354" t="s">
        <v>2</v>
      </c>
      <c r="E2210" s="282">
        <v>0.59</v>
      </c>
      <c r="F2210" s="282">
        <v>5.48</v>
      </c>
      <c r="G2210" s="282">
        <v>6.07</v>
      </c>
    </row>
    <row r="2211" spans="1:7" ht="12.75">
      <c r="A2211" s="351" t="s">
        <v>4430</v>
      </c>
      <c r="B2211" s="352"/>
      <c r="C2211" s="351" t="s">
        <v>4431</v>
      </c>
      <c r="D2211" s="354" t="s">
        <v>2</v>
      </c>
      <c r="E2211" s="282">
        <v>1.52</v>
      </c>
      <c r="F2211" s="282">
        <v>6.56</v>
      </c>
      <c r="G2211" s="282">
        <v>8.08</v>
      </c>
    </row>
    <row r="2212" spans="1:7" ht="12.75">
      <c r="A2212" s="351" t="s">
        <v>4432</v>
      </c>
      <c r="B2212" s="352"/>
      <c r="C2212" s="351" t="s">
        <v>4433</v>
      </c>
      <c r="D2212" s="354" t="s">
        <v>2</v>
      </c>
      <c r="E2212" s="282">
        <v>1.6</v>
      </c>
      <c r="F2212" s="282">
        <v>6.56</v>
      </c>
      <c r="G2212" s="282">
        <v>8.16</v>
      </c>
    </row>
    <row r="2213" spans="1:7" ht="12.75">
      <c r="A2213" s="351" t="s">
        <v>4434</v>
      </c>
      <c r="B2213" s="352"/>
      <c r="C2213" s="351" t="s">
        <v>4435</v>
      </c>
      <c r="D2213" s="354" t="s">
        <v>2</v>
      </c>
      <c r="E2213" s="282">
        <v>1.33</v>
      </c>
      <c r="F2213" s="282">
        <v>5.48</v>
      </c>
      <c r="G2213" s="282">
        <v>6.81</v>
      </c>
    </row>
    <row r="2214" spans="1:7" ht="25.5">
      <c r="A2214" s="351" t="s">
        <v>4436</v>
      </c>
      <c r="B2214" s="352"/>
      <c r="C2214" s="351" t="s">
        <v>4437</v>
      </c>
      <c r="D2214" s="354" t="s">
        <v>16</v>
      </c>
      <c r="E2214" s="282">
        <v>2.88</v>
      </c>
      <c r="F2214" s="282">
        <v>10.96</v>
      </c>
      <c r="G2214" s="282">
        <v>13.84</v>
      </c>
    </row>
    <row r="2215" spans="1:7" ht="25.5">
      <c r="A2215" s="351" t="s">
        <v>4438</v>
      </c>
      <c r="B2215" s="352"/>
      <c r="C2215" s="351" t="s">
        <v>4439</v>
      </c>
      <c r="D2215" s="354" t="s">
        <v>16</v>
      </c>
      <c r="E2215" s="282">
        <v>5.37</v>
      </c>
      <c r="F2215" s="282">
        <v>5.14</v>
      </c>
      <c r="G2215" s="282">
        <v>10.51</v>
      </c>
    </row>
    <row r="2216" spans="1:7" ht="25.5">
      <c r="A2216" s="351" t="s">
        <v>362</v>
      </c>
      <c r="B2216" s="352"/>
      <c r="C2216" s="351" t="s">
        <v>64</v>
      </c>
      <c r="D2216" s="354" t="s">
        <v>16</v>
      </c>
      <c r="E2216" s="282">
        <v>2.48</v>
      </c>
      <c r="F2216" s="282">
        <v>5.14</v>
      </c>
      <c r="G2216" s="282">
        <v>7.62</v>
      </c>
    </row>
    <row r="2217" spans="1:7" ht="25.5">
      <c r="A2217" s="351" t="s">
        <v>4440</v>
      </c>
      <c r="B2217" s="352"/>
      <c r="C2217" s="351" t="s">
        <v>4441</v>
      </c>
      <c r="D2217" s="354" t="s">
        <v>16</v>
      </c>
      <c r="E2217" s="282">
        <v>3.76</v>
      </c>
      <c r="F2217" s="282">
        <v>5.14</v>
      </c>
      <c r="G2217" s="282">
        <v>8.9</v>
      </c>
    </row>
    <row r="2218" spans="1:7" ht="25.5">
      <c r="A2218" s="351" t="s">
        <v>443</v>
      </c>
      <c r="B2218" s="352"/>
      <c r="C2218" s="351" t="s">
        <v>8363</v>
      </c>
      <c r="D2218" s="354" t="s">
        <v>16</v>
      </c>
      <c r="E2218" s="282">
        <v>15.69</v>
      </c>
      <c r="F2218" s="282">
        <v>9.14</v>
      </c>
      <c r="G2218" s="282">
        <v>24.83</v>
      </c>
    </row>
    <row r="2219" spans="1:7" ht="25.5">
      <c r="A2219" s="351" t="s">
        <v>4442</v>
      </c>
      <c r="B2219" s="352"/>
      <c r="C2219" s="351" t="s">
        <v>8364</v>
      </c>
      <c r="D2219" s="354" t="s">
        <v>16</v>
      </c>
      <c r="E2219" s="282">
        <v>26.46</v>
      </c>
      <c r="F2219" s="282">
        <v>9.14</v>
      </c>
      <c r="G2219" s="282">
        <v>35.6</v>
      </c>
    </row>
    <row r="2220" spans="1:7" ht="12.75">
      <c r="A2220" s="351" t="s">
        <v>4443</v>
      </c>
      <c r="B2220" s="352"/>
      <c r="C2220" s="351" t="s">
        <v>4444</v>
      </c>
      <c r="D2220" s="354" t="s">
        <v>16</v>
      </c>
      <c r="E2220" s="282">
        <v>20.74</v>
      </c>
      <c r="F2220" s="282">
        <v>9.14</v>
      </c>
      <c r="G2220" s="282">
        <v>29.88</v>
      </c>
    </row>
    <row r="2221" spans="1:7" ht="38.25">
      <c r="A2221" s="351" t="s">
        <v>4445</v>
      </c>
      <c r="B2221" s="352"/>
      <c r="C2221" s="351" t="s">
        <v>4446</v>
      </c>
      <c r="D2221" s="354" t="s">
        <v>16</v>
      </c>
      <c r="E2221" s="282">
        <v>43.8</v>
      </c>
      <c r="F2221" s="282">
        <v>10.96</v>
      </c>
      <c r="G2221" s="282">
        <v>54.76</v>
      </c>
    </row>
    <row r="2222" spans="1:7" ht="38.25">
      <c r="A2222" s="351" t="s">
        <v>4447</v>
      </c>
      <c r="B2222" s="352"/>
      <c r="C2222" s="351" t="s">
        <v>4448</v>
      </c>
      <c r="D2222" s="354" t="s">
        <v>16</v>
      </c>
      <c r="E2222" s="282">
        <v>61.96</v>
      </c>
      <c r="F2222" s="282">
        <v>12.78</v>
      </c>
      <c r="G2222" s="282">
        <v>74.739999999999995</v>
      </c>
    </row>
    <row r="2223" spans="1:7" ht="38.25">
      <c r="A2223" s="351" t="s">
        <v>4449</v>
      </c>
      <c r="B2223" s="352"/>
      <c r="C2223" s="351" t="s">
        <v>4450</v>
      </c>
      <c r="D2223" s="354" t="s">
        <v>16</v>
      </c>
      <c r="E2223" s="282">
        <v>81.239999999999995</v>
      </c>
      <c r="F2223" s="282">
        <v>14.6</v>
      </c>
      <c r="G2223" s="282">
        <v>95.84</v>
      </c>
    </row>
    <row r="2224" spans="1:7" ht="25.5">
      <c r="A2224" s="351" t="s">
        <v>4451</v>
      </c>
      <c r="B2224" s="352"/>
      <c r="C2224" s="351" t="s">
        <v>4452</v>
      </c>
      <c r="D2224" s="354" t="s">
        <v>2</v>
      </c>
      <c r="E2224" s="282">
        <v>6.61</v>
      </c>
      <c r="F2224" s="282">
        <v>1.49</v>
      </c>
      <c r="G2224" s="282">
        <v>8.1</v>
      </c>
    </row>
    <row r="2225" spans="1:7" ht="25.5">
      <c r="A2225" s="351" t="s">
        <v>4453</v>
      </c>
      <c r="B2225" s="352"/>
      <c r="C2225" s="351" t="s">
        <v>4454</v>
      </c>
      <c r="D2225" s="354" t="s">
        <v>2</v>
      </c>
      <c r="E2225" s="282">
        <v>7.37</v>
      </c>
      <c r="F2225" s="282">
        <v>1.49</v>
      </c>
      <c r="G2225" s="282">
        <v>8.86</v>
      </c>
    </row>
    <row r="2226" spans="1:7" ht="25.5">
      <c r="A2226" s="351" t="s">
        <v>4455</v>
      </c>
      <c r="B2226" s="352"/>
      <c r="C2226" s="351" t="s">
        <v>4456</v>
      </c>
      <c r="D2226" s="354" t="s">
        <v>2</v>
      </c>
      <c r="E2226" s="282">
        <v>6.84</v>
      </c>
      <c r="F2226" s="282">
        <v>1.49</v>
      </c>
      <c r="G2226" s="282">
        <v>8.33</v>
      </c>
    </row>
    <row r="2227" spans="1:7" ht="12.75">
      <c r="A2227" s="357" t="s">
        <v>4457</v>
      </c>
      <c r="B2227" s="358" t="s">
        <v>8365</v>
      </c>
      <c r="C2227" s="358" t="s">
        <v>8365</v>
      </c>
      <c r="D2227" s="359"/>
      <c r="E2227" s="360"/>
      <c r="F2227" s="360"/>
      <c r="G2227" s="360"/>
    </row>
    <row r="2228" spans="1:7" ht="25.5">
      <c r="A2228" s="351" t="s">
        <v>4458</v>
      </c>
      <c r="B2228" s="352"/>
      <c r="C2228" s="351" t="s">
        <v>4459</v>
      </c>
      <c r="D2228" s="354" t="s">
        <v>16</v>
      </c>
      <c r="E2228" s="282">
        <v>24.54</v>
      </c>
      <c r="F2228" s="282">
        <v>10.96</v>
      </c>
      <c r="G2228" s="282">
        <v>35.5</v>
      </c>
    </row>
    <row r="2229" spans="1:7" ht="25.5">
      <c r="A2229" s="351" t="s">
        <v>4460</v>
      </c>
      <c r="B2229" s="352"/>
      <c r="C2229" s="351" t="s">
        <v>4461</v>
      </c>
      <c r="D2229" s="354" t="s">
        <v>16</v>
      </c>
      <c r="E2229" s="282">
        <v>31.28</v>
      </c>
      <c r="F2229" s="282">
        <v>10.96</v>
      </c>
      <c r="G2229" s="282">
        <v>42.24</v>
      </c>
    </row>
    <row r="2230" spans="1:7" ht="38.25">
      <c r="A2230" s="351" t="s">
        <v>4462</v>
      </c>
      <c r="B2230" s="352"/>
      <c r="C2230" s="351" t="s">
        <v>4463</v>
      </c>
      <c r="D2230" s="354" t="s">
        <v>2</v>
      </c>
      <c r="E2230" s="282">
        <v>29.52</v>
      </c>
      <c r="F2230" s="282">
        <v>11.31</v>
      </c>
      <c r="G2230" s="282">
        <v>40.83</v>
      </c>
    </row>
    <row r="2231" spans="1:7" ht="38.25">
      <c r="A2231" s="351" t="s">
        <v>4464</v>
      </c>
      <c r="B2231" s="352"/>
      <c r="C2231" s="351" t="s">
        <v>4465</v>
      </c>
      <c r="D2231" s="354" t="s">
        <v>2</v>
      </c>
      <c r="E2231" s="282">
        <v>76.94</v>
      </c>
      <c r="F2231" s="282">
        <v>21.9</v>
      </c>
      <c r="G2231" s="282">
        <v>98.84</v>
      </c>
    </row>
    <row r="2232" spans="1:7" ht="38.25">
      <c r="A2232" s="351" t="s">
        <v>4466</v>
      </c>
      <c r="B2232" s="352"/>
      <c r="C2232" s="351" t="s">
        <v>4467</v>
      </c>
      <c r="D2232" s="354" t="s">
        <v>2</v>
      </c>
      <c r="E2232" s="282">
        <v>108.73</v>
      </c>
      <c r="F2232" s="282">
        <v>21.9</v>
      </c>
      <c r="G2232" s="282">
        <v>130.63</v>
      </c>
    </row>
    <row r="2233" spans="1:7" ht="25.5">
      <c r="A2233" s="351" t="s">
        <v>4468</v>
      </c>
      <c r="B2233" s="352"/>
      <c r="C2233" s="351" t="s">
        <v>4469</v>
      </c>
      <c r="D2233" s="354" t="s">
        <v>2</v>
      </c>
      <c r="E2233" s="282">
        <v>88.05</v>
      </c>
      <c r="F2233" s="282">
        <v>6.97</v>
      </c>
      <c r="G2233" s="282">
        <v>95.02</v>
      </c>
    </row>
    <row r="2234" spans="1:7" ht="25.5">
      <c r="A2234" s="351" t="s">
        <v>4470</v>
      </c>
      <c r="B2234" s="352"/>
      <c r="C2234" s="351" t="s">
        <v>4471</v>
      </c>
      <c r="D2234" s="354" t="s">
        <v>2</v>
      </c>
      <c r="E2234" s="282">
        <v>95.34</v>
      </c>
      <c r="F2234" s="282">
        <v>6.97</v>
      </c>
      <c r="G2234" s="282">
        <v>102.31</v>
      </c>
    </row>
    <row r="2235" spans="1:7" ht="25.5">
      <c r="A2235" s="351" t="s">
        <v>4472</v>
      </c>
      <c r="B2235" s="352"/>
      <c r="C2235" s="351" t="s">
        <v>4473</v>
      </c>
      <c r="D2235" s="354" t="s">
        <v>2</v>
      </c>
      <c r="E2235" s="282">
        <v>222.52</v>
      </c>
      <c r="F2235" s="282">
        <v>6.97</v>
      </c>
      <c r="G2235" s="282">
        <v>229.49</v>
      </c>
    </row>
    <row r="2236" spans="1:7" ht="25.5">
      <c r="A2236" s="351" t="s">
        <v>4474</v>
      </c>
      <c r="B2236" s="352"/>
      <c r="C2236" s="351" t="s">
        <v>4475</v>
      </c>
      <c r="D2236" s="354" t="s">
        <v>2</v>
      </c>
      <c r="E2236" s="282">
        <v>6.36</v>
      </c>
      <c r="F2236" s="282">
        <v>0.75</v>
      </c>
      <c r="G2236" s="282">
        <v>7.11</v>
      </c>
    </row>
    <row r="2237" spans="1:7" ht="12.75">
      <c r="A2237" s="357" t="s">
        <v>4476</v>
      </c>
      <c r="B2237" s="358" t="s">
        <v>8366</v>
      </c>
      <c r="C2237" s="358" t="s">
        <v>8366</v>
      </c>
      <c r="D2237" s="359"/>
      <c r="E2237" s="360"/>
      <c r="F2237" s="360"/>
      <c r="G2237" s="360"/>
    </row>
    <row r="2238" spans="1:7" ht="38.25">
      <c r="A2238" s="351" t="s">
        <v>4477</v>
      </c>
      <c r="B2238" s="352"/>
      <c r="C2238" s="351" t="s">
        <v>4478</v>
      </c>
      <c r="D2238" s="354" t="s">
        <v>16</v>
      </c>
      <c r="E2238" s="282">
        <v>123.39</v>
      </c>
      <c r="F2238" s="282">
        <v>10.96</v>
      </c>
      <c r="G2238" s="282">
        <v>134.35</v>
      </c>
    </row>
    <row r="2239" spans="1:7" ht="38.25">
      <c r="A2239" s="351" t="s">
        <v>4479</v>
      </c>
      <c r="B2239" s="352"/>
      <c r="C2239" s="351" t="s">
        <v>4480</v>
      </c>
      <c r="D2239" s="354" t="s">
        <v>16</v>
      </c>
      <c r="E2239" s="282">
        <v>135.63999999999999</v>
      </c>
      <c r="F2239" s="282">
        <v>10.96</v>
      </c>
      <c r="G2239" s="282">
        <v>146.6</v>
      </c>
    </row>
    <row r="2240" spans="1:7" ht="38.25">
      <c r="A2240" s="351" t="s">
        <v>4481</v>
      </c>
      <c r="B2240" s="352"/>
      <c r="C2240" s="351" t="s">
        <v>4482</v>
      </c>
      <c r="D2240" s="354" t="s">
        <v>16</v>
      </c>
      <c r="E2240" s="282">
        <v>160.1</v>
      </c>
      <c r="F2240" s="282">
        <v>10.96</v>
      </c>
      <c r="G2240" s="282">
        <v>171.06</v>
      </c>
    </row>
    <row r="2241" spans="1:7" ht="38.25">
      <c r="A2241" s="351" t="s">
        <v>4483</v>
      </c>
      <c r="B2241" s="352"/>
      <c r="C2241" s="351" t="s">
        <v>4484</v>
      </c>
      <c r="D2241" s="354" t="s">
        <v>16</v>
      </c>
      <c r="E2241" s="282">
        <v>148.80000000000001</v>
      </c>
      <c r="F2241" s="282">
        <v>10.96</v>
      </c>
      <c r="G2241" s="282">
        <v>159.76</v>
      </c>
    </row>
    <row r="2242" spans="1:7" ht="38.25">
      <c r="A2242" s="351" t="s">
        <v>4485</v>
      </c>
      <c r="B2242" s="352"/>
      <c r="C2242" s="351" t="s">
        <v>4486</v>
      </c>
      <c r="D2242" s="354" t="s">
        <v>16</v>
      </c>
      <c r="E2242" s="282">
        <v>186.08</v>
      </c>
      <c r="F2242" s="282">
        <v>10.96</v>
      </c>
      <c r="G2242" s="282">
        <v>197.04</v>
      </c>
    </row>
    <row r="2243" spans="1:7" ht="12.75">
      <c r="A2243" s="357" t="s">
        <v>4487</v>
      </c>
      <c r="B2243" s="358" t="s">
        <v>8367</v>
      </c>
      <c r="C2243" s="358" t="s">
        <v>8367</v>
      </c>
      <c r="D2243" s="359"/>
      <c r="E2243" s="360"/>
      <c r="F2243" s="360"/>
      <c r="G2243" s="360"/>
    </row>
    <row r="2244" spans="1:7" ht="25.5">
      <c r="A2244" s="351" t="s">
        <v>356</v>
      </c>
      <c r="B2244" s="352"/>
      <c r="C2244" s="351" t="s">
        <v>91</v>
      </c>
      <c r="D2244" s="354" t="s">
        <v>16</v>
      </c>
      <c r="E2244" s="282">
        <v>7.02</v>
      </c>
      <c r="F2244" s="282">
        <v>1.45</v>
      </c>
      <c r="G2244" s="282">
        <v>8.4700000000000006</v>
      </c>
    </row>
    <row r="2245" spans="1:7" ht="25.5">
      <c r="A2245" s="351" t="s">
        <v>4488</v>
      </c>
      <c r="B2245" s="352"/>
      <c r="C2245" s="351" t="s">
        <v>4489</v>
      </c>
      <c r="D2245" s="354" t="s">
        <v>16</v>
      </c>
      <c r="E2245" s="282">
        <v>7.44</v>
      </c>
      <c r="F2245" s="282">
        <v>1.45</v>
      </c>
      <c r="G2245" s="282">
        <v>8.89</v>
      </c>
    </row>
    <row r="2246" spans="1:7" ht="25.5">
      <c r="A2246" s="351" t="s">
        <v>357</v>
      </c>
      <c r="B2246" s="352"/>
      <c r="C2246" s="351" t="s">
        <v>92</v>
      </c>
      <c r="D2246" s="354" t="s">
        <v>16</v>
      </c>
      <c r="E2246" s="282">
        <v>7.66</v>
      </c>
      <c r="F2246" s="282">
        <v>1.45</v>
      </c>
      <c r="G2246" s="282">
        <v>9.11</v>
      </c>
    </row>
    <row r="2247" spans="1:7" ht="25.5">
      <c r="A2247" s="351" t="s">
        <v>358</v>
      </c>
      <c r="B2247" s="352"/>
      <c r="C2247" s="351" t="s">
        <v>86</v>
      </c>
      <c r="D2247" s="354" t="s">
        <v>16</v>
      </c>
      <c r="E2247" s="282">
        <v>10.99</v>
      </c>
      <c r="F2247" s="282">
        <v>1.45</v>
      </c>
      <c r="G2247" s="282">
        <v>12.44</v>
      </c>
    </row>
    <row r="2248" spans="1:7" ht="25.5">
      <c r="A2248" s="351" t="s">
        <v>4490</v>
      </c>
      <c r="B2248" s="352"/>
      <c r="C2248" s="351" t="s">
        <v>4491</v>
      </c>
      <c r="D2248" s="354" t="s">
        <v>16</v>
      </c>
      <c r="E2248" s="282">
        <v>16.28</v>
      </c>
      <c r="F2248" s="282">
        <v>1.45</v>
      </c>
      <c r="G2248" s="282">
        <v>17.73</v>
      </c>
    </row>
    <row r="2249" spans="1:7" ht="25.5">
      <c r="A2249" s="351" t="s">
        <v>4492</v>
      </c>
      <c r="B2249" s="352"/>
      <c r="C2249" s="351" t="s">
        <v>4493</v>
      </c>
      <c r="D2249" s="354" t="s">
        <v>16</v>
      </c>
      <c r="E2249" s="282">
        <v>28.48</v>
      </c>
      <c r="F2249" s="282">
        <v>1.45</v>
      </c>
      <c r="G2249" s="282">
        <v>29.93</v>
      </c>
    </row>
    <row r="2250" spans="1:7" ht="25.5">
      <c r="A2250" s="351" t="s">
        <v>4494</v>
      </c>
      <c r="B2250" s="352"/>
      <c r="C2250" s="351" t="s">
        <v>4495</v>
      </c>
      <c r="D2250" s="354" t="s">
        <v>16</v>
      </c>
      <c r="E2250" s="282">
        <v>43.59</v>
      </c>
      <c r="F2250" s="282">
        <v>1.45</v>
      </c>
      <c r="G2250" s="282">
        <v>45.04</v>
      </c>
    </row>
    <row r="2251" spans="1:7" ht="12.75">
      <c r="A2251" s="357" t="s">
        <v>4496</v>
      </c>
      <c r="B2251" s="358" t="s">
        <v>8368</v>
      </c>
      <c r="C2251" s="358" t="s">
        <v>8368</v>
      </c>
      <c r="D2251" s="359"/>
      <c r="E2251" s="360"/>
      <c r="F2251" s="360"/>
      <c r="G2251" s="360"/>
    </row>
    <row r="2252" spans="1:7" ht="25.5">
      <c r="A2252" s="351" t="s">
        <v>4497</v>
      </c>
      <c r="B2252" s="352"/>
      <c r="C2252" s="351" t="s">
        <v>4498</v>
      </c>
      <c r="D2252" s="354" t="s">
        <v>16</v>
      </c>
      <c r="E2252" s="282">
        <v>6.13</v>
      </c>
      <c r="F2252" s="282">
        <v>12.85</v>
      </c>
      <c r="G2252" s="282">
        <v>18.98</v>
      </c>
    </row>
    <row r="2253" spans="1:7" ht="25.5">
      <c r="A2253" s="351" t="s">
        <v>4499</v>
      </c>
      <c r="B2253" s="352"/>
      <c r="C2253" s="351" t="s">
        <v>4500</v>
      </c>
      <c r="D2253" s="354" t="s">
        <v>16</v>
      </c>
      <c r="E2253" s="282">
        <v>8.16</v>
      </c>
      <c r="F2253" s="282">
        <v>12.85</v>
      </c>
      <c r="G2253" s="282">
        <v>21.01</v>
      </c>
    </row>
    <row r="2254" spans="1:7" ht="25.5">
      <c r="A2254" s="351" t="s">
        <v>4501</v>
      </c>
      <c r="B2254" s="352"/>
      <c r="C2254" s="351" t="s">
        <v>4502</v>
      </c>
      <c r="D2254" s="354" t="s">
        <v>16</v>
      </c>
      <c r="E2254" s="282">
        <v>18.87</v>
      </c>
      <c r="F2254" s="282">
        <v>12.85</v>
      </c>
      <c r="G2254" s="282">
        <v>31.72</v>
      </c>
    </row>
    <row r="2255" spans="1:7" ht="12.75">
      <c r="A2255" s="351" t="s">
        <v>4503</v>
      </c>
      <c r="B2255" s="352"/>
      <c r="C2255" s="351" t="s">
        <v>4504</v>
      </c>
      <c r="D2255" s="354" t="s">
        <v>2</v>
      </c>
      <c r="E2255" s="282">
        <v>9.1999999999999993</v>
      </c>
      <c r="F2255" s="282">
        <v>2.4700000000000002</v>
      </c>
      <c r="G2255" s="282">
        <v>11.67</v>
      </c>
    </row>
    <row r="2256" spans="1:7" ht="12.75">
      <c r="A2256" s="351" t="s">
        <v>4505</v>
      </c>
      <c r="B2256" s="352"/>
      <c r="C2256" s="351" t="s">
        <v>4506</v>
      </c>
      <c r="D2256" s="354" t="s">
        <v>2</v>
      </c>
      <c r="E2256" s="282">
        <v>13.89</v>
      </c>
      <c r="F2256" s="282">
        <v>2.4700000000000002</v>
      </c>
      <c r="G2256" s="282">
        <v>16.36</v>
      </c>
    </row>
    <row r="2257" spans="1:7" ht="12.75">
      <c r="A2257" s="351" t="s">
        <v>4507</v>
      </c>
      <c r="B2257" s="352"/>
      <c r="C2257" s="351" t="s">
        <v>4508</v>
      </c>
      <c r="D2257" s="354" t="s">
        <v>2</v>
      </c>
      <c r="E2257" s="282">
        <v>39.020000000000003</v>
      </c>
      <c r="F2257" s="282">
        <v>2.4700000000000002</v>
      </c>
      <c r="G2257" s="282">
        <v>41.49</v>
      </c>
    </row>
    <row r="2258" spans="1:7" ht="25.5">
      <c r="A2258" s="351" t="s">
        <v>4509</v>
      </c>
      <c r="B2258" s="352"/>
      <c r="C2258" s="351" t="s">
        <v>4510</v>
      </c>
      <c r="D2258" s="354" t="s">
        <v>2</v>
      </c>
      <c r="E2258" s="282">
        <v>10.73</v>
      </c>
      <c r="F2258" s="282">
        <v>2.4700000000000002</v>
      </c>
      <c r="G2258" s="282">
        <v>13.2</v>
      </c>
    </row>
    <row r="2259" spans="1:7" ht="25.5">
      <c r="A2259" s="351" t="s">
        <v>4511</v>
      </c>
      <c r="B2259" s="352"/>
      <c r="C2259" s="351" t="s">
        <v>4512</v>
      </c>
      <c r="D2259" s="354" t="s">
        <v>2</v>
      </c>
      <c r="E2259" s="282">
        <v>15.7</v>
      </c>
      <c r="F2259" s="282">
        <v>2.4700000000000002</v>
      </c>
      <c r="G2259" s="282">
        <v>18.170000000000002</v>
      </c>
    </row>
    <row r="2260" spans="1:7" ht="25.5">
      <c r="A2260" s="351" t="s">
        <v>4513</v>
      </c>
      <c r="B2260" s="352"/>
      <c r="C2260" s="351" t="s">
        <v>4514</v>
      </c>
      <c r="D2260" s="354" t="s">
        <v>2</v>
      </c>
      <c r="E2260" s="282">
        <v>47.81</v>
      </c>
      <c r="F2260" s="282">
        <v>2.4700000000000002</v>
      </c>
      <c r="G2260" s="282">
        <v>50.28</v>
      </c>
    </row>
    <row r="2261" spans="1:7" ht="12.75">
      <c r="A2261" s="357" t="s">
        <v>4515</v>
      </c>
      <c r="B2261" s="358" t="s">
        <v>8369</v>
      </c>
      <c r="C2261" s="358" t="s">
        <v>8369</v>
      </c>
      <c r="D2261" s="359"/>
      <c r="E2261" s="360"/>
      <c r="F2261" s="360"/>
      <c r="G2261" s="360"/>
    </row>
    <row r="2262" spans="1:7" ht="25.5">
      <c r="A2262" s="351" t="s">
        <v>4516</v>
      </c>
      <c r="B2262" s="352"/>
      <c r="C2262" s="351" t="s">
        <v>4517</v>
      </c>
      <c r="D2262" s="354" t="s">
        <v>16</v>
      </c>
      <c r="E2262" s="282">
        <v>38.47</v>
      </c>
      <c r="F2262" s="282">
        <v>10.96</v>
      </c>
      <c r="G2262" s="282">
        <v>49.43</v>
      </c>
    </row>
    <row r="2263" spans="1:7" ht="25.5">
      <c r="A2263" s="351" t="s">
        <v>4518</v>
      </c>
      <c r="B2263" s="352"/>
      <c r="C2263" s="351" t="s">
        <v>4519</v>
      </c>
      <c r="D2263" s="354" t="s">
        <v>2</v>
      </c>
      <c r="E2263" s="282">
        <v>37.700000000000003</v>
      </c>
      <c r="F2263" s="282">
        <v>18.260000000000002</v>
      </c>
      <c r="G2263" s="282">
        <v>55.96</v>
      </c>
    </row>
    <row r="2264" spans="1:7" ht="25.5">
      <c r="A2264" s="351" t="s">
        <v>4520</v>
      </c>
      <c r="B2264" s="352"/>
      <c r="C2264" s="351" t="s">
        <v>4521</v>
      </c>
      <c r="D2264" s="354" t="s">
        <v>2</v>
      </c>
      <c r="E2264" s="282">
        <v>50.33</v>
      </c>
      <c r="F2264" s="282">
        <v>18.260000000000002</v>
      </c>
      <c r="G2264" s="282">
        <v>68.59</v>
      </c>
    </row>
    <row r="2265" spans="1:7" ht="38.25">
      <c r="A2265" s="351" t="s">
        <v>4522</v>
      </c>
      <c r="B2265" s="352"/>
      <c r="C2265" s="351" t="s">
        <v>4523</v>
      </c>
      <c r="D2265" s="354" t="s">
        <v>2</v>
      </c>
      <c r="E2265" s="282">
        <v>9.91</v>
      </c>
      <c r="F2265" s="282">
        <v>6.97</v>
      </c>
      <c r="G2265" s="282">
        <v>16.88</v>
      </c>
    </row>
    <row r="2266" spans="1:7" ht="25.5">
      <c r="A2266" s="351" t="s">
        <v>4524</v>
      </c>
      <c r="B2266" s="352"/>
      <c r="C2266" s="351" t="s">
        <v>4525</v>
      </c>
      <c r="D2266" s="354" t="s">
        <v>2</v>
      </c>
      <c r="E2266" s="282">
        <v>22.03</v>
      </c>
      <c r="F2266" s="282">
        <v>18.260000000000002</v>
      </c>
      <c r="G2266" s="282">
        <v>40.29</v>
      </c>
    </row>
    <row r="2267" spans="1:7" ht="38.25">
      <c r="A2267" s="351" t="s">
        <v>4526</v>
      </c>
      <c r="B2267" s="352"/>
      <c r="C2267" s="351" t="s">
        <v>4527</v>
      </c>
      <c r="D2267" s="354" t="s">
        <v>2</v>
      </c>
      <c r="E2267" s="282">
        <v>8.4499999999999993</v>
      </c>
      <c r="F2267" s="282">
        <v>6.97</v>
      </c>
      <c r="G2267" s="282">
        <v>15.42</v>
      </c>
    </row>
    <row r="2268" spans="1:7" ht="25.5">
      <c r="A2268" s="351" t="s">
        <v>4528</v>
      </c>
      <c r="B2268" s="352"/>
      <c r="C2268" s="351" t="s">
        <v>4529</v>
      </c>
      <c r="D2268" s="354" t="s">
        <v>2</v>
      </c>
      <c r="E2268" s="282">
        <v>4.5599999999999996</v>
      </c>
      <c r="F2268" s="282">
        <v>5.48</v>
      </c>
      <c r="G2268" s="282">
        <v>10.039999999999999</v>
      </c>
    </row>
    <row r="2269" spans="1:7" ht="25.5">
      <c r="A2269" s="351" t="s">
        <v>4530</v>
      </c>
      <c r="B2269" s="352"/>
      <c r="C2269" s="351" t="s">
        <v>4531</v>
      </c>
      <c r="D2269" s="354" t="s">
        <v>16</v>
      </c>
      <c r="E2269" s="282">
        <v>31.02</v>
      </c>
      <c r="F2269" s="282">
        <v>10.96</v>
      </c>
      <c r="G2269" s="282">
        <v>41.98</v>
      </c>
    </row>
    <row r="2270" spans="1:7" ht="25.5">
      <c r="A2270" s="351" t="s">
        <v>4532</v>
      </c>
      <c r="B2270" s="352"/>
      <c r="C2270" s="351" t="s">
        <v>4533</v>
      </c>
      <c r="D2270" s="354" t="s">
        <v>2</v>
      </c>
      <c r="E2270" s="282">
        <v>30.21</v>
      </c>
      <c r="F2270" s="282">
        <v>18.260000000000002</v>
      </c>
      <c r="G2270" s="282">
        <v>48.47</v>
      </c>
    </row>
    <row r="2271" spans="1:7" ht="25.5">
      <c r="A2271" s="351" t="s">
        <v>4534</v>
      </c>
      <c r="B2271" s="352"/>
      <c r="C2271" s="351" t="s">
        <v>4535</v>
      </c>
      <c r="D2271" s="354" t="s">
        <v>2</v>
      </c>
      <c r="E2271" s="282">
        <v>3.16</v>
      </c>
      <c r="F2271" s="282">
        <v>5.48</v>
      </c>
      <c r="G2271" s="282">
        <v>8.64</v>
      </c>
    </row>
    <row r="2272" spans="1:7" ht="25.5">
      <c r="A2272" s="351" t="s">
        <v>4536</v>
      </c>
      <c r="B2272" s="352"/>
      <c r="C2272" s="351" t="s">
        <v>4537</v>
      </c>
      <c r="D2272" s="354" t="s">
        <v>2</v>
      </c>
      <c r="E2272" s="282">
        <v>28.72</v>
      </c>
      <c r="F2272" s="282">
        <v>18.260000000000002</v>
      </c>
      <c r="G2272" s="282">
        <v>46.98</v>
      </c>
    </row>
    <row r="2273" spans="1:7" ht="25.5">
      <c r="A2273" s="351" t="s">
        <v>4538</v>
      </c>
      <c r="B2273" s="352"/>
      <c r="C2273" s="351" t="s">
        <v>4539</v>
      </c>
      <c r="D2273" s="354" t="s">
        <v>2</v>
      </c>
      <c r="E2273" s="282">
        <v>38.24</v>
      </c>
      <c r="F2273" s="282">
        <v>18.260000000000002</v>
      </c>
      <c r="G2273" s="282">
        <v>56.5</v>
      </c>
    </row>
    <row r="2274" spans="1:7" ht="38.25">
      <c r="A2274" s="351" t="s">
        <v>4540</v>
      </c>
      <c r="B2274" s="352"/>
      <c r="C2274" s="351" t="s">
        <v>4541</v>
      </c>
      <c r="D2274" s="354" t="s">
        <v>2</v>
      </c>
      <c r="E2274" s="282">
        <v>348</v>
      </c>
      <c r="F2274" s="282">
        <v>24.6</v>
      </c>
      <c r="G2274" s="282">
        <v>372.6</v>
      </c>
    </row>
    <row r="2275" spans="1:7" ht="25.5">
      <c r="A2275" s="351" t="s">
        <v>4542</v>
      </c>
      <c r="B2275" s="352"/>
      <c r="C2275" s="351" t="s">
        <v>4543</v>
      </c>
      <c r="D2275" s="354" t="s">
        <v>2</v>
      </c>
      <c r="E2275" s="282">
        <v>27.65</v>
      </c>
      <c r="F2275" s="282">
        <v>18.260000000000002</v>
      </c>
      <c r="G2275" s="282">
        <v>45.91</v>
      </c>
    </row>
    <row r="2276" spans="1:7" ht="12.75">
      <c r="A2276" s="357" t="s">
        <v>4544</v>
      </c>
      <c r="B2276" s="358" t="s">
        <v>8370</v>
      </c>
      <c r="C2276" s="358" t="s">
        <v>8370</v>
      </c>
      <c r="D2276" s="359"/>
      <c r="E2276" s="360"/>
      <c r="F2276" s="360"/>
      <c r="G2276" s="360"/>
    </row>
    <row r="2277" spans="1:7" ht="25.5">
      <c r="A2277" s="351" t="s">
        <v>4545</v>
      </c>
      <c r="B2277" s="352"/>
      <c r="C2277" s="351" t="s">
        <v>4546</v>
      </c>
      <c r="D2277" s="354" t="s">
        <v>16</v>
      </c>
      <c r="E2277" s="282">
        <v>1.55</v>
      </c>
      <c r="F2277" s="282">
        <v>10.96</v>
      </c>
      <c r="G2277" s="282">
        <v>12.51</v>
      </c>
    </row>
    <row r="2278" spans="1:7" ht="25.5">
      <c r="A2278" s="351" t="s">
        <v>4547</v>
      </c>
      <c r="B2278" s="352"/>
      <c r="C2278" s="351" t="s">
        <v>4548</v>
      </c>
      <c r="D2278" s="354" t="s">
        <v>16</v>
      </c>
      <c r="E2278" s="282">
        <v>1.84</v>
      </c>
      <c r="F2278" s="282">
        <v>10.96</v>
      </c>
      <c r="G2278" s="282">
        <v>12.8</v>
      </c>
    </row>
    <row r="2279" spans="1:7" ht="25.5">
      <c r="A2279" s="351" t="s">
        <v>4549</v>
      </c>
      <c r="B2279" s="352"/>
      <c r="C2279" s="351" t="s">
        <v>4550</v>
      </c>
      <c r="D2279" s="354" t="s">
        <v>16</v>
      </c>
      <c r="E2279" s="282">
        <v>2.82</v>
      </c>
      <c r="F2279" s="282">
        <v>10.96</v>
      </c>
      <c r="G2279" s="282">
        <v>13.78</v>
      </c>
    </row>
    <row r="2280" spans="1:7" ht="25.5">
      <c r="A2280" s="351" t="s">
        <v>365</v>
      </c>
      <c r="B2280" s="352"/>
      <c r="C2280" s="351" t="s">
        <v>364</v>
      </c>
      <c r="D2280" s="354" t="s">
        <v>16</v>
      </c>
      <c r="E2280" s="282">
        <v>2.2200000000000002</v>
      </c>
      <c r="F2280" s="282">
        <v>10.96</v>
      </c>
      <c r="G2280" s="282">
        <v>13.18</v>
      </c>
    </row>
    <row r="2281" spans="1:7" ht="25.5">
      <c r="A2281" s="351" t="s">
        <v>367</v>
      </c>
      <c r="B2281" s="352"/>
      <c r="C2281" s="351" t="s">
        <v>366</v>
      </c>
      <c r="D2281" s="354" t="s">
        <v>16</v>
      </c>
      <c r="E2281" s="282">
        <v>3.06</v>
      </c>
      <c r="F2281" s="282">
        <v>10.96</v>
      </c>
      <c r="G2281" s="282">
        <v>14.02</v>
      </c>
    </row>
    <row r="2282" spans="1:7" ht="12.75">
      <c r="A2282" s="357" t="s">
        <v>4551</v>
      </c>
      <c r="B2282" s="358" t="s">
        <v>8371</v>
      </c>
      <c r="C2282" s="358" t="s">
        <v>8371</v>
      </c>
      <c r="D2282" s="359"/>
      <c r="E2282" s="360"/>
      <c r="F2282" s="360"/>
      <c r="G2282" s="360"/>
    </row>
    <row r="2283" spans="1:7" ht="25.5">
      <c r="A2283" s="351" t="s">
        <v>4552</v>
      </c>
      <c r="B2283" s="352"/>
      <c r="C2283" s="351" t="s">
        <v>4553</v>
      </c>
      <c r="D2283" s="354" t="s">
        <v>16</v>
      </c>
      <c r="E2283" s="282">
        <v>22.27</v>
      </c>
      <c r="F2283" s="282">
        <v>18.260000000000002</v>
      </c>
      <c r="G2283" s="282">
        <v>40.53</v>
      </c>
    </row>
    <row r="2284" spans="1:7" ht="25.5">
      <c r="A2284" s="351" t="s">
        <v>4554</v>
      </c>
      <c r="B2284" s="352"/>
      <c r="C2284" s="351" t="s">
        <v>4555</v>
      </c>
      <c r="D2284" s="354" t="s">
        <v>16</v>
      </c>
      <c r="E2284" s="282">
        <v>30.72</v>
      </c>
      <c r="F2284" s="282">
        <v>18.260000000000002</v>
      </c>
      <c r="G2284" s="282">
        <v>48.98</v>
      </c>
    </row>
    <row r="2285" spans="1:7" ht="25.5">
      <c r="A2285" s="351" t="s">
        <v>4556</v>
      </c>
      <c r="B2285" s="352"/>
      <c r="C2285" s="351" t="s">
        <v>4557</v>
      </c>
      <c r="D2285" s="354" t="s">
        <v>16</v>
      </c>
      <c r="E2285" s="282">
        <v>39.03</v>
      </c>
      <c r="F2285" s="282">
        <v>18.260000000000002</v>
      </c>
      <c r="G2285" s="282">
        <v>57.29</v>
      </c>
    </row>
    <row r="2286" spans="1:7" ht="25.5">
      <c r="A2286" s="351" t="s">
        <v>444</v>
      </c>
      <c r="B2286" s="352"/>
      <c r="C2286" s="351" t="s">
        <v>445</v>
      </c>
      <c r="D2286" s="354" t="s">
        <v>16</v>
      </c>
      <c r="E2286" s="282">
        <v>46.44</v>
      </c>
      <c r="F2286" s="282">
        <v>18.260000000000002</v>
      </c>
      <c r="G2286" s="282">
        <v>64.7</v>
      </c>
    </row>
    <row r="2287" spans="1:7" ht="25.5">
      <c r="A2287" s="351" t="s">
        <v>4558</v>
      </c>
      <c r="B2287" s="352"/>
      <c r="C2287" s="351" t="s">
        <v>4559</v>
      </c>
      <c r="D2287" s="354" t="s">
        <v>16</v>
      </c>
      <c r="E2287" s="282">
        <v>54.18</v>
      </c>
      <c r="F2287" s="282">
        <v>18.260000000000002</v>
      </c>
      <c r="G2287" s="282">
        <v>72.44</v>
      </c>
    </row>
    <row r="2288" spans="1:7" ht="25.5">
      <c r="A2288" s="351" t="s">
        <v>4560</v>
      </c>
      <c r="B2288" s="352"/>
      <c r="C2288" s="351" t="s">
        <v>4561</v>
      </c>
      <c r="D2288" s="354" t="s">
        <v>16</v>
      </c>
      <c r="E2288" s="282">
        <v>44.54</v>
      </c>
      <c r="F2288" s="282">
        <v>27.38</v>
      </c>
      <c r="G2288" s="282">
        <v>71.92</v>
      </c>
    </row>
    <row r="2289" spans="1:7" ht="25.5">
      <c r="A2289" s="351" t="s">
        <v>4562</v>
      </c>
      <c r="B2289" s="352"/>
      <c r="C2289" s="351" t="s">
        <v>4563</v>
      </c>
      <c r="D2289" s="354" t="s">
        <v>16</v>
      </c>
      <c r="E2289" s="282">
        <v>51.38</v>
      </c>
      <c r="F2289" s="282">
        <v>27.38</v>
      </c>
      <c r="G2289" s="282">
        <v>78.760000000000005</v>
      </c>
    </row>
    <row r="2290" spans="1:7" ht="25.5">
      <c r="A2290" s="351" t="s">
        <v>4564</v>
      </c>
      <c r="B2290" s="352"/>
      <c r="C2290" s="351" t="s">
        <v>4565</v>
      </c>
      <c r="D2290" s="354" t="s">
        <v>16</v>
      </c>
      <c r="E2290" s="282">
        <v>60.71</v>
      </c>
      <c r="F2290" s="282">
        <v>27.38</v>
      </c>
      <c r="G2290" s="282">
        <v>88.09</v>
      </c>
    </row>
    <row r="2291" spans="1:7" ht="25.5">
      <c r="A2291" s="351" t="s">
        <v>4566</v>
      </c>
      <c r="B2291" s="352"/>
      <c r="C2291" s="351" t="s">
        <v>4567</v>
      </c>
      <c r="D2291" s="354" t="s">
        <v>16</v>
      </c>
      <c r="E2291" s="282">
        <v>64.099999999999994</v>
      </c>
      <c r="F2291" s="282">
        <v>27.38</v>
      </c>
      <c r="G2291" s="282">
        <v>91.48</v>
      </c>
    </row>
    <row r="2292" spans="1:7" ht="25.5">
      <c r="A2292" s="351" t="s">
        <v>4568</v>
      </c>
      <c r="B2292" s="352"/>
      <c r="C2292" s="351" t="s">
        <v>4569</v>
      </c>
      <c r="D2292" s="354" t="s">
        <v>16</v>
      </c>
      <c r="E2292" s="282">
        <v>74.23</v>
      </c>
      <c r="F2292" s="282">
        <v>36.5</v>
      </c>
      <c r="G2292" s="282">
        <v>110.73</v>
      </c>
    </row>
    <row r="2293" spans="1:7" ht="25.5">
      <c r="A2293" s="351" t="s">
        <v>4570</v>
      </c>
      <c r="B2293" s="352"/>
      <c r="C2293" s="351" t="s">
        <v>4571</v>
      </c>
      <c r="D2293" s="354" t="s">
        <v>16</v>
      </c>
      <c r="E2293" s="282">
        <v>111.38</v>
      </c>
      <c r="F2293" s="282">
        <v>36.5</v>
      </c>
      <c r="G2293" s="282">
        <v>147.88</v>
      </c>
    </row>
    <row r="2294" spans="1:7" ht="25.5">
      <c r="A2294" s="351" t="s">
        <v>4572</v>
      </c>
      <c r="B2294" s="352"/>
      <c r="C2294" s="351" t="s">
        <v>4573</v>
      </c>
      <c r="D2294" s="354" t="s">
        <v>16</v>
      </c>
      <c r="E2294" s="282">
        <v>131.18</v>
      </c>
      <c r="F2294" s="282">
        <v>36.5</v>
      </c>
      <c r="G2294" s="282">
        <v>167.68</v>
      </c>
    </row>
    <row r="2295" spans="1:7" ht="25.5">
      <c r="A2295" s="351" t="s">
        <v>4574</v>
      </c>
      <c r="B2295" s="352"/>
      <c r="C2295" s="351" t="s">
        <v>4575</v>
      </c>
      <c r="D2295" s="354" t="s">
        <v>16</v>
      </c>
      <c r="E2295" s="282">
        <v>32.770000000000003</v>
      </c>
      <c r="F2295" s="282">
        <v>18.260000000000002</v>
      </c>
      <c r="G2295" s="282">
        <v>51.03</v>
      </c>
    </row>
    <row r="2296" spans="1:7" ht="25.5">
      <c r="A2296" s="351" t="s">
        <v>4576</v>
      </c>
      <c r="B2296" s="352"/>
      <c r="C2296" s="351" t="s">
        <v>4577</v>
      </c>
      <c r="D2296" s="354" t="s">
        <v>16</v>
      </c>
      <c r="E2296" s="282">
        <v>38</v>
      </c>
      <c r="F2296" s="282">
        <v>18.260000000000002</v>
      </c>
      <c r="G2296" s="282">
        <v>56.26</v>
      </c>
    </row>
    <row r="2297" spans="1:7" ht="25.5">
      <c r="A2297" s="351" t="s">
        <v>4578</v>
      </c>
      <c r="B2297" s="352"/>
      <c r="C2297" s="351" t="s">
        <v>4579</v>
      </c>
      <c r="D2297" s="354" t="s">
        <v>16</v>
      </c>
      <c r="E2297" s="282">
        <v>45.1</v>
      </c>
      <c r="F2297" s="282">
        <v>18.260000000000002</v>
      </c>
      <c r="G2297" s="282">
        <v>63.36</v>
      </c>
    </row>
    <row r="2298" spans="1:7" ht="25.5">
      <c r="A2298" s="351" t="s">
        <v>4580</v>
      </c>
      <c r="B2298" s="352"/>
      <c r="C2298" s="351" t="s">
        <v>4581</v>
      </c>
      <c r="D2298" s="354" t="s">
        <v>16</v>
      </c>
      <c r="E2298" s="282">
        <v>53.9</v>
      </c>
      <c r="F2298" s="282">
        <v>18.260000000000002</v>
      </c>
      <c r="G2298" s="282">
        <v>72.16</v>
      </c>
    </row>
    <row r="2299" spans="1:7" ht="12.75">
      <c r="A2299" s="357" t="s">
        <v>4582</v>
      </c>
      <c r="B2299" s="358" t="s">
        <v>8372</v>
      </c>
      <c r="C2299" s="358" t="s">
        <v>8372</v>
      </c>
      <c r="D2299" s="359"/>
      <c r="E2299" s="360"/>
      <c r="F2299" s="360"/>
      <c r="G2299" s="360"/>
    </row>
    <row r="2300" spans="1:7" ht="25.5">
      <c r="A2300" s="351" t="s">
        <v>4583</v>
      </c>
      <c r="B2300" s="352"/>
      <c r="C2300" s="351" t="s">
        <v>4584</v>
      </c>
      <c r="D2300" s="354" t="s">
        <v>16</v>
      </c>
      <c r="E2300" s="282">
        <v>52.78</v>
      </c>
      <c r="F2300" s="282">
        <v>27.38</v>
      </c>
      <c r="G2300" s="282">
        <v>80.16</v>
      </c>
    </row>
    <row r="2301" spans="1:7" ht="25.5">
      <c r="A2301" s="351" t="s">
        <v>4585</v>
      </c>
      <c r="B2301" s="352"/>
      <c r="C2301" s="351" t="s">
        <v>4586</v>
      </c>
      <c r="D2301" s="354" t="s">
        <v>16</v>
      </c>
      <c r="E2301" s="282">
        <v>60.8</v>
      </c>
      <c r="F2301" s="282">
        <v>27.38</v>
      </c>
      <c r="G2301" s="282">
        <v>88.18</v>
      </c>
    </row>
    <row r="2302" spans="1:7" ht="25.5">
      <c r="A2302" s="351" t="s">
        <v>4587</v>
      </c>
      <c r="B2302" s="352"/>
      <c r="C2302" s="351" t="s">
        <v>4588</v>
      </c>
      <c r="D2302" s="354" t="s">
        <v>16</v>
      </c>
      <c r="E2302" s="282">
        <v>68.41</v>
      </c>
      <c r="F2302" s="282">
        <v>27.38</v>
      </c>
      <c r="G2302" s="282">
        <v>95.79</v>
      </c>
    </row>
    <row r="2303" spans="1:7" ht="25.5">
      <c r="A2303" s="351" t="s">
        <v>4589</v>
      </c>
      <c r="B2303" s="352"/>
      <c r="C2303" s="351" t="s">
        <v>4590</v>
      </c>
      <c r="D2303" s="354" t="s">
        <v>16</v>
      </c>
      <c r="E2303" s="282">
        <v>76.489999999999995</v>
      </c>
      <c r="F2303" s="282">
        <v>36.5</v>
      </c>
      <c r="G2303" s="282">
        <v>112.99</v>
      </c>
    </row>
    <row r="2304" spans="1:7" ht="25.5">
      <c r="A2304" s="351" t="s">
        <v>4591</v>
      </c>
      <c r="B2304" s="352"/>
      <c r="C2304" s="351" t="s">
        <v>4592</v>
      </c>
      <c r="D2304" s="354" t="s">
        <v>16</v>
      </c>
      <c r="E2304" s="282">
        <v>113.53</v>
      </c>
      <c r="F2304" s="282">
        <v>36.5</v>
      </c>
      <c r="G2304" s="282">
        <v>150.03</v>
      </c>
    </row>
    <row r="2305" spans="1:7" ht="25.5">
      <c r="A2305" s="351" t="s">
        <v>4593</v>
      </c>
      <c r="B2305" s="352"/>
      <c r="C2305" s="351" t="s">
        <v>4594</v>
      </c>
      <c r="D2305" s="354" t="s">
        <v>16</v>
      </c>
      <c r="E2305" s="282">
        <v>129.66</v>
      </c>
      <c r="F2305" s="282">
        <v>36.5</v>
      </c>
      <c r="G2305" s="282">
        <v>166.16</v>
      </c>
    </row>
    <row r="2306" spans="1:7" ht="25.5">
      <c r="A2306" s="351" t="s">
        <v>4595</v>
      </c>
      <c r="B2306" s="352"/>
      <c r="C2306" s="351" t="s">
        <v>4596</v>
      </c>
      <c r="D2306" s="354" t="s">
        <v>16</v>
      </c>
      <c r="E2306" s="282">
        <v>168.13</v>
      </c>
      <c r="F2306" s="282">
        <v>36.5</v>
      </c>
      <c r="G2306" s="282">
        <v>204.63</v>
      </c>
    </row>
    <row r="2307" spans="1:7" ht="25.5">
      <c r="A2307" s="351" t="s">
        <v>4597</v>
      </c>
      <c r="B2307" s="352"/>
      <c r="C2307" s="351" t="s">
        <v>4598</v>
      </c>
      <c r="D2307" s="354" t="s">
        <v>16</v>
      </c>
      <c r="E2307" s="282">
        <v>11.36</v>
      </c>
      <c r="F2307" s="282">
        <v>1.84</v>
      </c>
      <c r="G2307" s="282">
        <v>13.2</v>
      </c>
    </row>
    <row r="2308" spans="1:7" ht="25.5">
      <c r="A2308" s="351" t="s">
        <v>4599</v>
      </c>
      <c r="B2308" s="352"/>
      <c r="C2308" s="351" t="s">
        <v>4600</v>
      </c>
      <c r="D2308" s="354" t="s">
        <v>16</v>
      </c>
      <c r="E2308" s="282">
        <v>18.37</v>
      </c>
      <c r="F2308" s="282">
        <v>1.84</v>
      </c>
      <c r="G2308" s="282">
        <v>20.21</v>
      </c>
    </row>
    <row r="2309" spans="1:7" ht="25.5">
      <c r="A2309" s="351" t="s">
        <v>4601</v>
      </c>
      <c r="B2309" s="352"/>
      <c r="C2309" s="351" t="s">
        <v>4602</v>
      </c>
      <c r="D2309" s="354" t="s">
        <v>16</v>
      </c>
      <c r="E2309" s="282">
        <v>26.51</v>
      </c>
      <c r="F2309" s="282">
        <v>1.84</v>
      </c>
      <c r="G2309" s="282">
        <v>28.35</v>
      </c>
    </row>
    <row r="2310" spans="1:7" ht="25.5">
      <c r="A2310" s="351" t="s">
        <v>4603</v>
      </c>
      <c r="B2310" s="352"/>
      <c r="C2310" s="351" t="s">
        <v>4604</v>
      </c>
      <c r="D2310" s="354" t="s">
        <v>16</v>
      </c>
      <c r="E2310" s="282">
        <v>32.07</v>
      </c>
      <c r="F2310" s="282">
        <v>1.84</v>
      </c>
      <c r="G2310" s="282">
        <v>33.909999999999997</v>
      </c>
    </row>
    <row r="2311" spans="1:7" ht="25.5">
      <c r="A2311" s="351" t="s">
        <v>4605</v>
      </c>
      <c r="B2311" s="352"/>
      <c r="C2311" s="351" t="s">
        <v>4606</v>
      </c>
      <c r="D2311" s="354" t="s">
        <v>16</v>
      </c>
      <c r="E2311" s="282">
        <v>42.37</v>
      </c>
      <c r="F2311" s="282">
        <v>1.84</v>
      </c>
      <c r="G2311" s="282">
        <v>44.21</v>
      </c>
    </row>
    <row r="2312" spans="1:7" ht="25.5">
      <c r="A2312" s="351" t="s">
        <v>4607</v>
      </c>
      <c r="B2312" s="352"/>
      <c r="C2312" s="351" t="s">
        <v>4608</v>
      </c>
      <c r="D2312" s="354" t="s">
        <v>16</v>
      </c>
      <c r="E2312" s="282">
        <v>50.04</v>
      </c>
      <c r="F2312" s="282">
        <v>1.84</v>
      </c>
      <c r="G2312" s="282">
        <v>51.88</v>
      </c>
    </row>
    <row r="2313" spans="1:7" ht="25.5">
      <c r="A2313" s="351" t="s">
        <v>4609</v>
      </c>
      <c r="B2313" s="352"/>
      <c r="C2313" s="351" t="s">
        <v>4610</v>
      </c>
      <c r="D2313" s="354" t="s">
        <v>16</v>
      </c>
      <c r="E2313" s="282">
        <v>62.13</v>
      </c>
      <c r="F2313" s="282">
        <v>1.84</v>
      </c>
      <c r="G2313" s="282">
        <v>63.97</v>
      </c>
    </row>
    <row r="2314" spans="1:7" ht="25.5">
      <c r="A2314" s="351" t="s">
        <v>4611</v>
      </c>
      <c r="B2314" s="352"/>
      <c r="C2314" s="351" t="s">
        <v>4612</v>
      </c>
      <c r="D2314" s="354" t="s">
        <v>16</v>
      </c>
      <c r="E2314" s="282">
        <v>76.48</v>
      </c>
      <c r="F2314" s="282">
        <v>1.84</v>
      </c>
      <c r="G2314" s="282">
        <v>78.319999999999993</v>
      </c>
    </row>
    <row r="2315" spans="1:7" ht="25.5">
      <c r="A2315" s="351" t="s">
        <v>4613</v>
      </c>
      <c r="B2315" s="352"/>
      <c r="C2315" s="351" t="s">
        <v>4614</v>
      </c>
      <c r="D2315" s="354" t="s">
        <v>16</v>
      </c>
      <c r="E2315" s="282">
        <v>106</v>
      </c>
      <c r="F2315" s="282">
        <v>1.84</v>
      </c>
      <c r="G2315" s="282">
        <v>107.84</v>
      </c>
    </row>
    <row r="2316" spans="1:7" ht="12.75">
      <c r="A2316" s="357" t="s">
        <v>4615</v>
      </c>
      <c r="B2316" s="358" t="s">
        <v>8373</v>
      </c>
      <c r="C2316" s="358" t="s">
        <v>8373</v>
      </c>
      <c r="D2316" s="359"/>
      <c r="E2316" s="360"/>
      <c r="F2316" s="360"/>
      <c r="G2316" s="360"/>
    </row>
    <row r="2317" spans="1:7" ht="25.5">
      <c r="A2317" s="351" t="s">
        <v>4616</v>
      </c>
      <c r="B2317" s="352"/>
      <c r="C2317" s="351" t="s">
        <v>4617</v>
      </c>
      <c r="D2317" s="354" t="s">
        <v>2</v>
      </c>
      <c r="E2317" s="282">
        <v>2.83</v>
      </c>
      <c r="F2317" s="282">
        <v>9.14</v>
      </c>
      <c r="G2317" s="282">
        <v>11.97</v>
      </c>
    </row>
    <row r="2318" spans="1:7" ht="25.5">
      <c r="A2318" s="351" t="s">
        <v>4618</v>
      </c>
      <c r="B2318" s="352"/>
      <c r="C2318" s="351" t="s">
        <v>4619</v>
      </c>
      <c r="D2318" s="354" t="s">
        <v>2</v>
      </c>
      <c r="E2318" s="282">
        <v>3.38</v>
      </c>
      <c r="F2318" s="282">
        <v>9.14</v>
      </c>
      <c r="G2318" s="282">
        <v>12.52</v>
      </c>
    </row>
    <row r="2319" spans="1:7" ht="25.5">
      <c r="A2319" s="351" t="s">
        <v>4620</v>
      </c>
      <c r="B2319" s="352"/>
      <c r="C2319" s="351" t="s">
        <v>4621</v>
      </c>
      <c r="D2319" s="354" t="s">
        <v>2</v>
      </c>
      <c r="E2319" s="282">
        <v>4.51</v>
      </c>
      <c r="F2319" s="282">
        <v>9.14</v>
      </c>
      <c r="G2319" s="282">
        <v>13.65</v>
      </c>
    </row>
    <row r="2320" spans="1:7" ht="25.5">
      <c r="A2320" s="351" t="s">
        <v>4622</v>
      </c>
      <c r="B2320" s="352"/>
      <c r="C2320" s="351" t="s">
        <v>4623</v>
      </c>
      <c r="D2320" s="354" t="s">
        <v>2</v>
      </c>
      <c r="E2320" s="282">
        <v>5.59</v>
      </c>
      <c r="F2320" s="282">
        <v>9.14</v>
      </c>
      <c r="G2320" s="282">
        <v>14.73</v>
      </c>
    </row>
    <row r="2321" spans="1:7" ht="25.5">
      <c r="A2321" s="351" t="s">
        <v>4624</v>
      </c>
      <c r="B2321" s="352"/>
      <c r="C2321" s="351" t="s">
        <v>4625</v>
      </c>
      <c r="D2321" s="354" t="s">
        <v>2</v>
      </c>
      <c r="E2321" s="282">
        <v>6.66</v>
      </c>
      <c r="F2321" s="282">
        <v>9.14</v>
      </c>
      <c r="G2321" s="282">
        <v>15.8</v>
      </c>
    </row>
    <row r="2322" spans="1:7" ht="25.5">
      <c r="A2322" s="351" t="s">
        <v>4626</v>
      </c>
      <c r="B2322" s="352"/>
      <c r="C2322" s="351" t="s">
        <v>4627</v>
      </c>
      <c r="D2322" s="354" t="s">
        <v>2</v>
      </c>
      <c r="E2322" s="282">
        <v>7</v>
      </c>
      <c r="F2322" s="282">
        <v>9.14</v>
      </c>
      <c r="G2322" s="282">
        <v>16.14</v>
      </c>
    </row>
    <row r="2323" spans="1:7" ht="25.5">
      <c r="A2323" s="351" t="s">
        <v>4628</v>
      </c>
      <c r="B2323" s="352"/>
      <c r="C2323" s="351" t="s">
        <v>4629</v>
      </c>
      <c r="D2323" s="354" t="s">
        <v>2</v>
      </c>
      <c r="E2323" s="282">
        <v>4.49</v>
      </c>
      <c r="F2323" s="282">
        <v>9.14</v>
      </c>
      <c r="G2323" s="282">
        <v>13.63</v>
      </c>
    </row>
    <row r="2324" spans="1:7" ht="25.5">
      <c r="A2324" s="351" t="s">
        <v>4630</v>
      </c>
      <c r="B2324" s="352"/>
      <c r="C2324" s="351" t="s">
        <v>4631</v>
      </c>
      <c r="D2324" s="354" t="s">
        <v>2</v>
      </c>
      <c r="E2324" s="282">
        <v>5.01</v>
      </c>
      <c r="F2324" s="282">
        <v>9.14</v>
      </c>
      <c r="G2324" s="282">
        <v>14.15</v>
      </c>
    </row>
    <row r="2325" spans="1:7" ht="25.5">
      <c r="A2325" s="351" t="s">
        <v>4632</v>
      </c>
      <c r="B2325" s="352"/>
      <c r="C2325" s="351" t="s">
        <v>4633</v>
      </c>
      <c r="D2325" s="354" t="s">
        <v>2</v>
      </c>
      <c r="E2325" s="282">
        <v>5.94</v>
      </c>
      <c r="F2325" s="282">
        <v>9.14</v>
      </c>
      <c r="G2325" s="282">
        <v>15.08</v>
      </c>
    </row>
    <row r="2326" spans="1:7" ht="25.5">
      <c r="A2326" s="351" t="s">
        <v>4634</v>
      </c>
      <c r="B2326" s="352"/>
      <c r="C2326" s="351" t="s">
        <v>4635</v>
      </c>
      <c r="D2326" s="354" t="s">
        <v>2</v>
      </c>
      <c r="E2326" s="282">
        <v>7.4</v>
      </c>
      <c r="F2326" s="282">
        <v>9.14</v>
      </c>
      <c r="G2326" s="282">
        <v>16.54</v>
      </c>
    </row>
    <row r="2327" spans="1:7" ht="25.5">
      <c r="A2327" s="351" t="s">
        <v>4636</v>
      </c>
      <c r="B2327" s="352"/>
      <c r="C2327" s="351" t="s">
        <v>4637</v>
      </c>
      <c r="D2327" s="354" t="s">
        <v>2</v>
      </c>
      <c r="E2327" s="282">
        <v>7.5</v>
      </c>
      <c r="F2327" s="282">
        <v>9.14</v>
      </c>
      <c r="G2327" s="282">
        <v>16.64</v>
      </c>
    </row>
    <row r="2328" spans="1:7" ht="25.5">
      <c r="A2328" s="351" t="s">
        <v>4638</v>
      </c>
      <c r="B2328" s="352"/>
      <c r="C2328" s="351" t="s">
        <v>4639</v>
      </c>
      <c r="D2328" s="354" t="s">
        <v>2</v>
      </c>
      <c r="E2328" s="282">
        <v>9.0299999999999994</v>
      </c>
      <c r="F2328" s="282">
        <v>9.14</v>
      </c>
      <c r="G2328" s="282">
        <v>18.170000000000002</v>
      </c>
    </row>
    <row r="2329" spans="1:7" ht="25.5">
      <c r="A2329" s="351" t="s">
        <v>4640</v>
      </c>
      <c r="B2329" s="352"/>
      <c r="C2329" s="351" t="s">
        <v>4641</v>
      </c>
      <c r="D2329" s="354" t="s">
        <v>2</v>
      </c>
      <c r="E2329" s="282">
        <v>10.78</v>
      </c>
      <c r="F2329" s="282">
        <v>9.14</v>
      </c>
      <c r="G2329" s="282">
        <v>19.920000000000002</v>
      </c>
    </row>
    <row r="2330" spans="1:7" ht="25.5">
      <c r="A2330" s="351" t="s">
        <v>4642</v>
      </c>
      <c r="B2330" s="352"/>
      <c r="C2330" s="351" t="s">
        <v>4643</v>
      </c>
      <c r="D2330" s="354" t="s">
        <v>2</v>
      </c>
      <c r="E2330" s="282">
        <v>16.82</v>
      </c>
      <c r="F2330" s="282">
        <v>9.14</v>
      </c>
      <c r="G2330" s="282">
        <v>25.96</v>
      </c>
    </row>
    <row r="2331" spans="1:7" ht="25.5">
      <c r="A2331" s="351" t="s">
        <v>4644</v>
      </c>
      <c r="B2331" s="352"/>
      <c r="C2331" s="351" t="s">
        <v>4645</v>
      </c>
      <c r="D2331" s="354" t="s">
        <v>2</v>
      </c>
      <c r="E2331" s="282">
        <v>7.01</v>
      </c>
      <c r="F2331" s="282">
        <v>9.14</v>
      </c>
      <c r="G2331" s="282">
        <v>16.149999999999999</v>
      </c>
    </row>
    <row r="2332" spans="1:7" ht="25.5">
      <c r="A2332" s="351" t="s">
        <v>4646</v>
      </c>
      <c r="B2332" s="352"/>
      <c r="C2332" s="351" t="s">
        <v>4647</v>
      </c>
      <c r="D2332" s="354" t="s">
        <v>2</v>
      </c>
      <c r="E2332" s="282">
        <v>9.2200000000000006</v>
      </c>
      <c r="F2332" s="282">
        <v>9.14</v>
      </c>
      <c r="G2332" s="282">
        <v>18.36</v>
      </c>
    </row>
    <row r="2333" spans="1:7" ht="25.5">
      <c r="A2333" s="351" t="s">
        <v>4648</v>
      </c>
      <c r="B2333" s="352"/>
      <c r="C2333" s="351" t="s">
        <v>4649</v>
      </c>
      <c r="D2333" s="354" t="s">
        <v>2</v>
      </c>
      <c r="E2333" s="282">
        <v>11.55</v>
      </c>
      <c r="F2333" s="282">
        <v>9.14</v>
      </c>
      <c r="G2333" s="282">
        <v>20.69</v>
      </c>
    </row>
    <row r="2334" spans="1:7" ht="25.5">
      <c r="A2334" s="351" t="s">
        <v>4650</v>
      </c>
      <c r="B2334" s="352"/>
      <c r="C2334" s="351" t="s">
        <v>4651</v>
      </c>
      <c r="D2334" s="354" t="s">
        <v>2</v>
      </c>
      <c r="E2334" s="282">
        <v>13.55</v>
      </c>
      <c r="F2334" s="282">
        <v>9.14</v>
      </c>
      <c r="G2334" s="282">
        <v>22.69</v>
      </c>
    </row>
    <row r="2335" spans="1:7" ht="25.5">
      <c r="A2335" s="351" t="s">
        <v>4652</v>
      </c>
      <c r="B2335" s="352"/>
      <c r="C2335" s="351" t="s">
        <v>4653</v>
      </c>
      <c r="D2335" s="354" t="s">
        <v>2</v>
      </c>
      <c r="E2335" s="282">
        <v>18.55</v>
      </c>
      <c r="F2335" s="282">
        <v>12.78</v>
      </c>
      <c r="G2335" s="282">
        <v>31.33</v>
      </c>
    </row>
    <row r="2336" spans="1:7" ht="25.5">
      <c r="A2336" s="351" t="s">
        <v>4654</v>
      </c>
      <c r="B2336" s="352"/>
      <c r="C2336" s="351" t="s">
        <v>4655</v>
      </c>
      <c r="D2336" s="354" t="s">
        <v>2</v>
      </c>
      <c r="E2336" s="282">
        <v>22.49</v>
      </c>
      <c r="F2336" s="282">
        <v>12.78</v>
      </c>
      <c r="G2336" s="282">
        <v>35.270000000000003</v>
      </c>
    </row>
    <row r="2337" spans="1:7" ht="25.5">
      <c r="A2337" s="351" t="s">
        <v>4656</v>
      </c>
      <c r="B2337" s="352"/>
      <c r="C2337" s="351" t="s">
        <v>4657</v>
      </c>
      <c r="D2337" s="354" t="s">
        <v>2</v>
      </c>
      <c r="E2337" s="282">
        <v>29.12</v>
      </c>
      <c r="F2337" s="282">
        <v>12.78</v>
      </c>
      <c r="G2337" s="282">
        <v>41.9</v>
      </c>
    </row>
    <row r="2338" spans="1:7" ht="25.5">
      <c r="A2338" s="351" t="s">
        <v>4658</v>
      </c>
      <c r="B2338" s="352"/>
      <c r="C2338" s="351" t="s">
        <v>4659</v>
      </c>
      <c r="D2338" s="354" t="s">
        <v>2</v>
      </c>
      <c r="E2338" s="282">
        <v>38.64</v>
      </c>
      <c r="F2338" s="282">
        <v>12.78</v>
      </c>
      <c r="G2338" s="282">
        <v>51.42</v>
      </c>
    </row>
    <row r="2339" spans="1:7" ht="25.5">
      <c r="A2339" s="351" t="s">
        <v>4660</v>
      </c>
      <c r="B2339" s="352"/>
      <c r="C2339" s="351" t="s">
        <v>4661</v>
      </c>
      <c r="D2339" s="354" t="s">
        <v>2</v>
      </c>
      <c r="E2339" s="282">
        <v>57.45</v>
      </c>
      <c r="F2339" s="282">
        <v>18.260000000000002</v>
      </c>
      <c r="G2339" s="282">
        <v>75.709999999999994</v>
      </c>
    </row>
    <row r="2340" spans="1:7" ht="12.75">
      <c r="A2340" s="361" t="s">
        <v>4662</v>
      </c>
      <c r="B2340" s="361" t="s">
        <v>8374</v>
      </c>
      <c r="C2340" s="361" t="s">
        <v>8374</v>
      </c>
      <c r="D2340" s="362"/>
      <c r="E2340" s="363"/>
      <c r="F2340" s="363"/>
      <c r="G2340" s="363"/>
    </row>
    <row r="2341" spans="1:7" ht="12.75">
      <c r="A2341" s="348" t="s">
        <v>4663</v>
      </c>
      <c r="B2341" s="348" t="s">
        <v>8375</v>
      </c>
      <c r="C2341" s="348" t="s">
        <v>8375</v>
      </c>
      <c r="D2341" s="349"/>
      <c r="E2341" s="350"/>
      <c r="F2341" s="350"/>
      <c r="G2341" s="350"/>
    </row>
    <row r="2342" spans="1:7" ht="25.5">
      <c r="A2342" s="351" t="s">
        <v>4664</v>
      </c>
      <c r="B2342" s="352"/>
      <c r="C2342" s="351" t="s">
        <v>4665</v>
      </c>
      <c r="D2342" s="354" t="s">
        <v>16</v>
      </c>
      <c r="E2342" s="282">
        <v>0.75</v>
      </c>
      <c r="F2342" s="282">
        <v>1.45</v>
      </c>
      <c r="G2342" s="282">
        <v>2.2000000000000002</v>
      </c>
    </row>
    <row r="2343" spans="1:7" ht="25.5">
      <c r="A2343" s="351" t="s">
        <v>4666</v>
      </c>
      <c r="B2343" s="352"/>
      <c r="C2343" s="351" t="s">
        <v>4667</v>
      </c>
      <c r="D2343" s="354" t="s">
        <v>16</v>
      </c>
      <c r="E2343" s="282">
        <v>1.1299999999999999</v>
      </c>
      <c r="F2343" s="282">
        <v>1.45</v>
      </c>
      <c r="G2343" s="282">
        <v>2.58</v>
      </c>
    </row>
    <row r="2344" spans="1:7" ht="25.5">
      <c r="A2344" s="351" t="s">
        <v>4668</v>
      </c>
      <c r="B2344" s="352"/>
      <c r="C2344" s="351" t="s">
        <v>4669</v>
      </c>
      <c r="D2344" s="354" t="s">
        <v>16</v>
      </c>
      <c r="E2344" s="282">
        <v>1.84</v>
      </c>
      <c r="F2344" s="282">
        <v>2.19</v>
      </c>
      <c r="G2344" s="282">
        <v>4.03</v>
      </c>
    </row>
    <row r="2345" spans="1:7" ht="25.5">
      <c r="A2345" s="351" t="s">
        <v>4670</v>
      </c>
      <c r="B2345" s="352"/>
      <c r="C2345" s="351" t="s">
        <v>4671</v>
      </c>
      <c r="D2345" s="354" t="s">
        <v>16</v>
      </c>
      <c r="E2345" s="282">
        <v>2.86</v>
      </c>
      <c r="F2345" s="282">
        <v>2.56</v>
      </c>
      <c r="G2345" s="282">
        <v>5.42</v>
      </c>
    </row>
    <row r="2346" spans="1:7" ht="25.5">
      <c r="A2346" s="351" t="s">
        <v>4672</v>
      </c>
      <c r="B2346" s="352"/>
      <c r="C2346" s="351" t="s">
        <v>4673</v>
      </c>
      <c r="D2346" s="354" t="s">
        <v>16</v>
      </c>
      <c r="E2346" s="282">
        <v>3.7</v>
      </c>
      <c r="F2346" s="282">
        <v>2.91</v>
      </c>
      <c r="G2346" s="282">
        <v>6.61</v>
      </c>
    </row>
    <row r="2347" spans="1:7" ht="12.75">
      <c r="A2347" s="357" t="s">
        <v>4674</v>
      </c>
      <c r="B2347" s="358" t="s">
        <v>8376</v>
      </c>
      <c r="C2347" s="358" t="s">
        <v>8376</v>
      </c>
      <c r="D2347" s="359"/>
      <c r="E2347" s="360"/>
      <c r="F2347" s="360"/>
      <c r="G2347" s="360"/>
    </row>
    <row r="2348" spans="1:7" ht="25.5">
      <c r="A2348" s="351" t="s">
        <v>4675</v>
      </c>
      <c r="B2348" s="352"/>
      <c r="C2348" s="351" t="s">
        <v>4676</v>
      </c>
      <c r="D2348" s="354" t="s">
        <v>16</v>
      </c>
      <c r="E2348" s="282">
        <v>1.1000000000000001</v>
      </c>
      <c r="F2348" s="282">
        <v>1.45</v>
      </c>
      <c r="G2348" s="282">
        <v>2.5499999999999998</v>
      </c>
    </row>
    <row r="2349" spans="1:7" ht="25.5">
      <c r="A2349" s="351" t="s">
        <v>4677</v>
      </c>
      <c r="B2349" s="352"/>
      <c r="C2349" s="351" t="s">
        <v>4678</v>
      </c>
      <c r="D2349" s="354" t="s">
        <v>16</v>
      </c>
      <c r="E2349" s="282">
        <v>1.47</v>
      </c>
      <c r="F2349" s="282">
        <v>1.84</v>
      </c>
      <c r="G2349" s="282">
        <v>3.31</v>
      </c>
    </row>
    <row r="2350" spans="1:7" ht="25.5">
      <c r="A2350" s="351" t="s">
        <v>4679</v>
      </c>
      <c r="B2350" s="352"/>
      <c r="C2350" s="351" t="s">
        <v>4680</v>
      </c>
      <c r="D2350" s="354" t="s">
        <v>16</v>
      </c>
      <c r="E2350" s="282">
        <v>2.35</v>
      </c>
      <c r="F2350" s="282">
        <v>2.19</v>
      </c>
      <c r="G2350" s="282">
        <v>4.54</v>
      </c>
    </row>
    <row r="2351" spans="1:7" ht="25.5">
      <c r="A2351" s="351" t="s">
        <v>4681</v>
      </c>
      <c r="B2351" s="352"/>
      <c r="C2351" s="351" t="s">
        <v>4682</v>
      </c>
      <c r="D2351" s="354" t="s">
        <v>16</v>
      </c>
      <c r="E2351" s="282">
        <v>2.94</v>
      </c>
      <c r="F2351" s="282">
        <v>2.56</v>
      </c>
      <c r="G2351" s="282">
        <v>5.5</v>
      </c>
    </row>
    <row r="2352" spans="1:7" ht="25.5">
      <c r="A2352" s="351" t="s">
        <v>4683</v>
      </c>
      <c r="B2352" s="352"/>
      <c r="C2352" s="351" t="s">
        <v>4684</v>
      </c>
      <c r="D2352" s="354" t="s">
        <v>16</v>
      </c>
      <c r="E2352" s="282">
        <v>5.0999999999999996</v>
      </c>
      <c r="F2352" s="282">
        <v>2.91</v>
      </c>
      <c r="G2352" s="282">
        <v>8.01</v>
      </c>
    </row>
    <row r="2353" spans="1:7" ht="12.75">
      <c r="A2353" s="357" t="s">
        <v>4685</v>
      </c>
      <c r="B2353" s="358" t="s">
        <v>8377</v>
      </c>
      <c r="C2353" s="358" t="s">
        <v>8377</v>
      </c>
      <c r="D2353" s="359"/>
      <c r="E2353" s="360"/>
      <c r="F2353" s="360"/>
      <c r="G2353" s="360"/>
    </row>
    <row r="2354" spans="1:7" ht="25.5">
      <c r="A2354" s="351" t="s">
        <v>4686</v>
      </c>
      <c r="B2354" s="352"/>
      <c r="C2354" s="351" t="s">
        <v>4687</v>
      </c>
      <c r="D2354" s="354" t="s">
        <v>16</v>
      </c>
      <c r="E2354" s="282">
        <v>6.84</v>
      </c>
      <c r="F2354" s="282">
        <v>1.84</v>
      </c>
      <c r="G2354" s="282">
        <v>8.68</v>
      </c>
    </row>
    <row r="2355" spans="1:7" ht="25.5">
      <c r="A2355" s="351" t="s">
        <v>4688</v>
      </c>
      <c r="B2355" s="352"/>
      <c r="C2355" s="351" t="s">
        <v>4689</v>
      </c>
      <c r="D2355" s="354" t="s">
        <v>16</v>
      </c>
      <c r="E2355" s="282">
        <v>9.99</v>
      </c>
      <c r="F2355" s="282">
        <v>3.66</v>
      </c>
      <c r="G2355" s="282">
        <v>13.65</v>
      </c>
    </row>
    <row r="2356" spans="1:7" ht="25.5">
      <c r="A2356" s="351" t="s">
        <v>415</v>
      </c>
      <c r="B2356" s="352"/>
      <c r="C2356" s="351" t="s">
        <v>414</v>
      </c>
      <c r="D2356" s="354" t="s">
        <v>16</v>
      </c>
      <c r="E2356" s="282">
        <v>12.67</v>
      </c>
      <c r="F2356" s="282">
        <v>5.48</v>
      </c>
      <c r="G2356" s="282">
        <v>18.149999999999999</v>
      </c>
    </row>
    <row r="2357" spans="1:7" ht="25.5">
      <c r="A2357" s="351" t="s">
        <v>4690</v>
      </c>
      <c r="B2357" s="352"/>
      <c r="C2357" s="351" t="s">
        <v>4691</v>
      </c>
      <c r="D2357" s="354" t="s">
        <v>16</v>
      </c>
      <c r="E2357" s="282">
        <v>22.53</v>
      </c>
      <c r="F2357" s="282">
        <v>7.3</v>
      </c>
      <c r="G2357" s="282">
        <v>29.83</v>
      </c>
    </row>
    <row r="2358" spans="1:7" ht="25.5">
      <c r="A2358" s="351" t="s">
        <v>4692</v>
      </c>
      <c r="B2358" s="352"/>
      <c r="C2358" s="351" t="s">
        <v>4693</v>
      </c>
      <c r="D2358" s="354" t="s">
        <v>16</v>
      </c>
      <c r="E2358" s="282">
        <v>29.02</v>
      </c>
      <c r="F2358" s="282">
        <v>9.14</v>
      </c>
      <c r="G2358" s="282">
        <v>38.159999999999997</v>
      </c>
    </row>
    <row r="2359" spans="1:7" ht="25.5">
      <c r="A2359" s="351" t="s">
        <v>4694</v>
      </c>
      <c r="B2359" s="352"/>
      <c r="C2359" s="351" t="s">
        <v>4695</v>
      </c>
      <c r="D2359" s="354" t="s">
        <v>16</v>
      </c>
      <c r="E2359" s="282">
        <v>46.18</v>
      </c>
      <c r="F2359" s="282">
        <v>10.96</v>
      </c>
      <c r="G2359" s="282">
        <v>57.14</v>
      </c>
    </row>
    <row r="2360" spans="1:7" ht="25.5">
      <c r="A2360" s="351" t="s">
        <v>4696</v>
      </c>
      <c r="B2360" s="352"/>
      <c r="C2360" s="351" t="s">
        <v>4697</v>
      </c>
      <c r="D2360" s="354" t="s">
        <v>16</v>
      </c>
      <c r="E2360" s="282">
        <v>95.59</v>
      </c>
      <c r="F2360" s="282">
        <v>16.440000000000001</v>
      </c>
      <c r="G2360" s="282">
        <v>112.03</v>
      </c>
    </row>
    <row r="2361" spans="1:7" ht="12.75">
      <c r="A2361" s="357" t="s">
        <v>4698</v>
      </c>
      <c r="B2361" s="358" t="s">
        <v>8378</v>
      </c>
      <c r="C2361" s="358" t="s">
        <v>8378</v>
      </c>
      <c r="D2361" s="359"/>
      <c r="E2361" s="360"/>
      <c r="F2361" s="360"/>
      <c r="G2361" s="360"/>
    </row>
    <row r="2362" spans="1:7" ht="25.5">
      <c r="A2362" s="351" t="s">
        <v>4699</v>
      </c>
      <c r="B2362" s="352"/>
      <c r="C2362" s="351" t="s">
        <v>4700</v>
      </c>
      <c r="D2362" s="354" t="s">
        <v>16</v>
      </c>
      <c r="E2362" s="282">
        <v>125.7</v>
      </c>
      <c r="F2362" s="282">
        <v>33.11</v>
      </c>
      <c r="G2362" s="282">
        <v>158.81</v>
      </c>
    </row>
    <row r="2363" spans="1:7" ht="12.75">
      <c r="A2363" s="357" t="s">
        <v>4701</v>
      </c>
      <c r="B2363" s="358" t="s">
        <v>8379</v>
      </c>
      <c r="C2363" s="358" t="s">
        <v>8379</v>
      </c>
      <c r="D2363" s="359"/>
      <c r="E2363" s="360"/>
      <c r="F2363" s="360"/>
      <c r="G2363" s="360"/>
    </row>
    <row r="2364" spans="1:7" ht="25.5">
      <c r="A2364" s="351" t="s">
        <v>4702</v>
      </c>
      <c r="B2364" s="352"/>
      <c r="C2364" s="351" t="s">
        <v>4703</v>
      </c>
      <c r="D2364" s="354" t="s">
        <v>16</v>
      </c>
      <c r="E2364" s="282">
        <v>29.62</v>
      </c>
      <c r="F2364" s="282">
        <v>19.87</v>
      </c>
      <c r="G2364" s="282">
        <v>49.49</v>
      </c>
    </row>
    <row r="2365" spans="1:7" ht="25.5">
      <c r="A2365" s="351" t="s">
        <v>4704</v>
      </c>
      <c r="B2365" s="352"/>
      <c r="C2365" s="351" t="s">
        <v>4705</v>
      </c>
      <c r="D2365" s="354" t="s">
        <v>16</v>
      </c>
      <c r="E2365" s="282">
        <v>37.229999999999997</v>
      </c>
      <c r="F2365" s="282">
        <v>23.92</v>
      </c>
      <c r="G2365" s="282">
        <v>61.15</v>
      </c>
    </row>
    <row r="2366" spans="1:7" ht="25.5">
      <c r="A2366" s="351" t="s">
        <v>4706</v>
      </c>
      <c r="B2366" s="352"/>
      <c r="C2366" s="351" t="s">
        <v>4707</v>
      </c>
      <c r="D2366" s="354" t="s">
        <v>16</v>
      </c>
      <c r="E2366" s="282">
        <v>43.04</v>
      </c>
      <c r="F2366" s="282">
        <v>33.11</v>
      </c>
      <c r="G2366" s="282">
        <v>76.150000000000006</v>
      </c>
    </row>
    <row r="2367" spans="1:7" ht="25.5">
      <c r="A2367" s="351" t="s">
        <v>4708</v>
      </c>
      <c r="B2367" s="352"/>
      <c r="C2367" s="351" t="s">
        <v>4709</v>
      </c>
      <c r="D2367" s="354" t="s">
        <v>16</v>
      </c>
      <c r="E2367" s="282">
        <v>87.24</v>
      </c>
      <c r="F2367" s="282">
        <v>39.72</v>
      </c>
      <c r="G2367" s="282">
        <v>126.96</v>
      </c>
    </row>
    <row r="2368" spans="1:7" ht="12.75">
      <c r="A2368" s="357" t="s">
        <v>4710</v>
      </c>
      <c r="B2368" s="358" t="s">
        <v>8380</v>
      </c>
      <c r="C2368" s="358" t="s">
        <v>8380</v>
      </c>
      <c r="D2368" s="359"/>
      <c r="E2368" s="360"/>
      <c r="F2368" s="360"/>
      <c r="G2368" s="360"/>
    </row>
    <row r="2369" spans="1:7" ht="25.5">
      <c r="A2369" s="351" t="s">
        <v>4711</v>
      </c>
      <c r="B2369" s="352"/>
      <c r="C2369" s="351" t="s">
        <v>4712</v>
      </c>
      <c r="D2369" s="354" t="s">
        <v>2</v>
      </c>
      <c r="E2369" s="282">
        <v>5.18</v>
      </c>
      <c r="F2369" s="282">
        <v>3.66</v>
      </c>
      <c r="G2369" s="282">
        <v>8.84</v>
      </c>
    </row>
    <row r="2370" spans="1:7" ht="25.5">
      <c r="A2370" s="351" t="s">
        <v>4713</v>
      </c>
      <c r="B2370" s="352"/>
      <c r="C2370" s="351" t="s">
        <v>4714</v>
      </c>
      <c r="D2370" s="354" t="s">
        <v>2</v>
      </c>
      <c r="E2370" s="282">
        <v>3.6</v>
      </c>
      <c r="F2370" s="282">
        <v>3.66</v>
      </c>
      <c r="G2370" s="282">
        <v>7.26</v>
      </c>
    </row>
    <row r="2371" spans="1:7" ht="25.5">
      <c r="A2371" s="351" t="s">
        <v>4715</v>
      </c>
      <c r="B2371" s="352"/>
      <c r="C2371" s="351" t="s">
        <v>4716</v>
      </c>
      <c r="D2371" s="354" t="s">
        <v>2</v>
      </c>
      <c r="E2371" s="282">
        <v>5.38</v>
      </c>
      <c r="F2371" s="282">
        <v>3.66</v>
      </c>
      <c r="G2371" s="282">
        <v>9.0399999999999991</v>
      </c>
    </row>
    <row r="2372" spans="1:7" ht="25.5">
      <c r="A2372" s="351" t="s">
        <v>4717</v>
      </c>
      <c r="B2372" s="352"/>
      <c r="C2372" s="351" t="s">
        <v>4718</v>
      </c>
      <c r="D2372" s="354" t="s">
        <v>2</v>
      </c>
      <c r="E2372" s="282">
        <v>7.08</v>
      </c>
      <c r="F2372" s="282">
        <v>3.66</v>
      </c>
      <c r="G2372" s="282">
        <v>10.74</v>
      </c>
    </row>
    <row r="2373" spans="1:7" ht="25.5">
      <c r="A2373" s="351" t="s">
        <v>4719</v>
      </c>
      <c r="B2373" s="352"/>
      <c r="C2373" s="351" t="s">
        <v>4720</v>
      </c>
      <c r="D2373" s="354" t="s">
        <v>2</v>
      </c>
      <c r="E2373" s="282">
        <v>8.01</v>
      </c>
      <c r="F2373" s="282">
        <v>3.66</v>
      </c>
      <c r="G2373" s="282">
        <v>11.67</v>
      </c>
    </row>
    <row r="2374" spans="1:7" ht="25.5">
      <c r="A2374" s="351" t="s">
        <v>4721</v>
      </c>
      <c r="B2374" s="352"/>
      <c r="C2374" s="351" t="s">
        <v>4722</v>
      </c>
      <c r="D2374" s="354" t="s">
        <v>2</v>
      </c>
      <c r="E2374" s="282">
        <v>9.35</v>
      </c>
      <c r="F2374" s="282">
        <v>3.66</v>
      </c>
      <c r="G2374" s="282">
        <v>13.01</v>
      </c>
    </row>
    <row r="2375" spans="1:7" ht="25.5">
      <c r="A2375" s="351" t="s">
        <v>4723</v>
      </c>
      <c r="B2375" s="352"/>
      <c r="C2375" s="351" t="s">
        <v>4724</v>
      </c>
      <c r="D2375" s="354" t="s">
        <v>2</v>
      </c>
      <c r="E2375" s="282">
        <v>12.04</v>
      </c>
      <c r="F2375" s="282">
        <v>3.66</v>
      </c>
      <c r="G2375" s="282">
        <v>15.7</v>
      </c>
    </row>
    <row r="2376" spans="1:7" ht="25.5">
      <c r="A2376" s="351" t="s">
        <v>4725</v>
      </c>
      <c r="B2376" s="352"/>
      <c r="C2376" s="351" t="s">
        <v>4726</v>
      </c>
      <c r="D2376" s="354" t="s">
        <v>2</v>
      </c>
      <c r="E2376" s="282">
        <v>13.68</v>
      </c>
      <c r="F2376" s="282">
        <v>3.66</v>
      </c>
      <c r="G2376" s="282">
        <v>17.34</v>
      </c>
    </row>
    <row r="2377" spans="1:7" ht="12.75">
      <c r="A2377" s="357" t="s">
        <v>4727</v>
      </c>
      <c r="B2377" s="358" t="s">
        <v>8381</v>
      </c>
      <c r="C2377" s="358" t="s">
        <v>8381</v>
      </c>
      <c r="D2377" s="359"/>
      <c r="E2377" s="360"/>
      <c r="F2377" s="360"/>
      <c r="G2377" s="360"/>
    </row>
    <row r="2378" spans="1:7" ht="25.5">
      <c r="A2378" s="351" t="s">
        <v>4728</v>
      </c>
      <c r="B2378" s="352"/>
      <c r="C2378" s="351" t="s">
        <v>4729</v>
      </c>
      <c r="D2378" s="354" t="s">
        <v>2</v>
      </c>
      <c r="E2378" s="282">
        <v>0.6</v>
      </c>
      <c r="F2378" s="282">
        <v>2.91</v>
      </c>
      <c r="G2378" s="282">
        <v>3.51</v>
      </c>
    </row>
    <row r="2379" spans="1:7" ht="25.5">
      <c r="A2379" s="351" t="s">
        <v>4730</v>
      </c>
      <c r="B2379" s="352"/>
      <c r="C2379" s="351" t="s">
        <v>4731</v>
      </c>
      <c r="D2379" s="354" t="s">
        <v>2</v>
      </c>
      <c r="E2379" s="282">
        <v>3.44</v>
      </c>
      <c r="F2379" s="282">
        <v>5.48</v>
      </c>
      <c r="G2379" s="282">
        <v>8.92</v>
      </c>
    </row>
    <row r="2380" spans="1:7" ht="25.5">
      <c r="A2380" s="351" t="s">
        <v>4732</v>
      </c>
      <c r="B2380" s="352"/>
      <c r="C2380" s="351" t="s">
        <v>4733</v>
      </c>
      <c r="D2380" s="354" t="s">
        <v>2</v>
      </c>
      <c r="E2380" s="282">
        <v>4.8499999999999996</v>
      </c>
      <c r="F2380" s="282">
        <v>5.48</v>
      </c>
      <c r="G2380" s="282">
        <v>10.33</v>
      </c>
    </row>
    <row r="2381" spans="1:7" ht="25.5">
      <c r="A2381" s="351" t="s">
        <v>4734</v>
      </c>
      <c r="B2381" s="352"/>
      <c r="C2381" s="351" t="s">
        <v>4735</v>
      </c>
      <c r="D2381" s="354" t="s">
        <v>2</v>
      </c>
      <c r="E2381" s="282">
        <v>4.45</v>
      </c>
      <c r="F2381" s="282">
        <v>5.48</v>
      </c>
      <c r="G2381" s="282">
        <v>9.93</v>
      </c>
    </row>
    <row r="2382" spans="1:7" ht="25.5">
      <c r="A2382" s="351" t="s">
        <v>419</v>
      </c>
      <c r="B2382" s="352"/>
      <c r="C2382" s="351" t="s">
        <v>418</v>
      </c>
      <c r="D2382" s="354" t="s">
        <v>2</v>
      </c>
      <c r="E2382" s="282">
        <v>4.99</v>
      </c>
      <c r="F2382" s="282">
        <v>5.48</v>
      </c>
      <c r="G2382" s="282">
        <v>10.47</v>
      </c>
    </row>
    <row r="2383" spans="1:7" ht="25.5">
      <c r="A2383" s="351" t="s">
        <v>4736</v>
      </c>
      <c r="B2383" s="352"/>
      <c r="C2383" s="351" t="s">
        <v>4737</v>
      </c>
      <c r="D2383" s="354" t="s">
        <v>2</v>
      </c>
      <c r="E2383" s="282">
        <v>6.73</v>
      </c>
      <c r="F2383" s="282">
        <v>5.48</v>
      </c>
      <c r="G2383" s="282">
        <v>12.21</v>
      </c>
    </row>
    <row r="2384" spans="1:7" ht="25.5">
      <c r="A2384" s="351" t="s">
        <v>4738</v>
      </c>
      <c r="B2384" s="352"/>
      <c r="C2384" s="351" t="s">
        <v>4739</v>
      </c>
      <c r="D2384" s="354" t="s">
        <v>2</v>
      </c>
      <c r="E2384" s="282">
        <v>6.82</v>
      </c>
      <c r="F2384" s="282">
        <v>5.48</v>
      </c>
      <c r="G2384" s="282">
        <v>12.3</v>
      </c>
    </row>
    <row r="2385" spans="1:7" ht="25.5">
      <c r="A2385" s="351" t="s">
        <v>4740</v>
      </c>
      <c r="B2385" s="352"/>
      <c r="C2385" s="351" t="s">
        <v>4741</v>
      </c>
      <c r="D2385" s="354" t="s">
        <v>2</v>
      </c>
      <c r="E2385" s="282">
        <v>10.9</v>
      </c>
      <c r="F2385" s="282">
        <v>5.48</v>
      </c>
      <c r="G2385" s="282">
        <v>16.38</v>
      </c>
    </row>
    <row r="2386" spans="1:7" ht="25.5">
      <c r="A2386" s="351" t="s">
        <v>4742</v>
      </c>
      <c r="B2386" s="352"/>
      <c r="C2386" s="351" t="s">
        <v>4743</v>
      </c>
      <c r="D2386" s="354" t="s">
        <v>2</v>
      </c>
      <c r="E2386" s="282">
        <v>16.059999999999999</v>
      </c>
      <c r="F2386" s="282">
        <v>7.3</v>
      </c>
      <c r="G2386" s="282">
        <v>23.36</v>
      </c>
    </row>
    <row r="2387" spans="1:7" ht="25.5">
      <c r="A2387" s="351" t="s">
        <v>4744</v>
      </c>
      <c r="B2387" s="352"/>
      <c r="C2387" s="351" t="s">
        <v>4745</v>
      </c>
      <c r="D2387" s="354" t="s">
        <v>2</v>
      </c>
      <c r="E2387" s="282">
        <v>14.72</v>
      </c>
      <c r="F2387" s="282">
        <v>7.3</v>
      </c>
      <c r="G2387" s="282">
        <v>22.02</v>
      </c>
    </row>
    <row r="2388" spans="1:7" ht="25.5">
      <c r="A2388" s="351" t="s">
        <v>4746</v>
      </c>
      <c r="B2388" s="352"/>
      <c r="C2388" s="351" t="s">
        <v>4747</v>
      </c>
      <c r="D2388" s="354" t="s">
        <v>2</v>
      </c>
      <c r="E2388" s="282">
        <v>21.33</v>
      </c>
      <c r="F2388" s="282">
        <v>7.3</v>
      </c>
      <c r="G2388" s="282">
        <v>28.63</v>
      </c>
    </row>
    <row r="2389" spans="1:7" ht="25.5">
      <c r="A2389" s="351" t="s">
        <v>4748</v>
      </c>
      <c r="B2389" s="352"/>
      <c r="C2389" s="351" t="s">
        <v>4749</v>
      </c>
      <c r="D2389" s="354" t="s">
        <v>2</v>
      </c>
      <c r="E2389" s="282">
        <v>20.65</v>
      </c>
      <c r="F2389" s="282">
        <v>7.3</v>
      </c>
      <c r="G2389" s="282">
        <v>27.95</v>
      </c>
    </row>
    <row r="2390" spans="1:7" ht="12.75">
      <c r="A2390" s="357" t="s">
        <v>4750</v>
      </c>
      <c r="B2390" s="358" t="s">
        <v>8382</v>
      </c>
      <c r="C2390" s="358" t="s">
        <v>8382</v>
      </c>
      <c r="D2390" s="359"/>
      <c r="E2390" s="360"/>
      <c r="F2390" s="360"/>
      <c r="G2390" s="360"/>
    </row>
    <row r="2391" spans="1:7" ht="38.25">
      <c r="A2391" s="351" t="s">
        <v>4751</v>
      </c>
      <c r="B2391" s="352"/>
      <c r="C2391" s="351" t="s">
        <v>4752</v>
      </c>
      <c r="D2391" s="354" t="s">
        <v>16</v>
      </c>
      <c r="E2391" s="282">
        <v>3.39</v>
      </c>
      <c r="F2391" s="282">
        <v>5.48</v>
      </c>
      <c r="G2391" s="282">
        <v>8.8699999999999992</v>
      </c>
    </row>
    <row r="2392" spans="1:7" ht="38.25">
      <c r="A2392" s="351" t="s">
        <v>4753</v>
      </c>
      <c r="B2392" s="352"/>
      <c r="C2392" s="351" t="s">
        <v>4754</v>
      </c>
      <c r="D2392" s="354" t="s">
        <v>16</v>
      </c>
      <c r="E2392" s="282">
        <v>5.46</v>
      </c>
      <c r="F2392" s="282">
        <v>5.48</v>
      </c>
      <c r="G2392" s="282">
        <v>10.94</v>
      </c>
    </row>
    <row r="2393" spans="1:7" ht="38.25">
      <c r="A2393" s="351" t="s">
        <v>4755</v>
      </c>
      <c r="B2393" s="352"/>
      <c r="C2393" s="351" t="s">
        <v>4756</v>
      </c>
      <c r="D2393" s="354" t="s">
        <v>16</v>
      </c>
      <c r="E2393" s="282">
        <v>13.06</v>
      </c>
      <c r="F2393" s="282">
        <v>5.48</v>
      </c>
      <c r="G2393" s="282">
        <v>18.54</v>
      </c>
    </row>
    <row r="2394" spans="1:7" ht="25.5">
      <c r="A2394" s="351" t="s">
        <v>4757</v>
      </c>
      <c r="B2394" s="352"/>
      <c r="C2394" s="351" t="s">
        <v>4758</v>
      </c>
      <c r="D2394" s="354" t="s">
        <v>16</v>
      </c>
      <c r="E2394" s="282">
        <v>0.33</v>
      </c>
      <c r="F2394" s="282">
        <v>2.91</v>
      </c>
      <c r="G2394" s="282">
        <v>3.24</v>
      </c>
    </row>
    <row r="2395" spans="1:7" ht="12.75">
      <c r="A2395" s="351" t="s">
        <v>4759</v>
      </c>
      <c r="B2395" s="352"/>
      <c r="C2395" s="351" t="s">
        <v>4760</v>
      </c>
      <c r="D2395" s="354" t="s">
        <v>16</v>
      </c>
      <c r="E2395" s="282">
        <v>1.28</v>
      </c>
      <c r="F2395" s="282">
        <v>10.96</v>
      </c>
      <c r="G2395" s="282">
        <v>12.24</v>
      </c>
    </row>
    <row r="2396" spans="1:7" ht="38.25">
      <c r="A2396" s="351" t="s">
        <v>4761</v>
      </c>
      <c r="B2396" s="352"/>
      <c r="C2396" s="351" t="s">
        <v>4762</v>
      </c>
      <c r="D2396" s="354" t="s">
        <v>16</v>
      </c>
      <c r="E2396" s="282">
        <v>3.58</v>
      </c>
      <c r="F2396" s="282">
        <v>4.3899999999999997</v>
      </c>
      <c r="G2396" s="282">
        <v>7.97</v>
      </c>
    </row>
    <row r="2397" spans="1:7" ht="25.5">
      <c r="A2397" s="351" t="s">
        <v>4763</v>
      </c>
      <c r="B2397" s="352"/>
      <c r="C2397" s="351" t="s">
        <v>4764</v>
      </c>
      <c r="D2397" s="354" t="s">
        <v>16</v>
      </c>
      <c r="E2397" s="282">
        <v>2.61</v>
      </c>
      <c r="F2397" s="282">
        <v>3.66</v>
      </c>
      <c r="G2397" s="282">
        <v>6.27</v>
      </c>
    </row>
    <row r="2398" spans="1:7" ht="38.25">
      <c r="A2398" s="351" t="s">
        <v>4765</v>
      </c>
      <c r="B2398" s="352"/>
      <c r="C2398" s="351" t="s">
        <v>4766</v>
      </c>
      <c r="D2398" s="354" t="s">
        <v>16</v>
      </c>
      <c r="E2398" s="282">
        <v>6.78</v>
      </c>
      <c r="F2398" s="282">
        <v>4.74</v>
      </c>
      <c r="G2398" s="282">
        <v>11.52</v>
      </c>
    </row>
    <row r="2399" spans="1:7" ht="38.25">
      <c r="A2399" s="351" t="s">
        <v>4767</v>
      </c>
      <c r="B2399" s="352"/>
      <c r="C2399" s="351" t="s">
        <v>4768</v>
      </c>
      <c r="D2399" s="354" t="s">
        <v>16</v>
      </c>
      <c r="E2399" s="282">
        <v>14.37</v>
      </c>
      <c r="F2399" s="282">
        <v>5.85</v>
      </c>
      <c r="G2399" s="282">
        <v>20.22</v>
      </c>
    </row>
    <row r="2400" spans="1:7" ht="38.25">
      <c r="A2400" s="351" t="s">
        <v>4769</v>
      </c>
      <c r="B2400" s="352"/>
      <c r="C2400" s="351" t="s">
        <v>4770</v>
      </c>
      <c r="D2400" s="354" t="s">
        <v>16</v>
      </c>
      <c r="E2400" s="282">
        <v>27.56</v>
      </c>
      <c r="F2400" s="282">
        <v>7.67</v>
      </c>
      <c r="G2400" s="282">
        <v>35.229999999999997</v>
      </c>
    </row>
    <row r="2401" spans="1:7" ht="38.25">
      <c r="A2401" s="351" t="s">
        <v>4771</v>
      </c>
      <c r="B2401" s="352"/>
      <c r="C2401" s="351" t="s">
        <v>4772</v>
      </c>
      <c r="D2401" s="354" t="s">
        <v>16</v>
      </c>
      <c r="E2401" s="282">
        <v>5.23</v>
      </c>
      <c r="F2401" s="282">
        <v>4.3899999999999997</v>
      </c>
      <c r="G2401" s="282">
        <v>9.6199999999999992</v>
      </c>
    </row>
    <row r="2402" spans="1:7" ht="38.25">
      <c r="A2402" s="351" t="s">
        <v>4773</v>
      </c>
      <c r="B2402" s="352"/>
      <c r="C2402" s="351" t="s">
        <v>4774</v>
      </c>
      <c r="D2402" s="354" t="s">
        <v>16</v>
      </c>
      <c r="E2402" s="282">
        <v>7.41</v>
      </c>
      <c r="F2402" s="282">
        <v>4.74</v>
      </c>
      <c r="G2402" s="282">
        <v>12.15</v>
      </c>
    </row>
    <row r="2403" spans="1:7" ht="38.25">
      <c r="A2403" s="351" t="s">
        <v>4775</v>
      </c>
      <c r="B2403" s="352"/>
      <c r="C2403" s="351" t="s">
        <v>4776</v>
      </c>
      <c r="D2403" s="354" t="s">
        <v>16</v>
      </c>
      <c r="E2403" s="282">
        <v>16.489999999999998</v>
      </c>
      <c r="F2403" s="282">
        <v>5.85</v>
      </c>
      <c r="G2403" s="282">
        <v>22.34</v>
      </c>
    </row>
    <row r="2404" spans="1:7" ht="38.25">
      <c r="A2404" s="351" t="s">
        <v>4777</v>
      </c>
      <c r="B2404" s="352"/>
      <c r="C2404" s="351" t="s">
        <v>4778</v>
      </c>
      <c r="D2404" s="354" t="s">
        <v>16</v>
      </c>
      <c r="E2404" s="282">
        <v>5.03</v>
      </c>
      <c r="F2404" s="282">
        <v>4.3899999999999997</v>
      </c>
      <c r="G2404" s="282">
        <v>9.42</v>
      </c>
    </row>
    <row r="2405" spans="1:7" ht="38.25">
      <c r="A2405" s="351" t="s">
        <v>4779</v>
      </c>
      <c r="B2405" s="352"/>
      <c r="C2405" s="351" t="s">
        <v>4780</v>
      </c>
      <c r="D2405" s="354" t="s">
        <v>16</v>
      </c>
      <c r="E2405" s="282">
        <v>7.44</v>
      </c>
      <c r="F2405" s="282">
        <v>4.74</v>
      </c>
      <c r="G2405" s="282">
        <v>12.18</v>
      </c>
    </row>
    <row r="2406" spans="1:7" ht="38.25">
      <c r="A2406" s="351" t="s">
        <v>4781</v>
      </c>
      <c r="B2406" s="352"/>
      <c r="C2406" s="351" t="s">
        <v>4782</v>
      </c>
      <c r="D2406" s="354" t="s">
        <v>16</v>
      </c>
      <c r="E2406" s="282">
        <v>15.23</v>
      </c>
      <c r="F2406" s="282">
        <v>5.85</v>
      </c>
      <c r="G2406" s="282">
        <v>21.08</v>
      </c>
    </row>
    <row r="2407" spans="1:7" ht="12.75">
      <c r="A2407" s="357" t="s">
        <v>4783</v>
      </c>
      <c r="B2407" s="358" t="s">
        <v>8383</v>
      </c>
      <c r="C2407" s="358" t="s">
        <v>8383</v>
      </c>
      <c r="D2407" s="359"/>
      <c r="E2407" s="360"/>
      <c r="F2407" s="360"/>
      <c r="G2407" s="360"/>
    </row>
    <row r="2408" spans="1:7" ht="38.25">
      <c r="A2408" s="351" t="s">
        <v>4784</v>
      </c>
      <c r="B2408" s="352"/>
      <c r="C2408" s="351" t="s">
        <v>4785</v>
      </c>
      <c r="D2408" s="354" t="s">
        <v>16</v>
      </c>
      <c r="E2408" s="282">
        <v>2.63</v>
      </c>
      <c r="F2408" s="282">
        <v>3.66</v>
      </c>
      <c r="G2408" s="282">
        <v>6.29</v>
      </c>
    </row>
    <row r="2409" spans="1:7" ht="38.25">
      <c r="A2409" s="351" t="s">
        <v>4786</v>
      </c>
      <c r="B2409" s="352"/>
      <c r="C2409" s="351" t="s">
        <v>4787</v>
      </c>
      <c r="D2409" s="354" t="s">
        <v>16</v>
      </c>
      <c r="E2409" s="282">
        <v>3.44</v>
      </c>
      <c r="F2409" s="282">
        <v>3.66</v>
      </c>
      <c r="G2409" s="282">
        <v>7.1</v>
      </c>
    </row>
    <row r="2410" spans="1:7" ht="38.25">
      <c r="A2410" s="351" t="s">
        <v>4788</v>
      </c>
      <c r="B2410" s="352"/>
      <c r="C2410" s="351" t="s">
        <v>4789</v>
      </c>
      <c r="D2410" s="354" t="s">
        <v>16</v>
      </c>
      <c r="E2410" s="282">
        <v>3.56</v>
      </c>
      <c r="F2410" s="282">
        <v>3.66</v>
      </c>
      <c r="G2410" s="282">
        <v>7.22</v>
      </c>
    </row>
    <row r="2411" spans="1:7" ht="12.75">
      <c r="A2411" s="357" t="s">
        <v>4790</v>
      </c>
      <c r="B2411" s="358" t="s">
        <v>8384</v>
      </c>
      <c r="C2411" s="358" t="s">
        <v>8384</v>
      </c>
      <c r="D2411" s="359"/>
      <c r="E2411" s="360"/>
      <c r="F2411" s="360"/>
      <c r="G2411" s="360"/>
    </row>
    <row r="2412" spans="1:7" ht="25.5">
      <c r="A2412" s="351" t="s">
        <v>4791</v>
      </c>
      <c r="B2412" s="352"/>
      <c r="C2412" s="351" t="s">
        <v>4792</v>
      </c>
      <c r="D2412" s="354" t="s">
        <v>16</v>
      </c>
      <c r="E2412" s="282">
        <v>5.98</v>
      </c>
      <c r="F2412" s="282">
        <v>5.23</v>
      </c>
      <c r="G2412" s="282">
        <v>11.21</v>
      </c>
    </row>
    <row r="2413" spans="1:7" ht="25.5">
      <c r="A2413" s="351" t="s">
        <v>4793</v>
      </c>
      <c r="B2413" s="352"/>
      <c r="C2413" s="351" t="s">
        <v>4794</v>
      </c>
      <c r="D2413" s="354" t="s">
        <v>16</v>
      </c>
      <c r="E2413" s="282">
        <v>2.36</v>
      </c>
      <c r="F2413" s="282">
        <v>5.23</v>
      </c>
      <c r="G2413" s="282">
        <v>7.59</v>
      </c>
    </row>
    <row r="2414" spans="1:7" ht="12.75">
      <c r="A2414" s="357" t="s">
        <v>4795</v>
      </c>
      <c r="B2414" s="358" t="s">
        <v>8385</v>
      </c>
      <c r="C2414" s="358" t="s">
        <v>8385</v>
      </c>
      <c r="D2414" s="359"/>
      <c r="E2414" s="360"/>
      <c r="F2414" s="360"/>
      <c r="G2414" s="360"/>
    </row>
    <row r="2415" spans="1:7" ht="25.5">
      <c r="A2415" s="351" t="s">
        <v>4796</v>
      </c>
      <c r="B2415" s="352"/>
      <c r="C2415" s="351" t="s">
        <v>4797</v>
      </c>
      <c r="D2415" s="354" t="s">
        <v>16</v>
      </c>
      <c r="E2415" s="282">
        <v>2.4500000000000002</v>
      </c>
      <c r="F2415" s="282">
        <v>5.23</v>
      </c>
      <c r="G2415" s="282">
        <v>7.68</v>
      </c>
    </row>
    <row r="2416" spans="1:7" ht="25.5">
      <c r="A2416" s="351" t="s">
        <v>4798</v>
      </c>
      <c r="B2416" s="352"/>
      <c r="C2416" s="351" t="s">
        <v>4799</v>
      </c>
      <c r="D2416" s="354" t="s">
        <v>16</v>
      </c>
      <c r="E2416" s="282">
        <v>4.91</v>
      </c>
      <c r="F2416" s="282">
        <v>5.23</v>
      </c>
      <c r="G2416" s="282">
        <v>10.14</v>
      </c>
    </row>
    <row r="2417" spans="1:7" ht="12.75">
      <c r="A2417" s="357" t="s">
        <v>4800</v>
      </c>
      <c r="B2417" s="358" t="s">
        <v>8386</v>
      </c>
      <c r="C2417" s="358" t="s">
        <v>8386</v>
      </c>
      <c r="D2417" s="359"/>
      <c r="E2417" s="360"/>
      <c r="F2417" s="360"/>
      <c r="G2417" s="360"/>
    </row>
    <row r="2418" spans="1:7" ht="12.75">
      <c r="A2418" s="351" t="s">
        <v>4801</v>
      </c>
      <c r="B2418" s="352"/>
      <c r="C2418" s="351" t="s">
        <v>4802</v>
      </c>
      <c r="D2418" s="354" t="s">
        <v>16</v>
      </c>
      <c r="E2418" s="282">
        <v>1.21</v>
      </c>
      <c r="F2418" s="282">
        <v>4.01</v>
      </c>
      <c r="G2418" s="282">
        <v>5.22</v>
      </c>
    </row>
    <row r="2419" spans="1:7" ht="12.75">
      <c r="A2419" s="351" t="s">
        <v>4803</v>
      </c>
      <c r="B2419" s="352"/>
      <c r="C2419" s="351" t="s">
        <v>4804</v>
      </c>
      <c r="D2419" s="354" t="s">
        <v>16</v>
      </c>
      <c r="E2419" s="282">
        <v>8.65</v>
      </c>
      <c r="F2419" s="282">
        <v>4.01</v>
      </c>
      <c r="G2419" s="282">
        <v>12.66</v>
      </c>
    </row>
    <row r="2420" spans="1:7" ht="12.75">
      <c r="A2420" s="351" t="s">
        <v>4805</v>
      </c>
      <c r="B2420" s="352"/>
      <c r="C2420" s="351" t="s">
        <v>4806</v>
      </c>
      <c r="D2420" s="354" t="s">
        <v>16</v>
      </c>
      <c r="E2420" s="282">
        <v>3.01</v>
      </c>
      <c r="F2420" s="282">
        <v>3.11</v>
      </c>
      <c r="G2420" s="282">
        <v>6.12</v>
      </c>
    </row>
    <row r="2421" spans="1:7" ht="12.75">
      <c r="A2421" s="351" t="s">
        <v>4807</v>
      </c>
      <c r="B2421" s="352"/>
      <c r="C2421" s="351" t="s">
        <v>4808</v>
      </c>
      <c r="D2421" s="354" t="s">
        <v>16</v>
      </c>
      <c r="E2421" s="282">
        <v>1.9</v>
      </c>
      <c r="F2421" s="282">
        <v>4.01</v>
      </c>
      <c r="G2421" s="282">
        <v>5.91</v>
      </c>
    </row>
    <row r="2422" spans="1:7" ht="12.75">
      <c r="A2422" s="351" t="s">
        <v>4809</v>
      </c>
      <c r="B2422" s="352"/>
      <c r="C2422" s="351" t="s">
        <v>4810</v>
      </c>
      <c r="D2422" s="354" t="s">
        <v>16</v>
      </c>
      <c r="E2422" s="282">
        <v>1.86</v>
      </c>
      <c r="F2422" s="282">
        <v>3.11</v>
      </c>
      <c r="G2422" s="282">
        <v>4.97</v>
      </c>
    </row>
    <row r="2423" spans="1:7" ht="25.5">
      <c r="A2423" s="351" t="s">
        <v>4811</v>
      </c>
      <c r="B2423" s="352"/>
      <c r="C2423" s="351" t="s">
        <v>4812</v>
      </c>
      <c r="D2423" s="354" t="s">
        <v>16</v>
      </c>
      <c r="E2423" s="282">
        <v>10.92</v>
      </c>
      <c r="F2423" s="282">
        <v>4.01</v>
      </c>
      <c r="G2423" s="282">
        <v>14.93</v>
      </c>
    </row>
    <row r="2424" spans="1:7" ht="25.5">
      <c r="A2424" s="351" t="s">
        <v>4813</v>
      </c>
      <c r="B2424" s="352"/>
      <c r="C2424" s="351" t="s">
        <v>4814</v>
      </c>
      <c r="D2424" s="354" t="s">
        <v>16</v>
      </c>
      <c r="E2424" s="282">
        <v>3.42</v>
      </c>
      <c r="F2424" s="282">
        <v>4.01</v>
      </c>
      <c r="G2424" s="282">
        <v>7.43</v>
      </c>
    </row>
    <row r="2425" spans="1:7" ht="12.75">
      <c r="A2425" s="357" t="s">
        <v>4815</v>
      </c>
      <c r="B2425" s="358" t="s">
        <v>8387</v>
      </c>
      <c r="C2425" s="358" t="s">
        <v>8387</v>
      </c>
      <c r="D2425" s="359"/>
      <c r="E2425" s="360"/>
      <c r="F2425" s="360"/>
      <c r="G2425" s="360"/>
    </row>
    <row r="2426" spans="1:7" ht="12.75">
      <c r="A2426" s="351" t="s">
        <v>4816</v>
      </c>
      <c r="B2426" s="352"/>
      <c r="C2426" s="351" t="s">
        <v>4817</v>
      </c>
      <c r="D2426" s="354" t="s">
        <v>2</v>
      </c>
      <c r="E2426" s="282">
        <v>5.43</v>
      </c>
      <c r="F2426" s="282">
        <v>6.08</v>
      </c>
      <c r="G2426" s="282">
        <v>11.51</v>
      </c>
    </row>
    <row r="2427" spans="1:7" ht="25.5">
      <c r="A2427" s="351" t="s">
        <v>4818</v>
      </c>
      <c r="B2427" s="352"/>
      <c r="C2427" s="351" t="s">
        <v>4819</v>
      </c>
      <c r="D2427" s="354" t="s">
        <v>16</v>
      </c>
      <c r="E2427" s="282">
        <v>0</v>
      </c>
      <c r="F2427" s="282">
        <v>5.23</v>
      </c>
      <c r="G2427" s="282">
        <v>5.23</v>
      </c>
    </row>
    <row r="2428" spans="1:7" ht="25.5">
      <c r="A2428" s="351" t="s">
        <v>4820</v>
      </c>
      <c r="B2428" s="352"/>
      <c r="C2428" s="351" t="s">
        <v>4821</v>
      </c>
      <c r="D2428" s="354" t="s">
        <v>16</v>
      </c>
      <c r="E2428" s="282">
        <v>0</v>
      </c>
      <c r="F2428" s="282">
        <v>10.45</v>
      </c>
      <c r="G2428" s="282">
        <v>10.45</v>
      </c>
    </row>
    <row r="2429" spans="1:7" ht="12.75">
      <c r="A2429" s="357" t="s">
        <v>4822</v>
      </c>
      <c r="B2429" s="358" t="s">
        <v>8388</v>
      </c>
      <c r="C2429" s="358" t="s">
        <v>8388</v>
      </c>
      <c r="D2429" s="359"/>
      <c r="E2429" s="360"/>
      <c r="F2429" s="360"/>
      <c r="G2429" s="360"/>
    </row>
    <row r="2430" spans="1:7" ht="25.5">
      <c r="A2430" s="351" t="s">
        <v>4823</v>
      </c>
      <c r="B2430" s="352"/>
      <c r="C2430" s="351" t="s">
        <v>4824</v>
      </c>
      <c r="D2430" s="354" t="s">
        <v>16</v>
      </c>
      <c r="E2430" s="282">
        <v>0.83</v>
      </c>
      <c r="F2430" s="282">
        <v>0.73</v>
      </c>
      <c r="G2430" s="282">
        <v>1.56</v>
      </c>
    </row>
    <row r="2431" spans="1:7" ht="25.5">
      <c r="A2431" s="351" t="s">
        <v>4825</v>
      </c>
      <c r="B2431" s="352"/>
      <c r="C2431" s="351" t="s">
        <v>4826</v>
      </c>
      <c r="D2431" s="354" t="s">
        <v>16</v>
      </c>
      <c r="E2431" s="282">
        <v>1.44</v>
      </c>
      <c r="F2431" s="282">
        <v>0.73</v>
      </c>
      <c r="G2431" s="282">
        <v>2.17</v>
      </c>
    </row>
    <row r="2432" spans="1:7" ht="25.5">
      <c r="A2432" s="351" t="s">
        <v>4827</v>
      </c>
      <c r="B2432" s="352"/>
      <c r="C2432" s="351" t="s">
        <v>4828</v>
      </c>
      <c r="D2432" s="354" t="s">
        <v>16</v>
      </c>
      <c r="E2432" s="282">
        <v>2.13</v>
      </c>
      <c r="F2432" s="282">
        <v>0.73</v>
      </c>
      <c r="G2432" s="282">
        <v>2.86</v>
      </c>
    </row>
    <row r="2433" spans="1:7" ht="25.5">
      <c r="A2433" s="351" t="s">
        <v>350</v>
      </c>
      <c r="B2433" s="352"/>
      <c r="C2433" s="351" t="s">
        <v>349</v>
      </c>
      <c r="D2433" s="354" t="s">
        <v>16</v>
      </c>
      <c r="E2433" s="282">
        <v>3.09</v>
      </c>
      <c r="F2433" s="282">
        <v>0.73</v>
      </c>
      <c r="G2433" s="282">
        <v>3.82</v>
      </c>
    </row>
    <row r="2434" spans="1:7" ht="25.5">
      <c r="A2434" s="351" t="s">
        <v>348</v>
      </c>
      <c r="B2434" s="352"/>
      <c r="C2434" s="351" t="s">
        <v>347</v>
      </c>
      <c r="D2434" s="354" t="s">
        <v>16</v>
      </c>
      <c r="E2434" s="282">
        <v>4.51</v>
      </c>
      <c r="F2434" s="282">
        <v>2.91</v>
      </c>
      <c r="G2434" s="282">
        <v>7.42</v>
      </c>
    </row>
    <row r="2435" spans="1:7" ht="25.5">
      <c r="A2435" s="351"/>
      <c r="B2435" s="352"/>
      <c r="C2435" s="351" t="s">
        <v>346</v>
      </c>
      <c r="D2435" s="354" t="s">
        <v>16</v>
      </c>
      <c r="E2435" s="282">
        <v>6.86</v>
      </c>
      <c r="F2435" s="282">
        <v>3.29</v>
      </c>
      <c r="G2435" s="282">
        <v>10.15</v>
      </c>
    </row>
    <row r="2436" spans="1:7" ht="25.5">
      <c r="A2436" s="351" t="s">
        <v>345</v>
      </c>
      <c r="B2436" s="352"/>
      <c r="C2436" s="351" t="s">
        <v>344</v>
      </c>
      <c r="D2436" s="354" t="s">
        <v>16</v>
      </c>
      <c r="E2436" s="282">
        <v>10.71</v>
      </c>
      <c r="F2436" s="282">
        <v>3.66</v>
      </c>
      <c r="G2436" s="282">
        <v>14.37</v>
      </c>
    </row>
    <row r="2437" spans="1:7" ht="25.5">
      <c r="A2437" s="351" t="s">
        <v>343</v>
      </c>
      <c r="B2437" s="352"/>
      <c r="C2437" s="351" t="s">
        <v>342</v>
      </c>
      <c r="D2437" s="354" t="s">
        <v>16</v>
      </c>
      <c r="E2437" s="282">
        <v>14.76</v>
      </c>
      <c r="F2437" s="282">
        <v>5.48</v>
      </c>
      <c r="G2437" s="282">
        <v>20.239999999999998</v>
      </c>
    </row>
    <row r="2438" spans="1:7" ht="25.5">
      <c r="A2438" s="351" t="s">
        <v>341</v>
      </c>
      <c r="B2438" s="352"/>
      <c r="C2438" s="351" t="s">
        <v>340</v>
      </c>
      <c r="D2438" s="354" t="s">
        <v>16</v>
      </c>
      <c r="E2438" s="282">
        <v>20.83</v>
      </c>
      <c r="F2438" s="282">
        <v>7.3</v>
      </c>
      <c r="G2438" s="282">
        <v>28.13</v>
      </c>
    </row>
    <row r="2439" spans="1:7" ht="25.5">
      <c r="A2439" s="351" t="s">
        <v>339</v>
      </c>
      <c r="B2439" s="352"/>
      <c r="C2439" s="351" t="s">
        <v>338</v>
      </c>
      <c r="D2439" s="354" t="s">
        <v>16</v>
      </c>
      <c r="E2439" s="282">
        <v>30.04</v>
      </c>
      <c r="F2439" s="282">
        <v>9.14</v>
      </c>
      <c r="G2439" s="282">
        <v>39.18</v>
      </c>
    </row>
    <row r="2440" spans="1:7" ht="25.5">
      <c r="A2440" s="351" t="s">
        <v>337</v>
      </c>
      <c r="B2440" s="352"/>
      <c r="C2440" s="351" t="s">
        <v>336</v>
      </c>
      <c r="D2440" s="354" t="s">
        <v>16</v>
      </c>
      <c r="E2440" s="282">
        <v>39.119999999999997</v>
      </c>
      <c r="F2440" s="282">
        <v>10.96</v>
      </c>
      <c r="G2440" s="282">
        <v>50.08</v>
      </c>
    </row>
    <row r="2441" spans="1:7" ht="25.5">
      <c r="A2441" s="351" t="s">
        <v>335</v>
      </c>
      <c r="B2441" s="352"/>
      <c r="C2441" s="351" t="s">
        <v>334</v>
      </c>
      <c r="D2441" s="354" t="s">
        <v>16</v>
      </c>
      <c r="E2441" s="282">
        <v>49.52</v>
      </c>
      <c r="F2441" s="282">
        <v>12.78</v>
      </c>
      <c r="G2441" s="282">
        <v>62.3</v>
      </c>
    </row>
    <row r="2442" spans="1:7" ht="25.5">
      <c r="A2442" s="351" t="s">
        <v>333</v>
      </c>
      <c r="B2442" s="352"/>
      <c r="C2442" s="351" t="s">
        <v>332</v>
      </c>
      <c r="D2442" s="354" t="s">
        <v>16</v>
      </c>
      <c r="E2442" s="282">
        <v>62.17</v>
      </c>
      <c r="F2442" s="282">
        <v>12.78</v>
      </c>
      <c r="G2442" s="282">
        <v>74.95</v>
      </c>
    </row>
    <row r="2443" spans="1:7" ht="25.5">
      <c r="A2443" s="351" t="s">
        <v>331</v>
      </c>
      <c r="B2443" s="352"/>
      <c r="C2443" s="351" t="s">
        <v>330</v>
      </c>
      <c r="D2443" s="354" t="s">
        <v>16</v>
      </c>
      <c r="E2443" s="282">
        <v>75.16</v>
      </c>
      <c r="F2443" s="282">
        <v>14.6</v>
      </c>
      <c r="G2443" s="282">
        <v>89.76</v>
      </c>
    </row>
    <row r="2444" spans="1:7" ht="25.5">
      <c r="A2444" s="351" t="s">
        <v>652</v>
      </c>
      <c r="B2444" s="352"/>
      <c r="C2444" s="351" t="s">
        <v>653</v>
      </c>
      <c r="D2444" s="354" t="s">
        <v>16</v>
      </c>
      <c r="E2444" s="282">
        <v>99.14</v>
      </c>
      <c r="F2444" s="282">
        <v>16.440000000000001</v>
      </c>
      <c r="G2444" s="282">
        <v>115.58</v>
      </c>
    </row>
    <row r="2445" spans="1:7" ht="25.5">
      <c r="A2445" s="351" t="s">
        <v>4830</v>
      </c>
      <c r="B2445" s="352"/>
      <c r="C2445" s="351" t="s">
        <v>4831</v>
      </c>
      <c r="D2445" s="354" t="s">
        <v>16</v>
      </c>
      <c r="E2445" s="282">
        <v>2.67</v>
      </c>
      <c r="F2445" s="282">
        <v>1.45</v>
      </c>
      <c r="G2445" s="282">
        <v>4.12</v>
      </c>
    </row>
    <row r="2446" spans="1:7" ht="25.5">
      <c r="A2446" s="351" t="s">
        <v>543</v>
      </c>
      <c r="B2446" s="352"/>
      <c r="C2446" s="351" t="s">
        <v>544</v>
      </c>
      <c r="D2446" s="354" t="s">
        <v>16</v>
      </c>
      <c r="E2446" s="282">
        <v>2.64</v>
      </c>
      <c r="F2446" s="282">
        <v>0.73</v>
      </c>
      <c r="G2446" s="282">
        <v>3.37</v>
      </c>
    </row>
    <row r="2447" spans="1:7" ht="25.5">
      <c r="A2447" s="351" t="s">
        <v>4832</v>
      </c>
      <c r="B2447" s="352"/>
      <c r="C2447" s="351" t="s">
        <v>4833</v>
      </c>
      <c r="D2447" s="354" t="s">
        <v>16</v>
      </c>
      <c r="E2447" s="282">
        <v>3.95</v>
      </c>
      <c r="F2447" s="282">
        <v>1.84</v>
      </c>
      <c r="G2447" s="282">
        <v>5.79</v>
      </c>
    </row>
    <row r="2448" spans="1:7" ht="25.5">
      <c r="A2448" s="351" t="s">
        <v>4834</v>
      </c>
      <c r="B2448" s="352"/>
      <c r="C2448" s="351" t="s">
        <v>4835</v>
      </c>
      <c r="D2448" s="354" t="s">
        <v>16</v>
      </c>
      <c r="E2448" s="282">
        <v>14.3</v>
      </c>
      <c r="F2448" s="282">
        <v>3.66</v>
      </c>
      <c r="G2448" s="282">
        <v>17.96</v>
      </c>
    </row>
    <row r="2449" spans="1:7" ht="25.5">
      <c r="A2449" s="351" t="s">
        <v>4836</v>
      </c>
      <c r="B2449" s="352"/>
      <c r="C2449" s="351" t="s">
        <v>4837</v>
      </c>
      <c r="D2449" s="354" t="s">
        <v>16</v>
      </c>
      <c r="E2449" s="282">
        <v>35.81</v>
      </c>
      <c r="F2449" s="282">
        <v>10.96</v>
      </c>
      <c r="G2449" s="282">
        <v>46.77</v>
      </c>
    </row>
    <row r="2450" spans="1:7" ht="25.5">
      <c r="A2450" s="351" t="s">
        <v>4838</v>
      </c>
      <c r="B2450" s="352"/>
      <c r="C2450" s="351" t="s">
        <v>4839</v>
      </c>
      <c r="D2450" s="354" t="s">
        <v>16</v>
      </c>
      <c r="E2450" s="282">
        <v>49.24</v>
      </c>
      <c r="F2450" s="282">
        <v>14.6</v>
      </c>
      <c r="G2450" s="282">
        <v>63.84</v>
      </c>
    </row>
    <row r="2451" spans="1:7" ht="25.5">
      <c r="A2451" s="351" t="s">
        <v>4840</v>
      </c>
      <c r="B2451" s="352"/>
      <c r="C2451" s="351" t="s">
        <v>4841</v>
      </c>
      <c r="D2451" s="354" t="s">
        <v>16</v>
      </c>
      <c r="E2451" s="282">
        <v>17.690000000000001</v>
      </c>
      <c r="F2451" s="282">
        <v>4.74</v>
      </c>
      <c r="G2451" s="282">
        <v>22.43</v>
      </c>
    </row>
    <row r="2452" spans="1:7" ht="12.75">
      <c r="A2452" s="357" t="s">
        <v>4842</v>
      </c>
      <c r="B2452" s="358" t="s">
        <v>8389</v>
      </c>
      <c r="C2452" s="358" t="s">
        <v>8389</v>
      </c>
      <c r="D2452" s="359"/>
      <c r="E2452" s="360"/>
      <c r="F2452" s="360"/>
      <c r="G2452" s="360"/>
    </row>
    <row r="2453" spans="1:7" ht="25.5">
      <c r="A2453" s="351" t="s">
        <v>4843</v>
      </c>
      <c r="B2453" s="352"/>
      <c r="C2453" s="351" t="s">
        <v>8390</v>
      </c>
      <c r="D2453" s="354" t="s">
        <v>16</v>
      </c>
      <c r="E2453" s="282">
        <v>2.5299999999999998</v>
      </c>
      <c r="F2453" s="282">
        <v>4.3899999999999997</v>
      </c>
      <c r="G2453" s="282">
        <v>6.92</v>
      </c>
    </row>
    <row r="2454" spans="1:7" ht="25.5">
      <c r="A2454" s="351" t="s">
        <v>4844</v>
      </c>
      <c r="B2454" s="352"/>
      <c r="C2454" s="351" t="s">
        <v>8391</v>
      </c>
      <c r="D2454" s="354" t="s">
        <v>16</v>
      </c>
      <c r="E2454" s="282">
        <v>4.0199999999999996</v>
      </c>
      <c r="F2454" s="282">
        <v>5.48</v>
      </c>
      <c r="G2454" s="282">
        <v>9.5</v>
      </c>
    </row>
    <row r="2455" spans="1:7" ht="25.5">
      <c r="A2455" s="351" t="s">
        <v>4845</v>
      </c>
      <c r="B2455" s="352"/>
      <c r="C2455" s="351" t="s">
        <v>8392</v>
      </c>
      <c r="D2455" s="354" t="s">
        <v>16</v>
      </c>
      <c r="E2455" s="282">
        <v>6.45</v>
      </c>
      <c r="F2455" s="282">
        <v>6.57</v>
      </c>
      <c r="G2455" s="282">
        <v>13.02</v>
      </c>
    </row>
    <row r="2456" spans="1:7" ht="25.5">
      <c r="A2456" s="351" t="s">
        <v>4846</v>
      </c>
      <c r="B2456" s="352"/>
      <c r="C2456" s="351" t="s">
        <v>8393</v>
      </c>
      <c r="D2456" s="354" t="s">
        <v>16</v>
      </c>
      <c r="E2456" s="282">
        <v>9.2200000000000006</v>
      </c>
      <c r="F2456" s="282">
        <v>7.67</v>
      </c>
      <c r="G2456" s="282">
        <v>16.89</v>
      </c>
    </row>
    <row r="2457" spans="1:7" ht="25.5">
      <c r="A2457" s="351" t="s">
        <v>4847</v>
      </c>
      <c r="B2457" s="352"/>
      <c r="C2457" s="351" t="s">
        <v>8394</v>
      </c>
      <c r="D2457" s="354" t="s">
        <v>16</v>
      </c>
      <c r="E2457" s="282">
        <v>8.44</v>
      </c>
      <c r="F2457" s="282">
        <v>4.3899999999999997</v>
      </c>
      <c r="G2457" s="282">
        <v>12.83</v>
      </c>
    </row>
    <row r="2458" spans="1:7" ht="25.5">
      <c r="A2458" s="351" t="s">
        <v>4848</v>
      </c>
      <c r="B2458" s="352"/>
      <c r="C2458" s="351" t="s">
        <v>8395</v>
      </c>
      <c r="D2458" s="354" t="s">
        <v>16</v>
      </c>
      <c r="E2458" s="282">
        <v>12.5</v>
      </c>
      <c r="F2458" s="282">
        <v>10.210000000000001</v>
      </c>
      <c r="G2458" s="282">
        <v>22.71</v>
      </c>
    </row>
    <row r="2459" spans="1:7" ht="12.75">
      <c r="A2459" s="357" t="s">
        <v>4849</v>
      </c>
      <c r="B2459" s="358" t="s">
        <v>8396</v>
      </c>
      <c r="C2459" s="358" t="s">
        <v>8396</v>
      </c>
      <c r="D2459" s="359"/>
      <c r="E2459" s="360"/>
      <c r="F2459" s="360"/>
      <c r="G2459" s="360"/>
    </row>
    <row r="2460" spans="1:7" ht="25.5">
      <c r="A2460" s="351" t="s">
        <v>4850</v>
      </c>
      <c r="B2460" s="352"/>
      <c r="C2460" s="351" t="s">
        <v>4851</v>
      </c>
      <c r="D2460" s="354" t="s">
        <v>16</v>
      </c>
      <c r="E2460" s="282">
        <v>38.950000000000003</v>
      </c>
      <c r="F2460" s="282">
        <v>1.1000000000000001</v>
      </c>
      <c r="G2460" s="282">
        <v>40.049999999999997</v>
      </c>
    </row>
    <row r="2461" spans="1:7" ht="25.5">
      <c r="A2461" s="351" t="s">
        <v>4852</v>
      </c>
      <c r="B2461" s="352"/>
      <c r="C2461" s="351" t="s">
        <v>4853</v>
      </c>
      <c r="D2461" s="354" t="s">
        <v>16</v>
      </c>
      <c r="E2461" s="282">
        <v>44.39</v>
      </c>
      <c r="F2461" s="282">
        <v>1.1000000000000001</v>
      </c>
      <c r="G2461" s="282">
        <v>45.49</v>
      </c>
    </row>
    <row r="2462" spans="1:7" ht="12.75">
      <c r="A2462" s="357" t="s">
        <v>4854</v>
      </c>
      <c r="B2462" s="358" t="s">
        <v>8397</v>
      </c>
      <c r="C2462" s="358" t="s">
        <v>8397</v>
      </c>
      <c r="D2462" s="359"/>
      <c r="E2462" s="360"/>
      <c r="F2462" s="360"/>
      <c r="G2462" s="360"/>
    </row>
    <row r="2463" spans="1:7" ht="38.25">
      <c r="A2463" s="351" t="s">
        <v>4855</v>
      </c>
      <c r="B2463" s="352"/>
      <c r="C2463" s="351" t="s">
        <v>4856</v>
      </c>
      <c r="D2463" s="354" t="s">
        <v>16</v>
      </c>
      <c r="E2463" s="282">
        <v>1.56</v>
      </c>
      <c r="F2463" s="282">
        <v>1.45</v>
      </c>
      <c r="G2463" s="282">
        <v>3.01</v>
      </c>
    </row>
    <row r="2464" spans="1:7" ht="38.25">
      <c r="A2464" s="351" t="s">
        <v>4857</v>
      </c>
      <c r="B2464" s="352"/>
      <c r="C2464" s="351" t="s">
        <v>4858</v>
      </c>
      <c r="D2464" s="354" t="s">
        <v>16</v>
      </c>
      <c r="E2464" s="282">
        <v>1.94</v>
      </c>
      <c r="F2464" s="282">
        <v>1.84</v>
      </c>
      <c r="G2464" s="282">
        <v>3.78</v>
      </c>
    </row>
    <row r="2465" spans="1:7" ht="38.25">
      <c r="A2465" s="351" t="s">
        <v>4859</v>
      </c>
      <c r="B2465" s="352"/>
      <c r="C2465" s="351" t="s">
        <v>4860</v>
      </c>
      <c r="D2465" s="354" t="s">
        <v>16</v>
      </c>
      <c r="E2465" s="282">
        <v>2.62</v>
      </c>
      <c r="F2465" s="282">
        <v>2.19</v>
      </c>
      <c r="G2465" s="282">
        <v>4.8099999999999996</v>
      </c>
    </row>
    <row r="2466" spans="1:7" ht="38.25">
      <c r="A2466" s="351" t="s">
        <v>4861</v>
      </c>
      <c r="B2466" s="352"/>
      <c r="C2466" s="351" t="s">
        <v>4862</v>
      </c>
      <c r="D2466" s="354" t="s">
        <v>16</v>
      </c>
      <c r="E2466" s="282">
        <v>3.51</v>
      </c>
      <c r="F2466" s="282">
        <v>2.56</v>
      </c>
      <c r="G2466" s="282">
        <v>6.07</v>
      </c>
    </row>
    <row r="2467" spans="1:7" ht="38.25">
      <c r="A2467" s="351" t="s">
        <v>4863</v>
      </c>
      <c r="B2467" s="352"/>
      <c r="C2467" s="351" t="s">
        <v>4864</v>
      </c>
      <c r="D2467" s="354" t="s">
        <v>16</v>
      </c>
      <c r="E2467" s="282">
        <v>5.36</v>
      </c>
      <c r="F2467" s="282">
        <v>2.91</v>
      </c>
      <c r="G2467" s="282">
        <v>8.27</v>
      </c>
    </row>
    <row r="2468" spans="1:7" ht="38.25">
      <c r="A2468" s="351" t="s">
        <v>4865</v>
      </c>
      <c r="B2468" s="352"/>
      <c r="C2468" s="351" t="s">
        <v>4866</v>
      </c>
      <c r="D2468" s="354" t="s">
        <v>16</v>
      </c>
      <c r="E2468" s="282">
        <v>8.1</v>
      </c>
      <c r="F2468" s="282">
        <v>3.29</v>
      </c>
      <c r="G2468" s="282">
        <v>11.39</v>
      </c>
    </row>
    <row r="2469" spans="1:7" ht="38.25">
      <c r="A2469" s="351" t="s">
        <v>4867</v>
      </c>
      <c r="B2469" s="352"/>
      <c r="C2469" s="351" t="s">
        <v>4868</v>
      </c>
      <c r="D2469" s="354" t="s">
        <v>16</v>
      </c>
      <c r="E2469" s="282">
        <v>12.2</v>
      </c>
      <c r="F2469" s="282">
        <v>3.66</v>
      </c>
      <c r="G2469" s="282">
        <v>15.86</v>
      </c>
    </row>
    <row r="2470" spans="1:7" ht="38.25">
      <c r="A2470" s="351" t="s">
        <v>4869</v>
      </c>
      <c r="B2470" s="352"/>
      <c r="C2470" s="351" t="s">
        <v>4870</v>
      </c>
      <c r="D2470" s="354" t="s">
        <v>16</v>
      </c>
      <c r="E2470" s="282">
        <v>16.46</v>
      </c>
      <c r="F2470" s="282">
        <v>5.48</v>
      </c>
      <c r="G2470" s="282">
        <v>21.94</v>
      </c>
    </row>
    <row r="2471" spans="1:7" ht="38.25">
      <c r="A2471" s="351" t="s">
        <v>4871</v>
      </c>
      <c r="B2471" s="352"/>
      <c r="C2471" s="351" t="s">
        <v>4872</v>
      </c>
      <c r="D2471" s="354" t="s">
        <v>16</v>
      </c>
      <c r="E2471" s="282">
        <v>23.97</v>
      </c>
      <c r="F2471" s="282">
        <v>7.3</v>
      </c>
      <c r="G2471" s="282">
        <v>31.27</v>
      </c>
    </row>
    <row r="2472" spans="1:7" ht="38.25">
      <c r="A2472" s="351" t="s">
        <v>4873</v>
      </c>
      <c r="B2472" s="352"/>
      <c r="C2472" s="351" t="s">
        <v>4874</v>
      </c>
      <c r="D2472" s="354" t="s">
        <v>16</v>
      </c>
      <c r="E2472" s="282">
        <v>32.75</v>
      </c>
      <c r="F2472" s="282">
        <v>9.14</v>
      </c>
      <c r="G2472" s="282">
        <v>41.89</v>
      </c>
    </row>
    <row r="2473" spans="1:7" ht="38.25">
      <c r="A2473" s="351" t="s">
        <v>4875</v>
      </c>
      <c r="B2473" s="352"/>
      <c r="C2473" s="351" t="s">
        <v>4876</v>
      </c>
      <c r="D2473" s="354" t="s">
        <v>16</v>
      </c>
      <c r="E2473" s="282">
        <v>43.11</v>
      </c>
      <c r="F2473" s="282">
        <v>10.96</v>
      </c>
      <c r="G2473" s="282">
        <v>54.07</v>
      </c>
    </row>
    <row r="2474" spans="1:7" ht="38.25">
      <c r="A2474" s="351" t="s">
        <v>4877</v>
      </c>
      <c r="B2474" s="352"/>
      <c r="C2474" s="351" t="s">
        <v>4878</v>
      </c>
      <c r="D2474" s="354" t="s">
        <v>16</v>
      </c>
      <c r="E2474" s="282">
        <v>55.86</v>
      </c>
      <c r="F2474" s="282">
        <v>12.78</v>
      </c>
      <c r="G2474" s="282">
        <v>68.64</v>
      </c>
    </row>
    <row r="2475" spans="1:7" ht="38.25">
      <c r="A2475" s="351" t="s">
        <v>4879</v>
      </c>
      <c r="B2475" s="352"/>
      <c r="C2475" s="351" t="s">
        <v>4880</v>
      </c>
      <c r="D2475" s="354" t="s">
        <v>16</v>
      </c>
      <c r="E2475" s="282">
        <v>68.37</v>
      </c>
      <c r="F2475" s="282">
        <v>14.6</v>
      </c>
      <c r="G2475" s="282">
        <v>82.97</v>
      </c>
    </row>
    <row r="2476" spans="1:7" ht="38.25">
      <c r="A2476" s="351" t="s">
        <v>4881</v>
      </c>
      <c r="B2476" s="352"/>
      <c r="C2476" s="351" t="s">
        <v>4882</v>
      </c>
      <c r="D2476" s="354" t="s">
        <v>16</v>
      </c>
      <c r="E2476" s="282">
        <v>82.55</v>
      </c>
      <c r="F2476" s="282">
        <v>16.440000000000001</v>
      </c>
      <c r="G2476" s="282">
        <v>98.99</v>
      </c>
    </row>
    <row r="2477" spans="1:7" ht="38.25">
      <c r="A2477" s="351" t="s">
        <v>4883</v>
      </c>
      <c r="B2477" s="352"/>
      <c r="C2477" s="351" t="s">
        <v>4884</v>
      </c>
      <c r="D2477" s="354" t="s">
        <v>16</v>
      </c>
      <c r="E2477" s="282">
        <v>110.24</v>
      </c>
      <c r="F2477" s="282">
        <v>18.260000000000002</v>
      </c>
      <c r="G2477" s="282">
        <v>128.5</v>
      </c>
    </row>
    <row r="2478" spans="1:7" ht="12.75">
      <c r="A2478" s="357" t="s">
        <v>4885</v>
      </c>
      <c r="B2478" s="358" t="s">
        <v>8398</v>
      </c>
      <c r="C2478" s="358" t="s">
        <v>8398</v>
      </c>
      <c r="D2478" s="359"/>
      <c r="E2478" s="360"/>
      <c r="F2478" s="360"/>
      <c r="G2478" s="360"/>
    </row>
    <row r="2479" spans="1:7" ht="25.5">
      <c r="A2479" s="351" t="s">
        <v>4886</v>
      </c>
      <c r="B2479" s="352"/>
      <c r="C2479" s="351" t="s">
        <v>4887</v>
      </c>
      <c r="D2479" s="354" t="s">
        <v>16</v>
      </c>
      <c r="E2479" s="282">
        <v>2.52</v>
      </c>
      <c r="F2479" s="282">
        <v>1.84</v>
      </c>
      <c r="G2479" s="282">
        <v>4.3600000000000003</v>
      </c>
    </row>
    <row r="2480" spans="1:7" ht="25.5">
      <c r="A2480" s="351" t="s">
        <v>4888</v>
      </c>
      <c r="B2480" s="352"/>
      <c r="C2480" s="351" t="s">
        <v>4889</v>
      </c>
      <c r="D2480" s="354" t="s">
        <v>16</v>
      </c>
      <c r="E2480" s="282">
        <v>4.6500000000000004</v>
      </c>
      <c r="F2480" s="282">
        <v>3.66</v>
      </c>
      <c r="G2480" s="282">
        <v>8.31</v>
      </c>
    </row>
    <row r="2481" spans="1:7" ht="25.5">
      <c r="A2481" s="351" t="s">
        <v>4890</v>
      </c>
      <c r="B2481" s="352"/>
      <c r="C2481" s="351" t="s">
        <v>4891</v>
      </c>
      <c r="D2481" s="354" t="s">
        <v>16</v>
      </c>
      <c r="E2481" s="282">
        <v>4.79</v>
      </c>
      <c r="F2481" s="282">
        <v>3.66</v>
      </c>
      <c r="G2481" s="282">
        <v>8.4499999999999993</v>
      </c>
    </row>
    <row r="2482" spans="1:7" ht="25.5">
      <c r="A2482" s="351" t="s">
        <v>4892</v>
      </c>
      <c r="B2482" s="352"/>
      <c r="C2482" s="351" t="s">
        <v>4893</v>
      </c>
      <c r="D2482" s="354" t="s">
        <v>16</v>
      </c>
      <c r="E2482" s="282">
        <v>8.98</v>
      </c>
      <c r="F2482" s="282">
        <v>3.66</v>
      </c>
      <c r="G2482" s="282">
        <v>12.64</v>
      </c>
    </row>
    <row r="2483" spans="1:7" ht="25.5">
      <c r="A2483" s="351" t="s">
        <v>4894</v>
      </c>
      <c r="B2483" s="352"/>
      <c r="C2483" s="351" t="s">
        <v>4895</v>
      </c>
      <c r="D2483" s="354" t="s">
        <v>16</v>
      </c>
      <c r="E2483" s="282">
        <v>11.38</v>
      </c>
      <c r="F2483" s="282">
        <v>3.66</v>
      </c>
      <c r="G2483" s="282">
        <v>15.04</v>
      </c>
    </row>
    <row r="2484" spans="1:7" ht="12.75">
      <c r="A2484" s="357" t="s">
        <v>4896</v>
      </c>
      <c r="B2484" s="358" t="s">
        <v>8399</v>
      </c>
      <c r="C2484" s="358" t="s">
        <v>8399</v>
      </c>
      <c r="D2484" s="359"/>
      <c r="E2484" s="360"/>
      <c r="F2484" s="360"/>
      <c r="G2484" s="360"/>
    </row>
    <row r="2485" spans="1:7" ht="38.25">
      <c r="A2485" s="351" t="s">
        <v>355</v>
      </c>
      <c r="B2485" s="352"/>
      <c r="C2485" s="351" t="s">
        <v>8400</v>
      </c>
      <c r="D2485" s="354" t="s">
        <v>16</v>
      </c>
      <c r="E2485" s="282">
        <v>0.72</v>
      </c>
      <c r="F2485" s="282">
        <v>1.45</v>
      </c>
      <c r="G2485" s="282">
        <v>2.17</v>
      </c>
    </row>
    <row r="2486" spans="1:7" ht="38.25">
      <c r="A2486" s="351" t="s">
        <v>354</v>
      </c>
      <c r="B2486" s="352"/>
      <c r="C2486" s="351" t="s">
        <v>8401</v>
      </c>
      <c r="D2486" s="354" t="s">
        <v>16</v>
      </c>
      <c r="E2486" s="282">
        <v>1.1000000000000001</v>
      </c>
      <c r="F2486" s="282">
        <v>1.84</v>
      </c>
      <c r="G2486" s="282">
        <v>2.94</v>
      </c>
    </row>
    <row r="2487" spans="1:7" ht="38.25">
      <c r="A2487" s="351" t="s">
        <v>353</v>
      </c>
      <c r="B2487" s="352"/>
      <c r="C2487" s="351" t="s">
        <v>8402</v>
      </c>
      <c r="D2487" s="354" t="s">
        <v>16</v>
      </c>
      <c r="E2487" s="282">
        <v>1.75</v>
      </c>
      <c r="F2487" s="282">
        <v>2.19</v>
      </c>
      <c r="G2487" s="282">
        <v>3.94</v>
      </c>
    </row>
    <row r="2488" spans="1:7" ht="38.25">
      <c r="A2488" s="351" t="s">
        <v>352</v>
      </c>
      <c r="B2488" s="352"/>
      <c r="C2488" s="351" t="s">
        <v>8403</v>
      </c>
      <c r="D2488" s="354" t="s">
        <v>16</v>
      </c>
      <c r="E2488" s="282">
        <v>2.57</v>
      </c>
      <c r="F2488" s="282">
        <v>2.56</v>
      </c>
      <c r="G2488" s="282">
        <v>5.13</v>
      </c>
    </row>
    <row r="2489" spans="1:7" ht="38.25">
      <c r="A2489" s="351" t="s">
        <v>351</v>
      </c>
      <c r="B2489" s="352"/>
      <c r="C2489" s="351" t="s">
        <v>8404</v>
      </c>
      <c r="D2489" s="354" t="s">
        <v>16</v>
      </c>
      <c r="E2489" s="282">
        <v>4.4400000000000004</v>
      </c>
      <c r="F2489" s="282">
        <v>2.91</v>
      </c>
      <c r="G2489" s="282">
        <v>7.35</v>
      </c>
    </row>
    <row r="2490" spans="1:7" ht="12.75">
      <c r="A2490" s="357" t="s">
        <v>4897</v>
      </c>
      <c r="B2490" s="358" t="s">
        <v>8405</v>
      </c>
      <c r="C2490" s="358" t="s">
        <v>8405</v>
      </c>
      <c r="D2490" s="359"/>
      <c r="E2490" s="360"/>
      <c r="F2490" s="360"/>
      <c r="G2490" s="360"/>
    </row>
    <row r="2491" spans="1:7" ht="25.5">
      <c r="A2491" s="351" t="s">
        <v>4898</v>
      </c>
      <c r="B2491" s="352"/>
      <c r="C2491" s="351" t="s">
        <v>4899</v>
      </c>
      <c r="D2491" s="354" t="s">
        <v>16</v>
      </c>
      <c r="E2491" s="282">
        <v>2.62</v>
      </c>
      <c r="F2491" s="282">
        <v>9.14</v>
      </c>
      <c r="G2491" s="282">
        <v>11.76</v>
      </c>
    </row>
    <row r="2492" spans="1:7" ht="12.75">
      <c r="A2492" s="361" t="s">
        <v>4900</v>
      </c>
      <c r="B2492" s="361" t="s">
        <v>8406</v>
      </c>
      <c r="C2492" s="361" t="s">
        <v>8406</v>
      </c>
      <c r="D2492" s="362"/>
      <c r="E2492" s="363"/>
      <c r="F2492" s="363"/>
      <c r="G2492" s="363"/>
    </row>
    <row r="2493" spans="1:7" ht="12.75">
      <c r="A2493" s="348" t="s">
        <v>4901</v>
      </c>
      <c r="B2493" s="348" t="s">
        <v>8407</v>
      </c>
      <c r="C2493" s="348" t="s">
        <v>8407</v>
      </c>
      <c r="D2493" s="349"/>
      <c r="E2493" s="350"/>
      <c r="F2493" s="350"/>
      <c r="G2493" s="350"/>
    </row>
    <row r="2494" spans="1:7" ht="12.75">
      <c r="A2494" s="351" t="s">
        <v>4902</v>
      </c>
      <c r="B2494" s="352"/>
      <c r="C2494" s="351" t="s">
        <v>4903</v>
      </c>
      <c r="D2494" s="354" t="s">
        <v>2</v>
      </c>
      <c r="E2494" s="282">
        <v>2.4900000000000002</v>
      </c>
      <c r="F2494" s="282">
        <v>9.14</v>
      </c>
      <c r="G2494" s="282">
        <v>11.63</v>
      </c>
    </row>
    <row r="2495" spans="1:7" ht="12.75">
      <c r="A2495" s="351" t="s">
        <v>4904</v>
      </c>
      <c r="B2495" s="352"/>
      <c r="C2495" s="351" t="s">
        <v>4905</v>
      </c>
      <c r="D2495" s="354" t="s">
        <v>2</v>
      </c>
      <c r="E2495" s="282">
        <v>4.96</v>
      </c>
      <c r="F2495" s="282">
        <v>9.14</v>
      </c>
      <c r="G2495" s="282">
        <v>14.1</v>
      </c>
    </row>
    <row r="2496" spans="1:7" ht="25.5">
      <c r="A2496" s="351" t="s">
        <v>4906</v>
      </c>
      <c r="B2496" s="352"/>
      <c r="C2496" s="351" t="s">
        <v>4907</v>
      </c>
      <c r="D2496" s="354" t="s">
        <v>2</v>
      </c>
      <c r="E2496" s="282">
        <v>4.4800000000000004</v>
      </c>
      <c r="F2496" s="282">
        <v>10.96</v>
      </c>
      <c r="G2496" s="282">
        <v>15.44</v>
      </c>
    </row>
    <row r="2497" spans="1:7" ht="12.75">
      <c r="A2497" s="351" t="s">
        <v>4908</v>
      </c>
      <c r="B2497" s="352"/>
      <c r="C2497" s="351" t="s">
        <v>4909</v>
      </c>
      <c r="D2497" s="354" t="s">
        <v>2</v>
      </c>
      <c r="E2497" s="282">
        <v>2.94</v>
      </c>
      <c r="F2497" s="282">
        <v>9.14</v>
      </c>
      <c r="G2497" s="282">
        <v>12.08</v>
      </c>
    </row>
    <row r="2498" spans="1:7" ht="12.75">
      <c r="A2498" s="357" t="s">
        <v>4910</v>
      </c>
      <c r="B2498" s="358" t="s">
        <v>8408</v>
      </c>
      <c r="C2498" s="358" t="s">
        <v>8408</v>
      </c>
      <c r="D2498" s="359"/>
      <c r="E2498" s="360"/>
      <c r="F2498" s="360"/>
      <c r="G2498" s="360"/>
    </row>
    <row r="2499" spans="1:7" ht="12.75">
      <c r="A2499" s="351" t="s">
        <v>4911</v>
      </c>
      <c r="B2499" s="352"/>
      <c r="C2499" s="351" t="s">
        <v>4912</v>
      </c>
      <c r="D2499" s="354" t="s">
        <v>2</v>
      </c>
      <c r="E2499" s="282">
        <v>22.16</v>
      </c>
      <c r="F2499" s="282">
        <v>29.2</v>
      </c>
      <c r="G2499" s="282">
        <v>51.36</v>
      </c>
    </row>
    <row r="2500" spans="1:7" ht="25.5">
      <c r="A2500" s="351" t="s">
        <v>4913</v>
      </c>
      <c r="B2500" s="352"/>
      <c r="C2500" s="351" t="s">
        <v>4914</v>
      </c>
      <c r="D2500" s="354" t="s">
        <v>2</v>
      </c>
      <c r="E2500" s="282">
        <v>8.16</v>
      </c>
      <c r="F2500" s="282">
        <v>10.96</v>
      </c>
      <c r="G2500" s="282">
        <v>19.12</v>
      </c>
    </row>
    <row r="2501" spans="1:7" ht="25.5">
      <c r="A2501" s="351" t="s">
        <v>4915</v>
      </c>
      <c r="B2501" s="352"/>
      <c r="C2501" s="351" t="s">
        <v>4916</v>
      </c>
      <c r="D2501" s="354" t="s">
        <v>2</v>
      </c>
      <c r="E2501" s="282">
        <v>12.26</v>
      </c>
      <c r="F2501" s="282">
        <v>10.96</v>
      </c>
      <c r="G2501" s="282">
        <v>23.22</v>
      </c>
    </row>
    <row r="2502" spans="1:7" ht="25.5">
      <c r="A2502" s="351" t="s">
        <v>4917</v>
      </c>
      <c r="B2502" s="352"/>
      <c r="C2502" s="351" t="s">
        <v>4918</v>
      </c>
      <c r="D2502" s="354" t="s">
        <v>2</v>
      </c>
      <c r="E2502" s="282">
        <v>17.579999999999998</v>
      </c>
      <c r="F2502" s="282">
        <v>10.96</v>
      </c>
      <c r="G2502" s="282">
        <v>28.54</v>
      </c>
    </row>
    <row r="2503" spans="1:7" ht="25.5">
      <c r="A2503" s="351" t="s">
        <v>4919</v>
      </c>
      <c r="B2503" s="352"/>
      <c r="C2503" s="351" t="s">
        <v>4920</v>
      </c>
      <c r="D2503" s="354" t="s">
        <v>2</v>
      </c>
      <c r="E2503" s="282">
        <v>37.799999999999997</v>
      </c>
      <c r="F2503" s="282">
        <v>14.6</v>
      </c>
      <c r="G2503" s="282">
        <v>52.4</v>
      </c>
    </row>
    <row r="2504" spans="1:7" ht="25.5">
      <c r="A2504" s="351" t="s">
        <v>4921</v>
      </c>
      <c r="B2504" s="352"/>
      <c r="C2504" s="351" t="s">
        <v>4922</v>
      </c>
      <c r="D2504" s="354" t="s">
        <v>2</v>
      </c>
      <c r="E2504" s="282">
        <v>105.22</v>
      </c>
      <c r="F2504" s="282">
        <v>14.6</v>
      </c>
      <c r="G2504" s="282">
        <v>119.82</v>
      </c>
    </row>
    <row r="2505" spans="1:7" ht="25.5">
      <c r="A2505" s="351" t="s">
        <v>4923</v>
      </c>
      <c r="B2505" s="352"/>
      <c r="C2505" s="351" t="s">
        <v>4924</v>
      </c>
      <c r="D2505" s="354" t="s">
        <v>2</v>
      </c>
      <c r="E2505" s="282">
        <v>145.97999999999999</v>
      </c>
      <c r="F2505" s="282">
        <v>18.260000000000002</v>
      </c>
      <c r="G2505" s="282">
        <v>164.24</v>
      </c>
    </row>
    <row r="2506" spans="1:7" ht="38.25">
      <c r="A2506" s="351" t="s">
        <v>4925</v>
      </c>
      <c r="B2506" s="352"/>
      <c r="C2506" s="351" t="s">
        <v>4926</v>
      </c>
      <c r="D2506" s="354" t="s">
        <v>2</v>
      </c>
      <c r="E2506" s="282">
        <v>134.13</v>
      </c>
      <c r="F2506" s="282">
        <v>10.96</v>
      </c>
      <c r="G2506" s="282">
        <v>145.09</v>
      </c>
    </row>
    <row r="2507" spans="1:7" ht="38.25">
      <c r="A2507" s="351" t="s">
        <v>4927</v>
      </c>
      <c r="B2507" s="352"/>
      <c r="C2507" s="351" t="s">
        <v>4928</v>
      </c>
      <c r="D2507" s="354" t="s">
        <v>2</v>
      </c>
      <c r="E2507" s="282">
        <v>174.43</v>
      </c>
      <c r="F2507" s="282">
        <v>10.96</v>
      </c>
      <c r="G2507" s="282">
        <v>185.39</v>
      </c>
    </row>
    <row r="2508" spans="1:7" ht="38.25">
      <c r="A2508" s="351" t="s">
        <v>4929</v>
      </c>
      <c r="B2508" s="352"/>
      <c r="C2508" s="351" t="s">
        <v>4930</v>
      </c>
      <c r="D2508" s="354" t="s">
        <v>2</v>
      </c>
      <c r="E2508" s="282">
        <v>233.18</v>
      </c>
      <c r="F2508" s="282">
        <v>10.96</v>
      </c>
      <c r="G2508" s="282">
        <v>244.14</v>
      </c>
    </row>
    <row r="2509" spans="1:7" ht="38.25">
      <c r="A2509" s="351" t="s">
        <v>4931</v>
      </c>
      <c r="B2509" s="352"/>
      <c r="C2509" s="351" t="s">
        <v>4932</v>
      </c>
      <c r="D2509" s="354" t="s">
        <v>2</v>
      </c>
      <c r="E2509" s="282">
        <v>541.34</v>
      </c>
      <c r="F2509" s="282">
        <v>14.6</v>
      </c>
      <c r="G2509" s="282">
        <v>555.94000000000005</v>
      </c>
    </row>
    <row r="2510" spans="1:7" ht="25.5">
      <c r="A2510" s="351" t="s">
        <v>4933</v>
      </c>
      <c r="B2510" s="352"/>
      <c r="C2510" s="351" t="s">
        <v>4934</v>
      </c>
      <c r="D2510" s="354" t="s">
        <v>2</v>
      </c>
      <c r="E2510" s="282">
        <v>18.559999999999999</v>
      </c>
      <c r="F2510" s="282">
        <v>10.96</v>
      </c>
      <c r="G2510" s="282">
        <v>29.52</v>
      </c>
    </row>
    <row r="2511" spans="1:7" ht="25.5">
      <c r="A2511" s="351" t="s">
        <v>4935</v>
      </c>
      <c r="B2511" s="352"/>
      <c r="C2511" s="351" t="s">
        <v>4936</v>
      </c>
      <c r="D2511" s="354" t="s">
        <v>2</v>
      </c>
      <c r="E2511" s="282">
        <v>48.79</v>
      </c>
      <c r="F2511" s="282">
        <v>10.96</v>
      </c>
      <c r="G2511" s="282">
        <v>59.75</v>
      </c>
    </row>
    <row r="2512" spans="1:7" ht="25.5">
      <c r="A2512" s="351" t="s">
        <v>359</v>
      </c>
      <c r="B2512" s="352"/>
      <c r="C2512" s="351" t="s">
        <v>280</v>
      </c>
      <c r="D2512" s="354" t="s">
        <v>2</v>
      </c>
      <c r="E2512" s="282">
        <v>154.01</v>
      </c>
      <c r="F2512" s="282">
        <v>14.6</v>
      </c>
      <c r="G2512" s="282">
        <v>168.61</v>
      </c>
    </row>
    <row r="2513" spans="1:7" ht="12.75">
      <c r="A2513" s="357" t="s">
        <v>4937</v>
      </c>
      <c r="B2513" s="358" t="s">
        <v>8409</v>
      </c>
      <c r="C2513" s="358" t="s">
        <v>8409</v>
      </c>
      <c r="D2513" s="359"/>
      <c r="E2513" s="360"/>
      <c r="F2513" s="360"/>
      <c r="G2513" s="360"/>
    </row>
    <row r="2514" spans="1:7" ht="25.5">
      <c r="A2514" s="351" t="s">
        <v>4938</v>
      </c>
      <c r="B2514" s="352"/>
      <c r="C2514" s="351" t="s">
        <v>4939</v>
      </c>
      <c r="D2514" s="354" t="s">
        <v>1</v>
      </c>
      <c r="E2514" s="282">
        <v>10.32</v>
      </c>
      <c r="F2514" s="282">
        <v>10.96</v>
      </c>
      <c r="G2514" s="282">
        <v>21.28</v>
      </c>
    </row>
    <row r="2515" spans="1:7" ht="12.75">
      <c r="A2515" s="351" t="s">
        <v>4940</v>
      </c>
      <c r="B2515" s="352"/>
      <c r="C2515" s="351" t="s">
        <v>4941</v>
      </c>
      <c r="D2515" s="354" t="s">
        <v>2</v>
      </c>
      <c r="E2515" s="282">
        <v>17.14</v>
      </c>
      <c r="F2515" s="282">
        <v>10.96</v>
      </c>
      <c r="G2515" s="282">
        <v>28.1</v>
      </c>
    </row>
    <row r="2516" spans="1:7" ht="12.75">
      <c r="A2516" s="351" t="s">
        <v>4942</v>
      </c>
      <c r="B2516" s="352"/>
      <c r="C2516" s="351" t="s">
        <v>4943</v>
      </c>
      <c r="D2516" s="354" t="s">
        <v>2</v>
      </c>
      <c r="E2516" s="282">
        <v>39.49</v>
      </c>
      <c r="F2516" s="282">
        <v>10.96</v>
      </c>
      <c r="G2516" s="282">
        <v>50.45</v>
      </c>
    </row>
    <row r="2517" spans="1:7" ht="25.5">
      <c r="A2517" s="351" t="s">
        <v>4944</v>
      </c>
      <c r="B2517" s="352"/>
      <c r="C2517" s="351" t="s">
        <v>4945</v>
      </c>
      <c r="D2517" s="354" t="s">
        <v>1</v>
      </c>
      <c r="E2517" s="282">
        <v>159.96</v>
      </c>
      <c r="F2517" s="282">
        <v>10.96</v>
      </c>
      <c r="G2517" s="282">
        <v>170.92</v>
      </c>
    </row>
    <row r="2518" spans="1:7" ht="25.5">
      <c r="A2518" s="351" t="s">
        <v>4946</v>
      </c>
      <c r="B2518" s="352"/>
      <c r="C2518" s="351" t="s">
        <v>4947</v>
      </c>
      <c r="D2518" s="354" t="s">
        <v>1</v>
      </c>
      <c r="E2518" s="282">
        <v>155.55000000000001</v>
      </c>
      <c r="F2518" s="282">
        <v>10.96</v>
      </c>
      <c r="G2518" s="282">
        <v>166.51</v>
      </c>
    </row>
    <row r="2519" spans="1:7" ht="25.5">
      <c r="A2519" s="351" t="s">
        <v>4948</v>
      </c>
      <c r="B2519" s="352"/>
      <c r="C2519" s="351" t="s">
        <v>4949</v>
      </c>
      <c r="D2519" s="354" t="s">
        <v>1</v>
      </c>
      <c r="E2519" s="282">
        <v>8.9600000000000009</v>
      </c>
      <c r="F2519" s="282">
        <v>10.96</v>
      </c>
      <c r="G2519" s="282">
        <v>19.920000000000002</v>
      </c>
    </row>
    <row r="2520" spans="1:7" ht="25.5">
      <c r="A2520" s="351" t="s">
        <v>4950</v>
      </c>
      <c r="B2520" s="352"/>
      <c r="C2520" s="351" t="s">
        <v>4951</v>
      </c>
      <c r="D2520" s="354" t="s">
        <v>1</v>
      </c>
      <c r="E2520" s="282">
        <v>190.75</v>
      </c>
      <c r="F2520" s="282">
        <v>10.96</v>
      </c>
      <c r="G2520" s="282">
        <v>201.71</v>
      </c>
    </row>
    <row r="2521" spans="1:7" ht="38.25">
      <c r="A2521" s="351" t="s">
        <v>4952</v>
      </c>
      <c r="B2521" s="352"/>
      <c r="C2521" s="351" t="s">
        <v>4953</v>
      </c>
      <c r="D2521" s="354" t="s">
        <v>2</v>
      </c>
      <c r="E2521" s="282">
        <v>7.14</v>
      </c>
      <c r="F2521" s="282">
        <v>10.96</v>
      </c>
      <c r="G2521" s="282">
        <v>18.100000000000001</v>
      </c>
    </row>
    <row r="2522" spans="1:7" ht="12.75">
      <c r="A2522" s="351" t="s">
        <v>4954</v>
      </c>
      <c r="B2522" s="352"/>
      <c r="C2522" s="351" t="s">
        <v>4955</v>
      </c>
      <c r="D2522" s="354" t="s">
        <v>1</v>
      </c>
      <c r="E2522" s="282">
        <v>7.7</v>
      </c>
      <c r="F2522" s="282">
        <v>10.96</v>
      </c>
      <c r="G2522" s="282">
        <v>18.66</v>
      </c>
    </row>
    <row r="2523" spans="1:7" ht="12.75">
      <c r="A2523" s="351" t="s">
        <v>4956</v>
      </c>
      <c r="B2523" s="352"/>
      <c r="C2523" s="351" t="s">
        <v>4957</v>
      </c>
      <c r="D2523" s="354" t="s">
        <v>1</v>
      </c>
      <c r="E2523" s="282">
        <v>12.28</v>
      </c>
      <c r="F2523" s="282">
        <v>10.96</v>
      </c>
      <c r="G2523" s="282">
        <v>23.24</v>
      </c>
    </row>
    <row r="2524" spans="1:7" ht="12.75">
      <c r="A2524" s="351" t="s">
        <v>4958</v>
      </c>
      <c r="B2524" s="352"/>
      <c r="C2524" s="351" t="s">
        <v>4959</v>
      </c>
      <c r="D2524" s="354" t="s">
        <v>1</v>
      </c>
      <c r="E2524" s="282">
        <v>15.16</v>
      </c>
      <c r="F2524" s="282">
        <v>10.96</v>
      </c>
      <c r="G2524" s="282">
        <v>26.12</v>
      </c>
    </row>
    <row r="2525" spans="1:7" ht="25.5">
      <c r="A2525" s="351" t="s">
        <v>4960</v>
      </c>
      <c r="B2525" s="352"/>
      <c r="C2525" s="351" t="s">
        <v>4961</v>
      </c>
      <c r="D2525" s="354" t="s">
        <v>1</v>
      </c>
      <c r="E2525" s="282">
        <v>14.65</v>
      </c>
      <c r="F2525" s="282">
        <v>10.96</v>
      </c>
      <c r="G2525" s="282">
        <v>25.61</v>
      </c>
    </row>
    <row r="2526" spans="1:7" ht="25.5">
      <c r="A2526" s="351" t="s">
        <v>4962</v>
      </c>
      <c r="B2526" s="352"/>
      <c r="C2526" s="351" t="s">
        <v>4963</v>
      </c>
      <c r="D2526" s="354" t="s">
        <v>1</v>
      </c>
      <c r="E2526" s="282">
        <v>18.79</v>
      </c>
      <c r="F2526" s="282">
        <v>10.96</v>
      </c>
      <c r="G2526" s="282">
        <v>29.75</v>
      </c>
    </row>
    <row r="2527" spans="1:7" ht="12.75">
      <c r="A2527" s="357" t="s">
        <v>4964</v>
      </c>
      <c r="B2527" s="358" t="s">
        <v>8410</v>
      </c>
      <c r="C2527" s="358" t="s">
        <v>8410</v>
      </c>
      <c r="D2527" s="359"/>
      <c r="E2527" s="360"/>
      <c r="F2527" s="360"/>
      <c r="G2527" s="360"/>
    </row>
    <row r="2528" spans="1:7" ht="12.75">
      <c r="A2528" s="351" t="s">
        <v>4965</v>
      </c>
      <c r="B2528" s="352"/>
      <c r="C2528" s="351" t="s">
        <v>4966</v>
      </c>
      <c r="D2528" s="354" t="s">
        <v>1</v>
      </c>
      <c r="E2528" s="282">
        <v>5.77</v>
      </c>
      <c r="F2528" s="282">
        <v>12.41</v>
      </c>
      <c r="G2528" s="282">
        <v>18.18</v>
      </c>
    </row>
    <row r="2529" spans="1:7" ht="12.75">
      <c r="A2529" s="351" t="s">
        <v>4967</v>
      </c>
      <c r="B2529" s="352"/>
      <c r="C2529" s="351" t="s">
        <v>4968</v>
      </c>
      <c r="D2529" s="354" t="s">
        <v>1</v>
      </c>
      <c r="E2529" s="282">
        <v>12.69</v>
      </c>
      <c r="F2529" s="282">
        <v>12.78</v>
      </c>
      <c r="G2529" s="282">
        <v>25.47</v>
      </c>
    </row>
    <row r="2530" spans="1:7" ht="12.75">
      <c r="A2530" s="351" t="s">
        <v>4969</v>
      </c>
      <c r="B2530" s="352"/>
      <c r="C2530" s="351" t="s">
        <v>4970</v>
      </c>
      <c r="D2530" s="354" t="s">
        <v>1</v>
      </c>
      <c r="E2530" s="282">
        <v>16.079999999999998</v>
      </c>
      <c r="F2530" s="282">
        <v>18.260000000000002</v>
      </c>
      <c r="G2530" s="282">
        <v>34.340000000000003</v>
      </c>
    </row>
    <row r="2531" spans="1:7" ht="12.75">
      <c r="A2531" s="351" t="s">
        <v>4971</v>
      </c>
      <c r="B2531" s="352"/>
      <c r="C2531" s="351" t="s">
        <v>4972</v>
      </c>
      <c r="D2531" s="354" t="s">
        <v>1</v>
      </c>
      <c r="E2531" s="282">
        <v>8.2799999999999994</v>
      </c>
      <c r="F2531" s="282">
        <v>9.86</v>
      </c>
      <c r="G2531" s="282">
        <v>18.14</v>
      </c>
    </row>
    <row r="2532" spans="1:7" ht="12.75">
      <c r="A2532" s="351" t="s">
        <v>4973</v>
      </c>
      <c r="B2532" s="352"/>
      <c r="C2532" s="351" t="s">
        <v>4974</v>
      </c>
      <c r="D2532" s="354" t="s">
        <v>1</v>
      </c>
      <c r="E2532" s="282">
        <v>11.18</v>
      </c>
      <c r="F2532" s="282">
        <v>16.440000000000001</v>
      </c>
      <c r="G2532" s="282">
        <v>27.62</v>
      </c>
    </row>
    <row r="2533" spans="1:7" ht="25.5">
      <c r="A2533" s="351" t="s">
        <v>4975</v>
      </c>
      <c r="B2533" s="352"/>
      <c r="C2533" s="351" t="s">
        <v>4976</v>
      </c>
      <c r="D2533" s="354" t="s">
        <v>1</v>
      </c>
      <c r="E2533" s="282">
        <v>9.67</v>
      </c>
      <c r="F2533" s="282">
        <v>13.87</v>
      </c>
      <c r="G2533" s="282">
        <v>23.54</v>
      </c>
    </row>
    <row r="2534" spans="1:7" ht="25.5">
      <c r="A2534" s="351" t="s">
        <v>4977</v>
      </c>
      <c r="B2534" s="352"/>
      <c r="C2534" s="351" t="s">
        <v>4978</v>
      </c>
      <c r="D2534" s="354" t="s">
        <v>1</v>
      </c>
      <c r="E2534" s="282">
        <v>13.55</v>
      </c>
      <c r="F2534" s="282">
        <v>16.440000000000001</v>
      </c>
      <c r="G2534" s="282">
        <v>29.99</v>
      </c>
    </row>
    <row r="2535" spans="1:7" ht="25.5">
      <c r="A2535" s="351" t="s">
        <v>4979</v>
      </c>
      <c r="B2535" s="352"/>
      <c r="C2535" s="351" t="s">
        <v>4980</v>
      </c>
      <c r="D2535" s="354" t="s">
        <v>1</v>
      </c>
      <c r="E2535" s="282">
        <v>18.18</v>
      </c>
      <c r="F2535" s="282">
        <v>18.260000000000002</v>
      </c>
      <c r="G2535" s="282">
        <v>36.44</v>
      </c>
    </row>
    <row r="2536" spans="1:7" ht="25.5">
      <c r="A2536" s="351" t="s">
        <v>4981</v>
      </c>
      <c r="B2536" s="352"/>
      <c r="C2536" s="351" t="s">
        <v>4982</v>
      </c>
      <c r="D2536" s="354" t="s">
        <v>1</v>
      </c>
      <c r="E2536" s="282">
        <v>24.24</v>
      </c>
      <c r="F2536" s="282">
        <v>12.78</v>
      </c>
      <c r="G2536" s="282">
        <v>37.020000000000003</v>
      </c>
    </row>
    <row r="2537" spans="1:7" ht="25.5">
      <c r="A2537" s="351" t="s">
        <v>4983</v>
      </c>
      <c r="B2537" s="352"/>
      <c r="C2537" s="351" t="s">
        <v>4984</v>
      </c>
      <c r="D2537" s="354" t="s">
        <v>1</v>
      </c>
      <c r="E2537" s="282">
        <v>22.53</v>
      </c>
      <c r="F2537" s="282">
        <v>12.78</v>
      </c>
      <c r="G2537" s="282">
        <v>35.31</v>
      </c>
    </row>
    <row r="2538" spans="1:7" ht="25.5">
      <c r="A2538" s="351" t="s">
        <v>4985</v>
      </c>
      <c r="B2538" s="352"/>
      <c r="C2538" s="351" t="s">
        <v>4986</v>
      </c>
      <c r="D2538" s="354" t="s">
        <v>1</v>
      </c>
      <c r="E2538" s="282">
        <v>7.72</v>
      </c>
      <c r="F2538" s="282">
        <v>9.14</v>
      </c>
      <c r="G2538" s="282">
        <v>16.86</v>
      </c>
    </row>
    <row r="2539" spans="1:7" ht="25.5">
      <c r="A2539" s="351" t="s">
        <v>4987</v>
      </c>
      <c r="B2539" s="352"/>
      <c r="C2539" s="351" t="s">
        <v>4988</v>
      </c>
      <c r="D2539" s="354" t="s">
        <v>1</v>
      </c>
      <c r="E2539" s="282">
        <v>50.46</v>
      </c>
      <c r="F2539" s="282">
        <v>13.87</v>
      </c>
      <c r="G2539" s="282">
        <v>64.33</v>
      </c>
    </row>
    <row r="2540" spans="1:7" ht="25.5">
      <c r="A2540" s="351" t="s">
        <v>4989</v>
      </c>
      <c r="B2540" s="352"/>
      <c r="C2540" s="351" t="s">
        <v>4990</v>
      </c>
      <c r="D2540" s="354" t="s">
        <v>2</v>
      </c>
      <c r="E2540" s="282">
        <v>27.38</v>
      </c>
      <c r="F2540" s="282">
        <v>10.96</v>
      </c>
      <c r="G2540" s="282">
        <v>38.340000000000003</v>
      </c>
    </row>
    <row r="2541" spans="1:7" ht="25.5">
      <c r="A2541" s="351" t="s">
        <v>4991</v>
      </c>
      <c r="B2541" s="352"/>
      <c r="C2541" s="351" t="s">
        <v>4992</v>
      </c>
      <c r="D2541" s="354" t="s">
        <v>2</v>
      </c>
      <c r="E2541" s="282">
        <v>67.87</v>
      </c>
      <c r="F2541" s="282">
        <v>18.260000000000002</v>
      </c>
      <c r="G2541" s="282">
        <v>86.13</v>
      </c>
    </row>
    <row r="2542" spans="1:7" ht="12.75">
      <c r="A2542" s="357" t="s">
        <v>4993</v>
      </c>
      <c r="B2542" s="358" t="s">
        <v>8411</v>
      </c>
      <c r="C2542" s="358" t="s">
        <v>8411</v>
      </c>
      <c r="D2542" s="359"/>
      <c r="E2542" s="360"/>
      <c r="F2542" s="360"/>
      <c r="G2542" s="360"/>
    </row>
    <row r="2543" spans="1:7" ht="12.75">
      <c r="A2543" s="351" t="s">
        <v>363</v>
      </c>
      <c r="B2543" s="352"/>
      <c r="C2543" s="351" t="s">
        <v>32</v>
      </c>
      <c r="D2543" s="354" t="s">
        <v>1</v>
      </c>
      <c r="E2543" s="282">
        <v>13.15</v>
      </c>
      <c r="F2543" s="282">
        <v>18.260000000000002</v>
      </c>
      <c r="G2543" s="282">
        <v>31.41</v>
      </c>
    </row>
    <row r="2544" spans="1:7" ht="12.75">
      <c r="A2544" s="351" t="s">
        <v>4994</v>
      </c>
      <c r="B2544" s="352"/>
      <c r="C2544" s="351" t="s">
        <v>4995</v>
      </c>
      <c r="D2544" s="354" t="s">
        <v>1</v>
      </c>
      <c r="E2544" s="282">
        <v>20.37</v>
      </c>
      <c r="F2544" s="282">
        <v>18.260000000000002</v>
      </c>
      <c r="G2544" s="282">
        <v>38.630000000000003</v>
      </c>
    </row>
    <row r="2545" spans="1:7" ht="12.75">
      <c r="A2545" s="351" t="s">
        <v>4996</v>
      </c>
      <c r="B2545" s="352"/>
      <c r="C2545" s="351" t="s">
        <v>4997</v>
      </c>
      <c r="D2545" s="354" t="s">
        <v>1</v>
      </c>
      <c r="E2545" s="282">
        <v>29.26</v>
      </c>
      <c r="F2545" s="282">
        <v>18.260000000000002</v>
      </c>
      <c r="G2545" s="282">
        <v>47.52</v>
      </c>
    </row>
    <row r="2546" spans="1:7" ht="12.75">
      <c r="A2546" s="351" t="s">
        <v>4998</v>
      </c>
      <c r="B2546" s="352"/>
      <c r="C2546" s="351" t="s">
        <v>4999</v>
      </c>
      <c r="D2546" s="354" t="s">
        <v>1</v>
      </c>
      <c r="E2546" s="282">
        <v>34.08</v>
      </c>
      <c r="F2546" s="282">
        <v>18.260000000000002</v>
      </c>
      <c r="G2546" s="282">
        <v>52.34</v>
      </c>
    </row>
    <row r="2547" spans="1:7" ht="12.75">
      <c r="A2547" s="351" t="s">
        <v>5000</v>
      </c>
      <c r="B2547" s="352"/>
      <c r="C2547" s="351" t="s">
        <v>5001</v>
      </c>
      <c r="D2547" s="354" t="s">
        <v>1</v>
      </c>
      <c r="E2547" s="282">
        <v>56.45</v>
      </c>
      <c r="F2547" s="282">
        <v>18.260000000000002</v>
      </c>
      <c r="G2547" s="282">
        <v>74.709999999999994</v>
      </c>
    </row>
    <row r="2548" spans="1:7" ht="12.75">
      <c r="A2548" s="351" t="s">
        <v>5002</v>
      </c>
      <c r="B2548" s="352"/>
      <c r="C2548" s="351" t="s">
        <v>5003</v>
      </c>
      <c r="D2548" s="354" t="s">
        <v>1</v>
      </c>
      <c r="E2548" s="282">
        <v>129.33000000000001</v>
      </c>
      <c r="F2548" s="282">
        <v>18.260000000000002</v>
      </c>
      <c r="G2548" s="282">
        <v>147.59</v>
      </c>
    </row>
    <row r="2549" spans="1:7" ht="12.75">
      <c r="A2549" s="351" t="s">
        <v>5004</v>
      </c>
      <c r="B2549" s="352"/>
      <c r="C2549" s="351" t="s">
        <v>5005</v>
      </c>
      <c r="D2549" s="354" t="s">
        <v>1</v>
      </c>
      <c r="E2549" s="282">
        <v>153.53</v>
      </c>
      <c r="F2549" s="282">
        <v>18.260000000000002</v>
      </c>
      <c r="G2549" s="282">
        <v>171.79</v>
      </c>
    </row>
    <row r="2550" spans="1:7" ht="12.75">
      <c r="A2550" s="351" t="s">
        <v>5006</v>
      </c>
      <c r="B2550" s="352"/>
      <c r="C2550" s="351" t="s">
        <v>5007</v>
      </c>
      <c r="D2550" s="354" t="s">
        <v>1</v>
      </c>
      <c r="E2550" s="282">
        <v>206.98</v>
      </c>
      <c r="F2550" s="282">
        <v>18.260000000000002</v>
      </c>
      <c r="G2550" s="282">
        <v>225.24</v>
      </c>
    </row>
    <row r="2551" spans="1:7" ht="12.75">
      <c r="A2551" s="351" t="s">
        <v>5008</v>
      </c>
      <c r="B2551" s="352"/>
      <c r="C2551" s="351" t="s">
        <v>5009</v>
      </c>
      <c r="D2551" s="354" t="s">
        <v>1</v>
      </c>
      <c r="E2551" s="282">
        <v>10.07</v>
      </c>
      <c r="F2551" s="282">
        <v>18.260000000000002</v>
      </c>
      <c r="G2551" s="282">
        <v>28.33</v>
      </c>
    </row>
    <row r="2552" spans="1:7" ht="12.75">
      <c r="A2552" s="357" t="s">
        <v>5010</v>
      </c>
      <c r="B2552" s="358" t="s">
        <v>8412</v>
      </c>
      <c r="C2552" s="358" t="s">
        <v>8412</v>
      </c>
      <c r="D2552" s="359"/>
      <c r="E2552" s="360"/>
      <c r="F2552" s="360"/>
      <c r="G2552" s="360"/>
    </row>
    <row r="2553" spans="1:7" ht="12.75">
      <c r="A2553" s="351" t="s">
        <v>370</v>
      </c>
      <c r="B2553" s="352"/>
      <c r="C2553" s="351" t="s">
        <v>368</v>
      </c>
      <c r="D2553" s="354" t="s">
        <v>2</v>
      </c>
      <c r="E2553" s="282">
        <v>2.17</v>
      </c>
      <c r="F2553" s="282">
        <v>9.14</v>
      </c>
      <c r="G2553" s="282">
        <v>11.31</v>
      </c>
    </row>
    <row r="2554" spans="1:7" ht="12.75">
      <c r="A2554" s="351" t="s">
        <v>371</v>
      </c>
      <c r="B2554" s="352"/>
      <c r="C2554" s="351" t="s">
        <v>369</v>
      </c>
      <c r="D2554" s="354" t="s">
        <v>2</v>
      </c>
      <c r="E2554" s="282">
        <v>4.33</v>
      </c>
      <c r="F2554" s="282">
        <v>9.14</v>
      </c>
      <c r="G2554" s="282">
        <v>13.47</v>
      </c>
    </row>
    <row r="2555" spans="1:7" ht="12.75">
      <c r="A2555" s="351" t="s">
        <v>5011</v>
      </c>
      <c r="B2555" s="352"/>
      <c r="C2555" s="351" t="s">
        <v>5012</v>
      </c>
      <c r="D2555" s="354" t="s">
        <v>2</v>
      </c>
      <c r="E2555" s="282">
        <v>4.76</v>
      </c>
      <c r="F2555" s="282">
        <v>9.14</v>
      </c>
      <c r="G2555" s="282">
        <v>13.9</v>
      </c>
    </row>
    <row r="2556" spans="1:7" ht="12.75">
      <c r="A2556" s="357" t="s">
        <v>5013</v>
      </c>
      <c r="B2556" s="358" t="s">
        <v>8413</v>
      </c>
      <c r="C2556" s="358" t="s">
        <v>8413</v>
      </c>
      <c r="D2556" s="359"/>
      <c r="E2556" s="360"/>
      <c r="F2556" s="360"/>
      <c r="G2556" s="360"/>
    </row>
    <row r="2557" spans="1:7" ht="12.75">
      <c r="A2557" s="351" t="s">
        <v>5014</v>
      </c>
      <c r="B2557" s="352"/>
      <c r="C2557" s="351" t="s">
        <v>5015</v>
      </c>
      <c r="D2557" s="354" t="s">
        <v>2</v>
      </c>
      <c r="E2557" s="282">
        <v>163.82</v>
      </c>
      <c r="F2557" s="282">
        <v>18.260000000000002</v>
      </c>
      <c r="G2557" s="282">
        <v>182.08</v>
      </c>
    </row>
    <row r="2558" spans="1:7" ht="12.75">
      <c r="A2558" s="351" t="s">
        <v>666</v>
      </c>
      <c r="B2558" s="352"/>
      <c r="C2558" s="351" t="s">
        <v>667</v>
      </c>
      <c r="D2558" s="354" t="s">
        <v>2</v>
      </c>
      <c r="E2558" s="282">
        <v>157.77000000000001</v>
      </c>
      <c r="F2558" s="282">
        <v>18.260000000000002</v>
      </c>
      <c r="G2558" s="282">
        <v>176.03</v>
      </c>
    </row>
    <row r="2559" spans="1:7" ht="12.75">
      <c r="A2559" s="351" t="s">
        <v>5016</v>
      </c>
      <c r="B2559" s="352"/>
      <c r="C2559" s="351" t="s">
        <v>5017</v>
      </c>
      <c r="D2559" s="354" t="s">
        <v>2</v>
      </c>
      <c r="E2559" s="282">
        <v>176.71</v>
      </c>
      <c r="F2559" s="282">
        <v>18.260000000000002</v>
      </c>
      <c r="G2559" s="282">
        <v>194.97</v>
      </c>
    </row>
    <row r="2560" spans="1:7" ht="12.75">
      <c r="A2560" s="351" t="s">
        <v>5018</v>
      </c>
      <c r="B2560" s="352"/>
      <c r="C2560" s="351" t="s">
        <v>5019</v>
      </c>
      <c r="D2560" s="354" t="s">
        <v>2</v>
      </c>
      <c r="E2560" s="282">
        <v>174.04</v>
      </c>
      <c r="F2560" s="282">
        <v>18.260000000000002</v>
      </c>
      <c r="G2560" s="282">
        <v>192.3</v>
      </c>
    </row>
    <row r="2561" spans="1:7" ht="12.75">
      <c r="A2561" s="351" t="s">
        <v>5020</v>
      </c>
      <c r="B2561" s="352"/>
      <c r="C2561" s="351" t="s">
        <v>5021</v>
      </c>
      <c r="D2561" s="354" t="s">
        <v>2</v>
      </c>
      <c r="E2561" s="282">
        <v>211.76</v>
      </c>
      <c r="F2561" s="282">
        <v>18.260000000000002</v>
      </c>
      <c r="G2561" s="282">
        <v>230.02</v>
      </c>
    </row>
    <row r="2562" spans="1:7" ht="12.75">
      <c r="A2562" s="351" t="s">
        <v>662</v>
      </c>
      <c r="B2562" s="352"/>
      <c r="C2562" s="351" t="s">
        <v>663</v>
      </c>
      <c r="D2562" s="354" t="s">
        <v>2</v>
      </c>
      <c r="E2562" s="282">
        <v>315.95</v>
      </c>
      <c r="F2562" s="282">
        <v>18.260000000000002</v>
      </c>
      <c r="G2562" s="282">
        <v>334.21</v>
      </c>
    </row>
    <row r="2563" spans="1:7" ht="12.75">
      <c r="A2563" s="351" t="s">
        <v>5022</v>
      </c>
      <c r="B2563" s="352"/>
      <c r="C2563" s="351" t="s">
        <v>5023</v>
      </c>
      <c r="D2563" s="354" t="s">
        <v>2</v>
      </c>
      <c r="E2563" s="282">
        <v>429.59</v>
      </c>
      <c r="F2563" s="282">
        <v>18.260000000000002</v>
      </c>
      <c r="G2563" s="282">
        <v>447.85</v>
      </c>
    </row>
    <row r="2564" spans="1:7" ht="12.75">
      <c r="A2564" s="351" t="s">
        <v>5024</v>
      </c>
      <c r="B2564" s="352"/>
      <c r="C2564" s="351" t="s">
        <v>5025</v>
      </c>
      <c r="D2564" s="354" t="s">
        <v>2</v>
      </c>
      <c r="E2564" s="282">
        <v>552.47</v>
      </c>
      <c r="F2564" s="282">
        <v>18.260000000000002</v>
      </c>
      <c r="G2564" s="282">
        <v>570.73</v>
      </c>
    </row>
    <row r="2565" spans="1:7" ht="12.75">
      <c r="A2565" s="351" t="s">
        <v>5026</v>
      </c>
      <c r="B2565" s="352"/>
      <c r="C2565" s="351" t="s">
        <v>5027</v>
      </c>
      <c r="D2565" s="354" t="s">
        <v>2</v>
      </c>
      <c r="E2565" s="282">
        <v>709.2</v>
      </c>
      <c r="F2565" s="282">
        <v>18.260000000000002</v>
      </c>
      <c r="G2565" s="282">
        <v>727.46</v>
      </c>
    </row>
    <row r="2566" spans="1:7" ht="12.75">
      <c r="A2566" s="351" t="s">
        <v>5028</v>
      </c>
      <c r="B2566" s="352"/>
      <c r="C2566" s="351" t="s">
        <v>5029</v>
      </c>
      <c r="D2566" s="354" t="s">
        <v>2</v>
      </c>
      <c r="E2566" s="282">
        <v>1591.98</v>
      </c>
      <c r="F2566" s="282">
        <v>18.260000000000002</v>
      </c>
      <c r="G2566" s="282">
        <v>1610.24</v>
      </c>
    </row>
    <row r="2567" spans="1:7" ht="12.75">
      <c r="A2567" s="351" t="s">
        <v>5030</v>
      </c>
      <c r="B2567" s="352"/>
      <c r="C2567" s="351" t="s">
        <v>5031</v>
      </c>
      <c r="D2567" s="354" t="s">
        <v>2</v>
      </c>
      <c r="E2567" s="282">
        <v>2010.91</v>
      </c>
      <c r="F2567" s="282">
        <v>18.260000000000002</v>
      </c>
      <c r="G2567" s="282">
        <v>2029.17</v>
      </c>
    </row>
    <row r="2568" spans="1:7" ht="12.75">
      <c r="A2568" s="351" t="s">
        <v>5032</v>
      </c>
      <c r="B2568" s="352"/>
      <c r="C2568" s="351" t="s">
        <v>5033</v>
      </c>
      <c r="D2568" s="354" t="s">
        <v>2</v>
      </c>
      <c r="E2568" s="282">
        <v>3073.1</v>
      </c>
      <c r="F2568" s="282">
        <v>18.260000000000002</v>
      </c>
      <c r="G2568" s="282">
        <v>3091.36</v>
      </c>
    </row>
    <row r="2569" spans="1:7" ht="12.75">
      <c r="A2569" s="351" t="s">
        <v>668</v>
      </c>
      <c r="B2569" s="352"/>
      <c r="C2569" s="351" t="s">
        <v>5034</v>
      </c>
      <c r="D2569" s="354" t="s">
        <v>2</v>
      </c>
      <c r="E2569" s="282">
        <v>62.12</v>
      </c>
      <c r="F2569" s="282">
        <v>18.260000000000002</v>
      </c>
      <c r="G2569" s="282">
        <v>80.38</v>
      </c>
    </row>
    <row r="2570" spans="1:7" ht="12.75">
      <c r="A2570" s="351" t="s">
        <v>5035</v>
      </c>
      <c r="B2570" s="352"/>
      <c r="C2570" s="351" t="s">
        <v>5036</v>
      </c>
      <c r="D2570" s="354" t="s">
        <v>2</v>
      </c>
      <c r="E2570" s="282">
        <v>81.83</v>
      </c>
      <c r="F2570" s="282">
        <v>18.260000000000002</v>
      </c>
      <c r="G2570" s="282">
        <v>100.09</v>
      </c>
    </row>
    <row r="2571" spans="1:7" ht="12.75">
      <c r="A2571" s="351" t="s">
        <v>664</v>
      </c>
      <c r="B2571" s="352"/>
      <c r="C2571" s="351" t="s">
        <v>665</v>
      </c>
      <c r="D2571" s="354" t="s">
        <v>2</v>
      </c>
      <c r="E2571" s="282">
        <v>198.47</v>
      </c>
      <c r="F2571" s="282">
        <v>18.260000000000002</v>
      </c>
      <c r="G2571" s="282">
        <v>216.73</v>
      </c>
    </row>
    <row r="2572" spans="1:7" ht="12.75">
      <c r="A2572" s="357" t="s">
        <v>5037</v>
      </c>
      <c r="B2572" s="358" t="s">
        <v>8414</v>
      </c>
      <c r="C2572" s="358" t="s">
        <v>8414</v>
      </c>
      <c r="D2572" s="359"/>
      <c r="E2572" s="360"/>
      <c r="F2572" s="360"/>
      <c r="G2572" s="360"/>
    </row>
    <row r="2573" spans="1:7" ht="25.5">
      <c r="A2573" s="351" t="s">
        <v>533</v>
      </c>
      <c r="B2573" s="352"/>
      <c r="C2573" s="351" t="s">
        <v>534</v>
      </c>
      <c r="D2573" s="354" t="s">
        <v>2</v>
      </c>
      <c r="E2573" s="282">
        <v>49.87</v>
      </c>
      <c r="F2573" s="282">
        <v>16.440000000000001</v>
      </c>
      <c r="G2573" s="282">
        <v>66.31</v>
      </c>
    </row>
    <row r="2574" spans="1:7" ht="38.25">
      <c r="A2574" s="351" t="s">
        <v>5038</v>
      </c>
      <c r="B2574" s="352"/>
      <c r="C2574" s="351" t="s">
        <v>5039</v>
      </c>
      <c r="D2574" s="354" t="s">
        <v>2</v>
      </c>
      <c r="E2574" s="282">
        <v>136.28</v>
      </c>
      <c r="F2574" s="282">
        <v>18.260000000000002</v>
      </c>
      <c r="G2574" s="282">
        <v>154.54</v>
      </c>
    </row>
    <row r="2575" spans="1:7" ht="38.25">
      <c r="A2575" s="351" t="s">
        <v>5040</v>
      </c>
      <c r="B2575" s="352"/>
      <c r="C2575" s="351" t="s">
        <v>5041</v>
      </c>
      <c r="D2575" s="354" t="s">
        <v>2</v>
      </c>
      <c r="E2575" s="282">
        <v>236.94</v>
      </c>
      <c r="F2575" s="282">
        <v>18.260000000000002</v>
      </c>
      <c r="G2575" s="282">
        <v>255.2</v>
      </c>
    </row>
    <row r="2576" spans="1:7" ht="38.25">
      <c r="A2576" s="351" t="s">
        <v>5042</v>
      </c>
      <c r="B2576" s="352"/>
      <c r="C2576" s="351" t="s">
        <v>5043</v>
      </c>
      <c r="D2576" s="354" t="s">
        <v>2</v>
      </c>
      <c r="E2576" s="282">
        <v>161.25</v>
      </c>
      <c r="F2576" s="282">
        <v>18.260000000000002</v>
      </c>
      <c r="G2576" s="282">
        <v>179.51</v>
      </c>
    </row>
    <row r="2577" spans="1:7" ht="25.5">
      <c r="A2577" s="351" t="s">
        <v>5044</v>
      </c>
      <c r="B2577" s="352"/>
      <c r="C2577" s="351" t="s">
        <v>5045</v>
      </c>
      <c r="D2577" s="354" t="s">
        <v>2</v>
      </c>
      <c r="E2577" s="282">
        <v>68.17</v>
      </c>
      <c r="F2577" s="282">
        <v>36.5</v>
      </c>
      <c r="G2577" s="282">
        <v>104.67</v>
      </c>
    </row>
    <row r="2578" spans="1:7" ht="25.5">
      <c r="A2578" s="351" t="s">
        <v>5046</v>
      </c>
      <c r="B2578" s="352"/>
      <c r="C2578" s="351" t="s">
        <v>5047</v>
      </c>
      <c r="D2578" s="354" t="s">
        <v>2</v>
      </c>
      <c r="E2578" s="282">
        <v>1526.4</v>
      </c>
      <c r="F2578" s="282">
        <v>36.5</v>
      </c>
      <c r="G2578" s="282">
        <v>1562.9</v>
      </c>
    </row>
    <row r="2579" spans="1:7" ht="25.5">
      <c r="A2579" s="351" t="s">
        <v>5048</v>
      </c>
      <c r="B2579" s="352"/>
      <c r="C2579" s="351" t="s">
        <v>5049</v>
      </c>
      <c r="D2579" s="354" t="s">
        <v>2</v>
      </c>
      <c r="E2579" s="282">
        <v>66.099999999999994</v>
      </c>
      <c r="F2579" s="282">
        <v>36.5</v>
      </c>
      <c r="G2579" s="282">
        <v>102.6</v>
      </c>
    </row>
    <row r="2580" spans="1:7" ht="25.5">
      <c r="A2580" s="351" t="s">
        <v>5050</v>
      </c>
      <c r="B2580" s="352"/>
      <c r="C2580" s="351" t="s">
        <v>5051</v>
      </c>
      <c r="D2580" s="354" t="s">
        <v>2</v>
      </c>
      <c r="E2580" s="282">
        <v>132.59</v>
      </c>
      <c r="F2580" s="282">
        <v>36.5</v>
      </c>
      <c r="G2580" s="282">
        <v>169.09</v>
      </c>
    </row>
    <row r="2581" spans="1:7" ht="38.25">
      <c r="A2581" s="351" t="s">
        <v>5052</v>
      </c>
      <c r="B2581" s="352"/>
      <c r="C2581" s="351" t="s">
        <v>5053</v>
      </c>
      <c r="D2581" s="354" t="s">
        <v>2</v>
      </c>
      <c r="E2581" s="282">
        <v>1940.29</v>
      </c>
      <c r="F2581" s="282">
        <v>18.260000000000002</v>
      </c>
      <c r="G2581" s="282">
        <v>1958.55</v>
      </c>
    </row>
    <row r="2582" spans="1:7" ht="25.5">
      <c r="A2582" s="351" t="s">
        <v>669</v>
      </c>
      <c r="B2582" s="352"/>
      <c r="C2582" s="351" t="s">
        <v>5054</v>
      </c>
      <c r="D2582" s="354" t="s">
        <v>2</v>
      </c>
      <c r="E2582" s="282">
        <v>65.84</v>
      </c>
      <c r="F2582" s="282">
        <v>36.5</v>
      </c>
      <c r="G2582" s="282">
        <v>102.34</v>
      </c>
    </row>
    <row r="2583" spans="1:7" ht="12.75">
      <c r="A2583" s="351" t="s">
        <v>5055</v>
      </c>
      <c r="B2583" s="352"/>
      <c r="C2583" s="351" t="s">
        <v>5056</v>
      </c>
      <c r="D2583" s="354" t="s">
        <v>2</v>
      </c>
      <c r="E2583" s="282">
        <v>125.75</v>
      </c>
      <c r="F2583" s="282">
        <v>21.9</v>
      </c>
      <c r="G2583" s="282">
        <v>147.65</v>
      </c>
    </row>
    <row r="2584" spans="1:7" ht="12.75">
      <c r="A2584" s="357" t="s">
        <v>5057</v>
      </c>
      <c r="B2584" s="358" t="s">
        <v>8415</v>
      </c>
      <c r="C2584" s="358" t="s">
        <v>8415</v>
      </c>
      <c r="D2584" s="359"/>
      <c r="E2584" s="360"/>
      <c r="F2584" s="360"/>
      <c r="G2584" s="360"/>
    </row>
    <row r="2585" spans="1:7" ht="25.5">
      <c r="A2585" s="351" t="s">
        <v>5058</v>
      </c>
      <c r="B2585" s="352"/>
      <c r="C2585" s="351" t="s">
        <v>5059</v>
      </c>
      <c r="D2585" s="354" t="s">
        <v>2</v>
      </c>
      <c r="E2585" s="282">
        <v>364.95</v>
      </c>
      <c r="F2585" s="282">
        <v>14.6</v>
      </c>
      <c r="G2585" s="282">
        <v>379.55</v>
      </c>
    </row>
    <row r="2586" spans="1:7" ht="25.5">
      <c r="A2586" s="351" t="s">
        <v>670</v>
      </c>
      <c r="B2586" s="352"/>
      <c r="C2586" s="351" t="s">
        <v>5060</v>
      </c>
      <c r="D2586" s="354" t="s">
        <v>2</v>
      </c>
      <c r="E2586" s="282">
        <v>178.87</v>
      </c>
      <c r="F2586" s="282">
        <v>14.6</v>
      </c>
      <c r="G2586" s="282">
        <v>193.47</v>
      </c>
    </row>
    <row r="2587" spans="1:7" ht="25.5">
      <c r="A2587" s="351" t="s">
        <v>5061</v>
      </c>
      <c r="B2587" s="352"/>
      <c r="C2587" s="351" t="s">
        <v>5062</v>
      </c>
      <c r="D2587" s="354" t="s">
        <v>2</v>
      </c>
      <c r="E2587" s="282">
        <v>95.72</v>
      </c>
      <c r="F2587" s="282">
        <v>14.6</v>
      </c>
      <c r="G2587" s="282">
        <v>110.32</v>
      </c>
    </row>
    <row r="2588" spans="1:7" ht="25.5">
      <c r="A2588" s="351" t="s">
        <v>5063</v>
      </c>
      <c r="B2588" s="352"/>
      <c r="C2588" s="351" t="s">
        <v>5064</v>
      </c>
      <c r="D2588" s="354" t="s">
        <v>2</v>
      </c>
      <c r="E2588" s="282">
        <v>276.85000000000002</v>
      </c>
      <c r="F2588" s="282">
        <v>14.6</v>
      </c>
      <c r="G2588" s="282">
        <v>291.45</v>
      </c>
    </row>
    <row r="2589" spans="1:7" ht="12.75">
      <c r="A2589" s="357" t="s">
        <v>5065</v>
      </c>
      <c r="B2589" s="358" t="s">
        <v>8416</v>
      </c>
      <c r="C2589" s="358" t="s">
        <v>8416</v>
      </c>
      <c r="D2589" s="359"/>
      <c r="E2589" s="360"/>
      <c r="F2589" s="360"/>
      <c r="G2589" s="360"/>
    </row>
    <row r="2590" spans="1:7" ht="12.75">
      <c r="A2590" s="351" t="s">
        <v>5066</v>
      </c>
      <c r="B2590" s="352"/>
      <c r="C2590" s="351" t="s">
        <v>5067</v>
      </c>
      <c r="D2590" s="354" t="s">
        <v>2</v>
      </c>
      <c r="E2590" s="282">
        <v>90.84</v>
      </c>
      <c r="F2590" s="282">
        <v>14.6</v>
      </c>
      <c r="G2590" s="282">
        <v>105.44</v>
      </c>
    </row>
    <row r="2591" spans="1:7" ht="38.25">
      <c r="A2591" s="351" t="s">
        <v>5068</v>
      </c>
      <c r="B2591" s="352"/>
      <c r="C2591" s="351" t="s">
        <v>5069</v>
      </c>
      <c r="D2591" s="354" t="s">
        <v>2</v>
      </c>
      <c r="E2591" s="282">
        <v>323.38</v>
      </c>
      <c r="F2591" s="282">
        <v>9.14</v>
      </c>
      <c r="G2591" s="282">
        <v>332.52</v>
      </c>
    </row>
    <row r="2592" spans="1:7" ht="12.75">
      <c r="A2592" s="357" t="s">
        <v>5070</v>
      </c>
      <c r="B2592" s="358" t="s">
        <v>8417</v>
      </c>
      <c r="C2592" s="358" t="s">
        <v>8417</v>
      </c>
      <c r="D2592" s="359"/>
      <c r="E2592" s="360"/>
      <c r="F2592" s="360"/>
      <c r="G2592" s="360"/>
    </row>
    <row r="2593" spans="1:7" ht="12.75">
      <c r="A2593" s="351" t="s">
        <v>5071</v>
      </c>
      <c r="B2593" s="352"/>
      <c r="C2593" s="351" t="s">
        <v>5072</v>
      </c>
      <c r="D2593" s="354" t="s">
        <v>2</v>
      </c>
      <c r="E2593" s="282">
        <v>71.569999999999993</v>
      </c>
      <c r="F2593" s="282">
        <v>14.6</v>
      </c>
      <c r="G2593" s="282">
        <v>86.17</v>
      </c>
    </row>
    <row r="2594" spans="1:7" ht="38.25">
      <c r="A2594" s="351" t="s">
        <v>5073</v>
      </c>
      <c r="B2594" s="352"/>
      <c r="C2594" s="351" t="s">
        <v>5074</v>
      </c>
      <c r="D2594" s="354" t="s">
        <v>2</v>
      </c>
      <c r="E2594" s="282">
        <v>171.83</v>
      </c>
      <c r="F2594" s="282">
        <v>18.260000000000002</v>
      </c>
      <c r="G2594" s="282">
        <v>190.09</v>
      </c>
    </row>
    <row r="2595" spans="1:7" ht="12.75">
      <c r="A2595" s="357" t="s">
        <v>5075</v>
      </c>
      <c r="B2595" s="358" t="s">
        <v>8418</v>
      </c>
      <c r="C2595" s="358" t="s">
        <v>8418</v>
      </c>
      <c r="D2595" s="359"/>
      <c r="E2595" s="360"/>
      <c r="F2595" s="360"/>
      <c r="G2595" s="360"/>
    </row>
    <row r="2596" spans="1:7" ht="12.75">
      <c r="A2596" s="351" t="s">
        <v>5076</v>
      </c>
      <c r="B2596" s="352"/>
      <c r="C2596" s="351" t="s">
        <v>5077</v>
      </c>
      <c r="D2596" s="354" t="s">
        <v>2</v>
      </c>
      <c r="E2596" s="282">
        <v>62.35</v>
      </c>
      <c r="F2596" s="282">
        <v>29.2</v>
      </c>
      <c r="G2596" s="282">
        <v>91.55</v>
      </c>
    </row>
    <row r="2597" spans="1:7" ht="12.75">
      <c r="A2597" s="351" t="s">
        <v>5078</v>
      </c>
      <c r="B2597" s="352"/>
      <c r="C2597" s="351" t="s">
        <v>5079</v>
      </c>
      <c r="D2597" s="354" t="s">
        <v>2</v>
      </c>
      <c r="E2597" s="282">
        <v>39.08</v>
      </c>
      <c r="F2597" s="282">
        <v>29.2</v>
      </c>
      <c r="G2597" s="282">
        <v>68.28</v>
      </c>
    </row>
    <row r="2598" spans="1:7" ht="12.75">
      <c r="A2598" s="351" t="s">
        <v>671</v>
      </c>
      <c r="B2598" s="352"/>
      <c r="C2598" s="351" t="s">
        <v>672</v>
      </c>
      <c r="D2598" s="354" t="s">
        <v>2</v>
      </c>
      <c r="E2598" s="282">
        <v>47.96</v>
      </c>
      <c r="F2598" s="282">
        <v>10.96</v>
      </c>
      <c r="G2598" s="282">
        <v>58.92</v>
      </c>
    </row>
    <row r="2599" spans="1:7" ht="25.5">
      <c r="A2599" s="351" t="s">
        <v>5080</v>
      </c>
      <c r="B2599" s="352"/>
      <c r="C2599" s="351" t="s">
        <v>5081</v>
      </c>
      <c r="D2599" s="354" t="s">
        <v>2</v>
      </c>
      <c r="E2599" s="282">
        <v>106.81</v>
      </c>
      <c r="F2599" s="282">
        <v>10.96</v>
      </c>
      <c r="G2599" s="282">
        <v>117.77</v>
      </c>
    </row>
    <row r="2600" spans="1:7" ht="25.5">
      <c r="A2600" s="351" t="s">
        <v>5082</v>
      </c>
      <c r="B2600" s="352"/>
      <c r="C2600" s="351" t="s">
        <v>5083</v>
      </c>
      <c r="D2600" s="354" t="s">
        <v>2</v>
      </c>
      <c r="E2600" s="282">
        <v>252.77</v>
      </c>
      <c r="F2600" s="282">
        <v>10.96</v>
      </c>
      <c r="G2600" s="282">
        <v>263.73</v>
      </c>
    </row>
    <row r="2601" spans="1:7" ht="12.75">
      <c r="A2601" s="351" t="s">
        <v>5084</v>
      </c>
      <c r="B2601" s="352"/>
      <c r="C2601" s="351" t="s">
        <v>5085</v>
      </c>
      <c r="D2601" s="354" t="s">
        <v>2</v>
      </c>
      <c r="E2601" s="282">
        <v>2.5499999999999998</v>
      </c>
      <c r="F2601" s="282">
        <v>1.18</v>
      </c>
      <c r="G2601" s="282">
        <v>3.73</v>
      </c>
    </row>
    <row r="2602" spans="1:7" ht="12.75">
      <c r="A2602" s="351" t="s">
        <v>5086</v>
      </c>
      <c r="B2602" s="352"/>
      <c r="C2602" s="351" t="s">
        <v>5087</v>
      </c>
      <c r="D2602" s="354" t="s">
        <v>2</v>
      </c>
      <c r="E2602" s="282">
        <v>6.71</v>
      </c>
      <c r="F2602" s="282">
        <v>1.18</v>
      </c>
      <c r="G2602" s="282">
        <v>7.89</v>
      </c>
    </row>
    <row r="2603" spans="1:7" ht="12.75">
      <c r="A2603" s="351" t="s">
        <v>5088</v>
      </c>
      <c r="B2603" s="352"/>
      <c r="C2603" s="351" t="s">
        <v>5089</v>
      </c>
      <c r="D2603" s="354" t="s">
        <v>2</v>
      </c>
      <c r="E2603" s="282">
        <v>36.94</v>
      </c>
      <c r="F2603" s="282">
        <v>14.6</v>
      </c>
      <c r="G2603" s="282">
        <v>51.54</v>
      </c>
    </row>
    <row r="2604" spans="1:7" ht="12.75">
      <c r="A2604" s="351" t="s">
        <v>5090</v>
      </c>
      <c r="B2604" s="352"/>
      <c r="C2604" s="351" t="s">
        <v>5091</v>
      </c>
      <c r="D2604" s="354" t="s">
        <v>2</v>
      </c>
      <c r="E2604" s="282">
        <v>4.88</v>
      </c>
      <c r="F2604" s="282">
        <v>7.3</v>
      </c>
      <c r="G2604" s="282">
        <v>12.18</v>
      </c>
    </row>
    <row r="2605" spans="1:7" ht="12.75">
      <c r="A2605" s="351" t="s">
        <v>5092</v>
      </c>
      <c r="B2605" s="352"/>
      <c r="C2605" s="351" t="s">
        <v>5093</v>
      </c>
      <c r="D2605" s="354" t="s">
        <v>2</v>
      </c>
      <c r="E2605" s="282">
        <v>6.26</v>
      </c>
      <c r="F2605" s="282">
        <v>7.3</v>
      </c>
      <c r="G2605" s="282">
        <v>13.56</v>
      </c>
    </row>
    <row r="2606" spans="1:7" ht="25.5">
      <c r="A2606" s="351" t="s">
        <v>5094</v>
      </c>
      <c r="B2606" s="352"/>
      <c r="C2606" s="351" t="s">
        <v>5095</v>
      </c>
      <c r="D2606" s="354" t="s">
        <v>2</v>
      </c>
      <c r="E2606" s="282">
        <v>334.54</v>
      </c>
      <c r="F2606" s="282">
        <v>36.5</v>
      </c>
      <c r="G2606" s="282">
        <v>371.04</v>
      </c>
    </row>
    <row r="2607" spans="1:7" ht="25.5">
      <c r="A2607" s="351" t="s">
        <v>5096</v>
      </c>
      <c r="B2607" s="352"/>
      <c r="C2607" s="351" t="s">
        <v>5097</v>
      </c>
      <c r="D2607" s="354" t="s">
        <v>2</v>
      </c>
      <c r="E2607" s="282">
        <v>16.600000000000001</v>
      </c>
      <c r="F2607" s="282">
        <v>16.579999999999998</v>
      </c>
      <c r="G2607" s="282">
        <v>33.18</v>
      </c>
    </row>
    <row r="2608" spans="1:7" ht="25.5">
      <c r="A2608" s="351" t="s">
        <v>5098</v>
      </c>
      <c r="B2608" s="352"/>
      <c r="C2608" s="351" t="s">
        <v>5099</v>
      </c>
      <c r="D2608" s="354" t="s">
        <v>2</v>
      </c>
      <c r="E2608" s="282">
        <v>14.46</v>
      </c>
      <c r="F2608" s="282">
        <v>16.579999999999998</v>
      </c>
      <c r="G2608" s="282">
        <v>31.04</v>
      </c>
    </row>
    <row r="2609" spans="1:7" ht="12.75">
      <c r="A2609" s="361" t="s">
        <v>5100</v>
      </c>
      <c r="B2609" s="361" t="s">
        <v>8419</v>
      </c>
      <c r="C2609" s="361" t="s">
        <v>8419</v>
      </c>
      <c r="D2609" s="362"/>
      <c r="E2609" s="363"/>
      <c r="F2609" s="363"/>
      <c r="G2609" s="363"/>
    </row>
    <row r="2610" spans="1:7" ht="12.75">
      <c r="A2610" s="348" t="s">
        <v>5101</v>
      </c>
      <c r="B2610" s="348" t="s">
        <v>8420</v>
      </c>
      <c r="C2610" s="348" t="s">
        <v>8420</v>
      </c>
      <c r="D2610" s="349"/>
      <c r="E2610" s="350"/>
      <c r="F2610" s="350"/>
      <c r="G2610" s="350"/>
    </row>
    <row r="2611" spans="1:7" ht="25.5">
      <c r="A2611" s="351" t="s">
        <v>5102</v>
      </c>
      <c r="B2611" s="352"/>
      <c r="C2611" s="351" t="s">
        <v>5103</v>
      </c>
      <c r="D2611" s="354" t="s">
        <v>2</v>
      </c>
      <c r="E2611" s="282">
        <v>20.59</v>
      </c>
      <c r="F2611" s="282">
        <v>2.97</v>
      </c>
      <c r="G2611" s="282">
        <v>23.56</v>
      </c>
    </row>
    <row r="2612" spans="1:7" ht="25.5">
      <c r="A2612" s="351" t="s">
        <v>5104</v>
      </c>
      <c r="B2612" s="352"/>
      <c r="C2612" s="351" t="s">
        <v>5105</v>
      </c>
      <c r="D2612" s="354" t="s">
        <v>2</v>
      </c>
      <c r="E2612" s="282">
        <v>28.6</v>
      </c>
      <c r="F2612" s="282">
        <v>2.97</v>
      </c>
      <c r="G2612" s="282">
        <v>31.57</v>
      </c>
    </row>
    <row r="2613" spans="1:7" ht="25.5">
      <c r="A2613" s="351" t="s">
        <v>5106</v>
      </c>
      <c r="B2613" s="352"/>
      <c r="C2613" s="351" t="s">
        <v>5107</v>
      </c>
      <c r="D2613" s="354" t="s">
        <v>2</v>
      </c>
      <c r="E2613" s="282">
        <v>109.32</v>
      </c>
      <c r="F2613" s="282">
        <v>2.97</v>
      </c>
      <c r="G2613" s="282">
        <v>112.29</v>
      </c>
    </row>
    <row r="2614" spans="1:7" ht="25.5">
      <c r="A2614" s="351" t="s">
        <v>5108</v>
      </c>
      <c r="B2614" s="352"/>
      <c r="C2614" s="351" t="s">
        <v>5109</v>
      </c>
      <c r="D2614" s="354" t="s">
        <v>2</v>
      </c>
      <c r="E2614" s="282">
        <v>31.31</v>
      </c>
      <c r="F2614" s="282">
        <v>2.97</v>
      </c>
      <c r="G2614" s="282">
        <v>34.28</v>
      </c>
    </row>
    <row r="2615" spans="1:7" ht="12.75">
      <c r="A2615" s="357" t="s">
        <v>5110</v>
      </c>
      <c r="B2615" s="358" t="s">
        <v>8421</v>
      </c>
      <c r="C2615" s="358" t="s">
        <v>8421</v>
      </c>
      <c r="D2615" s="359"/>
      <c r="E2615" s="360"/>
      <c r="F2615" s="360"/>
      <c r="G2615" s="360"/>
    </row>
    <row r="2616" spans="1:7" ht="25.5">
      <c r="A2616" s="351" t="s">
        <v>5111</v>
      </c>
      <c r="B2616" s="352"/>
      <c r="C2616" s="351" t="s">
        <v>5112</v>
      </c>
      <c r="D2616" s="354" t="s">
        <v>2</v>
      </c>
      <c r="E2616" s="282">
        <v>3.19</v>
      </c>
      <c r="F2616" s="282">
        <v>2.92</v>
      </c>
      <c r="G2616" s="282">
        <v>6.11</v>
      </c>
    </row>
    <row r="2617" spans="1:7" ht="38.25">
      <c r="A2617" s="351" t="s">
        <v>5113</v>
      </c>
      <c r="B2617" s="352"/>
      <c r="C2617" s="351" t="s">
        <v>5114</v>
      </c>
      <c r="D2617" s="354" t="s">
        <v>16</v>
      </c>
      <c r="E2617" s="282">
        <v>88.04</v>
      </c>
      <c r="F2617" s="282">
        <v>14.6</v>
      </c>
      <c r="G2617" s="282">
        <v>102.64</v>
      </c>
    </row>
    <row r="2618" spans="1:7" ht="12.75">
      <c r="A2618" s="357" t="s">
        <v>5115</v>
      </c>
      <c r="B2618" s="358" t="s">
        <v>8422</v>
      </c>
      <c r="C2618" s="358" t="s">
        <v>8422</v>
      </c>
      <c r="D2618" s="359"/>
      <c r="E2618" s="360"/>
      <c r="F2618" s="360"/>
      <c r="G2618" s="360"/>
    </row>
    <row r="2619" spans="1:7" ht="25.5">
      <c r="A2619" s="351" t="s">
        <v>5116</v>
      </c>
      <c r="B2619" s="352"/>
      <c r="C2619" s="351" t="s">
        <v>5117</v>
      </c>
      <c r="D2619" s="354" t="s">
        <v>2</v>
      </c>
      <c r="E2619" s="282">
        <v>21.45</v>
      </c>
      <c r="F2619" s="282">
        <v>2.97</v>
      </c>
      <c r="G2619" s="282">
        <v>24.42</v>
      </c>
    </row>
    <row r="2620" spans="1:7" ht="25.5">
      <c r="A2620" s="351" t="s">
        <v>5118</v>
      </c>
      <c r="B2620" s="352"/>
      <c r="C2620" s="351" t="s">
        <v>5119</v>
      </c>
      <c r="D2620" s="354" t="s">
        <v>2</v>
      </c>
      <c r="E2620" s="282">
        <v>32.22</v>
      </c>
      <c r="F2620" s="282">
        <v>2.97</v>
      </c>
      <c r="G2620" s="282">
        <v>35.19</v>
      </c>
    </row>
    <row r="2621" spans="1:7" ht="25.5">
      <c r="A2621" s="351" t="s">
        <v>5120</v>
      </c>
      <c r="B2621" s="352"/>
      <c r="C2621" s="351" t="s">
        <v>5121</v>
      </c>
      <c r="D2621" s="354" t="s">
        <v>2</v>
      </c>
      <c r="E2621" s="282">
        <v>38.020000000000003</v>
      </c>
      <c r="F2621" s="282">
        <v>2.97</v>
      </c>
      <c r="G2621" s="282">
        <v>40.99</v>
      </c>
    </row>
    <row r="2622" spans="1:7" ht="25.5">
      <c r="A2622" s="351" t="s">
        <v>5122</v>
      </c>
      <c r="B2622" s="352"/>
      <c r="C2622" s="351" t="s">
        <v>5123</v>
      </c>
      <c r="D2622" s="354" t="s">
        <v>2</v>
      </c>
      <c r="E2622" s="282">
        <v>44.5</v>
      </c>
      <c r="F2622" s="282">
        <v>2.97</v>
      </c>
      <c r="G2622" s="282">
        <v>47.47</v>
      </c>
    </row>
    <row r="2623" spans="1:7" ht="25.5">
      <c r="A2623" s="351" t="s">
        <v>5124</v>
      </c>
      <c r="B2623" s="352"/>
      <c r="C2623" s="351" t="s">
        <v>5125</v>
      </c>
      <c r="D2623" s="354" t="s">
        <v>2</v>
      </c>
      <c r="E2623" s="282">
        <v>39.65</v>
      </c>
      <c r="F2623" s="282">
        <v>2.97</v>
      </c>
      <c r="G2623" s="282">
        <v>42.62</v>
      </c>
    </row>
    <row r="2624" spans="1:7" ht="25.5">
      <c r="A2624" s="351" t="s">
        <v>434</v>
      </c>
      <c r="B2624" s="352"/>
      <c r="C2624" s="351" t="s">
        <v>433</v>
      </c>
      <c r="D2624" s="354" t="s">
        <v>2</v>
      </c>
      <c r="E2624" s="282">
        <v>63.37</v>
      </c>
      <c r="F2624" s="282">
        <v>2.97</v>
      </c>
      <c r="G2624" s="282">
        <v>66.34</v>
      </c>
    </row>
    <row r="2625" spans="1:7" ht="25.5">
      <c r="A2625" s="351" t="s">
        <v>5126</v>
      </c>
      <c r="B2625" s="352"/>
      <c r="C2625" s="351" t="s">
        <v>5127</v>
      </c>
      <c r="D2625" s="354" t="s">
        <v>2</v>
      </c>
      <c r="E2625" s="282">
        <v>65.209999999999994</v>
      </c>
      <c r="F2625" s="282">
        <v>2.97</v>
      </c>
      <c r="G2625" s="282">
        <v>68.180000000000007</v>
      </c>
    </row>
    <row r="2626" spans="1:7" ht="25.5">
      <c r="A2626" s="351" t="s">
        <v>5128</v>
      </c>
      <c r="B2626" s="352"/>
      <c r="C2626" s="351" t="s">
        <v>5129</v>
      </c>
      <c r="D2626" s="354" t="s">
        <v>2</v>
      </c>
      <c r="E2626" s="282">
        <v>85.3</v>
      </c>
      <c r="F2626" s="282">
        <v>2.97</v>
      </c>
      <c r="G2626" s="282">
        <v>88.27</v>
      </c>
    </row>
    <row r="2627" spans="1:7" ht="25.5">
      <c r="A2627" s="351" t="s">
        <v>5130</v>
      </c>
      <c r="B2627" s="352"/>
      <c r="C2627" s="351" t="s">
        <v>5131</v>
      </c>
      <c r="D2627" s="354" t="s">
        <v>2</v>
      </c>
      <c r="E2627" s="282">
        <v>111.16</v>
      </c>
      <c r="F2627" s="282">
        <v>2.97</v>
      </c>
      <c r="G2627" s="282">
        <v>114.13</v>
      </c>
    </row>
    <row r="2628" spans="1:7" ht="25.5">
      <c r="A2628" s="351" t="s">
        <v>5132</v>
      </c>
      <c r="B2628" s="352"/>
      <c r="C2628" s="351" t="s">
        <v>5133</v>
      </c>
      <c r="D2628" s="354" t="s">
        <v>2</v>
      </c>
      <c r="E2628" s="282">
        <v>48.81</v>
      </c>
      <c r="F2628" s="282">
        <v>2.97</v>
      </c>
      <c r="G2628" s="282">
        <v>51.78</v>
      </c>
    </row>
    <row r="2629" spans="1:7" ht="12.75">
      <c r="A2629" s="357" t="s">
        <v>5134</v>
      </c>
      <c r="B2629" s="358" t="s">
        <v>8423</v>
      </c>
      <c r="C2629" s="358" t="s">
        <v>8423</v>
      </c>
      <c r="D2629" s="359"/>
      <c r="E2629" s="360"/>
      <c r="F2629" s="360"/>
      <c r="G2629" s="360"/>
    </row>
    <row r="2630" spans="1:7" ht="25.5">
      <c r="A2630" s="351" t="s">
        <v>5135</v>
      </c>
      <c r="B2630" s="352"/>
      <c r="C2630" s="351" t="s">
        <v>5136</v>
      </c>
      <c r="D2630" s="354" t="s">
        <v>2</v>
      </c>
      <c r="E2630" s="282">
        <v>16.53</v>
      </c>
      <c r="F2630" s="282">
        <v>2.97</v>
      </c>
      <c r="G2630" s="282">
        <v>19.5</v>
      </c>
    </row>
    <row r="2631" spans="1:7" ht="25.5">
      <c r="A2631" s="351" t="s">
        <v>5137</v>
      </c>
      <c r="B2631" s="352"/>
      <c r="C2631" s="351" t="s">
        <v>5138</v>
      </c>
      <c r="D2631" s="354" t="s">
        <v>2</v>
      </c>
      <c r="E2631" s="282">
        <v>4.58</v>
      </c>
      <c r="F2631" s="282">
        <v>2.97</v>
      </c>
      <c r="G2631" s="282">
        <v>7.55</v>
      </c>
    </row>
    <row r="2632" spans="1:7" ht="25.5">
      <c r="A2632" s="351" t="s">
        <v>5139</v>
      </c>
      <c r="B2632" s="352"/>
      <c r="C2632" s="351" t="s">
        <v>5140</v>
      </c>
      <c r="D2632" s="354" t="s">
        <v>2</v>
      </c>
      <c r="E2632" s="282">
        <v>6.29</v>
      </c>
      <c r="F2632" s="282">
        <v>2.97</v>
      </c>
      <c r="G2632" s="282">
        <v>9.26</v>
      </c>
    </row>
    <row r="2633" spans="1:7" ht="12.75">
      <c r="A2633" s="357" t="s">
        <v>5141</v>
      </c>
      <c r="B2633" s="358" t="s">
        <v>8424</v>
      </c>
      <c r="C2633" s="358" t="s">
        <v>8424</v>
      </c>
      <c r="D2633" s="359"/>
      <c r="E2633" s="360"/>
      <c r="F2633" s="360"/>
      <c r="G2633" s="360"/>
    </row>
    <row r="2634" spans="1:7" ht="25.5">
      <c r="A2634" s="351" t="s">
        <v>5142</v>
      </c>
      <c r="B2634" s="352"/>
      <c r="C2634" s="351" t="s">
        <v>5143</v>
      </c>
      <c r="D2634" s="354" t="s">
        <v>2</v>
      </c>
      <c r="E2634" s="282">
        <v>12.79</v>
      </c>
      <c r="F2634" s="282">
        <v>2.97</v>
      </c>
      <c r="G2634" s="282">
        <v>15.76</v>
      </c>
    </row>
    <row r="2635" spans="1:7" ht="25.5">
      <c r="A2635" s="351" t="s">
        <v>5144</v>
      </c>
      <c r="B2635" s="352"/>
      <c r="C2635" s="351" t="s">
        <v>5145</v>
      </c>
      <c r="D2635" s="354" t="s">
        <v>2</v>
      </c>
      <c r="E2635" s="282">
        <v>5.93</v>
      </c>
      <c r="F2635" s="282">
        <v>2.97</v>
      </c>
      <c r="G2635" s="282">
        <v>8.9</v>
      </c>
    </row>
    <row r="2636" spans="1:7" ht="25.5">
      <c r="A2636" s="351" t="s">
        <v>5146</v>
      </c>
      <c r="B2636" s="352"/>
      <c r="C2636" s="351" t="s">
        <v>5147</v>
      </c>
      <c r="D2636" s="354" t="s">
        <v>2</v>
      </c>
      <c r="E2636" s="282">
        <v>6.79</v>
      </c>
      <c r="F2636" s="282">
        <v>2.97</v>
      </c>
      <c r="G2636" s="282">
        <v>9.76</v>
      </c>
    </row>
    <row r="2637" spans="1:7" ht="25.5">
      <c r="A2637" s="351" t="s">
        <v>5148</v>
      </c>
      <c r="B2637" s="352"/>
      <c r="C2637" s="351" t="s">
        <v>5149</v>
      </c>
      <c r="D2637" s="354" t="s">
        <v>2</v>
      </c>
      <c r="E2637" s="282">
        <v>8.0500000000000007</v>
      </c>
      <c r="F2637" s="282">
        <v>2.97</v>
      </c>
      <c r="G2637" s="282">
        <v>11.02</v>
      </c>
    </row>
    <row r="2638" spans="1:7" ht="25.5">
      <c r="A2638" s="351" t="s">
        <v>5150</v>
      </c>
      <c r="B2638" s="352"/>
      <c r="C2638" s="351" t="s">
        <v>5151</v>
      </c>
      <c r="D2638" s="354" t="s">
        <v>2</v>
      </c>
      <c r="E2638" s="282">
        <v>5.83</v>
      </c>
      <c r="F2638" s="282">
        <v>2.97</v>
      </c>
      <c r="G2638" s="282">
        <v>8.8000000000000007</v>
      </c>
    </row>
    <row r="2639" spans="1:7" ht="25.5">
      <c r="A2639" s="351" t="s">
        <v>5152</v>
      </c>
      <c r="B2639" s="352"/>
      <c r="C2639" s="351" t="s">
        <v>5153</v>
      </c>
      <c r="D2639" s="354" t="s">
        <v>2</v>
      </c>
      <c r="E2639" s="282">
        <v>9.1199999999999992</v>
      </c>
      <c r="F2639" s="282">
        <v>2.97</v>
      </c>
      <c r="G2639" s="282">
        <v>12.09</v>
      </c>
    </row>
    <row r="2640" spans="1:7" ht="25.5">
      <c r="A2640" s="351" t="s">
        <v>5154</v>
      </c>
      <c r="B2640" s="352"/>
      <c r="C2640" s="351" t="s">
        <v>5155</v>
      </c>
      <c r="D2640" s="354" t="s">
        <v>2</v>
      </c>
      <c r="E2640" s="282">
        <v>21.37</v>
      </c>
      <c r="F2640" s="282">
        <v>2.97</v>
      </c>
      <c r="G2640" s="282">
        <v>24.34</v>
      </c>
    </row>
    <row r="2641" spans="1:7" ht="25.5">
      <c r="A2641" s="351" t="s">
        <v>5156</v>
      </c>
      <c r="B2641" s="352"/>
      <c r="C2641" s="351" t="s">
        <v>5157</v>
      </c>
      <c r="D2641" s="354" t="s">
        <v>2</v>
      </c>
      <c r="E2641" s="282">
        <v>7.1</v>
      </c>
      <c r="F2641" s="282">
        <v>2.97</v>
      </c>
      <c r="G2641" s="282">
        <v>10.07</v>
      </c>
    </row>
    <row r="2642" spans="1:7" ht="25.5">
      <c r="A2642" s="351" t="s">
        <v>5158</v>
      </c>
      <c r="B2642" s="352"/>
      <c r="C2642" s="351" t="s">
        <v>5159</v>
      </c>
      <c r="D2642" s="354" t="s">
        <v>2</v>
      </c>
      <c r="E2642" s="282">
        <v>7.71</v>
      </c>
      <c r="F2642" s="282">
        <v>2.97</v>
      </c>
      <c r="G2642" s="282">
        <v>10.68</v>
      </c>
    </row>
    <row r="2643" spans="1:7" ht="25.5">
      <c r="A2643" s="351" t="s">
        <v>5160</v>
      </c>
      <c r="B2643" s="352"/>
      <c r="C2643" s="351" t="s">
        <v>5161</v>
      </c>
      <c r="D2643" s="354" t="s">
        <v>2</v>
      </c>
      <c r="E2643" s="282">
        <v>10.19</v>
      </c>
      <c r="F2643" s="282">
        <v>2.97</v>
      </c>
      <c r="G2643" s="282">
        <v>13.16</v>
      </c>
    </row>
    <row r="2644" spans="1:7" ht="25.5">
      <c r="A2644" s="351" t="s">
        <v>5162</v>
      </c>
      <c r="B2644" s="352"/>
      <c r="C2644" s="351" t="s">
        <v>5163</v>
      </c>
      <c r="D2644" s="354" t="s">
        <v>2</v>
      </c>
      <c r="E2644" s="282">
        <v>11.38</v>
      </c>
      <c r="F2644" s="282">
        <v>2.97</v>
      </c>
      <c r="G2644" s="282">
        <v>14.35</v>
      </c>
    </row>
    <row r="2645" spans="1:7" ht="25.5">
      <c r="A2645" s="351" t="s">
        <v>5164</v>
      </c>
      <c r="B2645" s="352"/>
      <c r="C2645" s="351" t="s">
        <v>5165</v>
      </c>
      <c r="D2645" s="354" t="s">
        <v>2</v>
      </c>
      <c r="E2645" s="282">
        <v>12.42</v>
      </c>
      <c r="F2645" s="282">
        <v>2.97</v>
      </c>
      <c r="G2645" s="282">
        <v>15.39</v>
      </c>
    </row>
    <row r="2646" spans="1:7" ht="25.5">
      <c r="A2646" s="351" t="s">
        <v>5166</v>
      </c>
      <c r="B2646" s="352"/>
      <c r="C2646" s="351" t="s">
        <v>5167</v>
      </c>
      <c r="D2646" s="354" t="s">
        <v>2</v>
      </c>
      <c r="E2646" s="282">
        <v>13.08</v>
      </c>
      <c r="F2646" s="282">
        <v>2.97</v>
      </c>
      <c r="G2646" s="282">
        <v>16.05</v>
      </c>
    </row>
    <row r="2647" spans="1:7" ht="25.5">
      <c r="A2647" s="351" t="s">
        <v>5168</v>
      </c>
      <c r="B2647" s="352"/>
      <c r="C2647" s="351" t="s">
        <v>5169</v>
      </c>
      <c r="D2647" s="354" t="s">
        <v>2</v>
      </c>
      <c r="E2647" s="282">
        <v>10.68</v>
      </c>
      <c r="F2647" s="282">
        <v>2.97</v>
      </c>
      <c r="G2647" s="282">
        <v>13.65</v>
      </c>
    </row>
    <row r="2648" spans="1:7" ht="25.5">
      <c r="A2648" s="351" t="s">
        <v>5170</v>
      </c>
      <c r="B2648" s="352"/>
      <c r="C2648" s="351" t="s">
        <v>5171</v>
      </c>
      <c r="D2648" s="354" t="s">
        <v>2</v>
      </c>
      <c r="E2648" s="282">
        <v>9.6</v>
      </c>
      <c r="F2648" s="282">
        <v>2.97</v>
      </c>
      <c r="G2648" s="282">
        <v>12.57</v>
      </c>
    </row>
    <row r="2649" spans="1:7" ht="25.5">
      <c r="A2649" s="351" t="s">
        <v>5172</v>
      </c>
      <c r="B2649" s="352"/>
      <c r="C2649" s="351" t="s">
        <v>5173</v>
      </c>
      <c r="D2649" s="354" t="s">
        <v>2</v>
      </c>
      <c r="E2649" s="282">
        <v>8.8000000000000007</v>
      </c>
      <c r="F2649" s="282">
        <v>2.97</v>
      </c>
      <c r="G2649" s="282">
        <v>11.77</v>
      </c>
    </row>
    <row r="2650" spans="1:7" ht="25.5">
      <c r="A2650" s="351" t="s">
        <v>5174</v>
      </c>
      <c r="B2650" s="352"/>
      <c r="C2650" s="351" t="s">
        <v>5175</v>
      </c>
      <c r="D2650" s="354" t="s">
        <v>2</v>
      </c>
      <c r="E2650" s="282">
        <v>23.92</v>
      </c>
      <c r="F2650" s="282">
        <v>2.97</v>
      </c>
      <c r="G2650" s="282">
        <v>26.89</v>
      </c>
    </row>
    <row r="2651" spans="1:7" ht="25.5">
      <c r="A2651" s="351" t="s">
        <v>5176</v>
      </c>
      <c r="B2651" s="352"/>
      <c r="C2651" s="351" t="s">
        <v>5177</v>
      </c>
      <c r="D2651" s="354" t="s">
        <v>2</v>
      </c>
      <c r="E2651" s="282">
        <v>8.68</v>
      </c>
      <c r="F2651" s="282">
        <v>2.97</v>
      </c>
      <c r="G2651" s="282">
        <v>11.65</v>
      </c>
    </row>
    <row r="2652" spans="1:7" ht="12.75">
      <c r="A2652" s="357" t="s">
        <v>5178</v>
      </c>
      <c r="B2652" s="358" t="s">
        <v>8425</v>
      </c>
      <c r="C2652" s="358" t="s">
        <v>8425</v>
      </c>
      <c r="D2652" s="359"/>
      <c r="E2652" s="360"/>
      <c r="F2652" s="360"/>
      <c r="G2652" s="360"/>
    </row>
    <row r="2653" spans="1:7" ht="25.5">
      <c r="A2653" s="351" t="s">
        <v>5179</v>
      </c>
      <c r="B2653" s="352"/>
      <c r="C2653" s="351" t="s">
        <v>5180</v>
      </c>
      <c r="D2653" s="354" t="s">
        <v>2</v>
      </c>
      <c r="E2653" s="282">
        <v>16.14</v>
      </c>
      <c r="F2653" s="282">
        <v>7.3</v>
      </c>
      <c r="G2653" s="282">
        <v>23.44</v>
      </c>
    </row>
    <row r="2654" spans="1:7" ht="38.25">
      <c r="A2654" s="351" t="s">
        <v>5181</v>
      </c>
      <c r="B2654" s="352"/>
      <c r="C2654" s="351" t="s">
        <v>5182</v>
      </c>
      <c r="D2654" s="354" t="s">
        <v>2</v>
      </c>
      <c r="E2654" s="282">
        <v>57.28</v>
      </c>
      <c r="F2654" s="282">
        <v>7.3</v>
      </c>
      <c r="G2654" s="282">
        <v>64.58</v>
      </c>
    </row>
    <row r="2655" spans="1:7" ht="38.25">
      <c r="A2655" s="351" t="s">
        <v>5183</v>
      </c>
      <c r="B2655" s="352"/>
      <c r="C2655" s="351" t="s">
        <v>5184</v>
      </c>
      <c r="D2655" s="354" t="s">
        <v>2</v>
      </c>
      <c r="E2655" s="282">
        <v>66.23</v>
      </c>
      <c r="F2655" s="282">
        <v>7.3</v>
      </c>
      <c r="G2655" s="282">
        <v>73.53</v>
      </c>
    </row>
    <row r="2656" spans="1:7" ht="38.25">
      <c r="A2656" s="351" t="s">
        <v>5185</v>
      </c>
      <c r="B2656" s="352"/>
      <c r="C2656" s="351" t="s">
        <v>5186</v>
      </c>
      <c r="D2656" s="354" t="s">
        <v>2</v>
      </c>
      <c r="E2656" s="282">
        <v>88.17</v>
      </c>
      <c r="F2656" s="282">
        <v>7.3</v>
      </c>
      <c r="G2656" s="282">
        <v>95.47</v>
      </c>
    </row>
    <row r="2657" spans="1:7" ht="38.25">
      <c r="A2657" s="351" t="s">
        <v>5187</v>
      </c>
      <c r="B2657" s="352"/>
      <c r="C2657" s="351" t="s">
        <v>5188</v>
      </c>
      <c r="D2657" s="354" t="s">
        <v>2</v>
      </c>
      <c r="E2657" s="282">
        <v>97.31</v>
      </c>
      <c r="F2657" s="282">
        <v>7.3</v>
      </c>
      <c r="G2657" s="282">
        <v>104.61</v>
      </c>
    </row>
    <row r="2658" spans="1:7" ht="38.25">
      <c r="A2658" s="351" t="s">
        <v>5189</v>
      </c>
      <c r="B2658" s="352"/>
      <c r="C2658" s="351" t="s">
        <v>5190</v>
      </c>
      <c r="D2658" s="354" t="s">
        <v>2</v>
      </c>
      <c r="E2658" s="282">
        <v>277.02</v>
      </c>
      <c r="F2658" s="282">
        <v>7.3</v>
      </c>
      <c r="G2658" s="282">
        <v>284.32</v>
      </c>
    </row>
    <row r="2659" spans="1:7" ht="38.25">
      <c r="A2659" s="351" t="s">
        <v>5191</v>
      </c>
      <c r="B2659" s="352"/>
      <c r="C2659" s="351" t="s">
        <v>5192</v>
      </c>
      <c r="D2659" s="354" t="s">
        <v>2</v>
      </c>
      <c r="E2659" s="282">
        <v>58.61</v>
      </c>
      <c r="F2659" s="282">
        <v>7.3</v>
      </c>
      <c r="G2659" s="282">
        <v>65.91</v>
      </c>
    </row>
    <row r="2660" spans="1:7" ht="38.25">
      <c r="A2660" s="351" t="s">
        <v>432</v>
      </c>
      <c r="B2660" s="352"/>
      <c r="C2660" s="351" t="s">
        <v>431</v>
      </c>
      <c r="D2660" s="354" t="s">
        <v>2</v>
      </c>
      <c r="E2660" s="282">
        <v>80.53</v>
      </c>
      <c r="F2660" s="282">
        <v>7.3</v>
      </c>
      <c r="G2660" s="282">
        <v>87.83</v>
      </c>
    </row>
    <row r="2661" spans="1:7" ht="38.25">
      <c r="A2661" s="351" t="s">
        <v>5193</v>
      </c>
      <c r="B2661" s="352"/>
      <c r="C2661" s="351" t="s">
        <v>5194</v>
      </c>
      <c r="D2661" s="354" t="s">
        <v>2</v>
      </c>
      <c r="E2661" s="282">
        <v>83.63</v>
      </c>
      <c r="F2661" s="282">
        <v>7.3</v>
      </c>
      <c r="G2661" s="282">
        <v>90.93</v>
      </c>
    </row>
    <row r="2662" spans="1:7" ht="38.25">
      <c r="A2662" s="351" t="s">
        <v>5195</v>
      </c>
      <c r="B2662" s="352"/>
      <c r="C2662" s="351" t="s">
        <v>5196</v>
      </c>
      <c r="D2662" s="354" t="s">
        <v>2</v>
      </c>
      <c r="E2662" s="282">
        <v>76.37</v>
      </c>
      <c r="F2662" s="282">
        <v>7.3</v>
      </c>
      <c r="G2662" s="282">
        <v>83.67</v>
      </c>
    </row>
    <row r="2663" spans="1:7" ht="12.75">
      <c r="A2663" s="357" t="s">
        <v>5197</v>
      </c>
      <c r="B2663" s="358" t="s">
        <v>8426</v>
      </c>
      <c r="C2663" s="358" t="s">
        <v>8426</v>
      </c>
      <c r="D2663" s="359"/>
      <c r="E2663" s="360"/>
      <c r="F2663" s="360"/>
      <c r="G2663" s="360"/>
    </row>
    <row r="2664" spans="1:7" ht="51">
      <c r="A2664" s="351" t="s">
        <v>5198</v>
      </c>
      <c r="B2664" s="352"/>
      <c r="C2664" s="351" t="s">
        <v>5199</v>
      </c>
      <c r="D2664" s="354" t="s">
        <v>2</v>
      </c>
      <c r="E2664" s="282">
        <v>11.18</v>
      </c>
      <c r="F2664" s="282">
        <v>7.3</v>
      </c>
      <c r="G2664" s="282">
        <v>18.48</v>
      </c>
    </row>
    <row r="2665" spans="1:7" ht="51">
      <c r="A2665" s="351" t="s">
        <v>5200</v>
      </c>
      <c r="B2665" s="352"/>
      <c r="C2665" s="351" t="s">
        <v>5201</v>
      </c>
      <c r="D2665" s="354" t="s">
        <v>2</v>
      </c>
      <c r="E2665" s="282">
        <v>22.59</v>
      </c>
      <c r="F2665" s="282">
        <v>14.6</v>
      </c>
      <c r="G2665" s="282">
        <v>37.19</v>
      </c>
    </row>
    <row r="2666" spans="1:7" ht="51">
      <c r="A2666" s="351" t="s">
        <v>5202</v>
      </c>
      <c r="B2666" s="352"/>
      <c r="C2666" s="351" t="s">
        <v>5203</v>
      </c>
      <c r="D2666" s="354" t="s">
        <v>2</v>
      </c>
      <c r="E2666" s="282">
        <v>42.89</v>
      </c>
      <c r="F2666" s="282">
        <v>7.3</v>
      </c>
      <c r="G2666" s="282">
        <v>50.19</v>
      </c>
    </row>
    <row r="2667" spans="1:7" ht="51">
      <c r="A2667" s="351" t="s">
        <v>5204</v>
      </c>
      <c r="B2667" s="352"/>
      <c r="C2667" s="351" t="s">
        <v>5205</v>
      </c>
      <c r="D2667" s="354" t="s">
        <v>2</v>
      </c>
      <c r="E2667" s="282">
        <v>24.36</v>
      </c>
      <c r="F2667" s="282">
        <v>14.6</v>
      </c>
      <c r="G2667" s="282">
        <v>38.96</v>
      </c>
    </row>
    <row r="2668" spans="1:7" ht="51">
      <c r="A2668" s="351" t="s">
        <v>5206</v>
      </c>
      <c r="B2668" s="352"/>
      <c r="C2668" s="351" t="s">
        <v>5207</v>
      </c>
      <c r="D2668" s="354" t="s">
        <v>2</v>
      </c>
      <c r="E2668" s="282">
        <v>71.56</v>
      </c>
      <c r="F2668" s="282">
        <v>14.6</v>
      </c>
      <c r="G2668" s="282">
        <v>86.16</v>
      </c>
    </row>
    <row r="2669" spans="1:7" ht="51">
      <c r="A2669" s="351" t="s">
        <v>5208</v>
      </c>
      <c r="B2669" s="352"/>
      <c r="C2669" s="351" t="s">
        <v>5209</v>
      </c>
      <c r="D2669" s="354" t="s">
        <v>2</v>
      </c>
      <c r="E2669" s="282">
        <v>18.920000000000002</v>
      </c>
      <c r="F2669" s="282">
        <v>7.3</v>
      </c>
      <c r="G2669" s="282">
        <v>26.22</v>
      </c>
    </row>
    <row r="2670" spans="1:7" ht="51">
      <c r="A2670" s="351" t="s">
        <v>5210</v>
      </c>
      <c r="B2670" s="352"/>
      <c r="C2670" s="351" t="s">
        <v>5211</v>
      </c>
      <c r="D2670" s="354" t="s">
        <v>2</v>
      </c>
      <c r="E2670" s="282">
        <v>22.5</v>
      </c>
      <c r="F2670" s="282">
        <v>14.6</v>
      </c>
      <c r="G2670" s="282">
        <v>37.1</v>
      </c>
    </row>
    <row r="2671" spans="1:7" ht="12.75">
      <c r="A2671" s="357" t="s">
        <v>5212</v>
      </c>
      <c r="B2671" s="358" t="s">
        <v>8427</v>
      </c>
      <c r="C2671" s="358" t="s">
        <v>8427</v>
      </c>
      <c r="D2671" s="359"/>
      <c r="E2671" s="360"/>
      <c r="F2671" s="360"/>
      <c r="G2671" s="360"/>
    </row>
    <row r="2672" spans="1:7" ht="25.5">
      <c r="A2672" s="351" t="s">
        <v>442</v>
      </c>
      <c r="B2672" s="352"/>
      <c r="C2672" s="351" t="s">
        <v>8428</v>
      </c>
      <c r="D2672" s="354" t="s">
        <v>2</v>
      </c>
      <c r="E2672" s="282">
        <v>35.380000000000003</v>
      </c>
      <c r="F2672" s="282">
        <v>51.35</v>
      </c>
      <c r="G2672" s="282">
        <v>86.73</v>
      </c>
    </row>
    <row r="2673" spans="1:7" ht="25.5">
      <c r="A2673" s="351" t="s">
        <v>5213</v>
      </c>
      <c r="B2673" s="352"/>
      <c r="C2673" s="351" t="s">
        <v>5214</v>
      </c>
      <c r="D2673" s="354" t="s">
        <v>2</v>
      </c>
      <c r="E2673" s="282">
        <v>409.36</v>
      </c>
      <c r="F2673" s="282">
        <v>51.35</v>
      </c>
      <c r="G2673" s="282">
        <v>460.71</v>
      </c>
    </row>
    <row r="2674" spans="1:7" ht="25.5">
      <c r="A2674" s="351" t="s">
        <v>5215</v>
      </c>
      <c r="B2674" s="352"/>
      <c r="C2674" s="351" t="s">
        <v>5216</v>
      </c>
      <c r="D2674" s="354" t="s">
        <v>2</v>
      </c>
      <c r="E2674" s="282">
        <v>240.85</v>
      </c>
      <c r="F2674" s="282">
        <v>51.35</v>
      </c>
      <c r="G2674" s="282">
        <v>292.2</v>
      </c>
    </row>
    <row r="2675" spans="1:7" ht="38.25">
      <c r="A2675" s="351" t="s">
        <v>5217</v>
      </c>
      <c r="B2675" s="352"/>
      <c r="C2675" s="351" t="s">
        <v>5218</v>
      </c>
      <c r="D2675" s="354" t="s">
        <v>2</v>
      </c>
      <c r="E2675" s="282">
        <v>1124.3800000000001</v>
      </c>
      <c r="F2675" s="282">
        <v>222.95</v>
      </c>
      <c r="G2675" s="282">
        <v>1347.33</v>
      </c>
    </row>
    <row r="2676" spans="1:7" ht="25.5">
      <c r="A2676" s="351" t="s">
        <v>5219</v>
      </c>
      <c r="B2676" s="352"/>
      <c r="C2676" s="351" t="s">
        <v>5220</v>
      </c>
      <c r="D2676" s="354" t="s">
        <v>2</v>
      </c>
      <c r="E2676" s="282">
        <v>1411.47</v>
      </c>
      <c r="F2676" s="282">
        <v>82.49</v>
      </c>
      <c r="G2676" s="282">
        <v>1493.96</v>
      </c>
    </row>
    <row r="2677" spans="1:7" ht="25.5">
      <c r="A2677" s="351" t="s">
        <v>5221</v>
      </c>
      <c r="B2677" s="352"/>
      <c r="C2677" s="351" t="s">
        <v>5222</v>
      </c>
      <c r="D2677" s="354" t="s">
        <v>2</v>
      </c>
      <c r="E2677" s="282">
        <v>1123.79</v>
      </c>
      <c r="F2677" s="282">
        <v>82.49</v>
      </c>
      <c r="G2677" s="282">
        <v>1206.28</v>
      </c>
    </row>
    <row r="2678" spans="1:7" ht="38.25">
      <c r="A2678" s="351" t="s">
        <v>5223</v>
      </c>
      <c r="B2678" s="352"/>
      <c r="C2678" s="351" t="s">
        <v>5224</v>
      </c>
      <c r="D2678" s="354" t="s">
        <v>2</v>
      </c>
      <c r="E2678" s="282">
        <v>342.76</v>
      </c>
      <c r="F2678" s="282">
        <v>53.19</v>
      </c>
      <c r="G2678" s="282">
        <v>395.95</v>
      </c>
    </row>
    <row r="2679" spans="1:7" ht="38.25">
      <c r="A2679" s="351" t="s">
        <v>5225</v>
      </c>
      <c r="B2679" s="352"/>
      <c r="C2679" s="351" t="s">
        <v>5226</v>
      </c>
      <c r="D2679" s="354" t="s">
        <v>2</v>
      </c>
      <c r="E2679" s="282">
        <v>418.48</v>
      </c>
      <c r="F2679" s="282">
        <v>53.19</v>
      </c>
      <c r="G2679" s="282">
        <v>471.67</v>
      </c>
    </row>
    <row r="2680" spans="1:7" ht="25.5">
      <c r="A2680" s="351" t="s">
        <v>5227</v>
      </c>
      <c r="B2680" s="352"/>
      <c r="C2680" s="351" t="s">
        <v>5228</v>
      </c>
      <c r="D2680" s="354" t="s">
        <v>2</v>
      </c>
      <c r="E2680" s="282">
        <v>838.08</v>
      </c>
      <c r="F2680" s="282">
        <v>82.49</v>
      </c>
      <c r="G2680" s="282">
        <v>920.57</v>
      </c>
    </row>
    <row r="2681" spans="1:7" ht="38.25">
      <c r="A2681" s="351" t="s">
        <v>5229</v>
      </c>
      <c r="B2681" s="352"/>
      <c r="C2681" s="351" t="s">
        <v>5230</v>
      </c>
      <c r="D2681" s="354" t="s">
        <v>2</v>
      </c>
      <c r="E2681" s="282">
        <v>880.18</v>
      </c>
      <c r="F2681" s="282">
        <v>369.79</v>
      </c>
      <c r="G2681" s="282">
        <v>1249.97</v>
      </c>
    </row>
    <row r="2682" spans="1:7" ht="25.5">
      <c r="A2682" s="351" t="s">
        <v>5231</v>
      </c>
      <c r="B2682" s="352"/>
      <c r="C2682" s="351" t="s">
        <v>5232</v>
      </c>
      <c r="D2682" s="354" t="s">
        <v>2</v>
      </c>
      <c r="E2682" s="282">
        <v>693.26</v>
      </c>
      <c r="F2682" s="282">
        <v>82.49</v>
      </c>
      <c r="G2682" s="282">
        <v>775.75</v>
      </c>
    </row>
    <row r="2683" spans="1:7" ht="12.75">
      <c r="A2683" s="357" t="s">
        <v>5233</v>
      </c>
      <c r="B2683" s="358" t="s">
        <v>8429</v>
      </c>
      <c r="C2683" s="358" t="s">
        <v>8429</v>
      </c>
      <c r="D2683" s="359"/>
      <c r="E2683" s="360"/>
      <c r="F2683" s="360"/>
      <c r="G2683" s="360"/>
    </row>
    <row r="2684" spans="1:7" ht="25.5">
      <c r="A2684" s="351" t="s">
        <v>430</v>
      </c>
      <c r="B2684" s="352"/>
      <c r="C2684" s="351" t="s">
        <v>429</v>
      </c>
      <c r="D2684" s="354" t="s">
        <v>2</v>
      </c>
      <c r="E2684" s="282">
        <v>441.34</v>
      </c>
      <c r="F2684" s="282">
        <v>25.68</v>
      </c>
      <c r="G2684" s="282">
        <v>467.02</v>
      </c>
    </row>
    <row r="2685" spans="1:7" ht="25.5">
      <c r="A2685" s="351" t="s">
        <v>5234</v>
      </c>
      <c r="B2685" s="352"/>
      <c r="C2685" s="351" t="s">
        <v>5235</v>
      </c>
      <c r="D2685" s="354" t="s">
        <v>2</v>
      </c>
      <c r="E2685" s="282">
        <v>113.95</v>
      </c>
      <c r="F2685" s="282">
        <v>10.96</v>
      </c>
      <c r="G2685" s="282">
        <v>124.91</v>
      </c>
    </row>
    <row r="2686" spans="1:7" ht="25.5">
      <c r="A2686" s="351" t="s">
        <v>5236</v>
      </c>
      <c r="B2686" s="352"/>
      <c r="C2686" s="351" t="s">
        <v>5237</v>
      </c>
      <c r="D2686" s="354" t="s">
        <v>2</v>
      </c>
      <c r="E2686" s="282">
        <v>313.20999999999998</v>
      </c>
      <c r="F2686" s="282">
        <v>25.68</v>
      </c>
      <c r="G2686" s="282">
        <v>338.89</v>
      </c>
    </row>
    <row r="2687" spans="1:7" ht="25.5">
      <c r="A2687" s="351" t="s">
        <v>5238</v>
      </c>
      <c r="B2687" s="352"/>
      <c r="C2687" s="351" t="s">
        <v>5239</v>
      </c>
      <c r="D2687" s="354" t="s">
        <v>2</v>
      </c>
      <c r="E2687" s="282">
        <v>268.04000000000002</v>
      </c>
      <c r="F2687" s="282">
        <v>25.68</v>
      </c>
      <c r="G2687" s="282">
        <v>293.72000000000003</v>
      </c>
    </row>
    <row r="2688" spans="1:7" ht="38.25">
      <c r="A2688" s="351" t="s">
        <v>5240</v>
      </c>
      <c r="B2688" s="352"/>
      <c r="C2688" s="351" t="s">
        <v>5241</v>
      </c>
      <c r="D2688" s="354" t="s">
        <v>2</v>
      </c>
      <c r="E2688" s="282">
        <v>423.63</v>
      </c>
      <c r="F2688" s="282">
        <v>25.68</v>
      </c>
      <c r="G2688" s="282">
        <v>449.31</v>
      </c>
    </row>
    <row r="2689" spans="1:7" ht="25.5">
      <c r="A2689" s="351" t="s">
        <v>5242</v>
      </c>
      <c r="B2689" s="352"/>
      <c r="C2689" s="351" t="s">
        <v>5243</v>
      </c>
      <c r="D2689" s="354" t="s">
        <v>2</v>
      </c>
      <c r="E2689" s="282">
        <v>61.51</v>
      </c>
      <c r="F2689" s="282">
        <v>10.96</v>
      </c>
      <c r="G2689" s="282">
        <v>72.47</v>
      </c>
    </row>
    <row r="2690" spans="1:7" ht="25.5">
      <c r="A2690" s="351" t="s">
        <v>5244</v>
      </c>
      <c r="B2690" s="352"/>
      <c r="C2690" s="351" t="s">
        <v>5245</v>
      </c>
      <c r="D2690" s="354" t="s">
        <v>2</v>
      </c>
      <c r="E2690" s="282">
        <v>73.58</v>
      </c>
      <c r="F2690" s="282">
        <v>10.96</v>
      </c>
      <c r="G2690" s="282">
        <v>84.54</v>
      </c>
    </row>
    <row r="2691" spans="1:7" ht="25.5">
      <c r="A2691" s="351" t="s">
        <v>5246</v>
      </c>
      <c r="B2691" s="352"/>
      <c r="C2691" s="351" t="s">
        <v>5247</v>
      </c>
      <c r="D2691" s="354" t="s">
        <v>2</v>
      </c>
      <c r="E2691" s="282">
        <v>110.94</v>
      </c>
      <c r="F2691" s="282">
        <v>10.96</v>
      </c>
      <c r="G2691" s="282">
        <v>121.9</v>
      </c>
    </row>
    <row r="2692" spans="1:7" ht="38.25">
      <c r="A2692" s="351" t="s">
        <v>5248</v>
      </c>
      <c r="B2692" s="352"/>
      <c r="C2692" s="351" t="s">
        <v>5249</v>
      </c>
      <c r="D2692" s="354" t="s">
        <v>2</v>
      </c>
      <c r="E2692" s="282">
        <v>1083.82</v>
      </c>
      <c r="F2692" s="282">
        <v>25.68</v>
      </c>
      <c r="G2692" s="282">
        <v>1109.5</v>
      </c>
    </row>
    <row r="2693" spans="1:7" ht="38.25">
      <c r="A2693" s="351" t="s">
        <v>5250</v>
      </c>
      <c r="B2693" s="352"/>
      <c r="C2693" s="351" t="s">
        <v>5251</v>
      </c>
      <c r="D2693" s="354" t="s">
        <v>2</v>
      </c>
      <c r="E2693" s="282">
        <v>826.51</v>
      </c>
      <c r="F2693" s="282">
        <v>25.68</v>
      </c>
      <c r="G2693" s="282">
        <v>852.19</v>
      </c>
    </row>
    <row r="2694" spans="1:7" ht="25.5">
      <c r="A2694" s="351" t="s">
        <v>5252</v>
      </c>
      <c r="B2694" s="352"/>
      <c r="C2694" s="351" t="s">
        <v>5253</v>
      </c>
      <c r="D2694" s="354" t="s">
        <v>2</v>
      </c>
      <c r="E2694" s="282">
        <v>781.9</v>
      </c>
      <c r="F2694" s="282">
        <v>25.68</v>
      </c>
      <c r="G2694" s="282">
        <v>807.58</v>
      </c>
    </row>
    <row r="2695" spans="1:7" ht="12.75">
      <c r="A2695" s="357" t="s">
        <v>5254</v>
      </c>
      <c r="B2695" s="358" t="s">
        <v>8430</v>
      </c>
      <c r="C2695" s="358" t="s">
        <v>8430</v>
      </c>
      <c r="D2695" s="359"/>
      <c r="E2695" s="360"/>
      <c r="F2695" s="360"/>
      <c r="G2695" s="360"/>
    </row>
    <row r="2696" spans="1:7" ht="38.25">
      <c r="A2696" s="351" t="s">
        <v>5255</v>
      </c>
      <c r="B2696" s="352"/>
      <c r="C2696" s="351" t="s">
        <v>5256</v>
      </c>
      <c r="D2696" s="354" t="s">
        <v>2</v>
      </c>
      <c r="E2696" s="282">
        <v>654.73</v>
      </c>
      <c r="F2696" s="282">
        <v>18.260000000000002</v>
      </c>
      <c r="G2696" s="282">
        <v>672.99</v>
      </c>
    </row>
    <row r="2697" spans="1:7" ht="38.25">
      <c r="A2697" s="351" t="s">
        <v>5257</v>
      </c>
      <c r="B2697" s="352"/>
      <c r="C2697" s="351" t="s">
        <v>5258</v>
      </c>
      <c r="D2697" s="354" t="s">
        <v>2</v>
      </c>
      <c r="E2697" s="282">
        <v>824.5</v>
      </c>
      <c r="F2697" s="282">
        <v>18.260000000000002</v>
      </c>
      <c r="G2697" s="282">
        <v>842.76</v>
      </c>
    </row>
    <row r="2698" spans="1:7" ht="38.25">
      <c r="A2698" s="351" t="s">
        <v>5259</v>
      </c>
      <c r="B2698" s="352"/>
      <c r="C2698" s="351" t="s">
        <v>5260</v>
      </c>
      <c r="D2698" s="354" t="s">
        <v>2</v>
      </c>
      <c r="E2698" s="282">
        <v>385.8</v>
      </c>
      <c r="F2698" s="282">
        <v>18.260000000000002</v>
      </c>
      <c r="G2698" s="282">
        <v>404.06</v>
      </c>
    </row>
    <row r="2699" spans="1:7" ht="38.25">
      <c r="A2699" s="351" t="s">
        <v>5261</v>
      </c>
      <c r="B2699" s="352"/>
      <c r="C2699" s="351" t="s">
        <v>5262</v>
      </c>
      <c r="D2699" s="354" t="s">
        <v>2</v>
      </c>
      <c r="E2699" s="282">
        <v>312.83</v>
      </c>
      <c r="F2699" s="282">
        <v>18.260000000000002</v>
      </c>
      <c r="G2699" s="282">
        <v>331.09</v>
      </c>
    </row>
    <row r="2700" spans="1:7" ht="38.25">
      <c r="A2700" s="351" t="s">
        <v>5263</v>
      </c>
      <c r="B2700" s="352"/>
      <c r="C2700" s="351" t="s">
        <v>5264</v>
      </c>
      <c r="D2700" s="354" t="s">
        <v>2</v>
      </c>
      <c r="E2700" s="282">
        <v>363.36</v>
      </c>
      <c r="F2700" s="282">
        <v>18.260000000000002</v>
      </c>
      <c r="G2700" s="282">
        <v>381.62</v>
      </c>
    </row>
    <row r="2701" spans="1:7" ht="25.5">
      <c r="A2701" s="351" t="s">
        <v>5265</v>
      </c>
      <c r="B2701" s="352"/>
      <c r="C2701" s="351" t="s">
        <v>5266</v>
      </c>
      <c r="D2701" s="354" t="s">
        <v>2</v>
      </c>
      <c r="E2701" s="282">
        <v>305.66000000000003</v>
      </c>
      <c r="F2701" s="282">
        <v>18.260000000000002</v>
      </c>
      <c r="G2701" s="282">
        <v>323.92</v>
      </c>
    </row>
    <row r="2702" spans="1:7" ht="38.25">
      <c r="A2702" s="351" t="s">
        <v>5267</v>
      </c>
      <c r="B2702" s="352"/>
      <c r="C2702" s="351" t="s">
        <v>5268</v>
      </c>
      <c r="D2702" s="354" t="s">
        <v>2</v>
      </c>
      <c r="E2702" s="282">
        <v>300.06</v>
      </c>
      <c r="F2702" s="282">
        <v>18.260000000000002</v>
      </c>
      <c r="G2702" s="282">
        <v>318.32</v>
      </c>
    </row>
    <row r="2703" spans="1:7" ht="12.75">
      <c r="A2703" s="357" t="s">
        <v>5269</v>
      </c>
      <c r="B2703" s="358" t="s">
        <v>8431</v>
      </c>
      <c r="C2703" s="358" t="s">
        <v>8431</v>
      </c>
      <c r="D2703" s="359"/>
      <c r="E2703" s="360"/>
      <c r="F2703" s="360"/>
      <c r="G2703" s="360"/>
    </row>
    <row r="2704" spans="1:7" ht="25.5">
      <c r="A2704" s="351" t="s">
        <v>5270</v>
      </c>
      <c r="B2704" s="352"/>
      <c r="C2704" s="351" t="s">
        <v>8432</v>
      </c>
      <c r="D2704" s="354" t="s">
        <v>2</v>
      </c>
      <c r="E2704" s="282">
        <v>163.54</v>
      </c>
      <c r="F2704" s="282">
        <v>14.6</v>
      </c>
      <c r="G2704" s="282">
        <v>178.14</v>
      </c>
    </row>
    <row r="2705" spans="1:7" ht="38.25">
      <c r="A2705" s="351" t="s">
        <v>5271</v>
      </c>
      <c r="B2705" s="352"/>
      <c r="C2705" s="351" t="s">
        <v>5272</v>
      </c>
      <c r="D2705" s="354" t="s">
        <v>2</v>
      </c>
      <c r="E2705" s="282">
        <v>125.72</v>
      </c>
      <c r="F2705" s="282">
        <v>14.6</v>
      </c>
      <c r="G2705" s="282">
        <v>140.32</v>
      </c>
    </row>
    <row r="2706" spans="1:7" ht="38.25">
      <c r="A2706" s="351" t="s">
        <v>5273</v>
      </c>
      <c r="B2706" s="352"/>
      <c r="C2706" s="351" t="s">
        <v>5274</v>
      </c>
      <c r="D2706" s="354" t="s">
        <v>2</v>
      </c>
      <c r="E2706" s="282">
        <v>132.06</v>
      </c>
      <c r="F2706" s="282">
        <v>14.6</v>
      </c>
      <c r="G2706" s="282">
        <v>146.66</v>
      </c>
    </row>
    <row r="2707" spans="1:7" ht="38.25">
      <c r="A2707" s="351" t="s">
        <v>5275</v>
      </c>
      <c r="B2707" s="352"/>
      <c r="C2707" s="351" t="s">
        <v>8433</v>
      </c>
      <c r="D2707" s="354" t="s">
        <v>2</v>
      </c>
      <c r="E2707" s="282">
        <v>146.38999999999999</v>
      </c>
      <c r="F2707" s="282">
        <v>14.6</v>
      </c>
      <c r="G2707" s="282">
        <v>160.99</v>
      </c>
    </row>
    <row r="2708" spans="1:7" ht="38.25">
      <c r="A2708" s="351" t="s">
        <v>5276</v>
      </c>
      <c r="B2708" s="352"/>
      <c r="C2708" s="351" t="s">
        <v>5277</v>
      </c>
      <c r="D2708" s="354" t="s">
        <v>2</v>
      </c>
      <c r="E2708" s="282">
        <v>64.78</v>
      </c>
      <c r="F2708" s="282">
        <v>14.6</v>
      </c>
      <c r="G2708" s="282">
        <v>79.38</v>
      </c>
    </row>
    <row r="2709" spans="1:7" ht="12.75">
      <c r="A2709" s="357" t="s">
        <v>5278</v>
      </c>
      <c r="B2709" s="358" t="s">
        <v>8434</v>
      </c>
      <c r="C2709" s="358" t="s">
        <v>8434</v>
      </c>
      <c r="D2709" s="359"/>
      <c r="E2709" s="360"/>
      <c r="F2709" s="360"/>
      <c r="G2709" s="360"/>
    </row>
    <row r="2710" spans="1:7" ht="51">
      <c r="A2710" s="351" t="s">
        <v>5279</v>
      </c>
      <c r="B2710" s="352"/>
      <c r="C2710" s="351" t="s">
        <v>5280</v>
      </c>
      <c r="D2710" s="354" t="s">
        <v>2</v>
      </c>
      <c r="E2710" s="282">
        <v>137.38999999999999</v>
      </c>
      <c r="F2710" s="282">
        <v>14.6</v>
      </c>
      <c r="G2710" s="282">
        <v>151.99</v>
      </c>
    </row>
    <row r="2711" spans="1:7" ht="38.25">
      <c r="A2711" s="351" t="s">
        <v>5281</v>
      </c>
      <c r="B2711" s="352"/>
      <c r="C2711" s="351" t="s">
        <v>5282</v>
      </c>
      <c r="D2711" s="354" t="s">
        <v>2</v>
      </c>
      <c r="E2711" s="282">
        <v>45.44</v>
      </c>
      <c r="F2711" s="282">
        <v>14.6</v>
      </c>
      <c r="G2711" s="282">
        <v>60.04</v>
      </c>
    </row>
    <row r="2712" spans="1:7" ht="51">
      <c r="A2712" s="351" t="s">
        <v>5283</v>
      </c>
      <c r="B2712" s="352"/>
      <c r="C2712" s="351" t="s">
        <v>5284</v>
      </c>
      <c r="D2712" s="354" t="s">
        <v>2</v>
      </c>
      <c r="E2712" s="282">
        <v>183.41</v>
      </c>
      <c r="F2712" s="282">
        <v>14.6</v>
      </c>
      <c r="G2712" s="282">
        <v>198.01</v>
      </c>
    </row>
    <row r="2713" spans="1:7" ht="38.25">
      <c r="A2713" s="351" t="s">
        <v>5285</v>
      </c>
      <c r="B2713" s="352"/>
      <c r="C2713" s="351" t="s">
        <v>5286</v>
      </c>
      <c r="D2713" s="354" t="s">
        <v>2</v>
      </c>
      <c r="E2713" s="282">
        <v>366.39</v>
      </c>
      <c r="F2713" s="282">
        <v>10.96</v>
      </c>
      <c r="G2713" s="282">
        <v>377.35</v>
      </c>
    </row>
    <row r="2714" spans="1:7" ht="38.25">
      <c r="A2714" s="351" t="s">
        <v>5287</v>
      </c>
      <c r="B2714" s="352"/>
      <c r="C2714" s="351" t="s">
        <v>5288</v>
      </c>
      <c r="D2714" s="354" t="s">
        <v>2</v>
      </c>
      <c r="E2714" s="282">
        <v>56.93</v>
      </c>
      <c r="F2714" s="282">
        <v>18.260000000000002</v>
      </c>
      <c r="G2714" s="282">
        <v>75.19</v>
      </c>
    </row>
    <row r="2715" spans="1:7" ht="38.25">
      <c r="A2715" s="351" t="s">
        <v>5289</v>
      </c>
      <c r="B2715" s="352"/>
      <c r="C2715" s="351" t="s">
        <v>5290</v>
      </c>
      <c r="D2715" s="354" t="s">
        <v>2</v>
      </c>
      <c r="E2715" s="282">
        <v>80.8</v>
      </c>
      <c r="F2715" s="282">
        <v>14.6</v>
      </c>
      <c r="G2715" s="282">
        <v>95.4</v>
      </c>
    </row>
    <row r="2716" spans="1:7" ht="51">
      <c r="A2716" s="351" t="s">
        <v>5291</v>
      </c>
      <c r="B2716" s="352"/>
      <c r="C2716" s="351" t="s">
        <v>5292</v>
      </c>
      <c r="D2716" s="354" t="s">
        <v>2</v>
      </c>
      <c r="E2716" s="282">
        <v>88.12</v>
      </c>
      <c r="F2716" s="282">
        <v>14.6</v>
      </c>
      <c r="G2716" s="282">
        <v>102.72</v>
      </c>
    </row>
    <row r="2717" spans="1:7" ht="51">
      <c r="A2717" s="351" t="s">
        <v>5293</v>
      </c>
      <c r="B2717" s="352"/>
      <c r="C2717" s="351" t="s">
        <v>5294</v>
      </c>
      <c r="D2717" s="354" t="s">
        <v>2</v>
      </c>
      <c r="E2717" s="282">
        <v>139.41999999999999</v>
      </c>
      <c r="F2717" s="282">
        <v>14.6</v>
      </c>
      <c r="G2717" s="282">
        <v>154.02000000000001</v>
      </c>
    </row>
    <row r="2718" spans="1:7" ht="51">
      <c r="A2718" s="351" t="s">
        <v>5295</v>
      </c>
      <c r="B2718" s="352"/>
      <c r="C2718" s="351" t="s">
        <v>5296</v>
      </c>
      <c r="D2718" s="354" t="s">
        <v>2</v>
      </c>
      <c r="E2718" s="282">
        <v>121.19</v>
      </c>
      <c r="F2718" s="282">
        <v>10.96</v>
      </c>
      <c r="G2718" s="282">
        <v>132.15</v>
      </c>
    </row>
    <row r="2719" spans="1:7" ht="38.25">
      <c r="A2719" s="351" t="s">
        <v>5297</v>
      </c>
      <c r="B2719" s="352"/>
      <c r="C2719" s="351" t="s">
        <v>5298</v>
      </c>
      <c r="D2719" s="354" t="s">
        <v>2</v>
      </c>
      <c r="E2719" s="282">
        <v>144.53</v>
      </c>
      <c r="F2719" s="282">
        <v>10.96</v>
      </c>
      <c r="G2719" s="282">
        <v>155.49</v>
      </c>
    </row>
    <row r="2720" spans="1:7" ht="38.25">
      <c r="A2720" s="351" t="s">
        <v>5299</v>
      </c>
      <c r="B2720" s="352"/>
      <c r="C2720" s="351" t="s">
        <v>5300</v>
      </c>
      <c r="D2720" s="354" t="s">
        <v>2</v>
      </c>
      <c r="E2720" s="282">
        <v>102.39</v>
      </c>
      <c r="F2720" s="282">
        <v>14.6</v>
      </c>
      <c r="G2720" s="282">
        <v>116.99</v>
      </c>
    </row>
    <row r="2721" spans="1:7" ht="38.25">
      <c r="A2721" s="351" t="s">
        <v>5301</v>
      </c>
      <c r="B2721" s="352"/>
      <c r="C2721" s="351" t="s">
        <v>5302</v>
      </c>
      <c r="D2721" s="354" t="s">
        <v>2</v>
      </c>
      <c r="E2721" s="282">
        <v>67.55</v>
      </c>
      <c r="F2721" s="282">
        <v>18.260000000000002</v>
      </c>
      <c r="G2721" s="282">
        <v>85.81</v>
      </c>
    </row>
    <row r="2722" spans="1:7" ht="38.25">
      <c r="A2722" s="351" t="s">
        <v>5303</v>
      </c>
      <c r="B2722" s="352"/>
      <c r="C2722" s="351" t="s">
        <v>5304</v>
      </c>
      <c r="D2722" s="354" t="s">
        <v>2</v>
      </c>
      <c r="E2722" s="282">
        <v>88.84</v>
      </c>
      <c r="F2722" s="282">
        <v>18.260000000000002</v>
      </c>
      <c r="G2722" s="282">
        <v>107.1</v>
      </c>
    </row>
    <row r="2723" spans="1:7" ht="38.25">
      <c r="A2723" s="351" t="s">
        <v>5305</v>
      </c>
      <c r="B2723" s="352"/>
      <c r="C2723" s="351" t="s">
        <v>5306</v>
      </c>
      <c r="D2723" s="354" t="s">
        <v>2</v>
      </c>
      <c r="E2723" s="282">
        <v>110.86</v>
      </c>
      <c r="F2723" s="282">
        <v>18.260000000000002</v>
      </c>
      <c r="G2723" s="282">
        <v>129.12</v>
      </c>
    </row>
    <row r="2724" spans="1:7" ht="51">
      <c r="A2724" s="351" t="s">
        <v>5307</v>
      </c>
      <c r="B2724" s="352"/>
      <c r="C2724" s="351" t="s">
        <v>5308</v>
      </c>
      <c r="D2724" s="354" t="s">
        <v>2</v>
      </c>
      <c r="E2724" s="282">
        <v>83.42</v>
      </c>
      <c r="F2724" s="282">
        <v>18.260000000000002</v>
      </c>
      <c r="G2724" s="282">
        <v>101.68</v>
      </c>
    </row>
    <row r="2725" spans="1:7" ht="25.5">
      <c r="A2725" s="351" t="s">
        <v>5309</v>
      </c>
      <c r="B2725" s="352"/>
      <c r="C2725" s="351" t="s">
        <v>5310</v>
      </c>
      <c r="D2725" s="354" t="s">
        <v>2</v>
      </c>
      <c r="E2725" s="282">
        <v>79.87</v>
      </c>
      <c r="F2725" s="282">
        <v>18.260000000000002</v>
      </c>
      <c r="G2725" s="282">
        <v>98.13</v>
      </c>
    </row>
    <row r="2726" spans="1:7" ht="51">
      <c r="A2726" s="351" t="s">
        <v>5311</v>
      </c>
      <c r="B2726" s="352"/>
      <c r="C2726" s="351" t="s">
        <v>5312</v>
      </c>
      <c r="D2726" s="354" t="s">
        <v>2</v>
      </c>
      <c r="E2726" s="282">
        <v>424.9</v>
      </c>
      <c r="F2726" s="282">
        <v>18.260000000000002</v>
      </c>
      <c r="G2726" s="282">
        <v>443.16</v>
      </c>
    </row>
    <row r="2727" spans="1:7" ht="51">
      <c r="A2727" s="351" t="s">
        <v>5313</v>
      </c>
      <c r="B2727" s="352"/>
      <c r="C2727" s="351" t="s">
        <v>5314</v>
      </c>
      <c r="D2727" s="354" t="s">
        <v>2</v>
      </c>
      <c r="E2727" s="282">
        <v>91.4</v>
      </c>
      <c r="F2727" s="282">
        <v>14.6</v>
      </c>
      <c r="G2727" s="282">
        <v>106</v>
      </c>
    </row>
    <row r="2728" spans="1:7" ht="25.5">
      <c r="A2728" s="351" t="s">
        <v>5315</v>
      </c>
      <c r="B2728" s="352"/>
      <c r="C2728" s="351" t="s">
        <v>5316</v>
      </c>
      <c r="D2728" s="354" t="s">
        <v>2</v>
      </c>
      <c r="E2728" s="282">
        <v>75.11</v>
      </c>
      <c r="F2728" s="282">
        <v>14.6</v>
      </c>
      <c r="G2728" s="282">
        <v>89.71</v>
      </c>
    </row>
    <row r="2729" spans="1:7" ht="51">
      <c r="A2729" s="351" t="s">
        <v>5317</v>
      </c>
      <c r="B2729" s="352"/>
      <c r="C2729" s="351" t="s">
        <v>8435</v>
      </c>
      <c r="D2729" s="354" t="s">
        <v>2</v>
      </c>
      <c r="E2729" s="282">
        <v>298.94</v>
      </c>
      <c r="F2729" s="282">
        <v>14.6</v>
      </c>
      <c r="G2729" s="282">
        <v>313.54000000000002</v>
      </c>
    </row>
    <row r="2730" spans="1:7" ht="51">
      <c r="A2730" s="351" t="s">
        <v>5318</v>
      </c>
      <c r="B2730" s="352"/>
      <c r="C2730" s="351" t="s">
        <v>5319</v>
      </c>
      <c r="D2730" s="354" t="s">
        <v>2</v>
      </c>
      <c r="E2730" s="282">
        <v>155.4</v>
      </c>
      <c r="F2730" s="282">
        <v>14.6</v>
      </c>
      <c r="G2730" s="282">
        <v>170</v>
      </c>
    </row>
    <row r="2731" spans="1:7" ht="51">
      <c r="A2731" s="351" t="s">
        <v>5320</v>
      </c>
      <c r="B2731" s="352"/>
      <c r="C2731" s="351" t="s">
        <v>5321</v>
      </c>
      <c r="D2731" s="354" t="s">
        <v>2</v>
      </c>
      <c r="E2731" s="282">
        <v>183.44</v>
      </c>
      <c r="F2731" s="282">
        <v>14.6</v>
      </c>
      <c r="G2731" s="282">
        <v>198.04</v>
      </c>
    </row>
    <row r="2732" spans="1:7" ht="51">
      <c r="A2732" s="351" t="s">
        <v>5322</v>
      </c>
      <c r="B2732" s="352"/>
      <c r="C2732" s="351" t="s">
        <v>5323</v>
      </c>
      <c r="D2732" s="354" t="s">
        <v>2</v>
      </c>
      <c r="E2732" s="282">
        <v>158.44</v>
      </c>
      <c r="F2732" s="282">
        <v>14.6</v>
      </c>
      <c r="G2732" s="282">
        <v>173.04</v>
      </c>
    </row>
    <row r="2733" spans="1:7" ht="12.75">
      <c r="A2733" s="357" t="s">
        <v>5324</v>
      </c>
      <c r="B2733" s="358" t="s">
        <v>8436</v>
      </c>
      <c r="C2733" s="358" t="s">
        <v>8436</v>
      </c>
      <c r="D2733" s="359"/>
      <c r="E2733" s="360"/>
      <c r="F2733" s="360"/>
      <c r="G2733" s="360"/>
    </row>
    <row r="2734" spans="1:7" ht="38.25">
      <c r="A2734" s="351" t="s">
        <v>5325</v>
      </c>
      <c r="B2734" s="352"/>
      <c r="C2734" s="351" t="s">
        <v>5326</v>
      </c>
      <c r="D2734" s="354" t="s">
        <v>2</v>
      </c>
      <c r="E2734" s="282">
        <v>31.9</v>
      </c>
      <c r="F2734" s="282">
        <v>10.96</v>
      </c>
      <c r="G2734" s="282">
        <v>42.86</v>
      </c>
    </row>
    <row r="2735" spans="1:7" ht="51">
      <c r="A2735" s="351" t="s">
        <v>5327</v>
      </c>
      <c r="B2735" s="352"/>
      <c r="C2735" s="351" t="s">
        <v>5328</v>
      </c>
      <c r="D2735" s="354" t="s">
        <v>2</v>
      </c>
      <c r="E2735" s="282">
        <v>107.99</v>
      </c>
      <c r="F2735" s="282">
        <v>10.96</v>
      </c>
      <c r="G2735" s="282">
        <v>118.95</v>
      </c>
    </row>
    <row r="2736" spans="1:7" ht="12.75">
      <c r="A2736" s="357" t="s">
        <v>5329</v>
      </c>
      <c r="B2736" s="358" t="s">
        <v>8437</v>
      </c>
      <c r="C2736" s="358" t="s">
        <v>8437</v>
      </c>
      <c r="D2736" s="359"/>
      <c r="E2736" s="360"/>
      <c r="F2736" s="360"/>
      <c r="G2736" s="360"/>
    </row>
    <row r="2737" spans="1:7" ht="25.5">
      <c r="A2737" s="351" t="s">
        <v>5330</v>
      </c>
      <c r="B2737" s="352"/>
      <c r="C2737" s="351" t="s">
        <v>5331</v>
      </c>
      <c r="D2737" s="354" t="s">
        <v>2</v>
      </c>
      <c r="E2737" s="282">
        <v>0.28000000000000003</v>
      </c>
      <c r="F2737" s="282">
        <v>14.6</v>
      </c>
      <c r="G2737" s="282">
        <v>14.88</v>
      </c>
    </row>
    <row r="2738" spans="1:7" ht="38.25">
      <c r="A2738" s="351" t="s">
        <v>5332</v>
      </c>
      <c r="B2738" s="352"/>
      <c r="C2738" s="351" t="s">
        <v>5333</v>
      </c>
      <c r="D2738" s="354" t="s">
        <v>2</v>
      </c>
      <c r="E2738" s="282">
        <v>4.6900000000000004</v>
      </c>
      <c r="F2738" s="282">
        <v>2.97</v>
      </c>
      <c r="G2738" s="282">
        <v>7.66</v>
      </c>
    </row>
    <row r="2739" spans="1:7" ht="12.75">
      <c r="A2739" s="357" t="s">
        <v>5334</v>
      </c>
      <c r="B2739" s="358" t="s">
        <v>8438</v>
      </c>
      <c r="C2739" s="358" t="s">
        <v>8438</v>
      </c>
      <c r="D2739" s="359"/>
      <c r="E2739" s="360"/>
      <c r="F2739" s="360"/>
      <c r="G2739" s="360"/>
    </row>
    <row r="2740" spans="1:7" ht="25.5">
      <c r="A2740" s="351" t="s">
        <v>5335</v>
      </c>
      <c r="B2740" s="352"/>
      <c r="C2740" s="351" t="s">
        <v>5336</v>
      </c>
      <c r="D2740" s="354" t="s">
        <v>2</v>
      </c>
      <c r="E2740" s="282">
        <v>275.92</v>
      </c>
      <c r="F2740" s="282">
        <v>18.93</v>
      </c>
      <c r="G2740" s="282">
        <v>294.85000000000002</v>
      </c>
    </row>
    <row r="2741" spans="1:7" ht="12.75">
      <c r="A2741" s="357" t="s">
        <v>5337</v>
      </c>
      <c r="B2741" s="358" t="s">
        <v>8439</v>
      </c>
      <c r="C2741" s="358" t="s">
        <v>8439</v>
      </c>
      <c r="D2741" s="359"/>
      <c r="E2741" s="360"/>
      <c r="F2741" s="360"/>
      <c r="G2741" s="360"/>
    </row>
    <row r="2742" spans="1:7" ht="38.25">
      <c r="A2742" s="351" t="s">
        <v>5338</v>
      </c>
      <c r="B2742" s="352"/>
      <c r="C2742" s="351" t="s">
        <v>5339</v>
      </c>
      <c r="D2742" s="354" t="s">
        <v>2</v>
      </c>
      <c r="E2742" s="282">
        <v>269.87</v>
      </c>
      <c r="F2742" s="282">
        <v>14.6</v>
      </c>
      <c r="G2742" s="282">
        <v>284.47000000000003</v>
      </c>
    </row>
    <row r="2743" spans="1:7" ht="51">
      <c r="A2743" s="351" t="s">
        <v>5340</v>
      </c>
      <c r="B2743" s="352"/>
      <c r="C2743" s="351" t="s">
        <v>8440</v>
      </c>
      <c r="D2743" s="354" t="s">
        <v>2</v>
      </c>
      <c r="E2743" s="282">
        <v>316.69</v>
      </c>
      <c r="F2743" s="282">
        <v>10.96</v>
      </c>
      <c r="G2743" s="282">
        <v>327.64999999999998</v>
      </c>
    </row>
    <row r="2744" spans="1:7" ht="38.25">
      <c r="A2744" s="351" t="s">
        <v>5341</v>
      </c>
      <c r="B2744" s="352"/>
      <c r="C2744" s="351" t="s">
        <v>5342</v>
      </c>
      <c r="D2744" s="354" t="s">
        <v>2</v>
      </c>
      <c r="E2744" s="282">
        <v>318.61</v>
      </c>
      <c r="F2744" s="282">
        <v>14.6</v>
      </c>
      <c r="G2744" s="282">
        <v>333.21</v>
      </c>
    </row>
    <row r="2745" spans="1:7" ht="51">
      <c r="A2745" s="351" t="s">
        <v>5343</v>
      </c>
      <c r="B2745" s="352"/>
      <c r="C2745" s="351" t="s">
        <v>5344</v>
      </c>
      <c r="D2745" s="354" t="s">
        <v>2</v>
      </c>
      <c r="E2745" s="282">
        <v>363.02</v>
      </c>
      <c r="F2745" s="282">
        <v>14.6</v>
      </c>
      <c r="G2745" s="282">
        <v>377.62</v>
      </c>
    </row>
    <row r="2746" spans="1:7" ht="51">
      <c r="A2746" s="351" t="s">
        <v>5345</v>
      </c>
      <c r="B2746" s="352"/>
      <c r="C2746" s="351" t="s">
        <v>5346</v>
      </c>
      <c r="D2746" s="354" t="s">
        <v>2</v>
      </c>
      <c r="E2746" s="282">
        <v>349.36</v>
      </c>
      <c r="F2746" s="282">
        <v>14.6</v>
      </c>
      <c r="G2746" s="282">
        <v>363.96</v>
      </c>
    </row>
    <row r="2747" spans="1:7" ht="51">
      <c r="A2747" s="351" t="s">
        <v>5347</v>
      </c>
      <c r="B2747" s="352"/>
      <c r="C2747" s="351" t="s">
        <v>5348</v>
      </c>
      <c r="D2747" s="354" t="s">
        <v>2</v>
      </c>
      <c r="E2747" s="282">
        <v>662.84</v>
      </c>
      <c r="F2747" s="282">
        <v>14.6</v>
      </c>
      <c r="G2747" s="282">
        <v>677.44</v>
      </c>
    </row>
    <row r="2748" spans="1:7" ht="38.25">
      <c r="A2748" s="351" t="s">
        <v>5349</v>
      </c>
      <c r="B2748" s="352"/>
      <c r="C2748" s="351" t="s">
        <v>5350</v>
      </c>
      <c r="D2748" s="354" t="s">
        <v>2</v>
      </c>
      <c r="E2748" s="282">
        <v>377.47</v>
      </c>
      <c r="F2748" s="282">
        <v>14.6</v>
      </c>
      <c r="G2748" s="282">
        <v>392.07</v>
      </c>
    </row>
    <row r="2749" spans="1:7" ht="51">
      <c r="A2749" s="351" t="s">
        <v>5351</v>
      </c>
      <c r="B2749" s="352"/>
      <c r="C2749" s="351" t="s">
        <v>5352</v>
      </c>
      <c r="D2749" s="354" t="s">
        <v>2</v>
      </c>
      <c r="E2749" s="282">
        <v>375.88</v>
      </c>
      <c r="F2749" s="282">
        <v>14.6</v>
      </c>
      <c r="G2749" s="282">
        <v>390.48</v>
      </c>
    </row>
    <row r="2750" spans="1:7" ht="51">
      <c r="A2750" s="351" t="s">
        <v>5353</v>
      </c>
      <c r="B2750" s="352"/>
      <c r="C2750" s="351" t="s">
        <v>8441</v>
      </c>
      <c r="D2750" s="354" t="s">
        <v>2</v>
      </c>
      <c r="E2750" s="282">
        <v>298.29000000000002</v>
      </c>
      <c r="F2750" s="282">
        <v>10.96</v>
      </c>
      <c r="G2750" s="282">
        <v>309.25</v>
      </c>
    </row>
    <row r="2751" spans="1:7" ht="38.25">
      <c r="A2751" s="351" t="s">
        <v>5354</v>
      </c>
      <c r="B2751" s="352"/>
      <c r="C2751" s="351" t="s">
        <v>5355</v>
      </c>
      <c r="D2751" s="354" t="s">
        <v>2</v>
      </c>
      <c r="E2751" s="282">
        <v>352.45</v>
      </c>
      <c r="F2751" s="282">
        <v>14.6</v>
      </c>
      <c r="G2751" s="282">
        <v>367.05</v>
      </c>
    </row>
    <row r="2752" spans="1:7" ht="38.25">
      <c r="A2752" s="351" t="s">
        <v>5356</v>
      </c>
      <c r="B2752" s="352"/>
      <c r="C2752" s="351" t="s">
        <v>5357</v>
      </c>
      <c r="D2752" s="354" t="s">
        <v>2</v>
      </c>
      <c r="E2752" s="282">
        <v>162.61000000000001</v>
      </c>
      <c r="F2752" s="282">
        <v>14.6</v>
      </c>
      <c r="G2752" s="282">
        <v>177.21</v>
      </c>
    </row>
    <row r="2753" spans="1:7" ht="38.25">
      <c r="A2753" s="351" t="s">
        <v>5358</v>
      </c>
      <c r="B2753" s="352"/>
      <c r="C2753" s="351" t="s">
        <v>8442</v>
      </c>
      <c r="D2753" s="354" t="s">
        <v>2</v>
      </c>
      <c r="E2753" s="282">
        <v>193.98</v>
      </c>
      <c r="F2753" s="282">
        <v>14.6</v>
      </c>
      <c r="G2753" s="282">
        <v>208.58</v>
      </c>
    </row>
    <row r="2754" spans="1:7" ht="38.25">
      <c r="A2754" s="351" t="s">
        <v>5359</v>
      </c>
      <c r="B2754" s="352"/>
      <c r="C2754" s="351" t="s">
        <v>5360</v>
      </c>
      <c r="D2754" s="354" t="s">
        <v>2</v>
      </c>
      <c r="E2754" s="282">
        <v>250.87</v>
      </c>
      <c r="F2754" s="282">
        <v>10.96</v>
      </c>
      <c r="G2754" s="282">
        <v>261.83</v>
      </c>
    </row>
    <row r="2755" spans="1:7" ht="51">
      <c r="A2755" s="351" t="s">
        <v>5361</v>
      </c>
      <c r="B2755" s="352"/>
      <c r="C2755" s="351" t="s">
        <v>5362</v>
      </c>
      <c r="D2755" s="354" t="s">
        <v>2</v>
      </c>
      <c r="E2755" s="282">
        <v>174.47</v>
      </c>
      <c r="F2755" s="282">
        <v>10.96</v>
      </c>
      <c r="G2755" s="282">
        <v>185.43</v>
      </c>
    </row>
    <row r="2756" spans="1:7" ht="51">
      <c r="A2756" s="351" t="s">
        <v>5363</v>
      </c>
      <c r="B2756" s="352"/>
      <c r="C2756" s="351" t="s">
        <v>8443</v>
      </c>
      <c r="D2756" s="354" t="s">
        <v>2</v>
      </c>
      <c r="E2756" s="282">
        <v>372.51</v>
      </c>
      <c r="F2756" s="282">
        <v>10.96</v>
      </c>
      <c r="G2756" s="282">
        <v>383.47</v>
      </c>
    </row>
    <row r="2757" spans="1:7" ht="12.75">
      <c r="A2757" s="361" t="s">
        <v>5364</v>
      </c>
      <c r="B2757" s="361" t="s">
        <v>8444</v>
      </c>
      <c r="C2757" s="361" t="s">
        <v>8444</v>
      </c>
      <c r="D2757" s="362"/>
      <c r="E2757" s="363"/>
      <c r="F2757" s="363"/>
      <c r="G2757" s="363"/>
    </row>
    <row r="2758" spans="1:7" ht="12.75">
      <c r="A2758" s="348" t="s">
        <v>5365</v>
      </c>
      <c r="B2758" s="348" t="s">
        <v>8445</v>
      </c>
      <c r="C2758" s="348" t="s">
        <v>8445</v>
      </c>
      <c r="D2758" s="349"/>
      <c r="E2758" s="350"/>
      <c r="F2758" s="350"/>
      <c r="G2758" s="350"/>
    </row>
    <row r="2759" spans="1:7" ht="25.5">
      <c r="A2759" s="351" t="s">
        <v>5366</v>
      </c>
      <c r="B2759" s="352"/>
      <c r="C2759" s="351" t="s">
        <v>5367</v>
      </c>
      <c r="D2759" s="354" t="s">
        <v>2</v>
      </c>
      <c r="E2759" s="282">
        <v>47.74</v>
      </c>
      <c r="F2759" s="282">
        <v>9.14</v>
      </c>
      <c r="G2759" s="282">
        <v>56.88</v>
      </c>
    </row>
    <row r="2760" spans="1:7" ht="25.5">
      <c r="A2760" s="351" t="s">
        <v>426</v>
      </c>
      <c r="B2760" s="352"/>
      <c r="C2760" s="351" t="s">
        <v>425</v>
      </c>
      <c r="D2760" s="354" t="s">
        <v>2</v>
      </c>
      <c r="E2760" s="282">
        <v>65.23</v>
      </c>
      <c r="F2760" s="282">
        <v>9.14</v>
      </c>
      <c r="G2760" s="282">
        <v>74.37</v>
      </c>
    </row>
    <row r="2761" spans="1:7" ht="12.75">
      <c r="A2761" s="351" t="s">
        <v>5368</v>
      </c>
      <c r="B2761" s="352"/>
      <c r="C2761" s="351" t="s">
        <v>5369</v>
      </c>
      <c r="D2761" s="354" t="s">
        <v>2</v>
      </c>
      <c r="E2761" s="282">
        <v>36.869999999999997</v>
      </c>
      <c r="F2761" s="282">
        <v>9.14</v>
      </c>
      <c r="G2761" s="282">
        <v>46.01</v>
      </c>
    </row>
    <row r="2762" spans="1:7" ht="12.75">
      <c r="A2762" s="351" t="s">
        <v>5370</v>
      </c>
      <c r="B2762" s="352"/>
      <c r="C2762" s="351" t="s">
        <v>5371</v>
      </c>
      <c r="D2762" s="354" t="s">
        <v>2</v>
      </c>
      <c r="E2762" s="282">
        <v>26.66</v>
      </c>
      <c r="F2762" s="282">
        <v>9.14</v>
      </c>
      <c r="G2762" s="282">
        <v>35.799999999999997</v>
      </c>
    </row>
    <row r="2763" spans="1:7" ht="25.5">
      <c r="A2763" s="351" t="s">
        <v>5372</v>
      </c>
      <c r="B2763" s="352"/>
      <c r="C2763" s="351" t="s">
        <v>5373</v>
      </c>
      <c r="D2763" s="354" t="s">
        <v>2</v>
      </c>
      <c r="E2763" s="282">
        <v>4.08</v>
      </c>
      <c r="F2763" s="282">
        <v>9.14</v>
      </c>
      <c r="G2763" s="282">
        <v>13.22</v>
      </c>
    </row>
    <row r="2764" spans="1:7" ht="25.5">
      <c r="A2764" s="351" t="s">
        <v>5374</v>
      </c>
      <c r="B2764" s="352"/>
      <c r="C2764" s="351" t="s">
        <v>5375</v>
      </c>
      <c r="D2764" s="354" t="s">
        <v>2</v>
      </c>
      <c r="E2764" s="282">
        <v>6.24</v>
      </c>
      <c r="F2764" s="282">
        <v>9.14</v>
      </c>
      <c r="G2764" s="282">
        <v>15.38</v>
      </c>
    </row>
    <row r="2765" spans="1:7" ht="25.5">
      <c r="A2765" s="351" t="s">
        <v>5376</v>
      </c>
      <c r="B2765" s="352"/>
      <c r="C2765" s="351" t="s">
        <v>5377</v>
      </c>
      <c r="D2765" s="354" t="s">
        <v>2</v>
      </c>
      <c r="E2765" s="282">
        <v>5.73</v>
      </c>
      <c r="F2765" s="282">
        <v>9.14</v>
      </c>
      <c r="G2765" s="282">
        <v>14.87</v>
      </c>
    </row>
    <row r="2766" spans="1:7" ht="25.5">
      <c r="A2766" s="351" t="s">
        <v>424</v>
      </c>
      <c r="B2766" s="352"/>
      <c r="C2766" s="351" t="s">
        <v>423</v>
      </c>
      <c r="D2766" s="354" t="s">
        <v>2</v>
      </c>
      <c r="E2766" s="282">
        <v>8.1300000000000008</v>
      </c>
      <c r="F2766" s="282">
        <v>9.14</v>
      </c>
      <c r="G2766" s="282">
        <v>17.27</v>
      </c>
    </row>
    <row r="2767" spans="1:7" ht="12.75">
      <c r="A2767" s="357" t="s">
        <v>5378</v>
      </c>
      <c r="B2767" s="358" t="s">
        <v>8446</v>
      </c>
      <c r="C2767" s="358" t="s">
        <v>8446</v>
      </c>
      <c r="D2767" s="359"/>
      <c r="E2767" s="360"/>
      <c r="F2767" s="360"/>
      <c r="G2767" s="360"/>
    </row>
    <row r="2768" spans="1:7" ht="25.5">
      <c r="A2768" s="351" t="s">
        <v>5379</v>
      </c>
      <c r="B2768" s="352"/>
      <c r="C2768" s="351" t="s">
        <v>5380</v>
      </c>
      <c r="D2768" s="354" t="s">
        <v>2</v>
      </c>
      <c r="E2768" s="282">
        <v>3.36</v>
      </c>
      <c r="F2768" s="282">
        <v>9.14</v>
      </c>
      <c r="G2768" s="282">
        <v>12.5</v>
      </c>
    </row>
    <row r="2769" spans="1:7" ht="25.5">
      <c r="A2769" s="351" t="s">
        <v>5381</v>
      </c>
      <c r="B2769" s="352"/>
      <c r="C2769" s="351" t="s">
        <v>5382</v>
      </c>
      <c r="D2769" s="354" t="s">
        <v>2</v>
      </c>
      <c r="E2769" s="282">
        <v>9.39</v>
      </c>
      <c r="F2769" s="282">
        <v>9.14</v>
      </c>
      <c r="G2769" s="282">
        <v>18.53</v>
      </c>
    </row>
    <row r="2770" spans="1:7" ht="25.5">
      <c r="A2770" s="351" t="s">
        <v>5383</v>
      </c>
      <c r="B2770" s="352"/>
      <c r="C2770" s="351" t="s">
        <v>5384</v>
      </c>
      <c r="D2770" s="354" t="s">
        <v>2</v>
      </c>
      <c r="E2770" s="282">
        <v>3.3</v>
      </c>
      <c r="F2770" s="282">
        <v>9.14</v>
      </c>
      <c r="G2770" s="282">
        <v>12.44</v>
      </c>
    </row>
    <row r="2771" spans="1:7" ht="25.5">
      <c r="A2771" s="351" t="s">
        <v>5385</v>
      </c>
      <c r="B2771" s="352"/>
      <c r="C2771" s="351" t="s">
        <v>5386</v>
      </c>
      <c r="D2771" s="354" t="s">
        <v>2</v>
      </c>
      <c r="E2771" s="282">
        <v>4.68</v>
      </c>
      <c r="F2771" s="282">
        <v>9.14</v>
      </c>
      <c r="G2771" s="282">
        <v>13.82</v>
      </c>
    </row>
    <row r="2772" spans="1:7" ht="25.5">
      <c r="A2772" s="351" t="s">
        <v>5387</v>
      </c>
      <c r="B2772" s="352"/>
      <c r="C2772" s="351" t="s">
        <v>5388</v>
      </c>
      <c r="D2772" s="354" t="s">
        <v>2</v>
      </c>
      <c r="E2772" s="282">
        <v>8.75</v>
      </c>
      <c r="F2772" s="282">
        <v>9.14</v>
      </c>
      <c r="G2772" s="282">
        <v>17.89</v>
      </c>
    </row>
    <row r="2773" spans="1:7" ht="25.5">
      <c r="A2773" s="351" t="s">
        <v>5389</v>
      </c>
      <c r="B2773" s="352"/>
      <c r="C2773" s="351" t="s">
        <v>5390</v>
      </c>
      <c r="D2773" s="354" t="s">
        <v>2</v>
      </c>
      <c r="E2773" s="282">
        <v>10.91</v>
      </c>
      <c r="F2773" s="282">
        <v>9.14</v>
      </c>
      <c r="G2773" s="282">
        <v>20.05</v>
      </c>
    </row>
    <row r="2774" spans="1:7" ht="12.75">
      <c r="A2774" s="357" t="s">
        <v>5391</v>
      </c>
      <c r="B2774" s="358" t="s">
        <v>8447</v>
      </c>
      <c r="C2774" s="358" t="s">
        <v>8447</v>
      </c>
      <c r="D2774" s="359"/>
      <c r="E2774" s="360"/>
      <c r="F2774" s="360"/>
      <c r="G2774" s="360"/>
    </row>
    <row r="2775" spans="1:7" ht="25.5">
      <c r="A2775" s="351" t="s">
        <v>5392</v>
      </c>
      <c r="B2775" s="352"/>
      <c r="C2775" s="351" t="s">
        <v>5393</v>
      </c>
      <c r="D2775" s="354" t="s">
        <v>2</v>
      </c>
      <c r="E2775" s="282">
        <v>6.81</v>
      </c>
      <c r="F2775" s="282">
        <v>9.14</v>
      </c>
      <c r="G2775" s="282">
        <v>15.95</v>
      </c>
    </row>
    <row r="2776" spans="1:7" ht="25.5">
      <c r="A2776" s="351" t="s">
        <v>5394</v>
      </c>
      <c r="B2776" s="352"/>
      <c r="C2776" s="351" t="s">
        <v>5395</v>
      </c>
      <c r="D2776" s="354" t="s">
        <v>2</v>
      </c>
      <c r="E2776" s="282">
        <v>9.61</v>
      </c>
      <c r="F2776" s="282">
        <v>9.14</v>
      </c>
      <c r="G2776" s="282">
        <v>18.75</v>
      </c>
    </row>
    <row r="2777" spans="1:7" ht="25.5">
      <c r="A2777" s="351" t="s">
        <v>5396</v>
      </c>
      <c r="B2777" s="352"/>
      <c r="C2777" s="351" t="s">
        <v>5397</v>
      </c>
      <c r="D2777" s="354" t="s">
        <v>2</v>
      </c>
      <c r="E2777" s="282">
        <v>8.33</v>
      </c>
      <c r="F2777" s="282">
        <v>9.14</v>
      </c>
      <c r="G2777" s="282">
        <v>17.47</v>
      </c>
    </row>
    <row r="2778" spans="1:7" ht="25.5">
      <c r="A2778" s="351" t="s">
        <v>5398</v>
      </c>
      <c r="B2778" s="352"/>
      <c r="C2778" s="351" t="s">
        <v>5399</v>
      </c>
      <c r="D2778" s="354" t="s">
        <v>2</v>
      </c>
      <c r="E2778" s="282">
        <v>11.41</v>
      </c>
      <c r="F2778" s="282">
        <v>9.14</v>
      </c>
      <c r="G2778" s="282">
        <v>20.55</v>
      </c>
    </row>
    <row r="2779" spans="1:7" ht="12.75">
      <c r="A2779" s="357" t="s">
        <v>5400</v>
      </c>
      <c r="B2779" s="358" t="s">
        <v>8448</v>
      </c>
      <c r="C2779" s="358" t="s">
        <v>8448</v>
      </c>
      <c r="D2779" s="359"/>
      <c r="E2779" s="360"/>
      <c r="F2779" s="360"/>
      <c r="G2779" s="360"/>
    </row>
    <row r="2780" spans="1:7" ht="25.5">
      <c r="A2780" s="351" t="s">
        <v>5401</v>
      </c>
      <c r="B2780" s="352"/>
      <c r="C2780" s="351" t="s">
        <v>5402</v>
      </c>
      <c r="D2780" s="354" t="s">
        <v>2</v>
      </c>
      <c r="E2780" s="282">
        <v>7.83</v>
      </c>
      <c r="F2780" s="282">
        <v>9.14</v>
      </c>
      <c r="G2780" s="282">
        <v>16.97</v>
      </c>
    </row>
    <row r="2781" spans="1:7" ht="12.75">
      <c r="A2781" s="351" t="s">
        <v>5403</v>
      </c>
      <c r="B2781" s="352"/>
      <c r="C2781" s="351" t="s">
        <v>5404</v>
      </c>
      <c r="D2781" s="354" t="s">
        <v>2</v>
      </c>
      <c r="E2781" s="282">
        <v>6.13</v>
      </c>
      <c r="F2781" s="282">
        <v>9.14</v>
      </c>
      <c r="G2781" s="282">
        <v>15.27</v>
      </c>
    </row>
    <row r="2782" spans="1:7" ht="12.75">
      <c r="A2782" s="351" t="s">
        <v>5405</v>
      </c>
      <c r="B2782" s="352"/>
      <c r="C2782" s="351" t="s">
        <v>5406</v>
      </c>
      <c r="D2782" s="354" t="s">
        <v>2</v>
      </c>
      <c r="E2782" s="282">
        <v>41.62</v>
      </c>
      <c r="F2782" s="282">
        <v>9.14</v>
      </c>
      <c r="G2782" s="282">
        <v>50.76</v>
      </c>
    </row>
    <row r="2783" spans="1:7" ht="25.5">
      <c r="A2783" s="351" t="s">
        <v>5407</v>
      </c>
      <c r="B2783" s="352"/>
      <c r="C2783" s="351" t="s">
        <v>5408</v>
      </c>
      <c r="D2783" s="354" t="s">
        <v>2</v>
      </c>
      <c r="E2783" s="282">
        <v>98.38</v>
      </c>
      <c r="F2783" s="282">
        <v>10.96</v>
      </c>
      <c r="G2783" s="282">
        <v>109.34</v>
      </c>
    </row>
    <row r="2784" spans="1:7" ht="12.75">
      <c r="A2784" s="351" t="s">
        <v>5409</v>
      </c>
      <c r="B2784" s="352"/>
      <c r="C2784" s="351" t="s">
        <v>5410</v>
      </c>
      <c r="D2784" s="354" t="s">
        <v>16</v>
      </c>
      <c r="E2784" s="282">
        <v>47.01</v>
      </c>
      <c r="F2784" s="282">
        <v>10.96</v>
      </c>
      <c r="G2784" s="282">
        <v>57.97</v>
      </c>
    </row>
    <row r="2785" spans="1:7" ht="25.5">
      <c r="A2785" s="351" t="s">
        <v>5411</v>
      </c>
      <c r="B2785" s="352"/>
      <c r="C2785" s="351" t="s">
        <v>5412</v>
      </c>
      <c r="D2785" s="354" t="s">
        <v>2</v>
      </c>
      <c r="E2785" s="282">
        <v>13.01</v>
      </c>
      <c r="F2785" s="282">
        <v>9.14</v>
      </c>
      <c r="G2785" s="282">
        <v>22.15</v>
      </c>
    </row>
    <row r="2786" spans="1:7" ht="25.5">
      <c r="A2786" s="351" t="s">
        <v>5413</v>
      </c>
      <c r="B2786" s="352"/>
      <c r="C2786" s="351" t="s">
        <v>5414</v>
      </c>
      <c r="D2786" s="354" t="s">
        <v>2</v>
      </c>
      <c r="E2786" s="282">
        <v>19.079999999999998</v>
      </c>
      <c r="F2786" s="282">
        <v>9.14</v>
      </c>
      <c r="G2786" s="282">
        <v>28.22</v>
      </c>
    </row>
    <row r="2787" spans="1:7" ht="12.75">
      <c r="A2787" s="357" t="s">
        <v>5415</v>
      </c>
      <c r="B2787" s="358" t="s">
        <v>8449</v>
      </c>
      <c r="C2787" s="358" t="s">
        <v>8449</v>
      </c>
      <c r="D2787" s="359"/>
      <c r="E2787" s="360"/>
      <c r="F2787" s="360"/>
      <c r="G2787" s="360"/>
    </row>
    <row r="2788" spans="1:7" ht="25.5">
      <c r="A2788" s="351" t="s">
        <v>5416</v>
      </c>
      <c r="B2788" s="352"/>
      <c r="C2788" s="351" t="s">
        <v>5417</v>
      </c>
      <c r="D2788" s="354" t="s">
        <v>2</v>
      </c>
      <c r="E2788" s="282">
        <v>25.1</v>
      </c>
      <c r="F2788" s="282">
        <v>9.14</v>
      </c>
      <c r="G2788" s="282">
        <v>34.24</v>
      </c>
    </row>
    <row r="2789" spans="1:7" ht="25.5">
      <c r="A2789" s="351" t="s">
        <v>5418</v>
      </c>
      <c r="B2789" s="352"/>
      <c r="C2789" s="351" t="s">
        <v>5419</v>
      </c>
      <c r="D2789" s="354" t="s">
        <v>2</v>
      </c>
      <c r="E2789" s="282">
        <v>9.58</v>
      </c>
      <c r="F2789" s="282">
        <v>9.14</v>
      </c>
      <c r="G2789" s="282">
        <v>18.72</v>
      </c>
    </row>
    <row r="2790" spans="1:7" ht="25.5">
      <c r="A2790" s="351" t="s">
        <v>5420</v>
      </c>
      <c r="B2790" s="352"/>
      <c r="C2790" s="351" t="s">
        <v>5421</v>
      </c>
      <c r="D2790" s="354" t="s">
        <v>2</v>
      </c>
      <c r="E2790" s="282">
        <v>53.97</v>
      </c>
      <c r="F2790" s="282">
        <v>9.14</v>
      </c>
      <c r="G2790" s="282">
        <v>63.11</v>
      </c>
    </row>
    <row r="2791" spans="1:7" ht="25.5">
      <c r="A2791" s="351" t="s">
        <v>5422</v>
      </c>
      <c r="B2791" s="352"/>
      <c r="C2791" s="351" t="s">
        <v>5423</v>
      </c>
      <c r="D2791" s="354" t="s">
        <v>2</v>
      </c>
      <c r="E2791" s="282">
        <v>39.03</v>
      </c>
      <c r="F2791" s="282">
        <v>9.14</v>
      </c>
      <c r="G2791" s="282">
        <v>48.17</v>
      </c>
    </row>
    <row r="2792" spans="1:7" ht="25.5">
      <c r="A2792" s="351" t="s">
        <v>5424</v>
      </c>
      <c r="B2792" s="352"/>
      <c r="C2792" s="351" t="s">
        <v>5425</v>
      </c>
      <c r="D2792" s="354" t="s">
        <v>2</v>
      </c>
      <c r="E2792" s="282">
        <v>79.45</v>
      </c>
      <c r="F2792" s="282">
        <v>9.14</v>
      </c>
      <c r="G2792" s="282">
        <v>88.59</v>
      </c>
    </row>
    <row r="2793" spans="1:7" ht="12.75">
      <c r="A2793" s="351" t="s">
        <v>417</v>
      </c>
      <c r="B2793" s="352"/>
      <c r="C2793" s="351" t="s">
        <v>416</v>
      </c>
      <c r="D2793" s="354" t="s">
        <v>2</v>
      </c>
      <c r="E2793" s="282">
        <v>12.79</v>
      </c>
      <c r="F2793" s="282">
        <v>36.5</v>
      </c>
      <c r="G2793" s="282">
        <v>49.29</v>
      </c>
    </row>
    <row r="2794" spans="1:7" ht="12.75">
      <c r="A2794" s="351" t="s">
        <v>5426</v>
      </c>
      <c r="B2794" s="352"/>
      <c r="C2794" s="351" t="s">
        <v>5427</v>
      </c>
      <c r="D2794" s="354" t="s">
        <v>2</v>
      </c>
      <c r="E2794" s="282">
        <v>12.41</v>
      </c>
      <c r="F2794" s="282">
        <v>3.66</v>
      </c>
      <c r="G2794" s="282">
        <v>16.07</v>
      </c>
    </row>
    <row r="2795" spans="1:7" ht="25.5">
      <c r="A2795" s="351" t="s">
        <v>5428</v>
      </c>
      <c r="B2795" s="352"/>
      <c r="C2795" s="351" t="s">
        <v>5429</v>
      </c>
      <c r="D2795" s="354" t="s">
        <v>2</v>
      </c>
      <c r="E2795" s="282">
        <v>15.31</v>
      </c>
      <c r="F2795" s="282">
        <v>3.66</v>
      </c>
      <c r="G2795" s="282">
        <v>18.97</v>
      </c>
    </row>
    <row r="2796" spans="1:7" ht="12.75">
      <c r="A2796" s="351" t="s">
        <v>5430</v>
      </c>
      <c r="B2796" s="352"/>
      <c r="C2796" s="351" t="s">
        <v>5431</v>
      </c>
      <c r="D2796" s="354" t="s">
        <v>2</v>
      </c>
      <c r="E2796" s="282">
        <v>3.74</v>
      </c>
      <c r="F2796" s="282">
        <v>3.66</v>
      </c>
      <c r="G2796" s="282">
        <v>7.4</v>
      </c>
    </row>
    <row r="2797" spans="1:7" ht="12.75">
      <c r="A2797" s="351" t="s">
        <v>5432</v>
      </c>
      <c r="B2797" s="352"/>
      <c r="C2797" s="351" t="s">
        <v>5433</v>
      </c>
      <c r="D2797" s="354" t="s">
        <v>2</v>
      </c>
      <c r="E2797" s="282">
        <v>2.99</v>
      </c>
      <c r="F2797" s="282">
        <v>3.66</v>
      </c>
      <c r="G2797" s="282">
        <v>6.65</v>
      </c>
    </row>
    <row r="2798" spans="1:7" ht="25.5">
      <c r="A2798" s="351" t="s">
        <v>5434</v>
      </c>
      <c r="B2798" s="352"/>
      <c r="C2798" s="351" t="s">
        <v>5435</v>
      </c>
      <c r="D2798" s="354" t="s">
        <v>16</v>
      </c>
      <c r="E2798" s="282">
        <v>7.68</v>
      </c>
      <c r="F2798" s="282">
        <v>14.6</v>
      </c>
      <c r="G2798" s="282">
        <v>22.28</v>
      </c>
    </row>
    <row r="2799" spans="1:7" ht="12.75">
      <c r="A2799" s="351" t="s">
        <v>5436</v>
      </c>
      <c r="B2799" s="352"/>
      <c r="C2799" s="351" t="s">
        <v>5437</v>
      </c>
      <c r="D2799" s="354" t="s">
        <v>2</v>
      </c>
      <c r="E2799" s="282">
        <v>14.81</v>
      </c>
      <c r="F2799" s="282">
        <v>9.14</v>
      </c>
      <c r="G2799" s="282">
        <v>23.95</v>
      </c>
    </row>
    <row r="2800" spans="1:7" ht="12.75">
      <c r="A2800" s="351" t="s">
        <v>5438</v>
      </c>
      <c r="B2800" s="352"/>
      <c r="C2800" s="351" t="s">
        <v>5439</v>
      </c>
      <c r="D2800" s="354" t="s">
        <v>2</v>
      </c>
      <c r="E2800" s="282">
        <v>101.98</v>
      </c>
      <c r="F2800" s="282">
        <v>18.260000000000002</v>
      </c>
      <c r="G2800" s="282">
        <v>120.24</v>
      </c>
    </row>
    <row r="2801" spans="1:7" ht="12.75">
      <c r="A2801" s="351" t="s">
        <v>5440</v>
      </c>
      <c r="B2801" s="352"/>
      <c r="C2801" s="351" t="s">
        <v>5441</v>
      </c>
      <c r="D2801" s="354" t="s">
        <v>2</v>
      </c>
      <c r="E2801" s="282">
        <v>67.23</v>
      </c>
      <c r="F2801" s="282">
        <v>18.260000000000002</v>
      </c>
      <c r="G2801" s="282">
        <v>85.49</v>
      </c>
    </row>
    <row r="2802" spans="1:7" ht="12.75">
      <c r="A2802" s="351" t="s">
        <v>5442</v>
      </c>
      <c r="B2802" s="352"/>
      <c r="C2802" s="351" t="s">
        <v>5443</v>
      </c>
      <c r="D2802" s="354" t="s">
        <v>2</v>
      </c>
      <c r="E2802" s="282">
        <v>79.83</v>
      </c>
      <c r="F2802" s="282">
        <v>18.260000000000002</v>
      </c>
      <c r="G2802" s="282">
        <v>98.09</v>
      </c>
    </row>
    <row r="2803" spans="1:7" ht="25.5">
      <c r="A2803" s="351" t="s">
        <v>5444</v>
      </c>
      <c r="B2803" s="352"/>
      <c r="C2803" s="351" t="s">
        <v>5445</v>
      </c>
      <c r="D2803" s="354" t="s">
        <v>2</v>
      </c>
      <c r="E2803" s="282">
        <v>35.24</v>
      </c>
      <c r="F2803" s="282">
        <v>9.14</v>
      </c>
      <c r="G2803" s="282">
        <v>44.38</v>
      </c>
    </row>
    <row r="2804" spans="1:7" ht="25.5">
      <c r="A2804" s="351" t="s">
        <v>5446</v>
      </c>
      <c r="B2804" s="352"/>
      <c r="C2804" s="351" t="s">
        <v>5447</v>
      </c>
      <c r="D2804" s="354" t="s">
        <v>2</v>
      </c>
      <c r="E2804" s="282">
        <v>2.34</v>
      </c>
      <c r="F2804" s="282">
        <v>7.3</v>
      </c>
      <c r="G2804" s="282">
        <v>9.64</v>
      </c>
    </row>
    <row r="2805" spans="1:7" ht="25.5">
      <c r="A2805" s="351" t="s">
        <v>5448</v>
      </c>
      <c r="B2805" s="352"/>
      <c r="C2805" s="351" t="s">
        <v>5449</v>
      </c>
      <c r="D2805" s="354" t="s">
        <v>2</v>
      </c>
      <c r="E2805" s="282">
        <v>7.35</v>
      </c>
      <c r="F2805" s="282">
        <v>9.14</v>
      </c>
      <c r="G2805" s="282">
        <v>16.489999999999998</v>
      </c>
    </row>
    <row r="2806" spans="1:7" ht="25.5">
      <c r="A2806" s="351" t="s">
        <v>5450</v>
      </c>
      <c r="B2806" s="352"/>
      <c r="C2806" s="351" t="s">
        <v>8450</v>
      </c>
      <c r="D2806" s="354" t="s">
        <v>16</v>
      </c>
      <c r="E2806" s="282">
        <v>10.95</v>
      </c>
      <c r="F2806" s="282">
        <v>18.260000000000002</v>
      </c>
      <c r="G2806" s="282">
        <v>29.21</v>
      </c>
    </row>
    <row r="2807" spans="1:7" ht="25.5">
      <c r="A2807" s="351" t="s">
        <v>5451</v>
      </c>
      <c r="B2807" s="352"/>
      <c r="C2807" s="351" t="s">
        <v>5452</v>
      </c>
      <c r="D2807" s="354" t="s">
        <v>2</v>
      </c>
      <c r="E2807" s="282">
        <v>7.13</v>
      </c>
      <c r="F2807" s="282">
        <v>9.14</v>
      </c>
      <c r="G2807" s="282">
        <v>16.27</v>
      </c>
    </row>
    <row r="2808" spans="1:7" ht="25.5">
      <c r="A2808" s="351" t="s">
        <v>5453</v>
      </c>
      <c r="B2808" s="352"/>
      <c r="C2808" s="351" t="s">
        <v>5454</v>
      </c>
      <c r="D2808" s="354" t="s">
        <v>2</v>
      </c>
      <c r="E2808" s="282">
        <v>14.57</v>
      </c>
      <c r="F2808" s="282">
        <v>7.3</v>
      </c>
      <c r="G2808" s="282">
        <v>21.87</v>
      </c>
    </row>
    <row r="2809" spans="1:7" ht="25.5">
      <c r="A2809" s="351" t="s">
        <v>5455</v>
      </c>
      <c r="B2809" s="352"/>
      <c r="C2809" s="351" t="s">
        <v>5456</v>
      </c>
      <c r="D2809" s="354" t="s">
        <v>2</v>
      </c>
      <c r="E2809" s="282">
        <v>3.55</v>
      </c>
      <c r="F2809" s="282">
        <v>9.14</v>
      </c>
      <c r="G2809" s="282">
        <v>12.69</v>
      </c>
    </row>
    <row r="2810" spans="1:7" ht="25.5">
      <c r="A2810" s="351" t="s">
        <v>5457</v>
      </c>
      <c r="B2810" s="352"/>
      <c r="C2810" s="351" t="s">
        <v>5458</v>
      </c>
      <c r="D2810" s="354" t="s">
        <v>2</v>
      </c>
      <c r="E2810" s="282">
        <v>27.5</v>
      </c>
      <c r="F2810" s="282">
        <v>1.84</v>
      </c>
      <c r="G2810" s="282">
        <v>29.34</v>
      </c>
    </row>
    <row r="2811" spans="1:7" ht="25.5">
      <c r="A2811" s="351" t="s">
        <v>5459</v>
      </c>
      <c r="B2811" s="352"/>
      <c r="C2811" s="351" t="s">
        <v>5460</v>
      </c>
      <c r="D2811" s="354" t="s">
        <v>2</v>
      </c>
      <c r="E2811" s="282">
        <v>15.17</v>
      </c>
      <c r="F2811" s="282">
        <v>9.14</v>
      </c>
      <c r="G2811" s="282">
        <v>24.31</v>
      </c>
    </row>
    <row r="2812" spans="1:7" ht="25.5">
      <c r="A2812" s="351" t="s">
        <v>5461</v>
      </c>
      <c r="B2812" s="352"/>
      <c r="C2812" s="351" t="s">
        <v>5462</v>
      </c>
      <c r="D2812" s="354" t="s">
        <v>2</v>
      </c>
      <c r="E2812" s="282">
        <v>23.52</v>
      </c>
      <c r="F2812" s="282">
        <v>9.14</v>
      </c>
      <c r="G2812" s="282">
        <v>32.659999999999997</v>
      </c>
    </row>
    <row r="2813" spans="1:7" ht="25.5">
      <c r="A2813" s="351" t="s">
        <v>5463</v>
      </c>
      <c r="B2813" s="352"/>
      <c r="C2813" s="351" t="s">
        <v>5464</v>
      </c>
      <c r="D2813" s="354" t="s">
        <v>2</v>
      </c>
      <c r="E2813" s="282">
        <v>32.35</v>
      </c>
      <c r="F2813" s="282">
        <v>9.14</v>
      </c>
      <c r="G2813" s="282">
        <v>41.49</v>
      </c>
    </row>
    <row r="2814" spans="1:7" ht="25.5">
      <c r="A2814" s="351" t="s">
        <v>5465</v>
      </c>
      <c r="B2814" s="352"/>
      <c r="C2814" s="351" t="s">
        <v>8451</v>
      </c>
      <c r="D2814" s="354" t="s">
        <v>16</v>
      </c>
      <c r="E2814" s="282">
        <v>44.53</v>
      </c>
      <c r="F2814" s="282">
        <v>18.260000000000002</v>
      </c>
      <c r="G2814" s="282">
        <v>62.79</v>
      </c>
    </row>
    <row r="2815" spans="1:7" ht="25.5">
      <c r="A2815" s="351" t="s">
        <v>5466</v>
      </c>
      <c r="B2815" s="352"/>
      <c r="C2815" s="351" t="s">
        <v>5467</v>
      </c>
      <c r="D2815" s="354" t="s">
        <v>2</v>
      </c>
      <c r="E2815" s="282">
        <v>392.88</v>
      </c>
      <c r="F2815" s="282">
        <v>36.5</v>
      </c>
      <c r="G2815" s="282">
        <v>429.38</v>
      </c>
    </row>
    <row r="2816" spans="1:7" ht="25.5">
      <c r="A2816" s="351" t="s">
        <v>5468</v>
      </c>
      <c r="B2816" s="352"/>
      <c r="C2816" s="351" t="s">
        <v>5469</v>
      </c>
      <c r="D2816" s="354" t="s">
        <v>2</v>
      </c>
      <c r="E2816" s="282">
        <v>231.51</v>
      </c>
      <c r="F2816" s="282">
        <v>36.5</v>
      </c>
      <c r="G2816" s="282">
        <v>268.01</v>
      </c>
    </row>
    <row r="2817" spans="1:7" ht="25.5">
      <c r="A2817" s="351" t="s">
        <v>5470</v>
      </c>
      <c r="B2817" s="352"/>
      <c r="C2817" s="351" t="s">
        <v>5471</v>
      </c>
      <c r="D2817" s="354" t="s">
        <v>2</v>
      </c>
      <c r="E2817" s="282">
        <v>1.1399999999999999</v>
      </c>
      <c r="F2817" s="282">
        <v>1.49</v>
      </c>
      <c r="G2817" s="282">
        <v>2.63</v>
      </c>
    </row>
    <row r="2818" spans="1:7" ht="25.5">
      <c r="A2818" s="351" t="s">
        <v>5472</v>
      </c>
      <c r="B2818" s="352"/>
      <c r="C2818" s="351" t="s">
        <v>5473</v>
      </c>
      <c r="D2818" s="354" t="s">
        <v>2</v>
      </c>
      <c r="E2818" s="282">
        <v>3.33</v>
      </c>
      <c r="F2818" s="282">
        <v>9.14</v>
      </c>
      <c r="G2818" s="282">
        <v>12.47</v>
      </c>
    </row>
    <row r="2819" spans="1:7" ht="25.5">
      <c r="A2819" s="351" t="s">
        <v>422</v>
      </c>
      <c r="B2819" s="352"/>
      <c r="C2819" s="351" t="s">
        <v>8452</v>
      </c>
      <c r="D2819" s="354" t="s">
        <v>16</v>
      </c>
      <c r="E2819" s="282">
        <v>4.04</v>
      </c>
      <c r="F2819" s="282">
        <v>18.260000000000002</v>
      </c>
      <c r="G2819" s="282">
        <v>22.3</v>
      </c>
    </row>
    <row r="2820" spans="1:7" ht="25.5">
      <c r="A2820" s="351" t="s">
        <v>5474</v>
      </c>
      <c r="B2820" s="352"/>
      <c r="C2820" s="351" t="s">
        <v>5475</v>
      </c>
      <c r="D2820" s="354" t="s">
        <v>2</v>
      </c>
      <c r="E2820" s="282">
        <v>8.81</v>
      </c>
      <c r="F2820" s="282">
        <v>3.66</v>
      </c>
      <c r="G2820" s="282">
        <v>12.47</v>
      </c>
    </row>
    <row r="2821" spans="1:7" ht="38.25">
      <c r="A2821" s="351" t="s">
        <v>5476</v>
      </c>
      <c r="B2821" s="352"/>
      <c r="C2821" s="351" t="s">
        <v>5477</v>
      </c>
      <c r="D2821" s="354" t="s">
        <v>2</v>
      </c>
      <c r="E2821" s="282">
        <v>3.39</v>
      </c>
      <c r="F2821" s="282">
        <v>9.14</v>
      </c>
      <c r="G2821" s="282">
        <v>12.53</v>
      </c>
    </row>
    <row r="2822" spans="1:7" ht="25.5">
      <c r="A2822" s="351" t="s">
        <v>5478</v>
      </c>
      <c r="B2822" s="352"/>
      <c r="C2822" s="351" t="s">
        <v>5479</v>
      </c>
      <c r="D2822" s="354" t="s">
        <v>2</v>
      </c>
      <c r="E2822" s="282">
        <v>2.73</v>
      </c>
      <c r="F2822" s="282">
        <v>9.14</v>
      </c>
      <c r="G2822" s="282">
        <v>11.87</v>
      </c>
    </row>
    <row r="2823" spans="1:7" ht="25.5">
      <c r="A2823" s="351" t="s">
        <v>5480</v>
      </c>
      <c r="B2823" s="352"/>
      <c r="C2823" s="351" t="s">
        <v>5481</v>
      </c>
      <c r="D2823" s="354" t="s">
        <v>16</v>
      </c>
      <c r="E2823" s="282">
        <v>45.16</v>
      </c>
      <c r="F2823" s="282">
        <v>9.14</v>
      </c>
      <c r="G2823" s="282">
        <v>54.3</v>
      </c>
    </row>
    <row r="2824" spans="1:7" ht="25.5">
      <c r="A2824" s="351" t="s">
        <v>5482</v>
      </c>
      <c r="B2824" s="352"/>
      <c r="C2824" s="351" t="s">
        <v>5483</v>
      </c>
      <c r="D2824" s="354" t="s">
        <v>2</v>
      </c>
      <c r="E2824" s="282">
        <v>36.630000000000003</v>
      </c>
      <c r="F2824" s="282">
        <v>9.14</v>
      </c>
      <c r="G2824" s="282">
        <v>45.77</v>
      </c>
    </row>
    <row r="2825" spans="1:7" ht="25.5">
      <c r="A2825" s="351" t="s">
        <v>5484</v>
      </c>
      <c r="B2825" s="352"/>
      <c r="C2825" s="351" t="s">
        <v>5485</v>
      </c>
      <c r="D2825" s="354" t="s">
        <v>2</v>
      </c>
      <c r="E2825" s="282">
        <v>37.65</v>
      </c>
      <c r="F2825" s="282">
        <v>9.14</v>
      </c>
      <c r="G2825" s="282">
        <v>46.79</v>
      </c>
    </row>
    <row r="2826" spans="1:7" ht="25.5">
      <c r="A2826" s="351" t="s">
        <v>5486</v>
      </c>
      <c r="B2826" s="352"/>
      <c r="C2826" s="351" t="s">
        <v>5487</v>
      </c>
      <c r="D2826" s="354" t="s">
        <v>2</v>
      </c>
      <c r="E2826" s="282">
        <v>2.76</v>
      </c>
      <c r="F2826" s="282">
        <v>9.14</v>
      </c>
      <c r="G2826" s="282">
        <v>11.9</v>
      </c>
    </row>
    <row r="2827" spans="1:7" ht="25.5">
      <c r="A2827" s="351" t="s">
        <v>5488</v>
      </c>
      <c r="B2827" s="352"/>
      <c r="C2827" s="351" t="s">
        <v>5489</v>
      </c>
      <c r="D2827" s="354" t="s">
        <v>2</v>
      </c>
      <c r="E2827" s="282">
        <v>3.39</v>
      </c>
      <c r="F2827" s="282">
        <v>9.14</v>
      </c>
      <c r="G2827" s="282">
        <v>12.53</v>
      </c>
    </row>
    <row r="2828" spans="1:7" ht="25.5">
      <c r="A2828" s="351" t="s">
        <v>5490</v>
      </c>
      <c r="B2828" s="352"/>
      <c r="C2828" s="351" t="s">
        <v>5491</v>
      </c>
      <c r="D2828" s="354" t="s">
        <v>2</v>
      </c>
      <c r="E2828" s="282">
        <v>4.5199999999999996</v>
      </c>
      <c r="F2828" s="282">
        <v>9.14</v>
      </c>
      <c r="G2828" s="282">
        <v>13.66</v>
      </c>
    </row>
    <row r="2829" spans="1:7" ht="25.5">
      <c r="A2829" s="351" t="s">
        <v>5492</v>
      </c>
      <c r="B2829" s="352"/>
      <c r="C2829" s="351" t="s">
        <v>5493</v>
      </c>
      <c r="D2829" s="354" t="s">
        <v>2</v>
      </c>
      <c r="E2829" s="282">
        <v>9.14</v>
      </c>
      <c r="F2829" s="282">
        <v>9.14</v>
      </c>
      <c r="G2829" s="282">
        <v>18.28</v>
      </c>
    </row>
    <row r="2830" spans="1:7" ht="38.25">
      <c r="A2830" s="351" t="s">
        <v>5494</v>
      </c>
      <c r="B2830" s="352"/>
      <c r="C2830" s="351" t="s">
        <v>5495</v>
      </c>
      <c r="D2830" s="354" t="s">
        <v>2</v>
      </c>
      <c r="E2830" s="282">
        <v>20.99</v>
      </c>
      <c r="F2830" s="282">
        <v>9.14</v>
      </c>
      <c r="G2830" s="282">
        <v>30.13</v>
      </c>
    </row>
    <row r="2831" spans="1:7" ht="38.25">
      <c r="A2831" s="351" t="s">
        <v>5496</v>
      </c>
      <c r="B2831" s="352"/>
      <c r="C2831" s="351" t="s">
        <v>5497</v>
      </c>
      <c r="D2831" s="354" t="s">
        <v>63</v>
      </c>
      <c r="E2831" s="282">
        <v>93.26</v>
      </c>
      <c r="F2831" s="282">
        <v>3.72</v>
      </c>
      <c r="G2831" s="282">
        <v>96.98</v>
      </c>
    </row>
    <row r="2832" spans="1:7" ht="12.75">
      <c r="A2832" s="357" t="s">
        <v>5498</v>
      </c>
      <c r="B2832" s="358" t="s">
        <v>8453</v>
      </c>
      <c r="C2832" s="358" t="s">
        <v>8453</v>
      </c>
      <c r="D2832" s="359"/>
      <c r="E2832" s="360"/>
      <c r="F2832" s="360"/>
      <c r="G2832" s="360"/>
    </row>
    <row r="2833" spans="1:7" ht="38.25">
      <c r="A2833" s="351" t="s">
        <v>5499</v>
      </c>
      <c r="B2833" s="352"/>
      <c r="C2833" s="351" t="s">
        <v>5500</v>
      </c>
      <c r="D2833" s="354" t="s">
        <v>2</v>
      </c>
      <c r="E2833" s="282">
        <v>5.42</v>
      </c>
      <c r="F2833" s="282">
        <v>18.260000000000002</v>
      </c>
      <c r="G2833" s="282">
        <v>23.68</v>
      </c>
    </row>
    <row r="2834" spans="1:7" ht="38.25">
      <c r="A2834" s="351" t="s">
        <v>5501</v>
      </c>
      <c r="B2834" s="352"/>
      <c r="C2834" s="351" t="s">
        <v>5502</v>
      </c>
      <c r="D2834" s="354" t="s">
        <v>2</v>
      </c>
      <c r="E2834" s="282">
        <v>10.64</v>
      </c>
      <c r="F2834" s="282">
        <v>18.260000000000002</v>
      </c>
      <c r="G2834" s="282">
        <v>28.9</v>
      </c>
    </row>
    <row r="2835" spans="1:7" ht="38.25">
      <c r="A2835" s="351" t="s">
        <v>5503</v>
      </c>
      <c r="B2835" s="352"/>
      <c r="C2835" s="351" t="s">
        <v>5504</v>
      </c>
      <c r="D2835" s="354" t="s">
        <v>2</v>
      </c>
      <c r="E2835" s="282">
        <v>10.72</v>
      </c>
      <c r="F2835" s="282">
        <v>18.260000000000002</v>
      </c>
      <c r="G2835" s="282">
        <v>28.98</v>
      </c>
    </row>
    <row r="2836" spans="1:7" ht="38.25">
      <c r="A2836" s="351" t="s">
        <v>5505</v>
      </c>
      <c r="B2836" s="352"/>
      <c r="C2836" s="351" t="s">
        <v>5506</v>
      </c>
      <c r="D2836" s="354" t="s">
        <v>2</v>
      </c>
      <c r="E2836" s="282">
        <v>18.690000000000001</v>
      </c>
      <c r="F2836" s="282">
        <v>18.260000000000002</v>
      </c>
      <c r="G2836" s="282">
        <v>36.950000000000003</v>
      </c>
    </row>
    <row r="2837" spans="1:7" ht="38.25">
      <c r="A2837" s="351" t="s">
        <v>5507</v>
      </c>
      <c r="B2837" s="352"/>
      <c r="C2837" s="351" t="s">
        <v>5508</v>
      </c>
      <c r="D2837" s="354" t="s">
        <v>2</v>
      </c>
      <c r="E2837" s="282">
        <v>5.62</v>
      </c>
      <c r="F2837" s="282">
        <v>18.260000000000002</v>
      </c>
      <c r="G2837" s="282">
        <v>23.88</v>
      </c>
    </row>
    <row r="2838" spans="1:7" ht="38.25">
      <c r="A2838" s="351" t="s">
        <v>5509</v>
      </c>
      <c r="B2838" s="352"/>
      <c r="C2838" s="351" t="s">
        <v>5510</v>
      </c>
      <c r="D2838" s="354" t="s">
        <v>2</v>
      </c>
      <c r="E2838" s="282">
        <v>10.67</v>
      </c>
      <c r="F2838" s="282">
        <v>18.260000000000002</v>
      </c>
      <c r="G2838" s="282">
        <v>28.93</v>
      </c>
    </row>
    <row r="2839" spans="1:7" ht="38.25">
      <c r="A2839" s="351" t="s">
        <v>5511</v>
      </c>
      <c r="B2839" s="352"/>
      <c r="C2839" s="351" t="s">
        <v>5512</v>
      </c>
      <c r="D2839" s="354" t="s">
        <v>2</v>
      </c>
      <c r="E2839" s="282">
        <v>5.42</v>
      </c>
      <c r="F2839" s="282">
        <v>18.260000000000002</v>
      </c>
      <c r="G2839" s="282">
        <v>23.68</v>
      </c>
    </row>
    <row r="2840" spans="1:7" ht="38.25">
      <c r="A2840" s="351" t="s">
        <v>5513</v>
      </c>
      <c r="B2840" s="352"/>
      <c r="C2840" s="351" t="s">
        <v>5514</v>
      </c>
      <c r="D2840" s="354" t="s">
        <v>2</v>
      </c>
      <c r="E2840" s="282">
        <v>19.43</v>
      </c>
      <c r="F2840" s="282">
        <v>18.260000000000002</v>
      </c>
      <c r="G2840" s="282">
        <v>37.69</v>
      </c>
    </row>
    <row r="2841" spans="1:7" ht="38.25">
      <c r="A2841" s="351" t="s">
        <v>5515</v>
      </c>
      <c r="B2841" s="352"/>
      <c r="C2841" s="351" t="s">
        <v>5516</v>
      </c>
      <c r="D2841" s="354" t="s">
        <v>2</v>
      </c>
      <c r="E2841" s="282">
        <v>11.27</v>
      </c>
      <c r="F2841" s="282">
        <v>18.260000000000002</v>
      </c>
      <c r="G2841" s="282">
        <v>29.53</v>
      </c>
    </row>
    <row r="2842" spans="1:7" ht="38.25">
      <c r="A2842" s="351" t="s">
        <v>5517</v>
      </c>
      <c r="B2842" s="352"/>
      <c r="C2842" s="351" t="s">
        <v>5518</v>
      </c>
      <c r="D2842" s="354" t="s">
        <v>2</v>
      </c>
      <c r="E2842" s="282">
        <v>19.21</v>
      </c>
      <c r="F2842" s="282">
        <v>18.260000000000002</v>
      </c>
      <c r="G2842" s="282">
        <v>37.47</v>
      </c>
    </row>
    <row r="2843" spans="1:7" ht="38.25">
      <c r="A2843" s="351" t="s">
        <v>5519</v>
      </c>
      <c r="B2843" s="352"/>
      <c r="C2843" s="351" t="s">
        <v>5520</v>
      </c>
      <c r="D2843" s="354" t="s">
        <v>2</v>
      </c>
      <c r="E2843" s="282">
        <v>11.24</v>
      </c>
      <c r="F2843" s="282">
        <v>18.260000000000002</v>
      </c>
      <c r="G2843" s="282">
        <v>29.5</v>
      </c>
    </row>
    <row r="2844" spans="1:7" ht="38.25">
      <c r="A2844" s="351" t="s">
        <v>5521</v>
      </c>
      <c r="B2844" s="352"/>
      <c r="C2844" s="351" t="s">
        <v>5522</v>
      </c>
      <c r="D2844" s="354" t="s">
        <v>2</v>
      </c>
      <c r="E2844" s="282">
        <v>10.69</v>
      </c>
      <c r="F2844" s="282">
        <v>18.260000000000002</v>
      </c>
      <c r="G2844" s="282">
        <v>28.95</v>
      </c>
    </row>
    <row r="2845" spans="1:7" ht="38.25">
      <c r="A2845" s="351" t="s">
        <v>5523</v>
      </c>
      <c r="B2845" s="352"/>
      <c r="C2845" s="351" t="s">
        <v>5524</v>
      </c>
      <c r="D2845" s="354" t="s">
        <v>2</v>
      </c>
      <c r="E2845" s="282">
        <v>10.77</v>
      </c>
      <c r="F2845" s="282">
        <v>18.260000000000002</v>
      </c>
      <c r="G2845" s="282">
        <v>29.03</v>
      </c>
    </row>
    <row r="2846" spans="1:7" ht="38.25">
      <c r="A2846" s="351" t="s">
        <v>5525</v>
      </c>
      <c r="B2846" s="352"/>
      <c r="C2846" s="351" t="s">
        <v>5526</v>
      </c>
      <c r="D2846" s="354" t="s">
        <v>2</v>
      </c>
      <c r="E2846" s="282">
        <v>5.47</v>
      </c>
      <c r="F2846" s="282">
        <v>18.260000000000002</v>
      </c>
      <c r="G2846" s="282">
        <v>23.73</v>
      </c>
    </row>
    <row r="2847" spans="1:7" ht="38.25">
      <c r="A2847" s="351" t="s">
        <v>5527</v>
      </c>
      <c r="B2847" s="352"/>
      <c r="C2847" s="351" t="s">
        <v>5528</v>
      </c>
      <c r="D2847" s="354" t="s">
        <v>2</v>
      </c>
      <c r="E2847" s="282">
        <v>10.86</v>
      </c>
      <c r="F2847" s="282">
        <v>18.260000000000002</v>
      </c>
      <c r="G2847" s="282">
        <v>29.12</v>
      </c>
    </row>
    <row r="2848" spans="1:7" ht="51">
      <c r="A2848" s="351" t="s">
        <v>5529</v>
      </c>
      <c r="B2848" s="352"/>
      <c r="C2848" s="351" t="s">
        <v>5530</v>
      </c>
      <c r="D2848" s="354" t="s">
        <v>2</v>
      </c>
      <c r="E2848" s="282">
        <v>10.84</v>
      </c>
      <c r="F2848" s="282">
        <v>18.260000000000002</v>
      </c>
      <c r="G2848" s="282">
        <v>29.1</v>
      </c>
    </row>
    <row r="2849" spans="1:7" ht="51">
      <c r="A2849" s="351" t="s">
        <v>5531</v>
      </c>
      <c r="B2849" s="352"/>
      <c r="C2849" s="351" t="s">
        <v>5532</v>
      </c>
      <c r="D2849" s="354" t="s">
        <v>2</v>
      </c>
      <c r="E2849" s="282">
        <v>10.84</v>
      </c>
      <c r="F2849" s="282">
        <v>18.260000000000002</v>
      </c>
      <c r="G2849" s="282">
        <v>29.1</v>
      </c>
    </row>
    <row r="2850" spans="1:7" ht="38.25">
      <c r="A2850" s="351" t="s">
        <v>5533</v>
      </c>
      <c r="B2850" s="352"/>
      <c r="C2850" s="351" t="s">
        <v>5534</v>
      </c>
      <c r="D2850" s="354" t="s">
        <v>2</v>
      </c>
      <c r="E2850" s="282">
        <v>5.52</v>
      </c>
      <c r="F2850" s="282">
        <v>18.260000000000002</v>
      </c>
      <c r="G2850" s="282">
        <v>23.78</v>
      </c>
    </row>
    <row r="2851" spans="1:7" ht="25.5">
      <c r="A2851" s="351" t="s">
        <v>5535</v>
      </c>
      <c r="B2851" s="352"/>
      <c r="C2851" s="351" t="s">
        <v>5536</v>
      </c>
      <c r="D2851" s="354" t="s">
        <v>2</v>
      </c>
      <c r="E2851" s="282">
        <v>5.37</v>
      </c>
      <c r="F2851" s="282">
        <v>18.260000000000002</v>
      </c>
      <c r="G2851" s="282">
        <v>23.63</v>
      </c>
    </row>
    <row r="2852" spans="1:7" ht="25.5">
      <c r="A2852" s="351" t="s">
        <v>5537</v>
      </c>
      <c r="B2852" s="352"/>
      <c r="C2852" s="351" t="s">
        <v>5538</v>
      </c>
      <c r="D2852" s="354" t="s">
        <v>2</v>
      </c>
      <c r="E2852" s="282">
        <v>10.68</v>
      </c>
      <c r="F2852" s="282">
        <v>18.260000000000002</v>
      </c>
      <c r="G2852" s="282">
        <v>28.94</v>
      </c>
    </row>
    <row r="2853" spans="1:7" ht="12.75">
      <c r="A2853" s="361" t="s">
        <v>5539</v>
      </c>
      <c r="B2853" s="361" t="s">
        <v>8454</v>
      </c>
      <c r="C2853" s="361" t="s">
        <v>8454</v>
      </c>
      <c r="D2853" s="362"/>
      <c r="E2853" s="363"/>
      <c r="F2853" s="363"/>
      <c r="G2853" s="363"/>
    </row>
    <row r="2854" spans="1:7" ht="12.75">
      <c r="A2854" s="348" t="s">
        <v>5540</v>
      </c>
      <c r="B2854" s="348" t="s">
        <v>8455</v>
      </c>
      <c r="C2854" s="348" t="s">
        <v>8455</v>
      </c>
      <c r="D2854" s="349"/>
      <c r="E2854" s="350"/>
      <c r="F2854" s="350"/>
      <c r="G2854" s="350"/>
    </row>
    <row r="2855" spans="1:7" ht="25.5">
      <c r="A2855" s="351" t="s">
        <v>5541</v>
      </c>
      <c r="B2855" s="352"/>
      <c r="C2855" s="351" t="s">
        <v>5542</v>
      </c>
      <c r="D2855" s="354" t="s">
        <v>2</v>
      </c>
      <c r="E2855" s="282">
        <v>896.36</v>
      </c>
      <c r="F2855" s="282">
        <v>51.83</v>
      </c>
      <c r="G2855" s="282">
        <v>948.19</v>
      </c>
    </row>
    <row r="2856" spans="1:7" ht="25.5">
      <c r="A2856" s="351" t="s">
        <v>5543</v>
      </c>
      <c r="B2856" s="352"/>
      <c r="C2856" s="351" t="s">
        <v>5544</v>
      </c>
      <c r="D2856" s="354" t="s">
        <v>2</v>
      </c>
      <c r="E2856" s="282">
        <v>1041.33</v>
      </c>
      <c r="F2856" s="282">
        <v>51.83</v>
      </c>
      <c r="G2856" s="282">
        <v>1093.1600000000001</v>
      </c>
    </row>
    <row r="2857" spans="1:7" ht="12.75">
      <c r="A2857" s="357" t="s">
        <v>5545</v>
      </c>
      <c r="B2857" s="358" t="s">
        <v>8456</v>
      </c>
      <c r="C2857" s="358" t="s">
        <v>8456</v>
      </c>
      <c r="D2857" s="359"/>
      <c r="E2857" s="360"/>
      <c r="F2857" s="360"/>
      <c r="G2857" s="360"/>
    </row>
    <row r="2858" spans="1:7" ht="12.75">
      <c r="A2858" s="351" t="s">
        <v>5546</v>
      </c>
      <c r="B2858" s="352"/>
      <c r="C2858" s="351" t="s">
        <v>5547</v>
      </c>
      <c r="D2858" s="354" t="s">
        <v>2</v>
      </c>
      <c r="E2858" s="282">
        <v>6.49</v>
      </c>
      <c r="F2858" s="282">
        <v>18.5</v>
      </c>
      <c r="G2858" s="282">
        <v>24.99</v>
      </c>
    </row>
    <row r="2859" spans="1:7" ht="25.5">
      <c r="A2859" s="351" t="s">
        <v>5548</v>
      </c>
      <c r="B2859" s="352"/>
      <c r="C2859" s="351" t="s">
        <v>8457</v>
      </c>
      <c r="D2859" s="354" t="s">
        <v>2</v>
      </c>
      <c r="E2859" s="282">
        <v>442.72</v>
      </c>
      <c r="F2859" s="282">
        <v>35.130000000000003</v>
      </c>
      <c r="G2859" s="282">
        <v>477.85</v>
      </c>
    </row>
    <row r="2860" spans="1:7" ht="25.5">
      <c r="A2860" s="351" t="s">
        <v>5549</v>
      </c>
      <c r="B2860" s="352"/>
      <c r="C2860" s="351" t="s">
        <v>8458</v>
      </c>
      <c r="D2860" s="354" t="s">
        <v>2</v>
      </c>
      <c r="E2860" s="282">
        <v>342.43</v>
      </c>
      <c r="F2860" s="282">
        <v>29.33</v>
      </c>
      <c r="G2860" s="282">
        <v>371.76</v>
      </c>
    </row>
    <row r="2861" spans="1:7" ht="25.5">
      <c r="A2861" s="351" t="s">
        <v>5550</v>
      </c>
      <c r="B2861" s="352"/>
      <c r="C2861" s="351" t="s">
        <v>5551</v>
      </c>
      <c r="D2861" s="354" t="s">
        <v>2</v>
      </c>
      <c r="E2861" s="282">
        <v>327.26</v>
      </c>
      <c r="F2861" s="282">
        <v>18.5</v>
      </c>
      <c r="G2861" s="282">
        <v>345.76</v>
      </c>
    </row>
    <row r="2862" spans="1:7" ht="25.5">
      <c r="A2862" s="351" t="s">
        <v>5552</v>
      </c>
      <c r="B2862" s="352"/>
      <c r="C2862" s="351" t="s">
        <v>5553</v>
      </c>
      <c r="D2862" s="354" t="s">
        <v>2</v>
      </c>
      <c r="E2862" s="282">
        <v>4.12</v>
      </c>
      <c r="F2862" s="282">
        <v>22.21</v>
      </c>
      <c r="G2862" s="282">
        <v>26.33</v>
      </c>
    </row>
    <row r="2863" spans="1:7" ht="25.5">
      <c r="A2863" s="351" t="s">
        <v>5554</v>
      </c>
      <c r="B2863" s="352"/>
      <c r="C2863" s="351" t="s">
        <v>5555</v>
      </c>
      <c r="D2863" s="354" t="s">
        <v>2</v>
      </c>
      <c r="E2863" s="282">
        <v>9.8000000000000007</v>
      </c>
      <c r="F2863" s="282">
        <v>22.21</v>
      </c>
      <c r="G2863" s="282">
        <v>32.01</v>
      </c>
    </row>
    <row r="2864" spans="1:7" ht="12.75">
      <c r="A2864" s="351" t="s">
        <v>5556</v>
      </c>
      <c r="B2864" s="352"/>
      <c r="C2864" s="351" t="s">
        <v>8459</v>
      </c>
      <c r="D2864" s="354" t="s">
        <v>2</v>
      </c>
      <c r="E2864" s="282">
        <v>58.5</v>
      </c>
      <c r="F2864" s="282">
        <v>29.33</v>
      </c>
      <c r="G2864" s="282">
        <v>87.83</v>
      </c>
    </row>
    <row r="2865" spans="1:7" ht="38.25">
      <c r="A2865" s="351" t="s">
        <v>5557</v>
      </c>
      <c r="B2865" s="352"/>
      <c r="C2865" s="351" t="s">
        <v>5558</v>
      </c>
      <c r="D2865" s="354" t="s">
        <v>2</v>
      </c>
      <c r="E2865" s="282">
        <v>1863.17</v>
      </c>
      <c r="F2865" s="282">
        <v>73.959999999999994</v>
      </c>
      <c r="G2865" s="282">
        <v>1937.13</v>
      </c>
    </row>
    <row r="2866" spans="1:7" ht="25.5">
      <c r="A2866" s="351" t="s">
        <v>5559</v>
      </c>
      <c r="B2866" s="352"/>
      <c r="C2866" s="351" t="s">
        <v>8460</v>
      </c>
      <c r="D2866" s="354" t="s">
        <v>2</v>
      </c>
      <c r="E2866" s="282">
        <v>295.12</v>
      </c>
      <c r="F2866" s="282">
        <v>29.33</v>
      </c>
      <c r="G2866" s="282">
        <v>324.45</v>
      </c>
    </row>
    <row r="2867" spans="1:7" ht="25.5">
      <c r="A2867" s="351" t="s">
        <v>5560</v>
      </c>
      <c r="B2867" s="352"/>
      <c r="C2867" s="351" t="s">
        <v>8461</v>
      </c>
      <c r="D2867" s="354" t="s">
        <v>2</v>
      </c>
      <c r="E2867" s="282">
        <v>120.85</v>
      </c>
      <c r="F2867" s="282">
        <v>29.33</v>
      </c>
      <c r="G2867" s="282">
        <v>150.18</v>
      </c>
    </row>
    <row r="2868" spans="1:7" ht="12.75">
      <c r="A2868" s="357" t="s">
        <v>5561</v>
      </c>
      <c r="B2868" s="358" t="s">
        <v>8462</v>
      </c>
      <c r="C2868" s="358" t="s">
        <v>8462</v>
      </c>
      <c r="D2868" s="359"/>
      <c r="E2868" s="360"/>
      <c r="F2868" s="360"/>
      <c r="G2868" s="360"/>
    </row>
    <row r="2869" spans="1:7" ht="25.5">
      <c r="A2869" s="351" t="s">
        <v>5562</v>
      </c>
      <c r="B2869" s="352"/>
      <c r="C2869" s="351" t="s">
        <v>5563</v>
      </c>
      <c r="D2869" s="354" t="s">
        <v>2</v>
      </c>
      <c r="E2869" s="282">
        <v>7325.39</v>
      </c>
      <c r="F2869" s="282">
        <v>147.91999999999999</v>
      </c>
      <c r="G2869" s="282">
        <v>7473.31</v>
      </c>
    </row>
    <row r="2870" spans="1:7" ht="25.5">
      <c r="A2870" s="351" t="s">
        <v>5564</v>
      </c>
      <c r="B2870" s="352"/>
      <c r="C2870" s="351" t="s">
        <v>5565</v>
      </c>
      <c r="D2870" s="354" t="s">
        <v>2</v>
      </c>
      <c r="E2870" s="282">
        <v>9390.58</v>
      </c>
      <c r="F2870" s="282">
        <v>166.42</v>
      </c>
      <c r="G2870" s="282">
        <v>9557</v>
      </c>
    </row>
    <row r="2871" spans="1:7" ht="38.25">
      <c r="A2871" s="351" t="s">
        <v>5566</v>
      </c>
      <c r="B2871" s="352"/>
      <c r="C2871" s="351" t="s">
        <v>5567</v>
      </c>
      <c r="D2871" s="354" t="s">
        <v>2</v>
      </c>
      <c r="E2871" s="282">
        <v>725.59</v>
      </c>
      <c r="F2871" s="282">
        <v>184.42</v>
      </c>
      <c r="G2871" s="282">
        <v>910.01</v>
      </c>
    </row>
    <row r="2872" spans="1:7" ht="38.25">
      <c r="A2872" s="351" t="s">
        <v>5568</v>
      </c>
      <c r="B2872" s="352"/>
      <c r="C2872" s="351" t="s">
        <v>5569</v>
      </c>
      <c r="D2872" s="354" t="s">
        <v>1</v>
      </c>
      <c r="E2872" s="282">
        <v>9740.76</v>
      </c>
      <c r="F2872" s="282">
        <v>3901.12</v>
      </c>
      <c r="G2872" s="282">
        <v>13641.88</v>
      </c>
    </row>
    <row r="2873" spans="1:7" ht="38.25">
      <c r="A2873" s="351" t="s">
        <v>5570</v>
      </c>
      <c r="B2873" s="352"/>
      <c r="C2873" s="351" t="s">
        <v>5571</v>
      </c>
      <c r="D2873" s="354" t="s">
        <v>1</v>
      </c>
      <c r="E2873" s="282">
        <v>16051.42</v>
      </c>
      <c r="F2873" s="282">
        <v>4388.76</v>
      </c>
      <c r="G2873" s="282">
        <v>20440.18</v>
      </c>
    </row>
    <row r="2874" spans="1:7" ht="38.25">
      <c r="A2874" s="351" t="s">
        <v>5572</v>
      </c>
      <c r="B2874" s="352"/>
      <c r="C2874" s="351" t="s">
        <v>5573</v>
      </c>
      <c r="D2874" s="354" t="s">
        <v>1</v>
      </c>
      <c r="E2874" s="282">
        <v>20874.75</v>
      </c>
      <c r="F2874" s="282">
        <v>5160.4399999999996</v>
      </c>
      <c r="G2874" s="282">
        <v>26035.19</v>
      </c>
    </row>
    <row r="2875" spans="1:7" ht="38.25">
      <c r="A2875" s="351" t="s">
        <v>5574</v>
      </c>
      <c r="B2875" s="352"/>
      <c r="C2875" s="351" t="s">
        <v>8463</v>
      </c>
      <c r="D2875" s="354" t="s">
        <v>2</v>
      </c>
      <c r="E2875" s="282">
        <v>819.12</v>
      </c>
      <c r="F2875" s="282">
        <v>38.049999999999997</v>
      </c>
      <c r="G2875" s="282">
        <v>857.17</v>
      </c>
    </row>
    <row r="2876" spans="1:7" ht="38.25">
      <c r="A2876" s="351" t="s">
        <v>5575</v>
      </c>
      <c r="B2876" s="352"/>
      <c r="C2876" s="351" t="s">
        <v>8464</v>
      </c>
      <c r="D2876" s="354" t="s">
        <v>2</v>
      </c>
      <c r="E2876" s="282">
        <v>987.58</v>
      </c>
      <c r="F2876" s="282">
        <v>47.57</v>
      </c>
      <c r="G2876" s="282">
        <v>1035.1500000000001</v>
      </c>
    </row>
    <row r="2877" spans="1:7" ht="25.5">
      <c r="A2877" s="351" t="s">
        <v>5576</v>
      </c>
      <c r="B2877" s="352"/>
      <c r="C2877" s="351" t="s">
        <v>5577</v>
      </c>
      <c r="D2877" s="354" t="s">
        <v>2</v>
      </c>
      <c r="E2877" s="282">
        <v>2024.43</v>
      </c>
      <c r="F2877" s="282">
        <v>51.83</v>
      </c>
      <c r="G2877" s="282">
        <v>2076.2600000000002</v>
      </c>
    </row>
    <row r="2878" spans="1:7" ht="12.75">
      <c r="A2878" s="357" t="s">
        <v>5578</v>
      </c>
      <c r="B2878" s="358" t="s">
        <v>8465</v>
      </c>
      <c r="C2878" s="358" t="s">
        <v>8465</v>
      </c>
      <c r="D2878" s="359"/>
      <c r="E2878" s="360"/>
      <c r="F2878" s="360"/>
      <c r="G2878" s="360"/>
    </row>
    <row r="2879" spans="1:7" ht="12.75">
      <c r="A2879" s="351" t="s">
        <v>5579</v>
      </c>
      <c r="B2879" s="352"/>
      <c r="C2879" s="351" t="s">
        <v>5580</v>
      </c>
      <c r="D2879" s="354" t="s">
        <v>2</v>
      </c>
      <c r="E2879" s="282">
        <v>142.1</v>
      </c>
      <c r="F2879" s="282">
        <v>29.33</v>
      </c>
      <c r="G2879" s="282">
        <v>171.43</v>
      </c>
    </row>
    <row r="2880" spans="1:7" ht="12.75">
      <c r="A2880" s="357" t="s">
        <v>5581</v>
      </c>
      <c r="B2880" s="358" t="s">
        <v>8466</v>
      </c>
      <c r="C2880" s="358" t="s">
        <v>8466</v>
      </c>
      <c r="D2880" s="359"/>
      <c r="E2880" s="360"/>
      <c r="F2880" s="360"/>
      <c r="G2880" s="360"/>
    </row>
    <row r="2881" spans="1:7" ht="25.5">
      <c r="A2881" s="351" t="s">
        <v>541</v>
      </c>
      <c r="B2881" s="352"/>
      <c r="C2881" s="351" t="s">
        <v>8467</v>
      </c>
      <c r="D2881" s="354" t="s">
        <v>2</v>
      </c>
      <c r="E2881" s="282">
        <v>247.25</v>
      </c>
      <c r="F2881" s="282">
        <v>36.5</v>
      </c>
      <c r="G2881" s="282">
        <v>283.75</v>
      </c>
    </row>
    <row r="2882" spans="1:7" ht="12.75">
      <c r="A2882" s="357" t="s">
        <v>5582</v>
      </c>
      <c r="B2882" s="358" t="s">
        <v>8468</v>
      </c>
      <c r="C2882" s="358" t="s">
        <v>8468</v>
      </c>
      <c r="D2882" s="359"/>
      <c r="E2882" s="360"/>
      <c r="F2882" s="360"/>
      <c r="G2882" s="360"/>
    </row>
    <row r="2883" spans="1:7" ht="25.5">
      <c r="A2883" s="351" t="s">
        <v>5583</v>
      </c>
      <c r="B2883" s="352"/>
      <c r="C2883" s="351" t="s">
        <v>5584</v>
      </c>
      <c r="D2883" s="354" t="s">
        <v>2</v>
      </c>
      <c r="E2883" s="282">
        <v>27.77</v>
      </c>
      <c r="F2883" s="282">
        <v>18.260000000000002</v>
      </c>
      <c r="G2883" s="282">
        <v>46.03</v>
      </c>
    </row>
    <row r="2884" spans="1:7" ht="12.75">
      <c r="A2884" s="357" t="s">
        <v>5585</v>
      </c>
      <c r="B2884" s="358" t="s">
        <v>8469</v>
      </c>
      <c r="C2884" s="358" t="s">
        <v>8469</v>
      </c>
      <c r="D2884" s="359"/>
      <c r="E2884" s="360"/>
      <c r="F2884" s="360"/>
      <c r="G2884" s="360"/>
    </row>
    <row r="2885" spans="1:7" ht="25.5">
      <c r="A2885" s="351" t="s">
        <v>5586</v>
      </c>
      <c r="B2885" s="352"/>
      <c r="C2885" s="351" t="s">
        <v>5587</v>
      </c>
      <c r="D2885" s="354" t="s">
        <v>1</v>
      </c>
      <c r="E2885" s="282">
        <v>5461.52</v>
      </c>
      <c r="F2885" s="282">
        <v>289</v>
      </c>
      <c r="G2885" s="282">
        <v>5750.52</v>
      </c>
    </row>
    <row r="2886" spans="1:7" ht="25.5">
      <c r="A2886" s="351" t="s">
        <v>5588</v>
      </c>
      <c r="B2886" s="352"/>
      <c r="C2886" s="351" t="s">
        <v>5589</v>
      </c>
      <c r="D2886" s="354" t="s">
        <v>1</v>
      </c>
      <c r="E2886" s="282">
        <v>6385.45</v>
      </c>
      <c r="F2886" s="282">
        <v>298.43</v>
      </c>
      <c r="G2886" s="282">
        <v>6683.88</v>
      </c>
    </row>
    <row r="2887" spans="1:7" ht="25.5">
      <c r="A2887" s="351" t="s">
        <v>5590</v>
      </c>
      <c r="B2887" s="352"/>
      <c r="C2887" s="351" t="s">
        <v>5591</v>
      </c>
      <c r="D2887" s="354" t="s">
        <v>1</v>
      </c>
      <c r="E2887" s="282">
        <v>8751.0400000000009</v>
      </c>
      <c r="F2887" s="282">
        <v>298.43</v>
      </c>
      <c r="G2887" s="282">
        <v>9049.4699999999993</v>
      </c>
    </row>
    <row r="2888" spans="1:7" ht="25.5">
      <c r="A2888" s="351" t="s">
        <v>5592</v>
      </c>
      <c r="B2888" s="352"/>
      <c r="C2888" s="351" t="s">
        <v>5593</v>
      </c>
      <c r="D2888" s="354" t="s">
        <v>1</v>
      </c>
      <c r="E2888" s="282">
        <v>2449.8200000000002</v>
      </c>
      <c r="F2888" s="282">
        <v>289</v>
      </c>
      <c r="G2888" s="282">
        <v>2738.82</v>
      </c>
    </row>
    <row r="2889" spans="1:7" ht="25.5">
      <c r="A2889" s="351" t="s">
        <v>5594</v>
      </c>
      <c r="B2889" s="352"/>
      <c r="C2889" s="351" t="s">
        <v>5595</v>
      </c>
      <c r="D2889" s="354" t="s">
        <v>1</v>
      </c>
      <c r="E2889" s="282">
        <v>2885.79</v>
      </c>
      <c r="F2889" s="282">
        <v>289</v>
      </c>
      <c r="G2889" s="282">
        <v>3174.79</v>
      </c>
    </row>
    <row r="2890" spans="1:7" ht="25.5">
      <c r="A2890" s="351" t="s">
        <v>5596</v>
      </c>
      <c r="B2890" s="352"/>
      <c r="C2890" s="351" t="s">
        <v>5597</v>
      </c>
      <c r="D2890" s="354" t="s">
        <v>1</v>
      </c>
      <c r="E2890" s="282">
        <v>4498.51</v>
      </c>
      <c r="F2890" s="282">
        <v>298.43</v>
      </c>
      <c r="G2890" s="282">
        <v>4796.9399999999996</v>
      </c>
    </row>
    <row r="2891" spans="1:7" ht="25.5">
      <c r="A2891" s="351" t="s">
        <v>5598</v>
      </c>
      <c r="B2891" s="352"/>
      <c r="C2891" s="351" t="s">
        <v>5599</v>
      </c>
      <c r="D2891" s="354" t="s">
        <v>1</v>
      </c>
      <c r="E2891" s="282">
        <v>4833.38</v>
      </c>
      <c r="F2891" s="282">
        <v>298.43</v>
      </c>
      <c r="G2891" s="282">
        <v>5131.8100000000004</v>
      </c>
    </row>
    <row r="2892" spans="1:7" ht="25.5">
      <c r="A2892" s="351" t="s">
        <v>5600</v>
      </c>
      <c r="B2892" s="352"/>
      <c r="C2892" s="351" t="s">
        <v>5601</v>
      </c>
      <c r="D2892" s="354" t="s">
        <v>1</v>
      </c>
      <c r="E2892" s="282">
        <v>3934.05</v>
      </c>
      <c r="F2892" s="282">
        <v>289</v>
      </c>
      <c r="G2892" s="282">
        <v>4223.05</v>
      </c>
    </row>
    <row r="2893" spans="1:7" ht="25.5">
      <c r="A2893" s="351" t="s">
        <v>5602</v>
      </c>
      <c r="B2893" s="352"/>
      <c r="C2893" s="351" t="s">
        <v>5603</v>
      </c>
      <c r="D2893" s="354" t="s">
        <v>1</v>
      </c>
      <c r="E2893" s="282">
        <v>4816.41</v>
      </c>
      <c r="F2893" s="282">
        <v>298.43</v>
      </c>
      <c r="G2893" s="282">
        <v>5114.84</v>
      </c>
    </row>
    <row r="2894" spans="1:7" ht="25.5">
      <c r="A2894" s="351" t="s">
        <v>5604</v>
      </c>
      <c r="B2894" s="352"/>
      <c r="C2894" s="351" t="s">
        <v>5605</v>
      </c>
      <c r="D2894" s="354" t="s">
        <v>1</v>
      </c>
      <c r="E2894" s="282">
        <v>7422.71</v>
      </c>
      <c r="F2894" s="282">
        <v>298.43</v>
      </c>
      <c r="G2894" s="282">
        <v>7721.14</v>
      </c>
    </row>
    <row r="2895" spans="1:7" ht="12.75">
      <c r="A2895" s="357" t="s">
        <v>5606</v>
      </c>
      <c r="B2895" s="358" t="s">
        <v>8470</v>
      </c>
      <c r="C2895" s="358" t="s">
        <v>8470</v>
      </c>
      <c r="D2895" s="359"/>
      <c r="E2895" s="360"/>
      <c r="F2895" s="360"/>
      <c r="G2895" s="360"/>
    </row>
    <row r="2896" spans="1:7" ht="25.5">
      <c r="A2896" s="351" t="s">
        <v>5607</v>
      </c>
      <c r="B2896" s="352"/>
      <c r="C2896" s="351" t="s">
        <v>5608</v>
      </c>
      <c r="D2896" s="354" t="s">
        <v>2</v>
      </c>
      <c r="E2896" s="282">
        <v>28534.04</v>
      </c>
      <c r="F2896" s="282">
        <v>672.56</v>
      </c>
      <c r="G2896" s="282">
        <v>29206.6</v>
      </c>
    </row>
    <row r="2897" spans="1:7" ht="25.5">
      <c r="A2897" s="351" t="s">
        <v>5609</v>
      </c>
      <c r="B2897" s="352"/>
      <c r="C2897" s="351" t="s">
        <v>5610</v>
      </c>
      <c r="D2897" s="354" t="s">
        <v>2</v>
      </c>
      <c r="E2897" s="282">
        <v>32984.07</v>
      </c>
      <c r="F2897" s="282">
        <v>672.56</v>
      </c>
      <c r="G2897" s="282">
        <v>33656.629999999997</v>
      </c>
    </row>
    <row r="2898" spans="1:7" ht="38.25">
      <c r="A2898" s="351" t="s">
        <v>5611</v>
      </c>
      <c r="B2898" s="352"/>
      <c r="C2898" s="351" t="s">
        <v>5612</v>
      </c>
      <c r="D2898" s="354" t="s">
        <v>2</v>
      </c>
      <c r="E2898" s="282">
        <v>38110.67</v>
      </c>
      <c r="F2898" s="282">
        <v>672.56</v>
      </c>
      <c r="G2898" s="282">
        <v>38783.230000000003</v>
      </c>
    </row>
    <row r="2899" spans="1:7" ht="38.25">
      <c r="A2899" s="351" t="s">
        <v>5613</v>
      </c>
      <c r="B2899" s="352"/>
      <c r="C2899" s="351" t="s">
        <v>5614</v>
      </c>
      <c r="D2899" s="354" t="s">
        <v>2</v>
      </c>
      <c r="E2899" s="282">
        <v>42470.03</v>
      </c>
      <c r="F2899" s="282">
        <v>672.56</v>
      </c>
      <c r="G2899" s="282">
        <v>43142.59</v>
      </c>
    </row>
    <row r="2900" spans="1:7" ht="38.25">
      <c r="A2900" s="351" t="s">
        <v>5615</v>
      </c>
      <c r="B2900" s="352"/>
      <c r="C2900" s="351" t="s">
        <v>5616</v>
      </c>
      <c r="D2900" s="354" t="s">
        <v>2</v>
      </c>
      <c r="E2900" s="282">
        <v>2743.56</v>
      </c>
      <c r="F2900" s="282">
        <v>588.49</v>
      </c>
      <c r="G2900" s="282">
        <v>3332.05</v>
      </c>
    </row>
    <row r="2901" spans="1:7" ht="38.25">
      <c r="A2901" s="351" t="s">
        <v>5617</v>
      </c>
      <c r="B2901" s="352"/>
      <c r="C2901" s="351" t="s">
        <v>5618</v>
      </c>
      <c r="D2901" s="354" t="s">
        <v>2</v>
      </c>
      <c r="E2901" s="282">
        <v>3546.94</v>
      </c>
      <c r="F2901" s="282">
        <v>588.49</v>
      </c>
      <c r="G2901" s="282">
        <v>4135.43</v>
      </c>
    </row>
    <row r="2902" spans="1:7" ht="38.25">
      <c r="A2902" s="351" t="s">
        <v>5619</v>
      </c>
      <c r="B2902" s="352"/>
      <c r="C2902" s="351" t="s">
        <v>5620</v>
      </c>
      <c r="D2902" s="354" t="s">
        <v>2</v>
      </c>
      <c r="E2902" s="282">
        <v>4769.2299999999996</v>
      </c>
      <c r="F2902" s="282">
        <v>588.49</v>
      </c>
      <c r="G2902" s="282">
        <v>5357.72</v>
      </c>
    </row>
    <row r="2903" spans="1:7" ht="38.25">
      <c r="A2903" s="351" t="s">
        <v>5621</v>
      </c>
      <c r="B2903" s="352"/>
      <c r="C2903" s="351" t="s">
        <v>5622</v>
      </c>
      <c r="D2903" s="354" t="s">
        <v>2</v>
      </c>
      <c r="E2903" s="282">
        <v>3054.2</v>
      </c>
      <c r="F2903" s="282">
        <v>588.49</v>
      </c>
      <c r="G2903" s="282">
        <v>3642.69</v>
      </c>
    </row>
    <row r="2904" spans="1:7" ht="38.25">
      <c r="A2904" s="351" t="s">
        <v>5623</v>
      </c>
      <c r="B2904" s="352"/>
      <c r="C2904" s="351" t="s">
        <v>5624</v>
      </c>
      <c r="D2904" s="354" t="s">
        <v>2</v>
      </c>
      <c r="E2904" s="282">
        <v>3516.81</v>
      </c>
      <c r="F2904" s="282">
        <v>588.49</v>
      </c>
      <c r="G2904" s="282">
        <v>4105.3</v>
      </c>
    </row>
    <row r="2905" spans="1:7" ht="38.25">
      <c r="A2905" s="351" t="s">
        <v>5625</v>
      </c>
      <c r="B2905" s="352"/>
      <c r="C2905" s="351" t="s">
        <v>5626</v>
      </c>
      <c r="D2905" s="354" t="s">
        <v>2</v>
      </c>
      <c r="E2905" s="282">
        <v>4175.33</v>
      </c>
      <c r="F2905" s="282">
        <v>588.49</v>
      </c>
      <c r="G2905" s="282">
        <v>4763.82</v>
      </c>
    </row>
    <row r="2906" spans="1:7" ht="38.25">
      <c r="A2906" s="351" t="s">
        <v>5627</v>
      </c>
      <c r="B2906" s="352"/>
      <c r="C2906" s="351" t="s">
        <v>5628</v>
      </c>
      <c r="D2906" s="354" t="s">
        <v>2</v>
      </c>
      <c r="E2906" s="282">
        <v>4835.96</v>
      </c>
      <c r="F2906" s="282">
        <v>588.49</v>
      </c>
      <c r="G2906" s="282">
        <v>5424.45</v>
      </c>
    </row>
    <row r="2907" spans="1:7" ht="38.25">
      <c r="A2907" s="351" t="s">
        <v>5629</v>
      </c>
      <c r="B2907" s="352"/>
      <c r="C2907" s="351" t="s">
        <v>5630</v>
      </c>
      <c r="D2907" s="354" t="s">
        <v>2</v>
      </c>
      <c r="E2907" s="282">
        <v>2818.76</v>
      </c>
      <c r="F2907" s="282">
        <v>588.49</v>
      </c>
      <c r="G2907" s="282">
        <v>3407.25</v>
      </c>
    </row>
    <row r="2908" spans="1:7" ht="38.25">
      <c r="A2908" s="351" t="s">
        <v>5631</v>
      </c>
      <c r="B2908" s="352"/>
      <c r="C2908" s="351" t="s">
        <v>5632</v>
      </c>
      <c r="D2908" s="354" t="s">
        <v>2</v>
      </c>
      <c r="E2908" s="282">
        <v>3202.47</v>
      </c>
      <c r="F2908" s="282">
        <v>588.49</v>
      </c>
      <c r="G2908" s="282">
        <v>3790.96</v>
      </c>
    </row>
    <row r="2909" spans="1:7" ht="38.25">
      <c r="A2909" s="351" t="s">
        <v>5633</v>
      </c>
      <c r="B2909" s="352"/>
      <c r="C2909" s="351" t="s">
        <v>5634</v>
      </c>
      <c r="D2909" s="354" t="s">
        <v>2</v>
      </c>
      <c r="E2909" s="282">
        <v>3475.93</v>
      </c>
      <c r="F2909" s="282">
        <v>588.49</v>
      </c>
      <c r="G2909" s="282">
        <v>4064.42</v>
      </c>
    </row>
    <row r="2910" spans="1:7" ht="38.25">
      <c r="A2910" s="351" t="s">
        <v>5635</v>
      </c>
      <c r="B2910" s="352"/>
      <c r="C2910" s="351" t="s">
        <v>5636</v>
      </c>
      <c r="D2910" s="354" t="s">
        <v>2</v>
      </c>
      <c r="E2910" s="282">
        <v>3589.95</v>
      </c>
      <c r="F2910" s="282">
        <v>588.49</v>
      </c>
      <c r="G2910" s="282">
        <v>4178.4399999999996</v>
      </c>
    </row>
    <row r="2911" spans="1:7" ht="12.75">
      <c r="A2911" s="357" t="s">
        <v>5637</v>
      </c>
      <c r="B2911" s="358" t="s">
        <v>8471</v>
      </c>
      <c r="C2911" s="358" t="s">
        <v>8471</v>
      </c>
      <c r="D2911" s="359"/>
      <c r="E2911" s="360"/>
      <c r="F2911" s="360"/>
      <c r="G2911" s="360"/>
    </row>
    <row r="2912" spans="1:7" ht="38.25">
      <c r="A2912" s="351" t="s">
        <v>5638</v>
      </c>
      <c r="B2912" s="352"/>
      <c r="C2912" s="351" t="s">
        <v>5639</v>
      </c>
      <c r="D2912" s="354" t="s">
        <v>2</v>
      </c>
      <c r="E2912" s="282">
        <v>5539.99</v>
      </c>
      <c r="F2912" s="282">
        <v>206.36</v>
      </c>
      <c r="G2912" s="282">
        <v>5746.35</v>
      </c>
    </row>
    <row r="2913" spans="1:7" ht="38.25">
      <c r="A2913" s="351" t="s">
        <v>5640</v>
      </c>
      <c r="B2913" s="352"/>
      <c r="C2913" s="351" t="s">
        <v>5641</v>
      </c>
      <c r="D2913" s="354" t="s">
        <v>2</v>
      </c>
      <c r="E2913" s="282">
        <v>9869.17</v>
      </c>
      <c r="F2913" s="282">
        <v>206.36</v>
      </c>
      <c r="G2913" s="282">
        <v>10075.530000000001</v>
      </c>
    </row>
    <row r="2914" spans="1:7" ht="38.25">
      <c r="A2914" s="351" t="s">
        <v>5642</v>
      </c>
      <c r="B2914" s="352"/>
      <c r="C2914" s="351" t="s">
        <v>5643</v>
      </c>
      <c r="D2914" s="354" t="s">
        <v>2</v>
      </c>
      <c r="E2914" s="282">
        <v>2885.48</v>
      </c>
      <c r="F2914" s="282">
        <v>206.36</v>
      </c>
      <c r="G2914" s="282">
        <v>3091.84</v>
      </c>
    </row>
    <row r="2915" spans="1:7" ht="38.25">
      <c r="A2915" s="351" t="s">
        <v>5644</v>
      </c>
      <c r="B2915" s="352"/>
      <c r="C2915" s="351" t="s">
        <v>5645</v>
      </c>
      <c r="D2915" s="354" t="s">
        <v>2</v>
      </c>
      <c r="E2915" s="282">
        <v>1411.63</v>
      </c>
      <c r="F2915" s="282">
        <v>206.36</v>
      </c>
      <c r="G2915" s="282">
        <v>1617.99</v>
      </c>
    </row>
    <row r="2916" spans="1:7" ht="38.25">
      <c r="A2916" s="351" t="s">
        <v>5646</v>
      </c>
      <c r="B2916" s="352"/>
      <c r="C2916" s="351" t="s">
        <v>5647</v>
      </c>
      <c r="D2916" s="354" t="s">
        <v>2</v>
      </c>
      <c r="E2916" s="282">
        <v>23590</v>
      </c>
      <c r="F2916" s="282">
        <v>206.36</v>
      </c>
      <c r="G2916" s="282">
        <v>23796.36</v>
      </c>
    </row>
    <row r="2917" spans="1:7" ht="38.25">
      <c r="A2917" s="351" t="s">
        <v>5648</v>
      </c>
      <c r="B2917" s="352"/>
      <c r="C2917" s="351" t="s">
        <v>5649</v>
      </c>
      <c r="D2917" s="354" t="s">
        <v>2</v>
      </c>
      <c r="E2917" s="282">
        <v>1774.66</v>
      </c>
      <c r="F2917" s="282">
        <v>206.36</v>
      </c>
      <c r="G2917" s="282">
        <v>1981.02</v>
      </c>
    </row>
    <row r="2918" spans="1:7" ht="38.25">
      <c r="A2918" s="351" t="s">
        <v>5650</v>
      </c>
      <c r="B2918" s="352"/>
      <c r="C2918" s="351" t="s">
        <v>5651</v>
      </c>
      <c r="D2918" s="354" t="s">
        <v>2</v>
      </c>
      <c r="E2918" s="282">
        <v>6295.07</v>
      </c>
      <c r="F2918" s="282">
        <v>206.36</v>
      </c>
      <c r="G2918" s="282">
        <v>6501.43</v>
      </c>
    </row>
    <row r="2919" spans="1:7" ht="38.25">
      <c r="A2919" s="351" t="s">
        <v>5652</v>
      </c>
      <c r="B2919" s="352"/>
      <c r="C2919" s="351" t="s">
        <v>5653</v>
      </c>
      <c r="D2919" s="354" t="s">
        <v>2</v>
      </c>
      <c r="E2919" s="282">
        <v>3001.19</v>
      </c>
      <c r="F2919" s="282">
        <v>206.36</v>
      </c>
      <c r="G2919" s="282">
        <v>3207.55</v>
      </c>
    </row>
    <row r="2920" spans="1:7" ht="38.25">
      <c r="A2920" s="351" t="s">
        <v>5654</v>
      </c>
      <c r="B2920" s="352"/>
      <c r="C2920" s="351" t="s">
        <v>5655</v>
      </c>
      <c r="D2920" s="354" t="s">
        <v>2</v>
      </c>
      <c r="E2920" s="282">
        <v>10887.27</v>
      </c>
      <c r="F2920" s="282">
        <v>206.36</v>
      </c>
      <c r="G2920" s="282">
        <v>11093.63</v>
      </c>
    </row>
    <row r="2921" spans="1:7" ht="38.25">
      <c r="A2921" s="351" t="s">
        <v>5656</v>
      </c>
      <c r="B2921" s="352"/>
      <c r="C2921" s="351" t="s">
        <v>5657</v>
      </c>
      <c r="D2921" s="354" t="s">
        <v>2</v>
      </c>
      <c r="E2921" s="282">
        <v>2226.52</v>
      </c>
      <c r="F2921" s="282">
        <v>206.36</v>
      </c>
      <c r="G2921" s="282">
        <v>2432.88</v>
      </c>
    </row>
    <row r="2922" spans="1:7" ht="38.25">
      <c r="A2922" s="351" t="s">
        <v>5658</v>
      </c>
      <c r="B2922" s="352"/>
      <c r="C2922" s="351" t="s">
        <v>5659</v>
      </c>
      <c r="D2922" s="354" t="s">
        <v>2</v>
      </c>
      <c r="E2922" s="282">
        <v>3027.99</v>
      </c>
      <c r="F2922" s="282">
        <v>206.36</v>
      </c>
      <c r="G2922" s="282">
        <v>3234.35</v>
      </c>
    </row>
    <row r="2923" spans="1:7" ht="38.25">
      <c r="A2923" s="351" t="s">
        <v>5660</v>
      </c>
      <c r="B2923" s="352"/>
      <c r="C2923" s="351" t="s">
        <v>5661</v>
      </c>
      <c r="D2923" s="354" t="s">
        <v>2</v>
      </c>
      <c r="E2923" s="282">
        <v>3419.44</v>
      </c>
      <c r="F2923" s="282">
        <v>206.36</v>
      </c>
      <c r="G2923" s="282">
        <v>3625.8</v>
      </c>
    </row>
    <row r="2924" spans="1:7" ht="38.25">
      <c r="A2924" s="351" t="s">
        <v>5662</v>
      </c>
      <c r="B2924" s="352"/>
      <c r="C2924" s="351" t="s">
        <v>5663</v>
      </c>
      <c r="D2924" s="354" t="s">
        <v>2</v>
      </c>
      <c r="E2924" s="282">
        <v>4692.66</v>
      </c>
      <c r="F2924" s="282">
        <v>206.36</v>
      </c>
      <c r="G2924" s="282">
        <v>4899.0200000000004</v>
      </c>
    </row>
    <row r="2925" spans="1:7" ht="38.25">
      <c r="A2925" s="351" t="s">
        <v>5664</v>
      </c>
      <c r="B2925" s="352"/>
      <c r="C2925" s="351" t="s">
        <v>5665</v>
      </c>
      <c r="D2925" s="354" t="s">
        <v>2</v>
      </c>
      <c r="E2925" s="282">
        <v>3610.37</v>
      </c>
      <c r="F2925" s="282">
        <v>206.36</v>
      </c>
      <c r="G2925" s="282">
        <v>3816.73</v>
      </c>
    </row>
    <row r="2926" spans="1:7" ht="38.25">
      <c r="A2926" s="351" t="s">
        <v>5666</v>
      </c>
      <c r="B2926" s="352"/>
      <c r="C2926" s="351" t="s">
        <v>5667</v>
      </c>
      <c r="D2926" s="354" t="s">
        <v>2</v>
      </c>
      <c r="E2926" s="282">
        <v>931.79</v>
      </c>
      <c r="F2926" s="282">
        <v>206.36</v>
      </c>
      <c r="G2926" s="282">
        <v>1138.1500000000001</v>
      </c>
    </row>
    <row r="2927" spans="1:7" ht="38.25">
      <c r="A2927" s="351" t="s">
        <v>5668</v>
      </c>
      <c r="B2927" s="352"/>
      <c r="C2927" s="351" t="s">
        <v>5669</v>
      </c>
      <c r="D2927" s="354" t="s">
        <v>2</v>
      </c>
      <c r="E2927" s="282">
        <v>669.75</v>
      </c>
      <c r="F2927" s="282">
        <v>206.36</v>
      </c>
      <c r="G2927" s="282">
        <v>876.11</v>
      </c>
    </row>
    <row r="2928" spans="1:7" ht="38.25">
      <c r="A2928" s="351" t="s">
        <v>5670</v>
      </c>
      <c r="B2928" s="352"/>
      <c r="C2928" s="351" t="s">
        <v>5671</v>
      </c>
      <c r="D2928" s="354" t="s">
        <v>2</v>
      </c>
      <c r="E2928" s="282">
        <v>9710.6299999999992</v>
      </c>
      <c r="F2928" s="282">
        <v>206.36</v>
      </c>
      <c r="G2928" s="282">
        <v>9916.99</v>
      </c>
    </row>
    <row r="2929" spans="1:7" ht="38.25">
      <c r="A2929" s="351" t="s">
        <v>5672</v>
      </c>
      <c r="B2929" s="352"/>
      <c r="C2929" s="351" t="s">
        <v>5673</v>
      </c>
      <c r="D2929" s="354" t="s">
        <v>2</v>
      </c>
      <c r="E2929" s="282">
        <v>6892.94</v>
      </c>
      <c r="F2929" s="282">
        <v>206.36</v>
      </c>
      <c r="G2929" s="282">
        <v>7099.3</v>
      </c>
    </row>
    <row r="2930" spans="1:7" ht="38.25">
      <c r="A2930" s="351" t="s">
        <v>5674</v>
      </c>
      <c r="B2930" s="352"/>
      <c r="C2930" s="351" t="s">
        <v>5675</v>
      </c>
      <c r="D2930" s="354" t="s">
        <v>2</v>
      </c>
      <c r="E2930" s="282">
        <v>857.61</v>
      </c>
      <c r="F2930" s="282">
        <v>206.36</v>
      </c>
      <c r="G2930" s="282">
        <v>1063.97</v>
      </c>
    </row>
    <row r="2931" spans="1:7" ht="38.25">
      <c r="A2931" s="351" t="s">
        <v>5676</v>
      </c>
      <c r="B2931" s="352"/>
      <c r="C2931" s="351" t="s">
        <v>5677</v>
      </c>
      <c r="D2931" s="354" t="s">
        <v>2</v>
      </c>
      <c r="E2931" s="282">
        <v>12574.17</v>
      </c>
      <c r="F2931" s="282">
        <v>206.36</v>
      </c>
      <c r="G2931" s="282">
        <v>12780.53</v>
      </c>
    </row>
    <row r="2932" spans="1:7" ht="38.25">
      <c r="A2932" s="351" t="s">
        <v>5678</v>
      </c>
      <c r="B2932" s="352"/>
      <c r="C2932" s="351" t="s">
        <v>5679</v>
      </c>
      <c r="D2932" s="354" t="s">
        <v>2</v>
      </c>
      <c r="E2932" s="282">
        <v>13857.69</v>
      </c>
      <c r="F2932" s="282">
        <v>206.36</v>
      </c>
      <c r="G2932" s="282">
        <v>14064.05</v>
      </c>
    </row>
    <row r="2933" spans="1:7" ht="38.25">
      <c r="A2933" s="351" t="s">
        <v>5680</v>
      </c>
      <c r="B2933" s="352"/>
      <c r="C2933" s="351" t="s">
        <v>5681</v>
      </c>
      <c r="D2933" s="354" t="s">
        <v>2</v>
      </c>
      <c r="E2933" s="282">
        <v>983.59</v>
      </c>
      <c r="F2933" s="282">
        <v>206.36</v>
      </c>
      <c r="G2933" s="282">
        <v>1189.95</v>
      </c>
    </row>
    <row r="2934" spans="1:7" ht="38.25">
      <c r="A2934" s="351" t="s">
        <v>5682</v>
      </c>
      <c r="B2934" s="352"/>
      <c r="C2934" s="351" t="s">
        <v>5683</v>
      </c>
      <c r="D2934" s="354" t="s">
        <v>2</v>
      </c>
      <c r="E2934" s="282">
        <v>1803.63</v>
      </c>
      <c r="F2934" s="282">
        <v>206.36</v>
      </c>
      <c r="G2934" s="282">
        <v>2009.99</v>
      </c>
    </row>
    <row r="2935" spans="1:7" ht="12.75">
      <c r="A2935" s="357" t="s">
        <v>5684</v>
      </c>
      <c r="B2935" s="358" t="s">
        <v>8472</v>
      </c>
      <c r="C2935" s="358" t="s">
        <v>8472</v>
      </c>
      <c r="D2935" s="359"/>
      <c r="E2935" s="360"/>
      <c r="F2935" s="360"/>
      <c r="G2935" s="360"/>
    </row>
    <row r="2936" spans="1:7" ht="38.25">
      <c r="A2936" s="351" t="s">
        <v>5685</v>
      </c>
      <c r="B2936" s="352"/>
      <c r="C2936" s="351" t="s">
        <v>5686</v>
      </c>
      <c r="D2936" s="354" t="s">
        <v>2</v>
      </c>
      <c r="E2936" s="282">
        <v>5134.1099999999997</v>
      </c>
      <c r="F2936" s="282">
        <v>439.92</v>
      </c>
      <c r="G2936" s="282">
        <v>5574.03</v>
      </c>
    </row>
    <row r="2937" spans="1:7" ht="38.25">
      <c r="A2937" s="351" t="s">
        <v>5687</v>
      </c>
      <c r="B2937" s="352"/>
      <c r="C2937" s="351" t="s">
        <v>5688</v>
      </c>
      <c r="D2937" s="354" t="s">
        <v>2</v>
      </c>
      <c r="E2937" s="282">
        <v>5980.36</v>
      </c>
      <c r="F2937" s="282">
        <v>439.92</v>
      </c>
      <c r="G2937" s="282">
        <v>6420.28</v>
      </c>
    </row>
    <row r="2938" spans="1:7" ht="38.25">
      <c r="A2938" s="351" t="s">
        <v>5689</v>
      </c>
      <c r="B2938" s="352"/>
      <c r="C2938" s="351" t="s">
        <v>5690</v>
      </c>
      <c r="D2938" s="354" t="s">
        <v>2</v>
      </c>
      <c r="E2938" s="282">
        <v>12155.43</v>
      </c>
      <c r="F2938" s="282">
        <v>439.92</v>
      </c>
      <c r="G2938" s="282">
        <v>12595.35</v>
      </c>
    </row>
    <row r="2939" spans="1:7" ht="38.25">
      <c r="A2939" s="351" t="s">
        <v>5691</v>
      </c>
      <c r="B2939" s="352"/>
      <c r="C2939" s="351" t="s">
        <v>5692</v>
      </c>
      <c r="D2939" s="354" t="s">
        <v>2</v>
      </c>
      <c r="E2939" s="282">
        <v>5467.18</v>
      </c>
      <c r="F2939" s="282">
        <v>439.92</v>
      </c>
      <c r="G2939" s="282">
        <v>5907.1</v>
      </c>
    </row>
    <row r="2940" spans="1:7" ht="38.25">
      <c r="A2940" s="351" t="s">
        <v>5693</v>
      </c>
      <c r="B2940" s="352"/>
      <c r="C2940" s="351" t="s">
        <v>5694</v>
      </c>
      <c r="D2940" s="354" t="s">
        <v>2</v>
      </c>
      <c r="E2940" s="282">
        <v>6499.02</v>
      </c>
      <c r="F2940" s="282">
        <v>439.92</v>
      </c>
      <c r="G2940" s="282">
        <v>6938.94</v>
      </c>
    </row>
    <row r="2941" spans="1:7" ht="38.25">
      <c r="A2941" s="351" t="s">
        <v>5695</v>
      </c>
      <c r="B2941" s="352"/>
      <c r="C2941" s="351" t="s">
        <v>5696</v>
      </c>
      <c r="D2941" s="354" t="s">
        <v>2</v>
      </c>
      <c r="E2941" s="282">
        <v>10612.56</v>
      </c>
      <c r="F2941" s="282">
        <v>439.92</v>
      </c>
      <c r="G2941" s="282">
        <v>11052.48</v>
      </c>
    </row>
    <row r="2942" spans="1:7" ht="38.25">
      <c r="A2942" s="351" t="s">
        <v>5697</v>
      </c>
      <c r="B2942" s="352"/>
      <c r="C2942" s="351" t="s">
        <v>5698</v>
      </c>
      <c r="D2942" s="354" t="s">
        <v>2</v>
      </c>
      <c r="E2942" s="282">
        <v>18206</v>
      </c>
      <c r="F2942" s="282">
        <v>439.92</v>
      </c>
      <c r="G2942" s="282">
        <v>18645.919999999998</v>
      </c>
    </row>
    <row r="2943" spans="1:7" ht="51">
      <c r="A2943" s="351" t="s">
        <v>5699</v>
      </c>
      <c r="B2943" s="352"/>
      <c r="C2943" s="351" t="s">
        <v>5700</v>
      </c>
      <c r="D2943" s="354" t="s">
        <v>2</v>
      </c>
      <c r="E2943" s="282">
        <v>3467.52</v>
      </c>
      <c r="F2943" s="282">
        <v>293.92</v>
      </c>
      <c r="G2943" s="282">
        <v>3761.44</v>
      </c>
    </row>
    <row r="2944" spans="1:7" ht="51">
      <c r="A2944" s="351" t="s">
        <v>5701</v>
      </c>
      <c r="B2944" s="352"/>
      <c r="C2944" s="351" t="s">
        <v>5702</v>
      </c>
      <c r="D2944" s="354" t="s">
        <v>2</v>
      </c>
      <c r="E2944" s="282">
        <v>4810.72</v>
      </c>
      <c r="F2944" s="282">
        <v>293.92</v>
      </c>
      <c r="G2944" s="282">
        <v>5104.6400000000003</v>
      </c>
    </row>
    <row r="2945" spans="1:7" ht="38.25">
      <c r="A2945" s="351" t="s">
        <v>5703</v>
      </c>
      <c r="B2945" s="352"/>
      <c r="C2945" s="351" t="s">
        <v>5704</v>
      </c>
      <c r="D2945" s="354" t="s">
        <v>2</v>
      </c>
      <c r="E2945" s="282">
        <v>28136</v>
      </c>
      <c r="F2945" s="282">
        <v>293.92</v>
      </c>
      <c r="G2945" s="282">
        <v>28429.919999999998</v>
      </c>
    </row>
    <row r="2946" spans="1:7" ht="38.25">
      <c r="A2946" s="351" t="s">
        <v>5705</v>
      </c>
      <c r="B2946" s="352"/>
      <c r="C2946" s="351" t="s">
        <v>5706</v>
      </c>
      <c r="D2946" s="354" t="s">
        <v>2</v>
      </c>
      <c r="E2946" s="282">
        <v>1390.2</v>
      </c>
      <c r="F2946" s="282">
        <v>293.92</v>
      </c>
      <c r="G2946" s="282">
        <v>1684.12</v>
      </c>
    </row>
    <row r="2947" spans="1:7" ht="38.25">
      <c r="A2947" s="351" t="s">
        <v>5707</v>
      </c>
      <c r="B2947" s="352"/>
      <c r="C2947" s="351" t="s">
        <v>5708</v>
      </c>
      <c r="D2947" s="354" t="s">
        <v>2</v>
      </c>
      <c r="E2947" s="282">
        <v>1651.66</v>
      </c>
      <c r="F2947" s="282">
        <v>293.92</v>
      </c>
      <c r="G2947" s="282">
        <v>1945.58</v>
      </c>
    </row>
    <row r="2948" spans="1:7" ht="38.25">
      <c r="A2948" s="351" t="s">
        <v>5709</v>
      </c>
      <c r="B2948" s="352"/>
      <c r="C2948" s="351" t="s">
        <v>5710</v>
      </c>
      <c r="D2948" s="354" t="s">
        <v>2</v>
      </c>
      <c r="E2948" s="282">
        <v>3858.22</v>
      </c>
      <c r="F2948" s="282">
        <v>293.92</v>
      </c>
      <c r="G2948" s="282">
        <v>4152.1400000000003</v>
      </c>
    </row>
    <row r="2949" spans="1:7" ht="38.25">
      <c r="A2949" s="351" t="s">
        <v>5711</v>
      </c>
      <c r="B2949" s="352"/>
      <c r="C2949" s="351" t="s">
        <v>5712</v>
      </c>
      <c r="D2949" s="354" t="s">
        <v>2</v>
      </c>
      <c r="E2949" s="282">
        <v>2408.6</v>
      </c>
      <c r="F2949" s="282">
        <v>293.92</v>
      </c>
      <c r="G2949" s="282">
        <v>2702.52</v>
      </c>
    </row>
    <row r="2950" spans="1:7" ht="38.25">
      <c r="A2950" s="351" t="s">
        <v>5713</v>
      </c>
      <c r="B2950" s="352"/>
      <c r="C2950" s="351" t="s">
        <v>5714</v>
      </c>
      <c r="D2950" s="354" t="s">
        <v>2</v>
      </c>
      <c r="E2950" s="282">
        <v>9414.02</v>
      </c>
      <c r="F2950" s="282">
        <v>293.92</v>
      </c>
      <c r="G2950" s="282">
        <v>9707.94</v>
      </c>
    </row>
    <row r="2951" spans="1:7" ht="38.25">
      <c r="A2951" s="351" t="s">
        <v>5715</v>
      </c>
      <c r="B2951" s="352"/>
      <c r="C2951" s="351" t="s">
        <v>5716</v>
      </c>
      <c r="D2951" s="354" t="s">
        <v>2</v>
      </c>
      <c r="E2951" s="282">
        <v>15570.88</v>
      </c>
      <c r="F2951" s="282">
        <v>293.92</v>
      </c>
      <c r="G2951" s="282">
        <v>15864.8</v>
      </c>
    </row>
    <row r="2952" spans="1:7" ht="51">
      <c r="A2952" s="351" t="s">
        <v>5717</v>
      </c>
      <c r="B2952" s="352"/>
      <c r="C2952" s="351" t="s">
        <v>5718</v>
      </c>
      <c r="D2952" s="354" t="s">
        <v>2</v>
      </c>
      <c r="E2952" s="282">
        <v>4222.2299999999996</v>
      </c>
      <c r="F2952" s="282">
        <v>293.92</v>
      </c>
      <c r="G2952" s="282">
        <v>4516.1499999999996</v>
      </c>
    </row>
    <row r="2953" spans="1:7" ht="38.25">
      <c r="A2953" s="351" t="s">
        <v>5719</v>
      </c>
      <c r="B2953" s="352"/>
      <c r="C2953" s="351" t="s">
        <v>5720</v>
      </c>
      <c r="D2953" s="354" t="s">
        <v>2</v>
      </c>
      <c r="E2953" s="282">
        <v>17010.14</v>
      </c>
      <c r="F2953" s="282">
        <v>293.92</v>
      </c>
      <c r="G2953" s="282">
        <v>17304.060000000001</v>
      </c>
    </row>
    <row r="2954" spans="1:7" ht="12.75">
      <c r="A2954" s="357" t="s">
        <v>5721</v>
      </c>
      <c r="B2954" s="358" t="s">
        <v>8473</v>
      </c>
      <c r="C2954" s="358" t="s">
        <v>8473</v>
      </c>
      <c r="D2954" s="359"/>
      <c r="E2954" s="360"/>
      <c r="F2954" s="360"/>
      <c r="G2954" s="360"/>
    </row>
    <row r="2955" spans="1:7" ht="25.5">
      <c r="A2955" s="351" t="s">
        <v>5722</v>
      </c>
      <c r="B2955" s="352"/>
      <c r="C2955" s="351" t="s">
        <v>5723</v>
      </c>
      <c r="D2955" s="354" t="s">
        <v>2</v>
      </c>
      <c r="E2955" s="282">
        <v>2171.3000000000002</v>
      </c>
      <c r="F2955" s="282">
        <v>103.66</v>
      </c>
      <c r="G2955" s="282">
        <v>2274.96</v>
      </c>
    </row>
    <row r="2956" spans="1:7" ht="12.75">
      <c r="A2956" s="357" t="s">
        <v>5724</v>
      </c>
      <c r="B2956" s="358" t="s">
        <v>8474</v>
      </c>
      <c r="C2956" s="358" t="s">
        <v>8474</v>
      </c>
      <c r="D2956" s="359"/>
      <c r="E2956" s="360"/>
      <c r="F2956" s="360"/>
      <c r="G2956" s="360"/>
    </row>
    <row r="2957" spans="1:7" ht="38.25">
      <c r="A2957" s="351" t="s">
        <v>5725</v>
      </c>
      <c r="B2957" s="352"/>
      <c r="C2957" s="351" t="s">
        <v>5726</v>
      </c>
      <c r="D2957" s="354" t="s">
        <v>2</v>
      </c>
      <c r="E2957" s="282">
        <v>35.08</v>
      </c>
      <c r="F2957" s="282">
        <v>9.8800000000000008</v>
      </c>
      <c r="G2957" s="282">
        <v>44.96</v>
      </c>
    </row>
    <row r="2958" spans="1:7" ht="25.5">
      <c r="A2958" s="351" t="s">
        <v>5727</v>
      </c>
      <c r="B2958" s="352"/>
      <c r="C2958" s="351" t="s">
        <v>5728</v>
      </c>
      <c r="D2958" s="354" t="s">
        <v>2</v>
      </c>
      <c r="E2958" s="282">
        <v>676.46</v>
      </c>
      <c r="F2958" s="282">
        <v>36.5</v>
      </c>
      <c r="G2958" s="282">
        <v>712.96</v>
      </c>
    </row>
    <row r="2959" spans="1:7" ht="12.75">
      <c r="A2959" s="351" t="s">
        <v>5729</v>
      </c>
      <c r="B2959" s="352"/>
      <c r="C2959" s="351" t="s">
        <v>5730</v>
      </c>
      <c r="D2959" s="354" t="s">
        <v>2</v>
      </c>
      <c r="E2959" s="282">
        <v>166.8</v>
      </c>
      <c r="F2959" s="282">
        <v>18.260000000000002</v>
      </c>
      <c r="G2959" s="282">
        <v>185.06</v>
      </c>
    </row>
    <row r="2960" spans="1:7" ht="12.75">
      <c r="A2960" s="351" t="s">
        <v>5731</v>
      </c>
      <c r="B2960" s="352"/>
      <c r="C2960" s="351" t="s">
        <v>5732</v>
      </c>
      <c r="D2960" s="354" t="s">
        <v>2</v>
      </c>
      <c r="E2960" s="282">
        <v>483.89</v>
      </c>
      <c r="F2960" s="282">
        <v>18.260000000000002</v>
      </c>
      <c r="G2960" s="282">
        <v>502.15</v>
      </c>
    </row>
    <row r="2961" spans="1:7" ht="12.75">
      <c r="A2961" s="361" t="s">
        <v>5733</v>
      </c>
      <c r="B2961" s="361" t="s">
        <v>8475</v>
      </c>
      <c r="C2961" s="361" t="s">
        <v>8475</v>
      </c>
      <c r="D2961" s="362"/>
      <c r="E2961" s="363"/>
      <c r="F2961" s="363"/>
      <c r="G2961" s="363"/>
    </row>
    <row r="2962" spans="1:7" ht="12.75">
      <c r="A2962" s="348" t="s">
        <v>5734</v>
      </c>
      <c r="B2962" s="348" t="s">
        <v>8476</v>
      </c>
      <c r="C2962" s="348" t="s">
        <v>8476</v>
      </c>
      <c r="D2962" s="349"/>
      <c r="E2962" s="350"/>
      <c r="F2962" s="350"/>
      <c r="G2962" s="350"/>
    </row>
    <row r="2963" spans="1:7" ht="12.75">
      <c r="A2963" s="351" t="s">
        <v>5735</v>
      </c>
      <c r="B2963" s="352"/>
      <c r="C2963" s="351" t="s">
        <v>5736</v>
      </c>
      <c r="D2963" s="354" t="s">
        <v>2</v>
      </c>
      <c r="E2963" s="282">
        <v>319.54000000000002</v>
      </c>
      <c r="F2963" s="282">
        <v>44.41</v>
      </c>
      <c r="G2963" s="282">
        <v>363.95</v>
      </c>
    </row>
    <row r="2964" spans="1:7" ht="12.75">
      <c r="A2964" s="351" t="s">
        <v>5737</v>
      </c>
      <c r="B2964" s="352"/>
      <c r="C2964" s="351" t="s">
        <v>5738</v>
      </c>
      <c r="D2964" s="354" t="s">
        <v>2</v>
      </c>
      <c r="E2964" s="282">
        <v>144.55000000000001</v>
      </c>
      <c r="F2964" s="282">
        <v>44.41</v>
      </c>
      <c r="G2964" s="282">
        <v>188.96</v>
      </c>
    </row>
    <row r="2965" spans="1:7" ht="25.5">
      <c r="A2965" s="351" t="s">
        <v>5739</v>
      </c>
      <c r="B2965" s="352"/>
      <c r="C2965" s="351" t="s">
        <v>5740</v>
      </c>
      <c r="D2965" s="354" t="s">
        <v>2</v>
      </c>
      <c r="E2965" s="282">
        <v>275.29000000000002</v>
      </c>
      <c r="F2965" s="282">
        <v>44.41</v>
      </c>
      <c r="G2965" s="282">
        <v>319.7</v>
      </c>
    </row>
    <row r="2966" spans="1:7" ht="12.75">
      <c r="A2966" s="351" t="s">
        <v>5741</v>
      </c>
      <c r="B2966" s="352"/>
      <c r="C2966" s="351" t="s">
        <v>5742</v>
      </c>
      <c r="D2966" s="354" t="s">
        <v>2</v>
      </c>
      <c r="E2966" s="282">
        <v>55.78</v>
      </c>
      <c r="F2966" s="282">
        <v>51.83</v>
      </c>
      <c r="G2966" s="282">
        <v>107.61</v>
      </c>
    </row>
    <row r="2967" spans="1:7" ht="12.75">
      <c r="A2967" s="351" t="s">
        <v>5743</v>
      </c>
      <c r="B2967" s="352"/>
      <c r="C2967" s="351" t="s">
        <v>5744</v>
      </c>
      <c r="D2967" s="354" t="s">
        <v>2</v>
      </c>
      <c r="E2967" s="282">
        <v>170.03</v>
      </c>
      <c r="F2967" s="282">
        <v>51.83</v>
      </c>
      <c r="G2967" s="282">
        <v>221.86</v>
      </c>
    </row>
    <row r="2968" spans="1:7" ht="25.5">
      <c r="A2968" s="351" t="s">
        <v>5745</v>
      </c>
      <c r="B2968" s="352"/>
      <c r="C2968" s="351" t="s">
        <v>5746</v>
      </c>
      <c r="D2968" s="354" t="s">
        <v>2</v>
      </c>
      <c r="E2968" s="282">
        <v>368.09</v>
      </c>
      <c r="F2968" s="282">
        <v>51.83</v>
      </c>
      <c r="G2968" s="282">
        <v>419.92</v>
      </c>
    </row>
    <row r="2969" spans="1:7" ht="12.75">
      <c r="A2969" s="351" t="s">
        <v>5747</v>
      </c>
      <c r="B2969" s="352"/>
      <c r="C2969" s="351" t="s">
        <v>5748</v>
      </c>
      <c r="D2969" s="354" t="s">
        <v>2</v>
      </c>
      <c r="E2969" s="282">
        <v>22.24</v>
      </c>
      <c r="F2969" s="282">
        <v>18.5</v>
      </c>
      <c r="G2969" s="282">
        <v>40.74</v>
      </c>
    </row>
    <row r="2970" spans="1:7" ht="12.75">
      <c r="A2970" s="351" t="s">
        <v>5749</v>
      </c>
      <c r="B2970" s="352"/>
      <c r="C2970" s="351" t="s">
        <v>5750</v>
      </c>
      <c r="D2970" s="354" t="s">
        <v>2</v>
      </c>
      <c r="E2970" s="282">
        <v>345.48</v>
      </c>
      <c r="F2970" s="282">
        <v>51.83</v>
      </c>
      <c r="G2970" s="282">
        <v>397.31</v>
      </c>
    </row>
    <row r="2971" spans="1:7" ht="12.75">
      <c r="A2971" s="351" t="s">
        <v>5751</v>
      </c>
      <c r="B2971" s="352"/>
      <c r="C2971" s="351" t="s">
        <v>5752</v>
      </c>
      <c r="D2971" s="354" t="s">
        <v>2</v>
      </c>
      <c r="E2971" s="282">
        <v>274.18</v>
      </c>
      <c r="F2971" s="282">
        <v>51.83</v>
      </c>
      <c r="G2971" s="282">
        <v>326.01</v>
      </c>
    </row>
    <row r="2972" spans="1:7" ht="12.75">
      <c r="A2972" s="351" t="s">
        <v>5753</v>
      </c>
      <c r="B2972" s="352"/>
      <c r="C2972" s="351" t="s">
        <v>5754</v>
      </c>
      <c r="D2972" s="354" t="s">
        <v>2</v>
      </c>
      <c r="E2972" s="282">
        <v>73.41</v>
      </c>
      <c r="F2972" s="282">
        <v>18.5</v>
      </c>
      <c r="G2972" s="282">
        <v>91.91</v>
      </c>
    </row>
    <row r="2973" spans="1:7" ht="12.75">
      <c r="A2973" s="351" t="s">
        <v>5755</v>
      </c>
      <c r="B2973" s="352"/>
      <c r="C2973" s="351" t="s">
        <v>5756</v>
      </c>
      <c r="D2973" s="354" t="s">
        <v>2</v>
      </c>
      <c r="E2973" s="282">
        <v>399.67</v>
      </c>
      <c r="F2973" s="282">
        <v>110.94</v>
      </c>
      <c r="G2973" s="282">
        <v>510.61</v>
      </c>
    </row>
    <row r="2974" spans="1:7" ht="12.75">
      <c r="A2974" s="351" t="s">
        <v>5757</v>
      </c>
      <c r="B2974" s="352"/>
      <c r="C2974" s="351" t="s">
        <v>5758</v>
      </c>
      <c r="D2974" s="354" t="s">
        <v>2</v>
      </c>
      <c r="E2974" s="282">
        <v>53.76</v>
      </c>
      <c r="F2974" s="282">
        <v>36.979999999999997</v>
      </c>
      <c r="G2974" s="282">
        <v>90.74</v>
      </c>
    </row>
    <row r="2975" spans="1:7" ht="12.75">
      <c r="A2975" s="351" t="s">
        <v>5759</v>
      </c>
      <c r="B2975" s="352"/>
      <c r="C2975" s="351" t="s">
        <v>5760</v>
      </c>
      <c r="D2975" s="354" t="s">
        <v>2</v>
      </c>
      <c r="E2975" s="282">
        <v>361.63</v>
      </c>
      <c r="F2975" s="282">
        <v>110.94</v>
      </c>
      <c r="G2975" s="282">
        <v>472.57</v>
      </c>
    </row>
    <row r="2976" spans="1:7" ht="25.5">
      <c r="A2976" s="351" t="s">
        <v>5761</v>
      </c>
      <c r="B2976" s="352"/>
      <c r="C2976" s="351" t="s">
        <v>5762</v>
      </c>
      <c r="D2976" s="354" t="s">
        <v>2</v>
      </c>
      <c r="E2976" s="282">
        <v>118.11</v>
      </c>
      <c r="F2976" s="282">
        <v>36.979999999999997</v>
      </c>
      <c r="G2976" s="282">
        <v>155.09</v>
      </c>
    </row>
    <row r="2977" spans="1:7" ht="25.5">
      <c r="A2977" s="351" t="s">
        <v>5763</v>
      </c>
      <c r="B2977" s="352"/>
      <c r="C2977" s="351" t="s">
        <v>5764</v>
      </c>
      <c r="D2977" s="354" t="s">
        <v>2</v>
      </c>
      <c r="E2977" s="282">
        <v>108.09</v>
      </c>
      <c r="F2977" s="282">
        <v>18.5</v>
      </c>
      <c r="G2977" s="282">
        <v>126.59</v>
      </c>
    </row>
    <row r="2978" spans="1:7" ht="25.5">
      <c r="A2978" s="351" t="s">
        <v>5765</v>
      </c>
      <c r="B2978" s="352"/>
      <c r="C2978" s="351" t="s">
        <v>5766</v>
      </c>
      <c r="D2978" s="354" t="s">
        <v>2</v>
      </c>
      <c r="E2978" s="282">
        <v>38.07</v>
      </c>
      <c r="F2978" s="282">
        <v>12.2</v>
      </c>
      <c r="G2978" s="282">
        <v>50.27</v>
      </c>
    </row>
    <row r="2979" spans="1:7" ht="25.5">
      <c r="A2979" s="351" t="s">
        <v>5767</v>
      </c>
      <c r="B2979" s="352"/>
      <c r="C2979" s="351" t="s">
        <v>5768</v>
      </c>
      <c r="D2979" s="354" t="s">
        <v>2</v>
      </c>
      <c r="E2979" s="282">
        <v>42.51</v>
      </c>
      <c r="F2979" s="282">
        <v>12.2</v>
      </c>
      <c r="G2979" s="282">
        <v>54.71</v>
      </c>
    </row>
    <row r="2980" spans="1:7" ht="12.75">
      <c r="A2980" s="351" t="s">
        <v>5769</v>
      </c>
      <c r="B2980" s="352"/>
      <c r="C2980" s="351" t="s">
        <v>5770</v>
      </c>
      <c r="D2980" s="354" t="s">
        <v>2</v>
      </c>
      <c r="E2980" s="282">
        <v>317.08</v>
      </c>
      <c r="F2980" s="282">
        <v>110.94</v>
      </c>
      <c r="G2980" s="282">
        <v>428.02</v>
      </c>
    </row>
    <row r="2981" spans="1:7" ht="12.75">
      <c r="A2981" s="351" t="s">
        <v>5771</v>
      </c>
      <c r="B2981" s="352"/>
      <c r="C2981" s="351" t="s">
        <v>5772</v>
      </c>
      <c r="D2981" s="354" t="s">
        <v>2</v>
      </c>
      <c r="E2981" s="282">
        <v>1824.18</v>
      </c>
      <c r="F2981" s="282">
        <v>77.67</v>
      </c>
      <c r="G2981" s="282">
        <v>1901.85</v>
      </c>
    </row>
    <row r="2982" spans="1:7" ht="25.5">
      <c r="A2982" s="351" t="s">
        <v>5773</v>
      </c>
      <c r="B2982" s="352"/>
      <c r="C2982" s="351" t="s">
        <v>5774</v>
      </c>
      <c r="D2982" s="354" t="s">
        <v>1</v>
      </c>
      <c r="E2982" s="282">
        <v>393.34</v>
      </c>
      <c r="F2982" s="282">
        <v>44.41</v>
      </c>
      <c r="G2982" s="282">
        <v>437.75</v>
      </c>
    </row>
    <row r="2983" spans="1:7" ht="12.75">
      <c r="A2983" s="351" t="s">
        <v>5775</v>
      </c>
      <c r="B2983" s="352"/>
      <c r="C2983" s="351" t="s">
        <v>5776</v>
      </c>
      <c r="D2983" s="354" t="s">
        <v>2</v>
      </c>
      <c r="E2983" s="282">
        <v>72.599999999999994</v>
      </c>
      <c r="F2983" s="282">
        <v>18.5</v>
      </c>
      <c r="G2983" s="282">
        <v>91.1</v>
      </c>
    </row>
    <row r="2984" spans="1:7" ht="12.75">
      <c r="A2984" s="357" t="s">
        <v>5777</v>
      </c>
      <c r="B2984" s="358" t="s">
        <v>8477</v>
      </c>
      <c r="C2984" s="358" t="s">
        <v>8477</v>
      </c>
      <c r="D2984" s="359"/>
      <c r="E2984" s="360"/>
      <c r="F2984" s="360"/>
      <c r="G2984" s="360"/>
    </row>
    <row r="2985" spans="1:7" ht="25.5">
      <c r="A2985" s="351" t="s">
        <v>5778</v>
      </c>
      <c r="B2985" s="352"/>
      <c r="C2985" s="351" t="s">
        <v>5779</v>
      </c>
      <c r="D2985" s="354" t="s">
        <v>63</v>
      </c>
      <c r="E2985" s="282">
        <v>872.09</v>
      </c>
      <c r="F2985" s="282">
        <v>65.84</v>
      </c>
      <c r="G2985" s="282">
        <v>937.93</v>
      </c>
    </row>
    <row r="2986" spans="1:7" ht="25.5">
      <c r="A2986" s="351" t="s">
        <v>5780</v>
      </c>
      <c r="B2986" s="352"/>
      <c r="C2986" s="351" t="s">
        <v>5781</v>
      </c>
      <c r="D2986" s="354" t="s">
        <v>63</v>
      </c>
      <c r="E2986" s="282">
        <v>1081.93</v>
      </c>
      <c r="F2986" s="282">
        <v>65.84</v>
      </c>
      <c r="G2986" s="282">
        <v>1147.77</v>
      </c>
    </row>
    <row r="2987" spans="1:7" ht="25.5">
      <c r="A2987" s="351" t="s">
        <v>5782</v>
      </c>
      <c r="B2987" s="352"/>
      <c r="C2987" s="351" t="s">
        <v>5783</v>
      </c>
      <c r="D2987" s="354" t="s">
        <v>63</v>
      </c>
      <c r="E2987" s="282">
        <v>797.9</v>
      </c>
      <c r="F2987" s="282">
        <v>133.38</v>
      </c>
      <c r="G2987" s="282">
        <v>931.28</v>
      </c>
    </row>
    <row r="2988" spans="1:7" ht="25.5">
      <c r="A2988" s="351" t="s">
        <v>8478</v>
      </c>
      <c r="B2988" s="352"/>
      <c r="C2988" s="351" t="s">
        <v>8479</v>
      </c>
      <c r="D2988" s="354" t="s">
        <v>63</v>
      </c>
      <c r="E2988" s="282">
        <v>2227.11</v>
      </c>
      <c r="F2988" s="282">
        <v>0</v>
      </c>
      <c r="G2988" s="282">
        <v>2227.11</v>
      </c>
    </row>
    <row r="2989" spans="1:7" ht="12.75">
      <c r="A2989" s="357" t="s">
        <v>5784</v>
      </c>
      <c r="B2989" s="358" t="s">
        <v>8480</v>
      </c>
      <c r="C2989" s="358" t="s">
        <v>8480</v>
      </c>
      <c r="D2989" s="359"/>
      <c r="E2989" s="360"/>
      <c r="F2989" s="360"/>
      <c r="G2989" s="360"/>
    </row>
    <row r="2990" spans="1:7" ht="25.5">
      <c r="A2990" s="351" t="s">
        <v>5785</v>
      </c>
      <c r="B2990" s="352"/>
      <c r="C2990" s="351" t="s">
        <v>5786</v>
      </c>
      <c r="D2990" s="354" t="s">
        <v>2</v>
      </c>
      <c r="E2990" s="282">
        <v>170.8</v>
      </c>
      <c r="F2990" s="282">
        <v>4.5199999999999996</v>
      </c>
      <c r="G2990" s="282">
        <v>175.32</v>
      </c>
    </row>
    <row r="2991" spans="1:7" ht="12.75">
      <c r="A2991" s="351" t="s">
        <v>5787</v>
      </c>
      <c r="B2991" s="352"/>
      <c r="C2991" s="351" t="s">
        <v>5788</v>
      </c>
      <c r="D2991" s="354" t="s">
        <v>2</v>
      </c>
      <c r="E2991" s="282">
        <v>20.239999999999998</v>
      </c>
      <c r="F2991" s="282">
        <v>10.86</v>
      </c>
      <c r="G2991" s="282">
        <v>31.1</v>
      </c>
    </row>
    <row r="2992" spans="1:7" ht="25.5">
      <c r="A2992" s="351" t="s">
        <v>5789</v>
      </c>
      <c r="B2992" s="352"/>
      <c r="C2992" s="351" t="s">
        <v>5790</v>
      </c>
      <c r="D2992" s="354" t="s">
        <v>2</v>
      </c>
      <c r="E2992" s="282">
        <v>41.69</v>
      </c>
      <c r="F2992" s="282">
        <v>4.5199999999999996</v>
      </c>
      <c r="G2992" s="282">
        <v>46.21</v>
      </c>
    </row>
    <row r="2993" spans="1:7" ht="12.75">
      <c r="A2993" s="351" t="s">
        <v>5791</v>
      </c>
      <c r="B2993" s="352"/>
      <c r="C2993" s="351" t="s">
        <v>5792</v>
      </c>
      <c r="D2993" s="354" t="s">
        <v>2</v>
      </c>
      <c r="E2993" s="282">
        <v>28.26</v>
      </c>
      <c r="F2993" s="282">
        <v>10.86</v>
      </c>
      <c r="G2993" s="282">
        <v>39.119999999999997</v>
      </c>
    </row>
    <row r="2994" spans="1:7" ht="25.5">
      <c r="A2994" s="351" t="s">
        <v>5793</v>
      </c>
      <c r="B2994" s="352"/>
      <c r="C2994" s="351" t="s">
        <v>5794</v>
      </c>
      <c r="D2994" s="354" t="s">
        <v>2</v>
      </c>
      <c r="E2994" s="282">
        <v>43.32</v>
      </c>
      <c r="F2994" s="282">
        <v>4.5199999999999996</v>
      </c>
      <c r="G2994" s="282">
        <v>47.84</v>
      </c>
    </row>
    <row r="2995" spans="1:7" ht="12.75">
      <c r="A2995" s="351" t="s">
        <v>5795</v>
      </c>
      <c r="B2995" s="352"/>
      <c r="C2995" s="351" t="s">
        <v>5796</v>
      </c>
      <c r="D2995" s="354" t="s">
        <v>2</v>
      </c>
      <c r="E2995" s="282">
        <v>28.73</v>
      </c>
      <c r="F2995" s="282">
        <v>10.86</v>
      </c>
      <c r="G2995" s="282">
        <v>39.590000000000003</v>
      </c>
    </row>
    <row r="2996" spans="1:7" ht="12.75">
      <c r="A2996" s="351" t="s">
        <v>5797</v>
      </c>
      <c r="B2996" s="352"/>
      <c r="C2996" s="351" t="s">
        <v>5798</v>
      </c>
      <c r="D2996" s="354" t="s">
        <v>2</v>
      </c>
      <c r="E2996" s="282">
        <v>34.770000000000003</v>
      </c>
      <c r="F2996" s="282">
        <v>4.5199999999999996</v>
      </c>
      <c r="G2996" s="282">
        <v>39.29</v>
      </c>
    </row>
    <row r="2997" spans="1:7" ht="25.5">
      <c r="A2997" s="351" t="s">
        <v>5799</v>
      </c>
      <c r="B2997" s="352"/>
      <c r="C2997" s="351" t="s">
        <v>5800</v>
      </c>
      <c r="D2997" s="354" t="s">
        <v>2</v>
      </c>
      <c r="E2997" s="282">
        <v>22.6</v>
      </c>
      <c r="F2997" s="282">
        <v>4.5199999999999996</v>
      </c>
      <c r="G2997" s="282">
        <v>27.12</v>
      </c>
    </row>
    <row r="2998" spans="1:7" ht="12.75">
      <c r="A2998" s="351" t="s">
        <v>5801</v>
      </c>
      <c r="B2998" s="352"/>
      <c r="C2998" s="351" t="s">
        <v>5802</v>
      </c>
      <c r="D2998" s="354" t="s">
        <v>2</v>
      </c>
      <c r="E2998" s="282">
        <v>36.270000000000003</v>
      </c>
      <c r="F2998" s="282">
        <v>4.5199999999999996</v>
      </c>
      <c r="G2998" s="282">
        <v>40.79</v>
      </c>
    </row>
    <row r="2999" spans="1:7" ht="12.75">
      <c r="A2999" s="351" t="s">
        <v>5803</v>
      </c>
      <c r="B2999" s="352"/>
      <c r="C2999" s="351" t="s">
        <v>5804</v>
      </c>
      <c r="D2999" s="354" t="s">
        <v>2</v>
      </c>
      <c r="E2999" s="282">
        <v>43.12</v>
      </c>
      <c r="F2999" s="282">
        <v>18.5</v>
      </c>
      <c r="G2999" s="282">
        <v>61.62</v>
      </c>
    </row>
    <row r="3000" spans="1:7" ht="12.75">
      <c r="A3000" s="351" t="s">
        <v>5805</v>
      </c>
      <c r="B3000" s="352"/>
      <c r="C3000" s="351" t="s">
        <v>8481</v>
      </c>
      <c r="D3000" s="354" t="s">
        <v>2</v>
      </c>
      <c r="E3000" s="282">
        <v>86.52</v>
      </c>
      <c r="F3000" s="282">
        <v>32.92</v>
      </c>
      <c r="G3000" s="282">
        <v>119.44</v>
      </c>
    </row>
    <row r="3001" spans="1:7" ht="12.75">
      <c r="A3001" s="351" t="s">
        <v>5806</v>
      </c>
      <c r="B3001" s="352"/>
      <c r="C3001" s="351" t="s">
        <v>5807</v>
      </c>
      <c r="D3001" s="354" t="s">
        <v>2</v>
      </c>
      <c r="E3001" s="282">
        <v>215.52</v>
      </c>
      <c r="F3001" s="282">
        <v>14.07</v>
      </c>
      <c r="G3001" s="282">
        <v>229.59</v>
      </c>
    </row>
    <row r="3002" spans="1:7" ht="51">
      <c r="A3002" s="351" t="s">
        <v>5808</v>
      </c>
      <c r="B3002" s="352"/>
      <c r="C3002" s="351" t="s">
        <v>5809</v>
      </c>
      <c r="D3002" s="354" t="s">
        <v>2</v>
      </c>
      <c r="E3002" s="282">
        <v>555.21</v>
      </c>
      <c r="F3002" s="282">
        <v>14.07</v>
      </c>
      <c r="G3002" s="282">
        <v>569.28</v>
      </c>
    </row>
    <row r="3003" spans="1:7" ht="12.75">
      <c r="A3003" s="351" t="s">
        <v>5810</v>
      </c>
      <c r="B3003" s="352"/>
      <c r="C3003" s="351" t="s">
        <v>5811</v>
      </c>
      <c r="D3003" s="354" t="s">
        <v>2</v>
      </c>
      <c r="E3003" s="282">
        <v>282.75</v>
      </c>
      <c r="F3003" s="282">
        <v>18.5</v>
      </c>
      <c r="G3003" s="282">
        <v>301.25</v>
      </c>
    </row>
    <row r="3004" spans="1:7" ht="25.5">
      <c r="A3004" s="351" t="s">
        <v>5812</v>
      </c>
      <c r="B3004" s="352"/>
      <c r="C3004" s="351" t="s">
        <v>5813</v>
      </c>
      <c r="D3004" s="354" t="s">
        <v>2</v>
      </c>
      <c r="E3004" s="282">
        <v>22.9</v>
      </c>
      <c r="F3004" s="282">
        <v>12.96</v>
      </c>
      <c r="G3004" s="282">
        <v>35.86</v>
      </c>
    </row>
    <row r="3005" spans="1:7" ht="25.5">
      <c r="A3005" s="351" t="s">
        <v>5814</v>
      </c>
      <c r="B3005" s="352"/>
      <c r="C3005" s="351" t="s">
        <v>5815</v>
      </c>
      <c r="D3005" s="354" t="s">
        <v>2</v>
      </c>
      <c r="E3005" s="282">
        <v>22.65</v>
      </c>
      <c r="F3005" s="282">
        <v>12.96</v>
      </c>
      <c r="G3005" s="282">
        <v>35.61</v>
      </c>
    </row>
    <row r="3006" spans="1:7" ht="25.5">
      <c r="A3006" s="351" t="s">
        <v>5816</v>
      </c>
      <c r="B3006" s="352"/>
      <c r="C3006" s="351" t="s">
        <v>5817</v>
      </c>
      <c r="D3006" s="354" t="s">
        <v>2</v>
      </c>
      <c r="E3006" s="282">
        <v>24.85</v>
      </c>
      <c r="F3006" s="282">
        <v>12.96</v>
      </c>
      <c r="G3006" s="282">
        <v>37.81</v>
      </c>
    </row>
    <row r="3007" spans="1:7" ht="25.5">
      <c r="A3007" s="351" t="s">
        <v>5818</v>
      </c>
      <c r="B3007" s="352"/>
      <c r="C3007" s="351" t="s">
        <v>5819</v>
      </c>
      <c r="D3007" s="354" t="s">
        <v>2</v>
      </c>
      <c r="E3007" s="282">
        <v>16.87</v>
      </c>
      <c r="F3007" s="282">
        <v>12.96</v>
      </c>
      <c r="G3007" s="282">
        <v>29.83</v>
      </c>
    </row>
    <row r="3008" spans="1:7" ht="25.5">
      <c r="A3008" s="351" t="s">
        <v>5820</v>
      </c>
      <c r="B3008" s="352"/>
      <c r="C3008" s="351" t="s">
        <v>5821</v>
      </c>
      <c r="D3008" s="354" t="s">
        <v>2</v>
      </c>
      <c r="E3008" s="282">
        <v>19.29</v>
      </c>
      <c r="F3008" s="282">
        <v>12.96</v>
      </c>
      <c r="G3008" s="282">
        <v>32.25</v>
      </c>
    </row>
    <row r="3009" spans="1:7" ht="25.5">
      <c r="A3009" s="351" t="s">
        <v>5822</v>
      </c>
      <c r="B3009" s="352"/>
      <c r="C3009" s="351" t="s">
        <v>5823</v>
      </c>
      <c r="D3009" s="354" t="s">
        <v>2</v>
      </c>
      <c r="E3009" s="282">
        <v>23.31</v>
      </c>
      <c r="F3009" s="282">
        <v>12.96</v>
      </c>
      <c r="G3009" s="282">
        <v>36.270000000000003</v>
      </c>
    </row>
    <row r="3010" spans="1:7" ht="25.5">
      <c r="A3010" s="351" t="s">
        <v>5824</v>
      </c>
      <c r="B3010" s="352"/>
      <c r="C3010" s="351" t="s">
        <v>5825</v>
      </c>
      <c r="D3010" s="354" t="s">
        <v>2</v>
      </c>
      <c r="E3010" s="282">
        <v>35.619999999999997</v>
      </c>
      <c r="F3010" s="282">
        <v>12.96</v>
      </c>
      <c r="G3010" s="282">
        <v>48.58</v>
      </c>
    </row>
    <row r="3011" spans="1:7" ht="25.5">
      <c r="A3011" s="351" t="s">
        <v>5826</v>
      </c>
      <c r="B3011" s="352"/>
      <c r="C3011" s="351" t="s">
        <v>5827</v>
      </c>
      <c r="D3011" s="354" t="s">
        <v>2</v>
      </c>
      <c r="E3011" s="282">
        <v>34.1</v>
      </c>
      <c r="F3011" s="282">
        <v>14.07</v>
      </c>
      <c r="G3011" s="282">
        <v>48.17</v>
      </c>
    </row>
    <row r="3012" spans="1:7" ht="25.5">
      <c r="A3012" s="351" t="s">
        <v>5828</v>
      </c>
      <c r="B3012" s="352"/>
      <c r="C3012" s="351" t="s">
        <v>5829</v>
      </c>
      <c r="D3012" s="354" t="s">
        <v>2</v>
      </c>
      <c r="E3012" s="282">
        <v>59.62</v>
      </c>
      <c r="F3012" s="282">
        <v>12.96</v>
      </c>
      <c r="G3012" s="282">
        <v>72.58</v>
      </c>
    </row>
    <row r="3013" spans="1:7" ht="38.25">
      <c r="A3013" s="351" t="s">
        <v>5830</v>
      </c>
      <c r="B3013" s="352"/>
      <c r="C3013" s="351" t="s">
        <v>5831</v>
      </c>
      <c r="D3013" s="354" t="s">
        <v>2</v>
      </c>
      <c r="E3013" s="282">
        <v>182.45</v>
      </c>
      <c r="F3013" s="282">
        <v>14.07</v>
      </c>
      <c r="G3013" s="282">
        <v>196.52</v>
      </c>
    </row>
    <row r="3014" spans="1:7" ht="25.5">
      <c r="A3014" s="351" t="s">
        <v>5832</v>
      </c>
      <c r="B3014" s="352"/>
      <c r="C3014" s="351" t="s">
        <v>5833</v>
      </c>
      <c r="D3014" s="354" t="s">
        <v>2</v>
      </c>
      <c r="E3014" s="282">
        <v>416.77</v>
      </c>
      <c r="F3014" s="282">
        <v>51.77</v>
      </c>
      <c r="G3014" s="282">
        <v>468.54</v>
      </c>
    </row>
    <row r="3015" spans="1:7" ht="12.75">
      <c r="A3015" s="351" t="s">
        <v>5834</v>
      </c>
      <c r="B3015" s="352"/>
      <c r="C3015" s="351" t="s">
        <v>5835</v>
      </c>
      <c r="D3015" s="354" t="s">
        <v>2</v>
      </c>
      <c r="E3015" s="282">
        <v>235.04</v>
      </c>
      <c r="F3015" s="282">
        <v>29.6</v>
      </c>
      <c r="G3015" s="282">
        <v>264.64</v>
      </c>
    </row>
    <row r="3016" spans="1:7" ht="25.5">
      <c r="A3016" s="351" t="s">
        <v>5836</v>
      </c>
      <c r="B3016" s="352"/>
      <c r="C3016" s="351" t="s">
        <v>5837</v>
      </c>
      <c r="D3016" s="354" t="s">
        <v>2</v>
      </c>
      <c r="E3016" s="282">
        <v>114.09</v>
      </c>
      <c r="F3016" s="282">
        <v>14.07</v>
      </c>
      <c r="G3016" s="282">
        <v>128.16</v>
      </c>
    </row>
    <row r="3017" spans="1:7" ht="25.5">
      <c r="A3017" s="351" t="s">
        <v>5838</v>
      </c>
      <c r="B3017" s="352"/>
      <c r="C3017" s="351" t="s">
        <v>8482</v>
      </c>
      <c r="D3017" s="354" t="s">
        <v>2</v>
      </c>
      <c r="E3017" s="282">
        <v>36.71</v>
      </c>
      <c r="F3017" s="282">
        <v>12.96</v>
      </c>
      <c r="G3017" s="282">
        <v>49.67</v>
      </c>
    </row>
    <row r="3018" spans="1:7" ht="38.25">
      <c r="A3018" s="351" t="s">
        <v>5839</v>
      </c>
      <c r="B3018" s="352"/>
      <c r="C3018" s="351" t="s">
        <v>5840</v>
      </c>
      <c r="D3018" s="354" t="s">
        <v>2</v>
      </c>
      <c r="E3018" s="282">
        <v>257.8</v>
      </c>
      <c r="F3018" s="282">
        <v>12.96</v>
      </c>
      <c r="G3018" s="282">
        <v>270.76</v>
      </c>
    </row>
    <row r="3019" spans="1:7" ht="25.5">
      <c r="A3019" s="351" t="s">
        <v>5841</v>
      </c>
      <c r="B3019" s="352"/>
      <c r="C3019" s="351" t="s">
        <v>5842</v>
      </c>
      <c r="D3019" s="354" t="s">
        <v>1</v>
      </c>
      <c r="E3019" s="282">
        <v>522.03</v>
      </c>
      <c r="F3019" s="282">
        <v>51.42</v>
      </c>
      <c r="G3019" s="282">
        <v>573.45000000000005</v>
      </c>
    </row>
    <row r="3020" spans="1:7" ht="25.5">
      <c r="A3020" s="351" t="s">
        <v>5843</v>
      </c>
      <c r="B3020" s="352"/>
      <c r="C3020" s="351" t="s">
        <v>5844</v>
      </c>
      <c r="D3020" s="354" t="s">
        <v>2</v>
      </c>
      <c r="E3020" s="282">
        <v>2.1</v>
      </c>
      <c r="F3020" s="282">
        <v>12.96</v>
      </c>
      <c r="G3020" s="282">
        <v>15.06</v>
      </c>
    </row>
    <row r="3021" spans="1:7" ht="25.5">
      <c r="A3021" s="351" t="s">
        <v>5845</v>
      </c>
      <c r="B3021" s="352"/>
      <c r="C3021" s="351" t="s">
        <v>5846</v>
      </c>
      <c r="D3021" s="354" t="s">
        <v>2</v>
      </c>
      <c r="E3021" s="282">
        <v>2.4</v>
      </c>
      <c r="F3021" s="282">
        <v>12.96</v>
      </c>
      <c r="G3021" s="282">
        <v>15.36</v>
      </c>
    </row>
    <row r="3022" spans="1:7" ht="51">
      <c r="A3022" s="351" t="s">
        <v>5847</v>
      </c>
      <c r="B3022" s="352"/>
      <c r="C3022" s="351" t="s">
        <v>5848</v>
      </c>
      <c r="D3022" s="354" t="s">
        <v>2</v>
      </c>
      <c r="E3022" s="282">
        <v>352.78</v>
      </c>
      <c r="F3022" s="282">
        <v>14.07</v>
      </c>
      <c r="G3022" s="282">
        <v>366.85</v>
      </c>
    </row>
    <row r="3023" spans="1:7" ht="25.5">
      <c r="A3023" s="351" t="s">
        <v>5849</v>
      </c>
      <c r="B3023" s="352"/>
      <c r="C3023" s="351" t="s">
        <v>5850</v>
      </c>
      <c r="D3023" s="354" t="s">
        <v>2</v>
      </c>
      <c r="E3023" s="282">
        <v>1066.51</v>
      </c>
      <c r="F3023" s="282">
        <v>51.77</v>
      </c>
      <c r="G3023" s="282">
        <v>1118.28</v>
      </c>
    </row>
    <row r="3024" spans="1:7" ht="12.75">
      <c r="A3024" s="351" t="s">
        <v>5851</v>
      </c>
      <c r="B3024" s="352"/>
      <c r="C3024" s="351" t="s">
        <v>5852</v>
      </c>
      <c r="D3024" s="354" t="s">
        <v>2</v>
      </c>
      <c r="E3024" s="282">
        <v>68.11</v>
      </c>
      <c r="F3024" s="282">
        <v>18.5</v>
      </c>
      <c r="G3024" s="282">
        <v>86.61</v>
      </c>
    </row>
    <row r="3025" spans="1:7" ht="12.75">
      <c r="A3025" s="351" t="s">
        <v>5853</v>
      </c>
      <c r="B3025" s="352"/>
      <c r="C3025" s="351" t="s">
        <v>5854</v>
      </c>
      <c r="D3025" s="354" t="s">
        <v>2</v>
      </c>
      <c r="E3025" s="282">
        <v>785.84</v>
      </c>
      <c r="F3025" s="282">
        <v>4.5199999999999996</v>
      </c>
      <c r="G3025" s="282">
        <v>790.36</v>
      </c>
    </row>
    <row r="3026" spans="1:7" ht="12.75">
      <c r="A3026" s="351" t="s">
        <v>5855</v>
      </c>
      <c r="B3026" s="352"/>
      <c r="C3026" s="351" t="s">
        <v>5856</v>
      </c>
      <c r="D3026" s="354" t="s">
        <v>2</v>
      </c>
      <c r="E3026" s="282">
        <v>237.1</v>
      </c>
      <c r="F3026" s="282">
        <v>18.5</v>
      </c>
      <c r="G3026" s="282">
        <v>255.6</v>
      </c>
    </row>
    <row r="3027" spans="1:7" ht="12.75">
      <c r="A3027" s="351" t="s">
        <v>5857</v>
      </c>
      <c r="B3027" s="352"/>
      <c r="C3027" s="351" t="s">
        <v>5858</v>
      </c>
      <c r="D3027" s="354" t="s">
        <v>2</v>
      </c>
      <c r="E3027" s="282">
        <v>50.28</v>
      </c>
      <c r="F3027" s="282">
        <v>22.13</v>
      </c>
      <c r="G3027" s="282">
        <v>72.41</v>
      </c>
    </row>
    <row r="3028" spans="1:7" ht="38.25">
      <c r="A3028" s="351" t="s">
        <v>5859</v>
      </c>
      <c r="B3028" s="352"/>
      <c r="C3028" s="351" t="s">
        <v>5860</v>
      </c>
      <c r="D3028" s="354" t="s">
        <v>2</v>
      </c>
      <c r="E3028" s="282">
        <v>293.24</v>
      </c>
      <c r="F3028" s="282">
        <v>18.5</v>
      </c>
      <c r="G3028" s="282">
        <v>311.74</v>
      </c>
    </row>
    <row r="3029" spans="1:7" ht="25.5">
      <c r="A3029" s="351" t="s">
        <v>5861</v>
      </c>
      <c r="B3029" s="352"/>
      <c r="C3029" s="351" t="s">
        <v>5862</v>
      </c>
      <c r="D3029" s="354" t="s">
        <v>2</v>
      </c>
      <c r="E3029" s="282">
        <v>321.23</v>
      </c>
      <c r="F3029" s="282">
        <v>18.5</v>
      </c>
      <c r="G3029" s="282">
        <v>339.73</v>
      </c>
    </row>
    <row r="3030" spans="1:7" ht="12.75">
      <c r="A3030" s="357" t="s">
        <v>5863</v>
      </c>
      <c r="B3030" s="358" t="s">
        <v>8483</v>
      </c>
      <c r="C3030" s="358" t="s">
        <v>8483</v>
      </c>
      <c r="D3030" s="359"/>
      <c r="E3030" s="360"/>
      <c r="F3030" s="360"/>
      <c r="G3030" s="360"/>
    </row>
    <row r="3031" spans="1:7" ht="12.75">
      <c r="A3031" s="351" t="s">
        <v>5864</v>
      </c>
      <c r="B3031" s="352"/>
      <c r="C3031" s="351" t="s">
        <v>5865</v>
      </c>
      <c r="D3031" s="354" t="s">
        <v>63</v>
      </c>
      <c r="E3031" s="282">
        <v>332.98</v>
      </c>
      <c r="F3031" s="282">
        <v>21.41</v>
      </c>
      <c r="G3031" s="282">
        <v>354.39</v>
      </c>
    </row>
    <row r="3032" spans="1:7" ht="12.75">
      <c r="A3032" s="351" t="s">
        <v>5866</v>
      </c>
      <c r="B3032" s="352"/>
      <c r="C3032" s="351" t="s">
        <v>5867</v>
      </c>
      <c r="D3032" s="354" t="s">
        <v>63</v>
      </c>
      <c r="E3032" s="282">
        <v>143.29</v>
      </c>
      <c r="F3032" s="282">
        <v>65.84</v>
      </c>
      <c r="G3032" s="282">
        <v>209.13</v>
      </c>
    </row>
    <row r="3033" spans="1:7" ht="12.75">
      <c r="A3033" s="351" t="s">
        <v>5868</v>
      </c>
      <c r="B3033" s="352"/>
      <c r="C3033" s="351" t="s">
        <v>5869</v>
      </c>
      <c r="D3033" s="354" t="s">
        <v>63</v>
      </c>
      <c r="E3033" s="282">
        <v>620.26</v>
      </c>
      <c r="F3033" s="282">
        <v>21.41</v>
      </c>
      <c r="G3033" s="282">
        <v>641.66999999999996</v>
      </c>
    </row>
    <row r="3034" spans="1:7" ht="12.75">
      <c r="A3034" s="357" t="s">
        <v>5870</v>
      </c>
      <c r="B3034" s="358" t="s">
        <v>8484</v>
      </c>
      <c r="C3034" s="358" t="s">
        <v>8484</v>
      </c>
      <c r="D3034" s="359"/>
      <c r="E3034" s="360"/>
      <c r="F3034" s="360"/>
      <c r="G3034" s="360"/>
    </row>
    <row r="3035" spans="1:7" ht="12.75">
      <c r="A3035" s="351" t="s">
        <v>5871</v>
      </c>
      <c r="B3035" s="352"/>
      <c r="C3035" s="351" t="s">
        <v>5872</v>
      </c>
      <c r="D3035" s="354" t="s">
        <v>16</v>
      </c>
      <c r="E3035" s="282">
        <v>812.36</v>
      </c>
      <c r="F3035" s="282">
        <v>51.83</v>
      </c>
      <c r="G3035" s="282">
        <v>864.19</v>
      </c>
    </row>
    <row r="3036" spans="1:7" ht="12.75">
      <c r="A3036" s="351" t="s">
        <v>5873</v>
      </c>
      <c r="B3036" s="352"/>
      <c r="C3036" s="351" t="s">
        <v>5874</v>
      </c>
      <c r="D3036" s="354" t="s">
        <v>16</v>
      </c>
      <c r="E3036" s="282">
        <v>538.11</v>
      </c>
      <c r="F3036" s="282">
        <v>51.83</v>
      </c>
      <c r="G3036" s="282">
        <v>589.94000000000005</v>
      </c>
    </row>
    <row r="3037" spans="1:7" ht="12.75">
      <c r="A3037" s="351" t="s">
        <v>5875</v>
      </c>
      <c r="B3037" s="352"/>
      <c r="C3037" s="351" t="s">
        <v>5876</v>
      </c>
      <c r="D3037" s="354" t="s">
        <v>2</v>
      </c>
      <c r="E3037" s="282">
        <v>663.51</v>
      </c>
      <c r="F3037" s="282">
        <v>110.94</v>
      </c>
      <c r="G3037" s="282">
        <v>774.45</v>
      </c>
    </row>
    <row r="3038" spans="1:7" ht="25.5">
      <c r="A3038" s="351" t="s">
        <v>5877</v>
      </c>
      <c r="B3038" s="352"/>
      <c r="C3038" s="351" t="s">
        <v>5878</v>
      </c>
      <c r="D3038" s="354" t="s">
        <v>2</v>
      </c>
      <c r="E3038" s="282">
        <v>108.35</v>
      </c>
      <c r="F3038" s="282">
        <v>18.5</v>
      </c>
      <c r="G3038" s="282">
        <v>126.85</v>
      </c>
    </row>
    <row r="3039" spans="1:7" ht="25.5">
      <c r="A3039" s="351" t="s">
        <v>5879</v>
      </c>
      <c r="B3039" s="352"/>
      <c r="C3039" s="351" t="s">
        <v>5880</v>
      </c>
      <c r="D3039" s="354" t="s">
        <v>2</v>
      </c>
      <c r="E3039" s="282">
        <v>145.06</v>
      </c>
      <c r="F3039" s="282">
        <v>18.5</v>
      </c>
      <c r="G3039" s="282">
        <v>163.56</v>
      </c>
    </row>
    <row r="3040" spans="1:7" ht="25.5">
      <c r="A3040" s="351" t="s">
        <v>5881</v>
      </c>
      <c r="B3040" s="352"/>
      <c r="C3040" s="351" t="s">
        <v>5882</v>
      </c>
      <c r="D3040" s="354" t="s">
        <v>2</v>
      </c>
      <c r="E3040" s="282">
        <v>155.5</v>
      </c>
      <c r="F3040" s="282">
        <v>18.5</v>
      </c>
      <c r="G3040" s="282">
        <v>174</v>
      </c>
    </row>
    <row r="3041" spans="1:7" ht="25.5">
      <c r="A3041" s="351" t="s">
        <v>5883</v>
      </c>
      <c r="B3041" s="352"/>
      <c r="C3041" s="351" t="s">
        <v>5884</v>
      </c>
      <c r="D3041" s="354" t="s">
        <v>2</v>
      </c>
      <c r="E3041" s="282">
        <v>185.83</v>
      </c>
      <c r="F3041" s="282">
        <v>18.5</v>
      </c>
      <c r="G3041" s="282">
        <v>204.33</v>
      </c>
    </row>
    <row r="3042" spans="1:7" ht="25.5">
      <c r="A3042" s="351" t="s">
        <v>5885</v>
      </c>
      <c r="B3042" s="352"/>
      <c r="C3042" s="351" t="s">
        <v>5886</v>
      </c>
      <c r="D3042" s="354" t="s">
        <v>2</v>
      </c>
      <c r="E3042" s="282">
        <v>592.77</v>
      </c>
      <c r="F3042" s="282">
        <v>18.5</v>
      </c>
      <c r="G3042" s="282">
        <v>611.27</v>
      </c>
    </row>
    <row r="3043" spans="1:7" ht="25.5">
      <c r="A3043" s="351" t="s">
        <v>5887</v>
      </c>
      <c r="B3043" s="352"/>
      <c r="C3043" s="351" t="s">
        <v>5888</v>
      </c>
      <c r="D3043" s="354" t="s">
        <v>2</v>
      </c>
      <c r="E3043" s="282">
        <v>322.16000000000003</v>
      </c>
      <c r="F3043" s="282">
        <v>18.5</v>
      </c>
      <c r="G3043" s="282">
        <v>340.66</v>
      </c>
    </row>
    <row r="3044" spans="1:7" ht="25.5">
      <c r="A3044" s="351" t="s">
        <v>5889</v>
      </c>
      <c r="B3044" s="352"/>
      <c r="C3044" s="351" t="s">
        <v>5890</v>
      </c>
      <c r="D3044" s="354" t="s">
        <v>2</v>
      </c>
      <c r="E3044" s="282">
        <v>381.7</v>
      </c>
      <c r="F3044" s="282">
        <v>18.5</v>
      </c>
      <c r="G3044" s="282">
        <v>400.2</v>
      </c>
    </row>
    <row r="3045" spans="1:7" ht="25.5">
      <c r="A3045" s="351" t="s">
        <v>5891</v>
      </c>
      <c r="B3045" s="352"/>
      <c r="C3045" s="351" t="s">
        <v>5892</v>
      </c>
      <c r="D3045" s="354" t="s">
        <v>2</v>
      </c>
      <c r="E3045" s="282">
        <v>452.75</v>
      </c>
      <c r="F3045" s="282">
        <v>18.5</v>
      </c>
      <c r="G3045" s="282">
        <v>471.25</v>
      </c>
    </row>
    <row r="3046" spans="1:7" ht="25.5">
      <c r="A3046" s="351" t="s">
        <v>5893</v>
      </c>
      <c r="B3046" s="352"/>
      <c r="C3046" s="351" t="s">
        <v>5894</v>
      </c>
      <c r="D3046" s="354" t="s">
        <v>2</v>
      </c>
      <c r="E3046" s="282">
        <v>595.85</v>
      </c>
      <c r="F3046" s="282">
        <v>18.5</v>
      </c>
      <c r="G3046" s="282">
        <v>614.35</v>
      </c>
    </row>
    <row r="3047" spans="1:7" ht="25.5">
      <c r="A3047" s="351" t="s">
        <v>5895</v>
      </c>
      <c r="B3047" s="352"/>
      <c r="C3047" s="351" t="s">
        <v>5896</v>
      </c>
      <c r="D3047" s="354" t="s">
        <v>2</v>
      </c>
      <c r="E3047" s="282">
        <v>774.83</v>
      </c>
      <c r="F3047" s="282">
        <v>18.5</v>
      </c>
      <c r="G3047" s="282">
        <v>793.33</v>
      </c>
    </row>
    <row r="3048" spans="1:7" ht="25.5">
      <c r="A3048" s="351" t="s">
        <v>5897</v>
      </c>
      <c r="B3048" s="352"/>
      <c r="C3048" s="351" t="s">
        <v>5898</v>
      </c>
      <c r="D3048" s="354" t="s">
        <v>2</v>
      </c>
      <c r="E3048" s="282">
        <v>808.48</v>
      </c>
      <c r="F3048" s="282">
        <v>18.5</v>
      </c>
      <c r="G3048" s="282">
        <v>826.98</v>
      </c>
    </row>
    <row r="3049" spans="1:7" ht="25.5">
      <c r="A3049" s="351" t="s">
        <v>5899</v>
      </c>
      <c r="B3049" s="352"/>
      <c r="C3049" s="351" t="s">
        <v>5900</v>
      </c>
      <c r="D3049" s="354" t="s">
        <v>2</v>
      </c>
      <c r="E3049" s="282">
        <v>1078.8</v>
      </c>
      <c r="F3049" s="282">
        <v>18.5</v>
      </c>
      <c r="G3049" s="282">
        <v>1097.3</v>
      </c>
    </row>
    <row r="3050" spans="1:7" ht="25.5">
      <c r="A3050" s="351" t="s">
        <v>5901</v>
      </c>
      <c r="B3050" s="352"/>
      <c r="C3050" s="351" t="s">
        <v>5902</v>
      </c>
      <c r="D3050" s="354" t="s">
        <v>2</v>
      </c>
      <c r="E3050" s="282">
        <v>2471.7399999999998</v>
      </c>
      <c r="F3050" s="282">
        <v>18.5</v>
      </c>
      <c r="G3050" s="282">
        <v>2490.2399999999998</v>
      </c>
    </row>
    <row r="3051" spans="1:7" ht="25.5">
      <c r="A3051" s="351" t="s">
        <v>5903</v>
      </c>
      <c r="B3051" s="352"/>
      <c r="C3051" s="351" t="s">
        <v>5904</v>
      </c>
      <c r="D3051" s="354" t="s">
        <v>2</v>
      </c>
      <c r="E3051" s="282">
        <v>1224.5999999999999</v>
      </c>
      <c r="F3051" s="282">
        <v>18.5</v>
      </c>
      <c r="G3051" s="282">
        <v>1243.0999999999999</v>
      </c>
    </row>
    <row r="3052" spans="1:7" ht="25.5">
      <c r="A3052" s="351" t="s">
        <v>5905</v>
      </c>
      <c r="B3052" s="352"/>
      <c r="C3052" s="351" t="s">
        <v>5906</v>
      </c>
      <c r="D3052" s="354" t="s">
        <v>2</v>
      </c>
      <c r="E3052" s="282">
        <v>400.52</v>
      </c>
      <c r="F3052" s="282">
        <v>18.5</v>
      </c>
      <c r="G3052" s="282">
        <v>419.02</v>
      </c>
    </row>
    <row r="3053" spans="1:7" ht="25.5">
      <c r="A3053" s="351" t="s">
        <v>5907</v>
      </c>
      <c r="B3053" s="352"/>
      <c r="C3053" s="351" t="s">
        <v>5908</v>
      </c>
      <c r="D3053" s="354" t="s">
        <v>2</v>
      </c>
      <c r="E3053" s="282">
        <v>421.53</v>
      </c>
      <c r="F3053" s="282">
        <v>18.5</v>
      </c>
      <c r="G3053" s="282">
        <v>440.03</v>
      </c>
    </row>
    <row r="3054" spans="1:7" ht="25.5">
      <c r="A3054" s="351" t="s">
        <v>5909</v>
      </c>
      <c r="B3054" s="352"/>
      <c r="C3054" s="351" t="s">
        <v>5910</v>
      </c>
      <c r="D3054" s="354" t="s">
        <v>2</v>
      </c>
      <c r="E3054" s="282">
        <v>720.92</v>
      </c>
      <c r="F3054" s="282">
        <v>18.5</v>
      </c>
      <c r="G3054" s="282">
        <v>739.42</v>
      </c>
    </row>
    <row r="3055" spans="1:7" ht="12.75">
      <c r="A3055" s="357" t="s">
        <v>5911</v>
      </c>
      <c r="B3055" s="358" t="s">
        <v>8485</v>
      </c>
      <c r="C3055" s="358" t="s">
        <v>8485</v>
      </c>
      <c r="D3055" s="359"/>
      <c r="E3055" s="360"/>
      <c r="F3055" s="360"/>
      <c r="G3055" s="360"/>
    </row>
    <row r="3056" spans="1:7" ht="12.75">
      <c r="A3056" s="351" t="s">
        <v>5912</v>
      </c>
      <c r="B3056" s="352"/>
      <c r="C3056" s="351" t="s">
        <v>5913</v>
      </c>
      <c r="D3056" s="354" t="s">
        <v>2</v>
      </c>
      <c r="E3056" s="282">
        <v>8.48</v>
      </c>
      <c r="F3056" s="282">
        <v>14.79</v>
      </c>
      <c r="G3056" s="282">
        <v>23.27</v>
      </c>
    </row>
    <row r="3057" spans="1:7" ht="12.75">
      <c r="A3057" s="351" t="s">
        <v>5914</v>
      </c>
      <c r="B3057" s="352"/>
      <c r="C3057" s="351" t="s">
        <v>5915</v>
      </c>
      <c r="D3057" s="354" t="s">
        <v>2</v>
      </c>
      <c r="E3057" s="282">
        <v>0.04</v>
      </c>
      <c r="F3057" s="282">
        <v>18.5</v>
      </c>
      <c r="G3057" s="282">
        <v>18.54</v>
      </c>
    </row>
    <row r="3058" spans="1:7" ht="12.75">
      <c r="A3058" s="351" t="s">
        <v>5916</v>
      </c>
      <c r="B3058" s="352"/>
      <c r="C3058" s="351" t="s">
        <v>5917</v>
      </c>
      <c r="D3058" s="354" t="s">
        <v>2</v>
      </c>
      <c r="E3058" s="282">
        <v>0.05</v>
      </c>
      <c r="F3058" s="282">
        <v>18.5</v>
      </c>
      <c r="G3058" s="282">
        <v>18.55</v>
      </c>
    </row>
    <row r="3059" spans="1:7" ht="25.5">
      <c r="A3059" s="351" t="s">
        <v>5918</v>
      </c>
      <c r="B3059" s="352"/>
      <c r="C3059" s="351" t="s">
        <v>5919</v>
      </c>
      <c r="D3059" s="354" t="s">
        <v>2</v>
      </c>
      <c r="E3059" s="282">
        <v>0.59</v>
      </c>
      <c r="F3059" s="282">
        <v>51.83</v>
      </c>
      <c r="G3059" s="282">
        <v>52.42</v>
      </c>
    </row>
    <row r="3060" spans="1:7" ht="25.5">
      <c r="A3060" s="351" t="s">
        <v>5920</v>
      </c>
      <c r="B3060" s="352"/>
      <c r="C3060" s="351" t="s">
        <v>5921</v>
      </c>
      <c r="D3060" s="354" t="s">
        <v>2</v>
      </c>
      <c r="E3060" s="282">
        <v>0</v>
      </c>
      <c r="F3060" s="282">
        <v>92.46</v>
      </c>
      <c r="G3060" s="282">
        <v>92.46</v>
      </c>
    </row>
    <row r="3061" spans="1:7" ht="12.75">
      <c r="A3061" s="351" t="s">
        <v>5922</v>
      </c>
      <c r="B3061" s="352"/>
      <c r="C3061" s="351" t="s">
        <v>5923</v>
      </c>
      <c r="D3061" s="354" t="s">
        <v>2</v>
      </c>
      <c r="E3061" s="282">
        <v>27.69</v>
      </c>
      <c r="F3061" s="282">
        <v>4.46</v>
      </c>
      <c r="G3061" s="282">
        <v>32.15</v>
      </c>
    </row>
    <row r="3062" spans="1:7" ht="12.75">
      <c r="A3062" s="351" t="s">
        <v>5924</v>
      </c>
      <c r="B3062" s="352"/>
      <c r="C3062" s="351" t="s">
        <v>5925</v>
      </c>
      <c r="D3062" s="354" t="s">
        <v>2</v>
      </c>
      <c r="E3062" s="282">
        <v>4.2699999999999996</v>
      </c>
      <c r="F3062" s="282">
        <v>4.46</v>
      </c>
      <c r="G3062" s="282">
        <v>8.73</v>
      </c>
    </row>
    <row r="3063" spans="1:7" ht="12.75">
      <c r="A3063" s="351" t="s">
        <v>5926</v>
      </c>
      <c r="B3063" s="352"/>
      <c r="C3063" s="351" t="s">
        <v>5927</v>
      </c>
      <c r="D3063" s="354" t="s">
        <v>2</v>
      </c>
      <c r="E3063" s="282">
        <v>82.8</v>
      </c>
      <c r="F3063" s="282">
        <v>2.52</v>
      </c>
      <c r="G3063" s="282">
        <v>85.32</v>
      </c>
    </row>
    <row r="3064" spans="1:7" ht="25.5">
      <c r="A3064" s="351" t="s">
        <v>5928</v>
      </c>
      <c r="B3064" s="352"/>
      <c r="C3064" s="351" t="s">
        <v>5929</v>
      </c>
      <c r="D3064" s="354" t="s">
        <v>2</v>
      </c>
      <c r="E3064" s="282">
        <v>25.31</v>
      </c>
      <c r="F3064" s="282">
        <v>1.49</v>
      </c>
      <c r="G3064" s="282">
        <v>26.8</v>
      </c>
    </row>
    <row r="3065" spans="1:7" ht="12.75">
      <c r="A3065" s="351" t="s">
        <v>5930</v>
      </c>
      <c r="B3065" s="352"/>
      <c r="C3065" s="351" t="s">
        <v>5931</v>
      </c>
      <c r="D3065" s="354" t="s">
        <v>2</v>
      </c>
      <c r="E3065" s="282">
        <v>44.35</v>
      </c>
      <c r="F3065" s="282">
        <v>4.46</v>
      </c>
      <c r="G3065" s="282">
        <v>48.81</v>
      </c>
    </row>
    <row r="3066" spans="1:7" ht="12.75">
      <c r="A3066" s="351" t="s">
        <v>5932</v>
      </c>
      <c r="B3066" s="352"/>
      <c r="C3066" s="351" t="s">
        <v>5933</v>
      </c>
      <c r="D3066" s="354" t="s">
        <v>2</v>
      </c>
      <c r="E3066" s="282">
        <v>29.71</v>
      </c>
      <c r="F3066" s="282">
        <v>2.52</v>
      </c>
      <c r="G3066" s="282">
        <v>32.229999999999997</v>
      </c>
    </row>
    <row r="3067" spans="1:7" ht="12.75">
      <c r="A3067" s="351" t="s">
        <v>5934</v>
      </c>
      <c r="B3067" s="352"/>
      <c r="C3067" s="351" t="s">
        <v>5935</v>
      </c>
      <c r="D3067" s="354" t="s">
        <v>2</v>
      </c>
      <c r="E3067" s="282">
        <v>36.08</v>
      </c>
      <c r="F3067" s="282">
        <v>2.52</v>
      </c>
      <c r="G3067" s="282">
        <v>38.6</v>
      </c>
    </row>
    <row r="3068" spans="1:7" ht="12.75">
      <c r="A3068" s="351" t="s">
        <v>5936</v>
      </c>
      <c r="B3068" s="352"/>
      <c r="C3068" s="351" t="s">
        <v>5937</v>
      </c>
      <c r="D3068" s="354" t="s">
        <v>2</v>
      </c>
      <c r="E3068" s="282">
        <v>42.81</v>
      </c>
      <c r="F3068" s="282">
        <v>33.28</v>
      </c>
      <c r="G3068" s="282">
        <v>76.09</v>
      </c>
    </row>
    <row r="3069" spans="1:7" ht="12.75">
      <c r="A3069" s="351" t="s">
        <v>5938</v>
      </c>
      <c r="B3069" s="352"/>
      <c r="C3069" s="351" t="s">
        <v>5939</v>
      </c>
      <c r="D3069" s="354" t="s">
        <v>2</v>
      </c>
      <c r="E3069" s="282">
        <v>107.87</v>
      </c>
      <c r="F3069" s="282">
        <v>18.5</v>
      </c>
      <c r="G3069" s="282">
        <v>126.37</v>
      </c>
    </row>
    <row r="3070" spans="1:7" ht="12.75">
      <c r="A3070" s="351" t="s">
        <v>5940</v>
      </c>
      <c r="B3070" s="352"/>
      <c r="C3070" s="351" t="s">
        <v>5941</v>
      </c>
      <c r="D3070" s="354" t="s">
        <v>2</v>
      </c>
      <c r="E3070" s="282">
        <v>124.42</v>
      </c>
      <c r="F3070" s="282">
        <v>18.5</v>
      </c>
      <c r="G3070" s="282">
        <v>142.91999999999999</v>
      </c>
    </row>
    <row r="3071" spans="1:7" ht="12.75">
      <c r="A3071" s="351" t="s">
        <v>5942</v>
      </c>
      <c r="B3071" s="352"/>
      <c r="C3071" s="351" t="s">
        <v>5943</v>
      </c>
      <c r="D3071" s="354" t="s">
        <v>2</v>
      </c>
      <c r="E3071" s="282">
        <v>29.85</v>
      </c>
      <c r="F3071" s="282">
        <v>4.46</v>
      </c>
      <c r="G3071" s="282">
        <v>34.31</v>
      </c>
    </row>
    <row r="3072" spans="1:7" ht="12.75">
      <c r="A3072" s="351" t="s">
        <v>5944</v>
      </c>
      <c r="B3072" s="352"/>
      <c r="C3072" s="351" t="s">
        <v>5945</v>
      </c>
      <c r="D3072" s="354" t="s">
        <v>2</v>
      </c>
      <c r="E3072" s="282">
        <v>14.57</v>
      </c>
      <c r="F3072" s="282">
        <v>14.79</v>
      </c>
      <c r="G3072" s="282">
        <v>29.36</v>
      </c>
    </row>
    <row r="3073" spans="1:7" ht="12.75">
      <c r="A3073" s="351" t="s">
        <v>5946</v>
      </c>
      <c r="B3073" s="352"/>
      <c r="C3073" s="351" t="s">
        <v>5947</v>
      </c>
      <c r="D3073" s="354" t="s">
        <v>2</v>
      </c>
      <c r="E3073" s="282">
        <v>13.95</v>
      </c>
      <c r="F3073" s="282">
        <v>14.79</v>
      </c>
      <c r="G3073" s="282">
        <v>28.74</v>
      </c>
    </row>
    <row r="3074" spans="1:7" ht="12.75">
      <c r="A3074" s="351" t="s">
        <v>5948</v>
      </c>
      <c r="B3074" s="352"/>
      <c r="C3074" s="351" t="s">
        <v>5949</v>
      </c>
      <c r="D3074" s="354" t="s">
        <v>2</v>
      </c>
      <c r="E3074" s="282">
        <v>28.82</v>
      </c>
      <c r="F3074" s="282">
        <v>2.23</v>
      </c>
      <c r="G3074" s="282">
        <v>31.05</v>
      </c>
    </row>
    <row r="3075" spans="1:7" ht="12.75">
      <c r="A3075" s="351" t="s">
        <v>5950</v>
      </c>
      <c r="B3075" s="352"/>
      <c r="C3075" s="351" t="s">
        <v>5951</v>
      </c>
      <c r="D3075" s="354" t="s">
        <v>2</v>
      </c>
      <c r="E3075" s="282">
        <v>3.65</v>
      </c>
      <c r="F3075" s="282">
        <v>6.28</v>
      </c>
      <c r="G3075" s="282">
        <v>9.93</v>
      </c>
    </row>
    <row r="3076" spans="1:7" ht="12.75">
      <c r="A3076" s="351" t="s">
        <v>5952</v>
      </c>
      <c r="B3076" s="352"/>
      <c r="C3076" s="351" t="s">
        <v>5953</v>
      </c>
      <c r="D3076" s="354" t="s">
        <v>2</v>
      </c>
      <c r="E3076" s="282">
        <v>278.16000000000003</v>
      </c>
      <c r="F3076" s="282">
        <v>25.92</v>
      </c>
      <c r="G3076" s="282">
        <v>304.08</v>
      </c>
    </row>
    <row r="3077" spans="1:7" ht="12.75">
      <c r="A3077" s="351" t="s">
        <v>5954</v>
      </c>
      <c r="B3077" s="352"/>
      <c r="C3077" s="351" t="s">
        <v>5955</v>
      </c>
      <c r="D3077" s="354" t="s">
        <v>2</v>
      </c>
      <c r="E3077" s="282">
        <v>3.38</v>
      </c>
      <c r="F3077" s="282">
        <v>1.49</v>
      </c>
      <c r="G3077" s="282">
        <v>4.87</v>
      </c>
    </row>
    <row r="3078" spans="1:7" ht="12.75">
      <c r="A3078" s="351" t="s">
        <v>5956</v>
      </c>
      <c r="B3078" s="352"/>
      <c r="C3078" s="351" t="s">
        <v>5957</v>
      </c>
      <c r="D3078" s="354" t="s">
        <v>2</v>
      </c>
      <c r="E3078" s="282">
        <v>34.6</v>
      </c>
      <c r="F3078" s="282">
        <v>1.49</v>
      </c>
      <c r="G3078" s="282">
        <v>36.090000000000003</v>
      </c>
    </row>
    <row r="3079" spans="1:7" ht="12.75">
      <c r="A3079" s="351" t="s">
        <v>5958</v>
      </c>
      <c r="B3079" s="352"/>
      <c r="C3079" s="351" t="s">
        <v>5959</v>
      </c>
      <c r="D3079" s="354" t="s">
        <v>2</v>
      </c>
      <c r="E3079" s="282">
        <v>62.16</v>
      </c>
      <c r="F3079" s="282">
        <v>7.39</v>
      </c>
      <c r="G3079" s="282">
        <v>69.55</v>
      </c>
    </row>
    <row r="3080" spans="1:7" ht="12.75">
      <c r="A3080" s="351" t="s">
        <v>5960</v>
      </c>
      <c r="B3080" s="352"/>
      <c r="C3080" s="351" t="s">
        <v>5961</v>
      </c>
      <c r="D3080" s="354" t="s">
        <v>2</v>
      </c>
      <c r="E3080" s="282">
        <v>26.09</v>
      </c>
      <c r="F3080" s="282">
        <v>7.39</v>
      </c>
      <c r="G3080" s="282">
        <v>33.479999999999997</v>
      </c>
    </row>
    <row r="3081" spans="1:7" ht="12.75">
      <c r="A3081" s="361" t="s">
        <v>5962</v>
      </c>
      <c r="B3081" s="361" t="s">
        <v>8486</v>
      </c>
      <c r="C3081" s="361" t="s">
        <v>8486</v>
      </c>
      <c r="D3081" s="362"/>
      <c r="E3081" s="363"/>
      <c r="F3081" s="363"/>
      <c r="G3081" s="363"/>
    </row>
    <row r="3082" spans="1:7" ht="12.75">
      <c r="A3082" s="348" t="s">
        <v>5963</v>
      </c>
      <c r="B3082" s="348" t="s">
        <v>8487</v>
      </c>
      <c r="C3082" s="348" t="s">
        <v>8487</v>
      </c>
      <c r="D3082" s="349"/>
      <c r="E3082" s="350"/>
      <c r="F3082" s="350"/>
      <c r="G3082" s="350"/>
    </row>
    <row r="3083" spans="1:7" ht="25.5">
      <c r="A3083" s="351" t="s">
        <v>5964</v>
      </c>
      <c r="B3083" s="352"/>
      <c r="C3083" s="351" t="s">
        <v>5965</v>
      </c>
      <c r="D3083" s="354" t="s">
        <v>2</v>
      </c>
      <c r="E3083" s="282">
        <v>554.48</v>
      </c>
      <c r="F3083" s="282">
        <v>446.28</v>
      </c>
      <c r="G3083" s="282">
        <v>1000.76</v>
      </c>
    </row>
    <row r="3084" spans="1:7" ht="25.5">
      <c r="A3084" s="351" t="s">
        <v>5966</v>
      </c>
      <c r="B3084" s="352"/>
      <c r="C3084" s="351" t="s">
        <v>5967</v>
      </c>
      <c r="D3084" s="354" t="s">
        <v>2</v>
      </c>
      <c r="E3084" s="282">
        <v>583.41999999999996</v>
      </c>
      <c r="F3084" s="282">
        <v>446.28</v>
      </c>
      <c r="G3084" s="282">
        <v>1029.7</v>
      </c>
    </row>
    <row r="3085" spans="1:7" ht="25.5">
      <c r="A3085" s="351" t="s">
        <v>5968</v>
      </c>
      <c r="B3085" s="352"/>
      <c r="C3085" s="351" t="s">
        <v>5969</v>
      </c>
      <c r="D3085" s="354" t="s">
        <v>2</v>
      </c>
      <c r="E3085" s="282">
        <v>1690.06</v>
      </c>
      <c r="F3085" s="282">
        <v>780.95</v>
      </c>
      <c r="G3085" s="282">
        <v>2471.0100000000002</v>
      </c>
    </row>
    <row r="3086" spans="1:7" ht="25.5">
      <c r="A3086" s="351" t="s">
        <v>5970</v>
      </c>
      <c r="B3086" s="352"/>
      <c r="C3086" s="351" t="s">
        <v>5971</v>
      </c>
      <c r="D3086" s="354" t="s">
        <v>2</v>
      </c>
      <c r="E3086" s="282">
        <v>1772.78</v>
      </c>
      <c r="F3086" s="282">
        <v>780.95</v>
      </c>
      <c r="G3086" s="282">
        <v>2553.73</v>
      </c>
    </row>
    <row r="3087" spans="1:7" ht="25.5">
      <c r="A3087" s="351" t="s">
        <v>5972</v>
      </c>
      <c r="B3087" s="352"/>
      <c r="C3087" s="351" t="s">
        <v>5973</v>
      </c>
      <c r="D3087" s="354" t="s">
        <v>2</v>
      </c>
      <c r="E3087" s="282">
        <v>1960.41</v>
      </c>
      <c r="F3087" s="282">
        <v>780.95</v>
      </c>
      <c r="G3087" s="282">
        <v>2741.36</v>
      </c>
    </row>
    <row r="3088" spans="1:7" ht="25.5">
      <c r="A3088" s="351" t="s">
        <v>5974</v>
      </c>
      <c r="B3088" s="352"/>
      <c r="C3088" s="351" t="s">
        <v>5975</v>
      </c>
      <c r="D3088" s="354" t="s">
        <v>2</v>
      </c>
      <c r="E3088" s="282">
        <v>2135</v>
      </c>
      <c r="F3088" s="282">
        <v>780.95</v>
      </c>
      <c r="G3088" s="282">
        <v>2915.95</v>
      </c>
    </row>
    <row r="3089" spans="1:7" ht="12.75">
      <c r="A3089" s="357" t="s">
        <v>5976</v>
      </c>
      <c r="B3089" s="358" t="s">
        <v>8488</v>
      </c>
      <c r="C3089" s="358" t="s">
        <v>8488</v>
      </c>
      <c r="D3089" s="359"/>
      <c r="E3089" s="360"/>
      <c r="F3089" s="360"/>
      <c r="G3089" s="360"/>
    </row>
    <row r="3090" spans="1:7" ht="25.5">
      <c r="A3090" s="351" t="s">
        <v>5977</v>
      </c>
      <c r="B3090" s="352"/>
      <c r="C3090" s="351" t="s">
        <v>5978</v>
      </c>
      <c r="D3090" s="354" t="s">
        <v>2</v>
      </c>
      <c r="E3090" s="282">
        <v>1221.32</v>
      </c>
      <c r="F3090" s="282">
        <v>563.36</v>
      </c>
      <c r="G3090" s="282">
        <v>1784.68</v>
      </c>
    </row>
    <row r="3091" spans="1:7" ht="25.5">
      <c r="A3091" s="351" t="s">
        <v>5979</v>
      </c>
      <c r="B3091" s="352"/>
      <c r="C3091" s="351" t="s">
        <v>5980</v>
      </c>
      <c r="D3091" s="354" t="s">
        <v>2</v>
      </c>
      <c r="E3091" s="282">
        <v>3167.94</v>
      </c>
      <c r="F3091" s="282">
        <v>1212.9000000000001</v>
      </c>
      <c r="G3091" s="282">
        <v>4380.84</v>
      </c>
    </row>
    <row r="3092" spans="1:7" ht="25.5">
      <c r="A3092" s="351" t="s">
        <v>5981</v>
      </c>
      <c r="B3092" s="352"/>
      <c r="C3092" s="351" t="s">
        <v>5982</v>
      </c>
      <c r="D3092" s="354" t="s">
        <v>2</v>
      </c>
      <c r="E3092" s="282">
        <v>5420.01</v>
      </c>
      <c r="F3092" s="282">
        <v>1599.06</v>
      </c>
      <c r="G3092" s="282">
        <v>7019.07</v>
      </c>
    </row>
    <row r="3093" spans="1:7" ht="25.5">
      <c r="A3093" s="351" t="s">
        <v>5983</v>
      </c>
      <c r="B3093" s="352"/>
      <c r="C3093" s="351" t="s">
        <v>5984</v>
      </c>
      <c r="D3093" s="354" t="s">
        <v>2</v>
      </c>
      <c r="E3093" s="282">
        <v>7660.76</v>
      </c>
      <c r="F3093" s="282">
        <v>1938.99</v>
      </c>
      <c r="G3093" s="282">
        <v>9599.75</v>
      </c>
    </row>
    <row r="3094" spans="1:7" ht="12.75">
      <c r="A3094" s="351" t="s">
        <v>5985</v>
      </c>
      <c r="B3094" s="352"/>
      <c r="C3094" s="351" t="s">
        <v>5986</v>
      </c>
      <c r="D3094" s="354" t="s">
        <v>2</v>
      </c>
      <c r="E3094" s="282">
        <v>396.03</v>
      </c>
      <c r="F3094" s="282">
        <v>385.57</v>
      </c>
      <c r="G3094" s="282">
        <v>781.6</v>
      </c>
    </row>
    <row r="3095" spans="1:7" ht="12.75">
      <c r="A3095" s="357" t="s">
        <v>5987</v>
      </c>
      <c r="B3095" s="358" t="s">
        <v>8489</v>
      </c>
      <c r="C3095" s="358" t="s">
        <v>8489</v>
      </c>
      <c r="D3095" s="359"/>
      <c r="E3095" s="360"/>
      <c r="F3095" s="360"/>
      <c r="G3095" s="360"/>
    </row>
    <row r="3096" spans="1:7" ht="25.5">
      <c r="A3096" s="351" t="s">
        <v>214</v>
      </c>
      <c r="B3096" s="352"/>
      <c r="C3096" s="351" t="s">
        <v>215</v>
      </c>
      <c r="D3096" s="354" t="s">
        <v>2</v>
      </c>
      <c r="E3096" s="282">
        <v>2026.38</v>
      </c>
      <c r="F3096" s="282">
        <v>27.74</v>
      </c>
      <c r="G3096" s="282">
        <v>2054.12</v>
      </c>
    </row>
    <row r="3097" spans="1:7" ht="25.5">
      <c r="A3097" s="351" t="s">
        <v>5988</v>
      </c>
      <c r="B3097" s="352"/>
      <c r="C3097" s="351" t="s">
        <v>5989</v>
      </c>
      <c r="D3097" s="354" t="s">
        <v>2</v>
      </c>
      <c r="E3097" s="282">
        <v>2689.05</v>
      </c>
      <c r="F3097" s="282">
        <v>27.74</v>
      </c>
      <c r="G3097" s="282">
        <v>2716.79</v>
      </c>
    </row>
    <row r="3098" spans="1:7" ht="25.5">
      <c r="A3098" s="351" t="s">
        <v>5990</v>
      </c>
      <c r="B3098" s="352"/>
      <c r="C3098" s="351" t="s">
        <v>5991</v>
      </c>
      <c r="D3098" s="354" t="s">
        <v>2</v>
      </c>
      <c r="E3098" s="282">
        <v>3116.04</v>
      </c>
      <c r="F3098" s="282">
        <v>27.74</v>
      </c>
      <c r="G3098" s="282">
        <v>3143.78</v>
      </c>
    </row>
    <row r="3099" spans="1:7" ht="25.5">
      <c r="A3099" s="351" t="s">
        <v>5992</v>
      </c>
      <c r="B3099" s="352"/>
      <c r="C3099" s="351" t="s">
        <v>5993</v>
      </c>
      <c r="D3099" s="354" t="s">
        <v>2</v>
      </c>
      <c r="E3099" s="282">
        <v>5081.5</v>
      </c>
      <c r="F3099" s="282">
        <v>27.74</v>
      </c>
      <c r="G3099" s="282">
        <v>5109.24</v>
      </c>
    </row>
    <row r="3100" spans="1:7" ht="12.75">
      <c r="A3100" s="351" t="s">
        <v>5994</v>
      </c>
      <c r="B3100" s="352"/>
      <c r="C3100" s="351" t="s">
        <v>5995</v>
      </c>
      <c r="D3100" s="354" t="s">
        <v>2</v>
      </c>
      <c r="E3100" s="282">
        <v>422.39</v>
      </c>
      <c r="F3100" s="282">
        <v>44.37</v>
      </c>
      <c r="G3100" s="282">
        <v>466.76</v>
      </c>
    </row>
    <row r="3101" spans="1:7" ht="25.5">
      <c r="A3101" s="351" t="s">
        <v>5996</v>
      </c>
      <c r="B3101" s="352"/>
      <c r="C3101" s="351" t="s">
        <v>5997</v>
      </c>
      <c r="D3101" s="354" t="s">
        <v>2</v>
      </c>
      <c r="E3101" s="282">
        <v>697.16</v>
      </c>
      <c r="F3101" s="282">
        <v>44.37</v>
      </c>
      <c r="G3101" s="282">
        <v>741.53</v>
      </c>
    </row>
    <row r="3102" spans="1:7" ht="12.75">
      <c r="A3102" s="351" t="s">
        <v>5998</v>
      </c>
      <c r="B3102" s="352"/>
      <c r="C3102" s="351" t="s">
        <v>5999</v>
      </c>
      <c r="D3102" s="354" t="s">
        <v>2</v>
      </c>
      <c r="E3102" s="282">
        <v>1046.1600000000001</v>
      </c>
      <c r="F3102" s="282">
        <v>27.74</v>
      </c>
      <c r="G3102" s="282">
        <v>1073.9000000000001</v>
      </c>
    </row>
    <row r="3103" spans="1:7" ht="12.75">
      <c r="A3103" s="351" t="s">
        <v>6000</v>
      </c>
      <c r="B3103" s="352"/>
      <c r="C3103" s="351" t="s">
        <v>6001</v>
      </c>
      <c r="D3103" s="354" t="s">
        <v>2</v>
      </c>
      <c r="E3103" s="282">
        <v>1483.49</v>
      </c>
      <c r="F3103" s="282">
        <v>27.74</v>
      </c>
      <c r="G3103" s="282">
        <v>1511.23</v>
      </c>
    </row>
    <row r="3104" spans="1:7" ht="12.75">
      <c r="A3104" s="357" t="s">
        <v>6002</v>
      </c>
      <c r="B3104" s="358" t="s">
        <v>8490</v>
      </c>
      <c r="C3104" s="358" t="s">
        <v>8490</v>
      </c>
      <c r="D3104" s="359"/>
      <c r="E3104" s="360"/>
      <c r="F3104" s="360"/>
      <c r="G3104" s="360"/>
    </row>
    <row r="3105" spans="1:7" ht="12.75">
      <c r="A3105" s="351" t="s">
        <v>6003</v>
      </c>
      <c r="B3105" s="352"/>
      <c r="C3105" s="351" t="s">
        <v>6004</v>
      </c>
      <c r="D3105" s="354" t="s">
        <v>2</v>
      </c>
      <c r="E3105" s="282">
        <v>751.2</v>
      </c>
      <c r="F3105" s="282">
        <v>0</v>
      </c>
      <c r="G3105" s="282">
        <v>751.2</v>
      </c>
    </row>
    <row r="3106" spans="1:7" ht="12.75">
      <c r="A3106" s="361" t="s">
        <v>6005</v>
      </c>
      <c r="B3106" s="361" t="s">
        <v>8491</v>
      </c>
      <c r="C3106" s="361" t="s">
        <v>8491</v>
      </c>
      <c r="D3106" s="362"/>
      <c r="E3106" s="363"/>
      <c r="F3106" s="363"/>
      <c r="G3106" s="363"/>
    </row>
    <row r="3107" spans="1:7" ht="12.75">
      <c r="A3107" s="348" t="s">
        <v>6006</v>
      </c>
      <c r="B3107" s="348" t="s">
        <v>8492</v>
      </c>
      <c r="C3107" s="348" t="s">
        <v>8492</v>
      </c>
      <c r="D3107" s="349"/>
      <c r="E3107" s="350"/>
      <c r="F3107" s="350"/>
      <c r="G3107" s="350"/>
    </row>
    <row r="3108" spans="1:7" ht="25.5">
      <c r="A3108" s="351" t="s">
        <v>6007</v>
      </c>
      <c r="B3108" s="352"/>
      <c r="C3108" s="351" t="s">
        <v>6008</v>
      </c>
      <c r="D3108" s="354" t="s">
        <v>16</v>
      </c>
      <c r="E3108" s="282">
        <v>3.29</v>
      </c>
      <c r="F3108" s="282">
        <v>18.5</v>
      </c>
      <c r="G3108" s="282">
        <v>21.79</v>
      </c>
    </row>
    <row r="3109" spans="1:7" ht="25.5">
      <c r="A3109" s="351" t="s">
        <v>321</v>
      </c>
      <c r="B3109" s="352"/>
      <c r="C3109" s="351" t="s">
        <v>320</v>
      </c>
      <c r="D3109" s="354" t="s">
        <v>16</v>
      </c>
      <c r="E3109" s="282">
        <v>4.03</v>
      </c>
      <c r="F3109" s="282">
        <v>18.5</v>
      </c>
      <c r="G3109" s="282">
        <v>22.53</v>
      </c>
    </row>
    <row r="3110" spans="1:7" ht="25.5">
      <c r="A3110" s="351" t="s">
        <v>545</v>
      </c>
      <c r="B3110" s="352"/>
      <c r="C3110" s="351" t="s">
        <v>452</v>
      </c>
      <c r="D3110" s="354" t="s">
        <v>16</v>
      </c>
      <c r="E3110" s="282">
        <v>9.2799999999999994</v>
      </c>
      <c r="F3110" s="282">
        <v>18.5</v>
      </c>
      <c r="G3110" s="282">
        <v>27.78</v>
      </c>
    </row>
    <row r="3111" spans="1:7" ht="25.5">
      <c r="A3111" s="351" t="s">
        <v>6009</v>
      </c>
      <c r="B3111" s="352"/>
      <c r="C3111" s="351" t="s">
        <v>6010</v>
      </c>
      <c r="D3111" s="354" t="s">
        <v>16</v>
      </c>
      <c r="E3111" s="282">
        <v>12.53</v>
      </c>
      <c r="F3111" s="282">
        <v>18.5</v>
      </c>
      <c r="G3111" s="282">
        <v>31.03</v>
      </c>
    </row>
    <row r="3112" spans="1:7" ht="25.5">
      <c r="A3112" s="351" t="s">
        <v>6011</v>
      </c>
      <c r="B3112" s="352"/>
      <c r="C3112" s="351" t="s">
        <v>6012</v>
      </c>
      <c r="D3112" s="354" t="s">
        <v>16</v>
      </c>
      <c r="E3112" s="282">
        <v>13.53</v>
      </c>
      <c r="F3112" s="282">
        <v>22.19</v>
      </c>
      <c r="G3112" s="282">
        <v>35.72</v>
      </c>
    </row>
    <row r="3113" spans="1:7" ht="25.5">
      <c r="A3113" s="351" t="s">
        <v>317</v>
      </c>
      <c r="B3113" s="352"/>
      <c r="C3113" s="351" t="s">
        <v>316</v>
      </c>
      <c r="D3113" s="354" t="s">
        <v>16</v>
      </c>
      <c r="E3113" s="282">
        <v>23.76</v>
      </c>
      <c r="F3113" s="282">
        <v>25.89</v>
      </c>
      <c r="G3113" s="282">
        <v>49.65</v>
      </c>
    </row>
    <row r="3114" spans="1:7" ht="25.5">
      <c r="A3114" s="351" t="s">
        <v>6013</v>
      </c>
      <c r="B3114" s="352"/>
      <c r="C3114" s="351" t="s">
        <v>6014</v>
      </c>
      <c r="D3114" s="354" t="s">
        <v>16</v>
      </c>
      <c r="E3114" s="282">
        <v>32.299999999999997</v>
      </c>
      <c r="F3114" s="282">
        <v>33.28</v>
      </c>
      <c r="G3114" s="282">
        <v>65.58</v>
      </c>
    </row>
    <row r="3115" spans="1:7" ht="25.5">
      <c r="A3115" s="351" t="s">
        <v>6015</v>
      </c>
      <c r="B3115" s="352"/>
      <c r="C3115" s="351" t="s">
        <v>6016</v>
      </c>
      <c r="D3115" s="354" t="s">
        <v>16</v>
      </c>
      <c r="E3115" s="282">
        <v>39.090000000000003</v>
      </c>
      <c r="F3115" s="282">
        <v>36.979999999999997</v>
      </c>
      <c r="G3115" s="282">
        <v>76.069999999999993</v>
      </c>
    </row>
    <row r="3116" spans="1:7" ht="25.5">
      <c r="A3116" s="351" t="s">
        <v>6017</v>
      </c>
      <c r="B3116" s="352"/>
      <c r="C3116" s="351" t="s">
        <v>6018</v>
      </c>
      <c r="D3116" s="354" t="s">
        <v>16</v>
      </c>
      <c r="E3116" s="282">
        <v>75.33</v>
      </c>
      <c r="F3116" s="282">
        <v>40.69</v>
      </c>
      <c r="G3116" s="282">
        <v>116.02</v>
      </c>
    </row>
    <row r="3117" spans="1:7" ht="12.75">
      <c r="A3117" s="357" t="s">
        <v>6019</v>
      </c>
      <c r="B3117" s="358" t="s">
        <v>8493</v>
      </c>
      <c r="C3117" s="358" t="s">
        <v>8493</v>
      </c>
      <c r="D3117" s="359"/>
      <c r="E3117" s="360"/>
      <c r="F3117" s="360"/>
      <c r="G3117" s="360"/>
    </row>
    <row r="3118" spans="1:7" ht="38.25">
      <c r="A3118" s="351" t="s">
        <v>6020</v>
      </c>
      <c r="B3118" s="352"/>
      <c r="C3118" s="351" t="s">
        <v>6021</v>
      </c>
      <c r="D3118" s="354" t="s">
        <v>16</v>
      </c>
      <c r="E3118" s="282">
        <v>6.7</v>
      </c>
      <c r="F3118" s="282">
        <v>18.5</v>
      </c>
      <c r="G3118" s="282">
        <v>25.2</v>
      </c>
    </row>
    <row r="3119" spans="1:7" ht="38.25">
      <c r="A3119" s="351" t="s">
        <v>6022</v>
      </c>
      <c r="B3119" s="352"/>
      <c r="C3119" s="351" t="s">
        <v>6023</v>
      </c>
      <c r="D3119" s="354" t="s">
        <v>16</v>
      </c>
      <c r="E3119" s="282">
        <v>9.57</v>
      </c>
      <c r="F3119" s="282">
        <v>22.19</v>
      </c>
      <c r="G3119" s="282">
        <v>31.76</v>
      </c>
    </row>
    <row r="3120" spans="1:7" ht="38.25">
      <c r="A3120" s="351" t="s">
        <v>322</v>
      </c>
      <c r="B3120" s="352"/>
      <c r="C3120" s="351" t="s">
        <v>6024</v>
      </c>
      <c r="D3120" s="354" t="s">
        <v>16</v>
      </c>
      <c r="E3120" s="282">
        <v>15.97</v>
      </c>
      <c r="F3120" s="282">
        <v>33.28</v>
      </c>
      <c r="G3120" s="282">
        <v>49.25</v>
      </c>
    </row>
    <row r="3121" spans="1:7" ht="38.25">
      <c r="A3121" s="351" t="s">
        <v>6025</v>
      </c>
      <c r="B3121" s="352"/>
      <c r="C3121" s="351" t="s">
        <v>6026</v>
      </c>
      <c r="D3121" s="354" t="s">
        <v>16</v>
      </c>
      <c r="E3121" s="282">
        <v>14.99</v>
      </c>
      <c r="F3121" s="282">
        <v>40.69</v>
      </c>
      <c r="G3121" s="282">
        <v>55.68</v>
      </c>
    </row>
    <row r="3122" spans="1:7" ht="12.75">
      <c r="A3122" s="357" t="s">
        <v>6027</v>
      </c>
      <c r="B3122" s="358" t="s">
        <v>8494</v>
      </c>
      <c r="C3122" s="358" t="s">
        <v>8494</v>
      </c>
      <c r="D3122" s="359"/>
      <c r="E3122" s="360"/>
      <c r="F3122" s="360"/>
      <c r="G3122" s="360"/>
    </row>
    <row r="3123" spans="1:7" ht="38.25">
      <c r="A3123" s="351" t="s">
        <v>6028</v>
      </c>
      <c r="B3123" s="352"/>
      <c r="C3123" s="351" t="s">
        <v>6029</v>
      </c>
      <c r="D3123" s="354" t="s">
        <v>16</v>
      </c>
      <c r="E3123" s="282">
        <v>14.76</v>
      </c>
      <c r="F3123" s="282">
        <v>22.19</v>
      </c>
      <c r="G3123" s="282">
        <v>36.950000000000003</v>
      </c>
    </row>
    <row r="3124" spans="1:7" ht="38.25">
      <c r="A3124" s="351" t="s">
        <v>6030</v>
      </c>
      <c r="B3124" s="352"/>
      <c r="C3124" s="351" t="s">
        <v>6031</v>
      </c>
      <c r="D3124" s="354" t="s">
        <v>16</v>
      </c>
      <c r="E3124" s="282">
        <v>20.65</v>
      </c>
      <c r="F3124" s="282">
        <v>33.28</v>
      </c>
      <c r="G3124" s="282">
        <v>53.93</v>
      </c>
    </row>
    <row r="3125" spans="1:7" ht="38.25">
      <c r="A3125" s="351" t="s">
        <v>6032</v>
      </c>
      <c r="B3125" s="352"/>
      <c r="C3125" s="351" t="s">
        <v>6033</v>
      </c>
      <c r="D3125" s="354" t="s">
        <v>16</v>
      </c>
      <c r="E3125" s="282">
        <v>29.31</v>
      </c>
      <c r="F3125" s="282">
        <v>40.69</v>
      </c>
      <c r="G3125" s="282">
        <v>70</v>
      </c>
    </row>
    <row r="3126" spans="1:7" ht="38.25">
      <c r="A3126" s="351" t="s">
        <v>6034</v>
      </c>
      <c r="B3126" s="352"/>
      <c r="C3126" s="351" t="s">
        <v>6035</v>
      </c>
      <c r="D3126" s="354" t="s">
        <v>16</v>
      </c>
      <c r="E3126" s="282">
        <v>66.16</v>
      </c>
      <c r="F3126" s="282">
        <v>40.69</v>
      </c>
      <c r="G3126" s="282">
        <v>106.85</v>
      </c>
    </row>
    <row r="3127" spans="1:7" ht="38.25">
      <c r="A3127" s="351" t="s">
        <v>6036</v>
      </c>
      <c r="B3127" s="352"/>
      <c r="C3127" s="351" t="s">
        <v>6037</v>
      </c>
      <c r="D3127" s="354" t="s">
        <v>16</v>
      </c>
      <c r="E3127" s="282">
        <v>12.18</v>
      </c>
      <c r="F3127" s="282">
        <v>18.5</v>
      </c>
      <c r="G3127" s="282">
        <v>30.68</v>
      </c>
    </row>
    <row r="3128" spans="1:7" ht="12.75">
      <c r="A3128" s="357" t="s">
        <v>6038</v>
      </c>
      <c r="B3128" s="358" t="s">
        <v>8495</v>
      </c>
      <c r="C3128" s="358" t="s">
        <v>8495</v>
      </c>
      <c r="D3128" s="359"/>
      <c r="E3128" s="360"/>
      <c r="F3128" s="360"/>
      <c r="G3128" s="360"/>
    </row>
    <row r="3129" spans="1:7" ht="25.5">
      <c r="A3129" s="351" t="s">
        <v>6039</v>
      </c>
      <c r="B3129" s="352"/>
      <c r="C3129" s="351" t="s">
        <v>6040</v>
      </c>
      <c r="D3129" s="354" t="s">
        <v>16</v>
      </c>
      <c r="E3129" s="282">
        <v>12.17</v>
      </c>
      <c r="F3129" s="282">
        <v>12.96</v>
      </c>
      <c r="G3129" s="282">
        <v>25.13</v>
      </c>
    </row>
    <row r="3130" spans="1:7" ht="25.5">
      <c r="A3130" s="351" t="s">
        <v>6041</v>
      </c>
      <c r="B3130" s="352"/>
      <c r="C3130" s="351" t="s">
        <v>6042</v>
      </c>
      <c r="D3130" s="354" t="s">
        <v>16</v>
      </c>
      <c r="E3130" s="282">
        <v>25.4</v>
      </c>
      <c r="F3130" s="282">
        <v>12.96</v>
      </c>
      <c r="G3130" s="282">
        <v>38.36</v>
      </c>
    </row>
    <row r="3131" spans="1:7" ht="25.5">
      <c r="A3131" s="351" t="s">
        <v>6043</v>
      </c>
      <c r="B3131" s="352"/>
      <c r="C3131" s="351" t="s">
        <v>6044</v>
      </c>
      <c r="D3131" s="354" t="s">
        <v>16</v>
      </c>
      <c r="E3131" s="282">
        <v>46.01</v>
      </c>
      <c r="F3131" s="282">
        <v>12.96</v>
      </c>
      <c r="G3131" s="282">
        <v>58.97</v>
      </c>
    </row>
    <row r="3132" spans="1:7" ht="25.5">
      <c r="A3132" s="351" t="s">
        <v>6045</v>
      </c>
      <c r="B3132" s="352"/>
      <c r="C3132" s="351" t="s">
        <v>6046</v>
      </c>
      <c r="D3132" s="354" t="s">
        <v>16</v>
      </c>
      <c r="E3132" s="282">
        <v>50.64</v>
      </c>
      <c r="F3132" s="282">
        <v>12.96</v>
      </c>
      <c r="G3132" s="282">
        <v>63.6</v>
      </c>
    </row>
    <row r="3133" spans="1:7" ht="25.5">
      <c r="A3133" s="351" t="s">
        <v>6047</v>
      </c>
      <c r="B3133" s="352"/>
      <c r="C3133" s="351" t="s">
        <v>6048</v>
      </c>
      <c r="D3133" s="354" t="s">
        <v>16</v>
      </c>
      <c r="E3133" s="282">
        <v>116.13</v>
      </c>
      <c r="F3133" s="282">
        <v>12.96</v>
      </c>
      <c r="G3133" s="282">
        <v>129.09</v>
      </c>
    </row>
    <row r="3134" spans="1:7" ht="25.5">
      <c r="A3134" s="351" t="s">
        <v>6049</v>
      </c>
      <c r="B3134" s="352"/>
      <c r="C3134" s="351" t="s">
        <v>6050</v>
      </c>
      <c r="D3134" s="354" t="s">
        <v>16</v>
      </c>
      <c r="E3134" s="282">
        <v>178.92</v>
      </c>
      <c r="F3134" s="282">
        <v>25.92</v>
      </c>
      <c r="G3134" s="282">
        <v>204.84</v>
      </c>
    </row>
    <row r="3135" spans="1:7" ht="25.5">
      <c r="A3135" s="351" t="s">
        <v>6051</v>
      </c>
      <c r="B3135" s="352"/>
      <c r="C3135" s="351" t="s">
        <v>6052</v>
      </c>
      <c r="D3135" s="354" t="s">
        <v>16</v>
      </c>
      <c r="E3135" s="282">
        <v>288.55</v>
      </c>
      <c r="F3135" s="282">
        <v>25.92</v>
      </c>
      <c r="G3135" s="282">
        <v>314.47000000000003</v>
      </c>
    </row>
    <row r="3136" spans="1:7" ht="25.5">
      <c r="A3136" s="351" t="s">
        <v>6053</v>
      </c>
      <c r="B3136" s="352"/>
      <c r="C3136" s="351" t="s">
        <v>6054</v>
      </c>
      <c r="D3136" s="354" t="s">
        <v>16</v>
      </c>
      <c r="E3136" s="282">
        <v>388.65</v>
      </c>
      <c r="F3136" s="282">
        <v>25.92</v>
      </c>
      <c r="G3136" s="282">
        <v>414.57</v>
      </c>
    </row>
    <row r="3137" spans="1:7" ht="12.75">
      <c r="A3137" s="357" t="s">
        <v>6055</v>
      </c>
      <c r="B3137" s="358" t="s">
        <v>8496</v>
      </c>
      <c r="C3137" s="358" t="s">
        <v>8496</v>
      </c>
      <c r="D3137" s="359"/>
      <c r="E3137" s="360"/>
      <c r="F3137" s="360"/>
      <c r="G3137" s="360"/>
    </row>
    <row r="3138" spans="1:7" ht="25.5">
      <c r="A3138" s="351" t="s">
        <v>6056</v>
      </c>
      <c r="B3138" s="352"/>
      <c r="C3138" s="351" t="s">
        <v>6057</v>
      </c>
      <c r="D3138" s="354" t="s">
        <v>16</v>
      </c>
      <c r="E3138" s="282">
        <v>15.55</v>
      </c>
      <c r="F3138" s="282">
        <v>12.96</v>
      </c>
      <c r="G3138" s="282">
        <v>28.51</v>
      </c>
    </row>
    <row r="3139" spans="1:7" ht="25.5">
      <c r="A3139" s="351" t="s">
        <v>453</v>
      </c>
      <c r="B3139" s="352"/>
      <c r="C3139" s="351" t="s">
        <v>454</v>
      </c>
      <c r="D3139" s="354" t="s">
        <v>16</v>
      </c>
      <c r="E3139" s="282">
        <v>33.36</v>
      </c>
      <c r="F3139" s="282">
        <v>12.96</v>
      </c>
      <c r="G3139" s="282">
        <v>46.32</v>
      </c>
    </row>
    <row r="3140" spans="1:7" ht="25.5">
      <c r="A3140" s="351" t="s">
        <v>6058</v>
      </c>
      <c r="B3140" s="352"/>
      <c r="C3140" s="351" t="s">
        <v>6059</v>
      </c>
      <c r="D3140" s="354" t="s">
        <v>16</v>
      </c>
      <c r="E3140" s="282">
        <v>53.95</v>
      </c>
      <c r="F3140" s="282">
        <v>25.92</v>
      </c>
      <c r="G3140" s="282">
        <v>79.87</v>
      </c>
    </row>
    <row r="3141" spans="1:7" ht="25.5">
      <c r="A3141" s="351" t="s">
        <v>6060</v>
      </c>
      <c r="B3141" s="352"/>
      <c r="C3141" s="351" t="s">
        <v>6061</v>
      </c>
      <c r="D3141" s="354" t="s">
        <v>16</v>
      </c>
      <c r="E3141" s="282">
        <v>87.28</v>
      </c>
      <c r="F3141" s="282">
        <v>25.92</v>
      </c>
      <c r="G3141" s="282">
        <v>113.2</v>
      </c>
    </row>
    <row r="3142" spans="1:7" ht="25.5">
      <c r="A3142" s="351" t="s">
        <v>455</v>
      </c>
      <c r="B3142" s="352"/>
      <c r="C3142" s="351" t="s">
        <v>6062</v>
      </c>
      <c r="D3142" s="354" t="s">
        <v>16</v>
      </c>
      <c r="E3142" s="282">
        <v>142.09</v>
      </c>
      <c r="F3142" s="282">
        <v>25.92</v>
      </c>
      <c r="G3142" s="282">
        <v>168.01</v>
      </c>
    </row>
    <row r="3143" spans="1:7" ht="25.5">
      <c r="A3143" s="351" t="s">
        <v>6063</v>
      </c>
      <c r="B3143" s="352"/>
      <c r="C3143" s="351" t="s">
        <v>6064</v>
      </c>
      <c r="D3143" s="354" t="s">
        <v>16</v>
      </c>
      <c r="E3143" s="282">
        <v>261.08999999999997</v>
      </c>
      <c r="F3143" s="282">
        <v>25.92</v>
      </c>
      <c r="G3143" s="282">
        <v>287.01</v>
      </c>
    </row>
    <row r="3144" spans="1:7" ht="12.75">
      <c r="A3144" s="357" t="s">
        <v>6065</v>
      </c>
      <c r="B3144" s="358" t="s">
        <v>8497</v>
      </c>
      <c r="C3144" s="364"/>
      <c r="D3144" s="359"/>
      <c r="E3144" s="360"/>
      <c r="F3144" s="360"/>
      <c r="G3144" s="360"/>
    </row>
    <row r="3145" spans="1:7" ht="25.5">
      <c r="A3145" s="351" t="s">
        <v>6066</v>
      </c>
      <c r="B3145" s="352"/>
      <c r="C3145" s="351" t="s">
        <v>6067</v>
      </c>
      <c r="D3145" s="354" t="s">
        <v>16</v>
      </c>
      <c r="E3145" s="282">
        <v>20.78</v>
      </c>
      <c r="F3145" s="282">
        <v>36.979999999999997</v>
      </c>
      <c r="G3145" s="282">
        <v>57.76</v>
      </c>
    </row>
    <row r="3146" spans="1:7" ht="25.5">
      <c r="A3146" s="351" t="s">
        <v>6068</v>
      </c>
      <c r="B3146" s="352"/>
      <c r="C3146" s="351" t="s">
        <v>6069</v>
      </c>
      <c r="D3146" s="354" t="s">
        <v>16</v>
      </c>
      <c r="E3146" s="282">
        <v>26.04</v>
      </c>
      <c r="F3146" s="282">
        <v>40.69</v>
      </c>
      <c r="G3146" s="282">
        <v>66.73</v>
      </c>
    </row>
    <row r="3147" spans="1:7" ht="12.75">
      <c r="A3147" s="351" t="s">
        <v>6070</v>
      </c>
      <c r="B3147" s="352"/>
      <c r="C3147" s="351" t="s">
        <v>6071</v>
      </c>
      <c r="D3147" s="354" t="s">
        <v>16</v>
      </c>
      <c r="E3147" s="282">
        <v>36.369999999999997</v>
      </c>
      <c r="F3147" s="282">
        <v>48.08</v>
      </c>
      <c r="G3147" s="282">
        <v>84.45</v>
      </c>
    </row>
    <row r="3148" spans="1:7" ht="25.5">
      <c r="A3148" s="351" t="s">
        <v>6072</v>
      </c>
      <c r="B3148" s="352"/>
      <c r="C3148" s="351" t="s">
        <v>6073</v>
      </c>
      <c r="D3148" s="354" t="s">
        <v>16</v>
      </c>
      <c r="E3148" s="282">
        <v>47.04</v>
      </c>
      <c r="F3148" s="282">
        <v>51.77</v>
      </c>
      <c r="G3148" s="282">
        <v>98.81</v>
      </c>
    </row>
    <row r="3149" spans="1:7" ht="25.5">
      <c r="A3149" s="351" t="s">
        <v>6074</v>
      </c>
      <c r="B3149" s="352"/>
      <c r="C3149" s="351" t="s">
        <v>6075</v>
      </c>
      <c r="D3149" s="354" t="s">
        <v>16</v>
      </c>
      <c r="E3149" s="282">
        <v>50.62</v>
      </c>
      <c r="F3149" s="282">
        <v>59.17</v>
      </c>
      <c r="G3149" s="282">
        <v>109.79</v>
      </c>
    </row>
    <row r="3150" spans="1:7" ht="12.75">
      <c r="A3150" s="351" t="s">
        <v>6076</v>
      </c>
      <c r="B3150" s="352"/>
      <c r="C3150" s="351" t="s">
        <v>6077</v>
      </c>
      <c r="D3150" s="354" t="s">
        <v>16</v>
      </c>
      <c r="E3150" s="282">
        <v>69.78</v>
      </c>
      <c r="F3150" s="282">
        <v>66.569999999999993</v>
      </c>
      <c r="G3150" s="282">
        <v>136.35</v>
      </c>
    </row>
    <row r="3151" spans="1:7" ht="25.5">
      <c r="A3151" s="351" t="s">
        <v>6078</v>
      </c>
      <c r="B3151" s="352"/>
      <c r="C3151" s="351" t="s">
        <v>6079</v>
      </c>
      <c r="D3151" s="354" t="s">
        <v>16</v>
      </c>
      <c r="E3151" s="282">
        <v>90.49</v>
      </c>
      <c r="F3151" s="282">
        <v>73.959999999999994</v>
      </c>
      <c r="G3151" s="282">
        <v>164.45</v>
      </c>
    </row>
    <row r="3152" spans="1:7" ht="12.75">
      <c r="A3152" s="351" t="s">
        <v>6080</v>
      </c>
      <c r="B3152" s="352"/>
      <c r="C3152" s="351" t="s">
        <v>6081</v>
      </c>
      <c r="D3152" s="354" t="s">
        <v>16</v>
      </c>
      <c r="E3152" s="282">
        <v>104.38</v>
      </c>
      <c r="F3152" s="282">
        <v>83.21</v>
      </c>
      <c r="G3152" s="282">
        <v>187.59</v>
      </c>
    </row>
    <row r="3153" spans="1:7" ht="12.75">
      <c r="A3153" s="351" t="s">
        <v>6082</v>
      </c>
      <c r="B3153" s="352"/>
      <c r="C3153" s="351" t="s">
        <v>6083</v>
      </c>
      <c r="D3153" s="354" t="s">
        <v>16</v>
      </c>
      <c r="E3153" s="282">
        <v>150.58000000000001</v>
      </c>
      <c r="F3153" s="282">
        <v>92.46</v>
      </c>
      <c r="G3153" s="282">
        <v>243.04</v>
      </c>
    </row>
    <row r="3154" spans="1:7" ht="12.75">
      <c r="A3154" s="351" t="s">
        <v>6084</v>
      </c>
      <c r="B3154" s="352"/>
      <c r="C3154" s="351" t="s">
        <v>6085</v>
      </c>
      <c r="D3154" s="354" t="s">
        <v>16</v>
      </c>
      <c r="E3154" s="282">
        <v>232.62</v>
      </c>
      <c r="F3154" s="282">
        <v>101.7</v>
      </c>
      <c r="G3154" s="282">
        <v>334.32</v>
      </c>
    </row>
    <row r="3155" spans="1:7" ht="12.75">
      <c r="A3155" s="357" t="s">
        <v>6086</v>
      </c>
      <c r="B3155" s="358" t="s">
        <v>8498</v>
      </c>
      <c r="C3155" s="358" t="s">
        <v>8497</v>
      </c>
      <c r="D3155" s="359"/>
      <c r="E3155" s="360"/>
      <c r="F3155" s="360"/>
      <c r="G3155" s="360"/>
    </row>
    <row r="3156" spans="1:7" ht="25.5">
      <c r="A3156" s="351" t="s">
        <v>6087</v>
      </c>
      <c r="B3156" s="352"/>
      <c r="C3156" s="351" t="s">
        <v>6088</v>
      </c>
      <c r="D3156" s="354" t="s">
        <v>16</v>
      </c>
      <c r="E3156" s="282">
        <v>32.89</v>
      </c>
      <c r="F3156" s="282">
        <v>36.979999999999997</v>
      </c>
      <c r="G3156" s="282">
        <v>69.87</v>
      </c>
    </row>
    <row r="3157" spans="1:7" ht="25.5">
      <c r="A3157" s="351" t="s">
        <v>6089</v>
      </c>
      <c r="B3157" s="352"/>
      <c r="C3157" s="351" t="s">
        <v>6090</v>
      </c>
      <c r="D3157" s="354" t="s">
        <v>16</v>
      </c>
      <c r="E3157" s="282">
        <v>40.1</v>
      </c>
      <c r="F3157" s="282">
        <v>40.69</v>
      </c>
      <c r="G3157" s="282">
        <v>80.790000000000006</v>
      </c>
    </row>
    <row r="3158" spans="1:7" ht="25.5">
      <c r="A3158" s="351" t="s">
        <v>6091</v>
      </c>
      <c r="B3158" s="352"/>
      <c r="C3158" s="351" t="s">
        <v>6092</v>
      </c>
      <c r="D3158" s="354" t="s">
        <v>16</v>
      </c>
      <c r="E3158" s="282">
        <v>44.28</v>
      </c>
      <c r="F3158" s="282">
        <v>48.08</v>
      </c>
      <c r="G3158" s="282">
        <v>92.36</v>
      </c>
    </row>
    <row r="3159" spans="1:7" ht="25.5">
      <c r="A3159" s="351" t="s">
        <v>6093</v>
      </c>
      <c r="B3159" s="352"/>
      <c r="C3159" s="351" t="s">
        <v>6094</v>
      </c>
      <c r="D3159" s="354" t="s">
        <v>16</v>
      </c>
      <c r="E3159" s="282">
        <v>58.6</v>
      </c>
      <c r="F3159" s="282">
        <v>51.77</v>
      </c>
      <c r="G3159" s="282">
        <v>110.37</v>
      </c>
    </row>
    <row r="3160" spans="1:7" ht="25.5">
      <c r="A3160" s="351" t="s">
        <v>6095</v>
      </c>
      <c r="B3160" s="352"/>
      <c r="C3160" s="351" t="s">
        <v>6096</v>
      </c>
      <c r="D3160" s="354" t="s">
        <v>16</v>
      </c>
      <c r="E3160" s="282">
        <v>65.23</v>
      </c>
      <c r="F3160" s="282">
        <v>59.17</v>
      </c>
      <c r="G3160" s="282">
        <v>124.4</v>
      </c>
    </row>
    <row r="3161" spans="1:7" ht="25.5">
      <c r="A3161" s="351" t="s">
        <v>204</v>
      </c>
      <c r="B3161" s="352"/>
      <c r="C3161" s="351" t="s">
        <v>205</v>
      </c>
      <c r="D3161" s="354" t="s">
        <v>16</v>
      </c>
      <c r="E3161" s="282">
        <v>79.989999999999995</v>
      </c>
      <c r="F3161" s="282">
        <v>66.569999999999993</v>
      </c>
      <c r="G3161" s="282">
        <v>146.56</v>
      </c>
    </row>
    <row r="3162" spans="1:7" ht="25.5">
      <c r="A3162" s="351" t="s">
        <v>460</v>
      </c>
      <c r="B3162" s="352"/>
      <c r="C3162" s="351" t="s">
        <v>461</v>
      </c>
      <c r="D3162" s="354" t="s">
        <v>16</v>
      </c>
      <c r="E3162" s="282">
        <v>132.16999999999999</v>
      </c>
      <c r="F3162" s="282">
        <v>73.959999999999994</v>
      </c>
      <c r="G3162" s="282">
        <v>206.13</v>
      </c>
    </row>
    <row r="3163" spans="1:7" ht="25.5">
      <c r="A3163" s="351" t="s">
        <v>6097</v>
      </c>
      <c r="B3163" s="352"/>
      <c r="C3163" s="351" t="s">
        <v>6098</v>
      </c>
      <c r="D3163" s="354" t="s">
        <v>16</v>
      </c>
      <c r="E3163" s="282">
        <v>159.88999999999999</v>
      </c>
      <c r="F3163" s="282">
        <v>83.21</v>
      </c>
      <c r="G3163" s="282">
        <v>243.1</v>
      </c>
    </row>
    <row r="3164" spans="1:7" ht="25.5">
      <c r="A3164" s="351" t="s">
        <v>6099</v>
      </c>
      <c r="B3164" s="352"/>
      <c r="C3164" s="351" t="s">
        <v>6100</v>
      </c>
      <c r="D3164" s="354" t="s">
        <v>16</v>
      </c>
      <c r="E3164" s="282">
        <v>215.13</v>
      </c>
      <c r="F3164" s="282">
        <v>92.46</v>
      </c>
      <c r="G3164" s="282">
        <v>307.58999999999997</v>
      </c>
    </row>
    <row r="3165" spans="1:7" ht="25.5">
      <c r="A3165" s="351" t="s">
        <v>6101</v>
      </c>
      <c r="B3165" s="352"/>
      <c r="C3165" s="351" t="s">
        <v>6102</v>
      </c>
      <c r="D3165" s="354" t="s">
        <v>16</v>
      </c>
      <c r="E3165" s="282">
        <v>373.49</v>
      </c>
      <c r="F3165" s="282">
        <v>101.7</v>
      </c>
      <c r="G3165" s="282">
        <v>475.19</v>
      </c>
    </row>
    <row r="3166" spans="1:7" ht="12.75">
      <c r="A3166" s="357" t="s">
        <v>6103</v>
      </c>
      <c r="B3166" s="358" t="s">
        <v>8499</v>
      </c>
      <c r="C3166" s="358" t="s">
        <v>8499</v>
      </c>
      <c r="D3166" s="359"/>
      <c r="E3166" s="360"/>
      <c r="F3166" s="360"/>
      <c r="G3166" s="360"/>
    </row>
    <row r="3167" spans="1:7" ht="25.5">
      <c r="A3167" s="351" t="s">
        <v>6104</v>
      </c>
      <c r="B3167" s="352"/>
      <c r="C3167" s="351" t="s">
        <v>6105</v>
      </c>
      <c r="D3167" s="354" t="s">
        <v>2</v>
      </c>
      <c r="E3167" s="282">
        <v>47.43</v>
      </c>
      <c r="F3167" s="282">
        <v>11.1</v>
      </c>
      <c r="G3167" s="282">
        <v>58.53</v>
      </c>
    </row>
    <row r="3168" spans="1:7" ht="25.5">
      <c r="A3168" s="351" t="s">
        <v>6106</v>
      </c>
      <c r="B3168" s="352"/>
      <c r="C3168" s="351" t="s">
        <v>6107</v>
      </c>
      <c r="D3168" s="354" t="s">
        <v>2</v>
      </c>
      <c r="E3168" s="282">
        <v>62.77</v>
      </c>
      <c r="F3168" s="282">
        <v>11.1</v>
      </c>
      <c r="G3168" s="282">
        <v>73.87</v>
      </c>
    </row>
    <row r="3169" spans="1:7" ht="25.5">
      <c r="A3169" s="351" t="s">
        <v>6108</v>
      </c>
      <c r="B3169" s="352"/>
      <c r="C3169" s="351" t="s">
        <v>6109</v>
      </c>
      <c r="D3169" s="354" t="s">
        <v>2</v>
      </c>
      <c r="E3169" s="282">
        <v>76.489999999999995</v>
      </c>
      <c r="F3169" s="282">
        <v>14.79</v>
      </c>
      <c r="G3169" s="282">
        <v>91.28</v>
      </c>
    </row>
    <row r="3170" spans="1:7" ht="25.5">
      <c r="A3170" s="351" t="s">
        <v>6110</v>
      </c>
      <c r="B3170" s="352"/>
      <c r="C3170" s="351" t="s">
        <v>6111</v>
      </c>
      <c r="D3170" s="354" t="s">
        <v>2</v>
      </c>
      <c r="E3170" s="282">
        <v>129.44</v>
      </c>
      <c r="F3170" s="282">
        <v>14.79</v>
      </c>
      <c r="G3170" s="282">
        <v>144.22999999999999</v>
      </c>
    </row>
    <row r="3171" spans="1:7" ht="25.5">
      <c r="A3171" s="351" t="s">
        <v>6112</v>
      </c>
      <c r="B3171" s="352"/>
      <c r="C3171" s="351" t="s">
        <v>6113</v>
      </c>
      <c r="D3171" s="354" t="s">
        <v>2</v>
      </c>
      <c r="E3171" s="282">
        <v>57.54</v>
      </c>
      <c r="F3171" s="282">
        <v>11.1</v>
      </c>
      <c r="G3171" s="282">
        <v>68.64</v>
      </c>
    </row>
    <row r="3172" spans="1:7" ht="25.5">
      <c r="A3172" s="351" t="s">
        <v>6114</v>
      </c>
      <c r="B3172" s="352"/>
      <c r="C3172" s="351" t="s">
        <v>6115</v>
      </c>
      <c r="D3172" s="354" t="s">
        <v>2</v>
      </c>
      <c r="E3172" s="282">
        <v>72.8</v>
      </c>
      <c r="F3172" s="282">
        <v>11.1</v>
      </c>
      <c r="G3172" s="282">
        <v>83.9</v>
      </c>
    </row>
    <row r="3173" spans="1:7" ht="25.5">
      <c r="A3173" s="351" t="s">
        <v>6116</v>
      </c>
      <c r="B3173" s="352"/>
      <c r="C3173" s="351" t="s">
        <v>6117</v>
      </c>
      <c r="D3173" s="354" t="s">
        <v>2</v>
      </c>
      <c r="E3173" s="282">
        <v>101.56</v>
      </c>
      <c r="F3173" s="282">
        <v>14.79</v>
      </c>
      <c r="G3173" s="282">
        <v>116.35</v>
      </c>
    </row>
    <row r="3174" spans="1:7" ht="25.5">
      <c r="A3174" s="351" t="s">
        <v>6118</v>
      </c>
      <c r="B3174" s="352"/>
      <c r="C3174" s="351" t="s">
        <v>6119</v>
      </c>
      <c r="D3174" s="354" t="s">
        <v>2</v>
      </c>
      <c r="E3174" s="282">
        <v>171.79</v>
      </c>
      <c r="F3174" s="282">
        <v>14.79</v>
      </c>
      <c r="G3174" s="282">
        <v>186.58</v>
      </c>
    </row>
    <row r="3175" spans="1:7" ht="25.5">
      <c r="A3175" s="351" t="s">
        <v>6120</v>
      </c>
      <c r="B3175" s="352"/>
      <c r="C3175" s="351" t="s">
        <v>6121</v>
      </c>
      <c r="D3175" s="354" t="s">
        <v>2</v>
      </c>
      <c r="E3175" s="282">
        <v>36.61</v>
      </c>
      <c r="F3175" s="282">
        <v>11.1</v>
      </c>
      <c r="G3175" s="282">
        <v>47.71</v>
      </c>
    </row>
    <row r="3176" spans="1:7" ht="25.5">
      <c r="A3176" s="351" t="s">
        <v>6122</v>
      </c>
      <c r="B3176" s="352"/>
      <c r="C3176" s="351" t="s">
        <v>6123</v>
      </c>
      <c r="D3176" s="354" t="s">
        <v>2</v>
      </c>
      <c r="E3176" s="282">
        <v>43.53</v>
      </c>
      <c r="F3176" s="282">
        <v>11.1</v>
      </c>
      <c r="G3176" s="282">
        <v>54.63</v>
      </c>
    </row>
    <row r="3177" spans="1:7" ht="25.5">
      <c r="A3177" s="351" t="s">
        <v>6124</v>
      </c>
      <c r="B3177" s="352"/>
      <c r="C3177" s="351" t="s">
        <v>6125</v>
      </c>
      <c r="D3177" s="354" t="s">
        <v>2</v>
      </c>
      <c r="E3177" s="282">
        <v>49.44</v>
      </c>
      <c r="F3177" s="282">
        <v>14.79</v>
      </c>
      <c r="G3177" s="282">
        <v>64.23</v>
      </c>
    </row>
    <row r="3178" spans="1:7" ht="25.5">
      <c r="A3178" s="351" t="s">
        <v>6126</v>
      </c>
      <c r="B3178" s="352"/>
      <c r="C3178" s="351" t="s">
        <v>6127</v>
      </c>
      <c r="D3178" s="354" t="s">
        <v>2</v>
      </c>
      <c r="E3178" s="282">
        <v>70.37</v>
      </c>
      <c r="F3178" s="282">
        <v>14.79</v>
      </c>
      <c r="G3178" s="282">
        <v>85.16</v>
      </c>
    </row>
    <row r="3179" spans="1:7" ht="25.5">
      <c r="A3179" s="351" t="s">
        <v>6128</v>
      </c>
      <c r="B3179" s="352"/>
      <c r="C3179" s="351" t="s">
        <v>6129</v>
      </c>
      <c r="D3179" s="354" t="s">
        <v>2</v>
      </c>
      <c r="E3179" s="282">
        <v>27.18</v>
      </c>
      <c r="F3179" s="282">
        <v>11.1</v>
      </c>
      <c r="G3179" s="282">
        <v>38.28</v>
      </c>
    </row>
    <row r="3180" spans="1:7" ht="25.5">
      <c r="A3180" s="351" t="s">
        <v>6130</v>
      </c>
      <c r="B3180" s="352"/>
      <c r="C3180" s="351" t="s">
        <v>6131</v>
      </c>
      <c r="D3180" s="354" t="s">
        <v>2</v>
      </c>
      <c r="E3180" s="282">
        <v>31.9</v>
      </c>
      <c r="F3180" s="282">
        <v>14.79</v>
      </c>
      <c r="G3180" s="282">
        <v>46.69</v>
      </c>
    </row>
    <row r="3181" spans="1:7" ht="25.5">
      <c r="A3181" s="351" t="s">
        <v>6132</v>
      </c>
      <c r="B3181" s="352"/>
      <c r="C3181" s="351" t="s">
        <v>6133</v>
      </c>
      <c r="D3181" s="354" t="s">
        <v>2</v>
      </c>
      <c r="E3181" s="282">
        <v>72.7</v>
      </c>
      <c r="F3181" s="282">
        <v>11.1</v>
      </c>
      <c r="G3181" s="282">
        <v>83.8</v>
      </c>
    </row>
    <row r="3182" spans="1:7" ht="25.5">
      <c r="A3182" s="351" t="s">
        <v>6134</v>
      </c>
      <c r="B3182" s="352"/>
      <c r="C3182" s="351" t="s">
        <v>6135</v>
      </c>
      <c r="D3182" s="354" t="s">
        <v>2</v>
      </c>
      <c r="E3182" s="282">
        <v>96.82</v>
      </c>
      <c r="F3182" s="282">
        <v>14.79</v>
      </c>
      <c r="G3182" s="282">
        <v>111.61</v>
      </c>
    </row>
    <row r="3183" spans="1:7" ht="25.5">
      <c r="A3183" s="351" t="s">
        <v>6136</v>
      </c>
      <c r="B3183" s="352"/>
      <c r="C3183" s="351" t="s">
        <v>6137</v>
      </c>
      <c r="D3183" s="354" t="s">
        <v>2</v>
      </c>
      <c r="E3183" s="282">
        <v>105.24</v>
      </c>
      <c r="F3183" s="282">
        <v>14.79</v>
      </c>
      <c r="G3183" s="282">
        <v>120.03</v>
      </c>
    </row>
    <row r="3184" spans="1:7" ht="25.5">
      <c r="A3184" s="351" t="s">
        <v>6138</v>
      </c>
      <c r="B3184" s="352"/>
      <c r="C3184" s="351" t="s">
        <v>6139</v>
      </c>
      <c r="D3184" s="354" t="s">
        <v>2</v>
      </c>
      <c r="E3184" s="282">
        <v>110.08</v>
      </c>
      <c r="F3184" s="282">
        <v>14.79</v>
      </c>
      <c r="G3184" s="282">
        <v>124.87</v>
      </c>
    </row>
    <row r="3185" spans="1:7" ht="25.5">
      <c r="A3185" s="351" t="s">
        <v>6140</v>
      </c>
      <c r="B3185" s="352"/>
      <c r="C3185" s="351" t="s">
        <v>6141</v>
      </c>
      <c r="D3185" s="354" t="s">
        <v>2</v>
      </c>
      <c r="E3185" s="282">
        <v>124.45</v>
      </c>
      <c r="F3185" s="282">
        <v>14.79</v>
      </c>
      <c r="G3185" s="282">
        <v>139.24</v>
      </c>
    </row>
    <row r="3186" spans="1:7" ht="25.5">
      <c r="A3186" s="351" t="s">
        <v>6142</v>
      </c>
      <c r="B3186" s="352"/>
      <c r="C3186" s="351" t="s">
        <v>6143</v>
      </c>
      <c r="D3186" s="354" t="s">
        <v>2</v>
      </c>
      <c r="E3186" s="282">
        <v>141.59</v>
      </c>
      <c r="F3186" s="282">
        <v>14.79</v>
      </c>
      <c r="G3186" s="282">
        <v>156.38</v>
      </c>
    </row>
    <row r="3187" spans="1:7" ht="25.5">
      <c r="A3187" s="351" t="s">
        <v>6144</v>
      </c>
      <c r="B3187" s="352"/>
      <c r="C3187" s="351" t="s">
        <v>6145</v>
      </c>
      <c r="D3187" s="354" t="s">
        <v>2</v>
      </c>
      <c r="E3187" s="282">
        <v>167.59</v>
      </c>
      <c r="F3187" s="282">
        <v>18.5</v>
      </c>
      <c r="G3187" s="282">
        <v>186.09</v>
      </c>
    </row>
    <row r="3188" spans="1:7" ht="25.5">
      <c r="A3188" s="351" t="s">
        <v>6146</v>
      </c>
      <c r="B3188" s="352"/>
      <c r="C3188" s="351" t="s">
        <v>6147</v>
      </c>
      <c r="D3188" s="354" t="s">
        <v>2</v>
      </c>
      <c r="E3188" s="282">
        <v>190.42</v>
      </c>
      <c r="F3188" s="282">
        <v>14.79</v>
      </c>
      <c r="G3188" s="282">
        <v>205.21</v>
      </c>
    </row>
    <row r="3189" spans="1:7" ht="25.5">
      <c r="A3189" s="351" t="s">
        <v>6148</v>
      </c>
      <c r="B3189" s="352"/>
      <c r="C3189" s="351" t="s">
        <v>6149</v>
      </c>
      <c r="D3189" s="354" t="s">
        <v>2</v>
      </c>
      <c r="E3189" s="282">
        <v>56.95</v>
      </c>
      <c r="F3189" s="282">
        <v>11.1</v>
      </c>
      <c r="G3189" s="282">
        <v>68.05</v>
      </c>
    </row>
    <row r="3190" spans="1:7" ht="25.5">
      <c r="A3190" s="351" t="s">
        <v>6150</v>
      </c>
      <c r="B3190" s="352"/>
      <c r="C3190" s="351" t="s">
        <v>6151</v>
      </c>
      <c r="D3190" s="354" t="s">
        <v>2</v>
      </c>
      <c r="E3190" s="282">
        <v>67.540000000000006</v>
      </c>
      <c r="F3190" s="282">
        <v>14.79</v>
      </c>
      <c r="G3190" s="282">
        <v>82.33</v>
      </c>
    </row>
    <row r="3191" spans="1:7" ht="25.5">
      <c r="A3191" s="351" t="s">
        <v>6152</v>
      </c>
      <c r="B3191" s="352"/>
      <c r="C3191" s="351" t="s">
        <v>6153</v>
      </c>
      <c r="D3191" s="354" t="s">
        <v>2</v>
      </c>
      <c r="E3191" s="282">
        <v>80.849999999999994</v>
      </c>
      <c r="F3191" s="282">
        <v>14.79</v>
      </c>
      <c r="G3191" s="282">
        <v>95.64</v>
      </c>
    </row>
    <row r="3192" spans="1:7" ht="25.5">
      <c r="A3192" s="351" t="s">
        <v>6154</v>
      </c>
      <c r="B3192" s="352"/>
      <c r="C3192" s="351" t="s">
        <v>6155</v>
      </c>
      <c r="D3192" s="354" t="s">
        <v>2</v>
      </c>
      <c r="E3192" s="282">
        <v>78.23</v>
      </c>
      <c r="F3192" s="282">
        <v>14.79</v>
      </c>
      <c r="G3192" s="282">
        <v>93.02</v>
      </c>
    </row>
    <row r="3193" spans="1:7" ht="25.5">
      <c r="A3193" s="351" t="s">
        <v>6156</v>
      </c>
      <c r="B3193" s="352"/>
      <c r="C3193" s="351" t="s">
        <v>6157</v>
      </c>
      <c r="D3193" s="354" t="s">
        <v>2</v>
      </c>
      <c r="E3193" s="282">
        <v>88.75</v>
      </c>
      <c r="F3193" s="282">
        <v>14.79</v>
      </c>
      <c r="G3193" s="282">
        <v>103.54</v>
      </c>
    </row>
    <row r="3194" spans="1:7" ht="25.5">
      <c r="A3194" s="351" t="s">
        <v>6158</v>
      </c>
      <c r="B3194" s="352"/>
      <c r="C3194" s="351" t="s">
        <v>6159</v>
      </c>
      <c r="D3194" s="354" t="s">
        <v>2</v>
      </c>
      <c r="E3194" s="282">
        <v>114.74</v>
      </c>
      <c r="F3194" s="282">
        <v>14.79</v>
      </c>
      <c r="G3194" s="282">
        <v>129.53</v>
      </c>
    </row>
    <row r="3195" spans="1:7" ht="25.5">
      <c r="A3195" s="351" t="s">
        <v>6160</v>
      </c>
      <c r="B3195" s="352"/>
      <c r="C3195" s="351" t="s">
        <v>6161</v>
      </c>
      <c r="D3195" s="354" t="s">
        <v>2</v>
      </c>
      <c r="E3195" s="282">
        <v>25.74</v>
      </c>
      <c r="F3195" s="282">
        <v>14.79</v>
      </c>
      <c r="G3195" s="282">
        <v>40.53</v>
      </c>
    </row>
    <row r="3196" spans="1:7" ht="25.5">
      <c r="A3196" s="351" t="s">
        <v>6162</v>
      </c>
      <c r="B3196" s="352"/>
      <c r="C3196" s="351" t="s">
        <v>6163</v>
      </c>
      <c r="D3196" s="354" t="s">
        <v>2</v>
      </c>
      <c r="E3196" s="282">
        <v>28.8</v>
      </c>
      <c r="F3196" s="282">
        <v>14.79</v>
      </c>
      <c r="G3196" s="282">
        <v>43.59</v>
      </c>
    </row>
    <row r="3197" spans="1:7" ht="25.5">
      <c r="A3197" s="351" t="s">
        <v>6164</v>
      </c>
      <c r="B3197" s="352"/>
      <c r="C3197" s="351" t="s">
        <v>6165</v>
      </c>
      <c r="D3197" s="354" t="s">
        <v>2</v>
      </c>
      <c r="E3197" s="282">
        <v>77.39</v>
      </c>
      <c r="F3197" s="282">
        <v>18.5</v>
      </c>
      <c r="G3197" s="282">
        <v>95.89</v>
      </c>
    </row>
    <row r="3198" spans="1:7" ht="12.75">
      <c r="A3198" s="357" t="s">
        <v>6166</v>
      </c>
      <c r="B3198" s="358" t="s">
        <v>8500</v>
      </c>
      <c r="C3198" s="358" t="s">
        <v>8500</v>
      </c>
      <c r="D3198" s="359"/>
      <c r="E3198" s="360"/>
      <c r="F3198" s="360"/>
      <c r="G3198" s="360"/>
    </row>
    <row r="3199" spans="1:7" ht="25.5">
      <c r="A3199" s="351" t="s">
        <v>6167</v>
      </c>
      <c r="B3199" s="352"/>
      <c r="C3199" s="351" t="s">
        <v>6168</v>
      </c>
      <c r="D3199" s="354" t="s">
        <v>16</v>
      </c>
      <c r="E3199" s="282">
        <v>35.799999999999997</v>
      </c>
      <c r="F3199" s="282">
        <v>12.2</v>
      </c>
      <c r="G3199" s="282">
        <v>48</v>
      </c>
    </row>
    <row r="3200" spans="1:7" ht="25.5">
      <c r="A3200" s="351" t="s">
        <v>6169</v>
      </c>
      <c r="B3200" s="352"/>
      <c r="C3200" s="351" t="s">
        <v>6170</v>
      </c>
      <c r="D3200" s="354" t="s">
        <v>16</v>
      </c>
      <c r="E3200" s="282">
        <v>53.67</v>
      </c>
      <c r="F3200" s="282">
        <v>13.31</v>
      </c>
      <c r="G3200" s="282">
        <v>66.98</v>
      </c>
    </row>
    <row r="3201" spans="1:7" ht="25.5">
      <c r="A3201" s="351" t="s">
        <v>6171</v>
      </c>
      <c r="B3201" s="352"/>
      <c r="C3201" s="351" t="s">
        <v>6172</v>
      </c>
      <c r="D3201" s="354" t="s">
        <v>16</v>
      </c>
      <c r="E3201" s="282">
        <v>65.87</v>
      </c>
      <c r="F3201" s="282">
        <v>16.649999999999999</v>
      </c>
      <c r="G3201" s="282">
        <v>82.52</v>
      </c>
    </row>
    <row r="3202" spans="1:7" ht="25.5">
      <c r="A3202" s="351" t="s">
        <v>6173</v>
      </c>
      <c r="B3202" s="352"/>
      <c r="C3202" s="351" t="s">
        <v>6174</v>
      </c>
      <c r="D3202" s="354" t="s">
        <v>16</v>
      </c>
      <c r="E3202" s="282">
        <v>104.47</v>
      </c>
      <c r="F3202" s="282">
        <v>18.86</v>
      </c>
      <c r="G3202" s="282">
        <v>123.33</v>
      </c>
    </row>
    <row r="3203" spans="1:7" ht="25.5">
      <c r="A3203" s="351" t="s">
        <v>6175</v>
      </c>
      <c r="B3203" s="352"/>
      <c r="C3203" s="351" t="s">
        <v>6176</v>
      </c>
      <c r="D3203" s="354" t="s">
        <v>16</v>
      </c>
      <c r="E3203" s="282">
        <v>115.85</v>
      </c>
      <c r="F3203" s="282">
        <v>18.86</v>
      </c>
      <c r="G3203" s="282">
        <v>134.71</v>
      </c>
    </row>
    <row r="3204" spans="1:7" ht="25.5">
      <c r="A3204" s="351" t="s">
        <v>315</v>
      </c>
      <c r="B3204" s="352"/>
      <c r="C3204" s="351" t="s">
        <v>314</v>
      </c>
      <c r="D3204" s="354" t="s">
        <v>16</v>
      </c>
      <c r="E3204" s="282">
        <v>162.57</v>
      </c>
      <c r="F3204" s="282">
        <v>25.52</v>
      </c>
      <c r="G3204" s="282">
        <v>188.09</v>
      </c>
    </row>
    <row r="3205" spans="1:7" ht="25.5">
      <c r="A3205" s="351" t="s">
        <v>6177</v>
      </c>
      <c r="B3205" s="352"/>
      <c r="C3205" s="351" t="s">
        <v>6178</v>
      </c>
      <c r="D3205" s="354" t="s">
        <v>16</v>
      </c>
      <c r="E3205" s="282">
        <v>224.56</v>
      </c>
      <c r="F3205" s="282">
        <v>29.96</v>
      </c>
      <c r="G3205" s="282">
        <v>254.52</v>
      </c>
    </row>
    <row r="3206" spans="1:7" ht="25.5">
      <c r="A3206" s="351" t="s">
        <v>6179</v>
      </c>
      <c r="B3206" s="352"/>
      <c r="C3206" s="351" t="s">
        <v>6180</v>
      </c>
      <c r="D3206" s="354" t="s">
        <v>16</v>
      </c>
      <c r="E3206" s="282">
        <v>301.02999999999997</v>
      </c>
      <c r="F3206" s="282">
        <v>32.17</v>
      </c>
      <c r="G3206" s="282">
        <v>333.2</v>
      </c>
    </row>
    <row r="3207" spans="1:7" ht="25.5">
      <c r="A3207" s="351" t="s">
        <v>6181</v>
      </c>
      <c r="B3207" s="352"/>
      <c r="C3207" s="351" t="s">
        <v>6182</v>
      </c>
      <c r="D3207" s="354" t="s">
        <v>16</v>
      </c>
      <c r="E3207" s="282">
        <v>416.17</v>
      </c>
      <c r="F3207" s="282">
        <v>36.61</v>
      </c>
      <c r="G3207" s="282">
        <v>452.78</v>
      </c>
    </row>
    <row r="3208" spans="1:7" ht="25.5">
      <c r="A3208" s="351" t="s">
        <v>6183</v>
      </c>
      <c r="B3208" s="352"/>
      <c r="C3208" s="351" t="s">
        <v>6184</v>
      </c>
      <c r="D3208" s="354" t="s">
        <v>16</v>
      </c>
      <c r="E3208" s="282">
        <v>35.07</v>
      </c>
      <c r="F3208" s="282">
        <v>13.31</v>
      </c>
      <c r="G3208" s="282">
        <v>48.38</v>
      </c>
    </row>
    <row r="3209" spans="1:7" ht="25.5">
      <c r="A3209" s="351" t="s">
        <v>6185</v>
      </c>
      <c r="B3209" s="352"/>
      <c r="C3209" s="351" t="s">
        <v>6186</v>
      </c>
      <c r="D3209" s="354" t="s">
        <v>16</v>
      </c>
      <c r="E3209" s="282">
        <v>43.74</v>
      </c>
      <c r="F3209" s="282">
        <v>16.649999999999999</v>
      </c>
      <c r="G3209" s="282">
        <v>60.39</v>
      </c>
    </row>
    <row r="3210" spans="1:7" ht="25.5">
      <c r="A3210" s="351" t="s">
        <v>6187</v>
      </c>
      <c r="B3210" s="352"/>
      <c r="C3210" s="351" t="s">
        <v>6188</v>
      </c>
      <c r="D3210" s="354" t="s">
        <v>16</v>
      </c>
      <c r="E3210" s="282">
        <v>67.61</v>
      </c>
      <c r="F3210" s="282">
        <v>18.86</v>
      </c>
      <c r="G3210" s="282">
        <v>86.47</v>
      </c>
    </row>
    <row r="3211" spans="1:7" ht="25.5">
      <c r="A3211" s="351" t="s">
        <v>6189</v>
      </c>
      <c r="B3211" s="352"/>
      <c r="C3211" s="351" t="s">
        <v>6190</v>
      </c>
      <c r="D3211" s="354" t="s">
        <v>16</v>
      </c>
      <c r="E3211" s="282">
        <v>80</v>
      </c>
      <c r="F3211" s="282">
        <v>18.86</v>
      </c>
      <c r="G3211" s="282">
        <v>98.86</v>
      </c>
    </row>
    <row r="3212" spans="1:7" ht="25.5">
      <c r="A3212" s="351" t="s">
        <v>6191</v>
      </c>
      <c r="B3212" s="352"/>
      <c r="C3212" s="351" t="s">
        <v>6192</v>
      </c>
      <c r="D3212" s="354" t="s">
        <v>16</v>
      </c>
      <c r="E3212" s="282">
        <v>122.85</v>
      </c>
      <c r="F3212" s="282">
        <v>25.52</v>
      </c>
      <c r="G3212" s="282">
        <v>148.37</v>
      </c>
    </row>
    <row r="3213" spans="1:7" ht="25.5">
      <c r="A3213" s="351" t="s">
        <v>6193</v>
      </c>
      <c r="B3213" s="352"/>
      <c r="C3213" s="351" t="s">
        <v>6194</v>
      </c>
      <c r="D3213" s="354" t="s">
        <v>16</v>
      </c>
      <c r="E3213" s="282">
        <v>157.33000000000001</v>
      </c>
      <c r="F3213" s="282">
        <v>29.96</v>
      </c>
      <c r="G3213" s="282">
        <v>187.29</v>
      </c>
    </row>
    <row r="3214" spans="1:7" ht="12.75">
      <c r="A3214" s="357" t="s">
        <v>6195</v>
      </c>
      <c r="B3214" s="358" t="s">
        <v>8501</v>
      </c>
      <c r="C3214" s="358" t="s">
        <v>8501</v>
      </c>
      <c r="D3214" s="359"/>
      <c r="E3214" s="360"/>
      <c r="F3214" s="360"/>
      <c r="G3214" s="360"/>
    </row>
    <row r="3215" spans="1:7" ht="12.75">
      <c r="A3215" s="351" t="s">
        <v>6196</v>
      </c>
      <c r="B3215" s="352"/>
      <c r="C3215" s="351" t="s">
        <v>6197</v>
      </c>
      <c r="D3215" s="354" t="s">
        <v>16</v>
      </c>
      <c r="E3215" s="282">
        <v>34.78</v>
      </c>
      <c r="F3215" s="282">
        <v>24.15</v>
      </c>
      <c r="G3215" s="282">
        <v>58.93</v>
      </c>
    </row>
    <row r="3216" spans="1:7" ht="12.75">
      <c r="A3216" s="351" t="s">
        <v>6198</v>
      </c>
      <c r="B3216" s="352"/>
      <c r="C3216" s="351" t="s">
        <v>6199</v>
      </c>
      <c r="D3216" s="354" t="s">
        <v>16</v>
      </c>
      <c r="E3216" s="282">
        <v>44.15</v>
      </c>
      <c r="F3216" s="282">
        <v>28.02</v>
      </c>
      <c r="G3216" s="282">
        <v>72.17</v>
      </c>
    </row>
    <row r="3217" spans="1:7" ht="12.75">
      <c r="A3217" s="351" t="s">
        <v>6200</v>
      </c>
      <c r="B3217" s="352"/>
      <c r="C3217" s="351" t="s">
        <v>6201</v>
      </c>
      <c r="D3217" s="354" t="s">
        <v>16</v>
      </c>
      <c r="E3217" s="282">
        <v>39.369999999999997</v>
      </c>
      <c r="F3217" s="282">
        <v>24.15</v>
      </c>
      <c r="G3217" s="282">
        <v>63.52</v>
      </c>
    </row>
    <row r="3218" spans="1:7" ht="12.75">
      <c r="A3218" s="351" t="s">
        <v>6202</v>
      </c>
      <c r="B3218" s="352"/>
      <c r="C3218" s="351" t="s">
        <v>6203</v>
      </c>
      <c r="D3218" s="354" t="s">
        <v>16</v>
      </c>
      <c r="E3218" s="282">
        <v>49.72</v>
      </c>
      <c r="F3218" s="282">
        <v>28.02</v>
      </c>
      <c r="G3218" s="282">
        <v>77.739999999999995</v>
      </c>
    </row>
    <row r="3219" spans="1:7" ht="12.75">
      <c r="A3219" s="351" t="s">
        <v>6204</v>
      </c>
      <c r="B3219" s="352"/>
      <c r="C3219" s="351" t="s">
        <v>6205</v>
      </c>
      <c r="D3219" s="354" t="s">
        <v>16</v>
      </c>
      <c r="E3219" s="282">
        <v>72.37</v>
      </c>
      <c r="F3219" s="282">
        <v>34.6</v>
      </c>
      <c r="G3219" s="282">
        <v>106.97</v>
      </c>
    </row>
    <row r="3220" spans="1:7" ht="12.75">
      <c r="A3220" s="351" t="s">
        <v>6206</v>
      </c>
      <c r="B3220" s="352"/>
      <c r="C3220" s="351" t="s">
        <v>6207</v>
      </c>
      <c r="D3220" s="354" t="s">
        <v>16</v>
      </c>
      <c r="E3220" s="282">
        <v>101.69</v>
      </c>
      <c r="F3220" s="282">
        <v>39.380000000000003</v>
      </c>
      <c r="G3220" s="282">
        <v>141.07</v>
      </c>
    </row>
    <row r="3221" spans="1:7" ht="12.75">
      <c r="A3221" s="351" t="s">
        <v>6208</v>
      </c>
      <c r="B3221" s="352"/>
      <c r="C3221" s="351" t="s">
        <v>6209</v>
      </c>
      <c r="D3221" s="354" t="s">
        <v>16</v>
      </c>
      <c r="E3221" s="282">
        <v>180.64</v>
      </c>
      <c r="F3221" s="282">
        <v>50.74</v>
      </c>
      <c r="G3221" s="282">
        <v>231.38</v>
      </c>
    </row>
    <row r="3222" spans="1:7" ht="12.75">
      <c r="A3222" s="351" t="s">
        <v>6210</v>
      </c>
      <c r="B3222" s="352"/>
      <c r="C3222" s="351" t="s">
        <v>6211</v>
      </c>
      <c r="D3222" s="354" t="s">
        <v>16</v>
      </c>
      <c r="E3222" s="282">
        <v>262.48</v>
      </c>
      <c r="F3222" s="282">
        <v>63.91</v>
      </c>
      <c r="G3222" s="282">
        <v>326.39</v>
      </c>
    </row>
    <row r="3223" spans="1:7" ht="12.75">
      <c r="A3223" s="351" t="s">
        <v>6212</v>
      </c>
      <c r="B3223" s="352"/>
      <c r="C3223" s="351" t="s">
        <v>6213</v>
      </c>
      <c r="D3223" s="354" t="s">
        <v>16</v>
      </c>
      <c r="E3223" s="282">
        <v>377.5</v>
      </c>
      <c r="F3223" s="282">
        <v>95.54</v>
      </c>
      <c r="G3223" s="282">
        <v>473.04</v>
      </c>
    </row>
    <row r="3224" spans="1:7" ht="12.75">
      <c r="A3224" s="351" t="s">
        <v>6214</v>
      </c>
      <c r="B3224" s="352"/>
      <c r="C3224" s="351" t="s">
        <v>6215</v>
      </c>
      <c r="D3224" s="354" t="s">
        <v>16</v>
      </c>
      <c r="E3224" s="282">
        <v>105.11</v>
      </c>
      <c r="F3224" s="282">
        <v>39.380000000000003</v>
      </c>
      <c r="G3224" s="282">
        <v>144.49</v>
      </c>
    </row>
    <row r="3225" spans="1:7" ht="12.75">
      <c r="A3225" s="351" t="s">
        <v>6216</v>
      </c>
      <c r="B3225" s="352"/>
      <c r="C3225" s="351" t="s">
        <v>6217</v>
      </c>
      <c r="D3225" s="354" t="s">
        <v>16</v>
      </c>
      <c r="E3225" s="282">
        <v>184.12</v>
      </c>
      <c r="F3225" s="282">
        <v>50.74</v>
      </c>
      <c r="G3225" s="282">
        <v>234.86</v>
      </c>
    </row>
    <row r="3226" spans="1:7" ht="12.75">
      <c r="A3226" s="351" t="s">
        <v>6218</v>
      </c>
      <c r="B3226" s="352"/>
      <c r="C3226" s="351" t="s">
        <v>6219</v>
      </c>
      <c r="D3226" s="354" t="s">
        <v>16</v>
      </c>
      <c r="E3226" s="282">
        <v>272.85000000000002</v>
      </c>
      <c r="F3226" s="282">
        <v>63.91</v>
      </c>
      <c r="G3226" s="282">
        <v>336.76</v>
      </c>
    </row>
    <row r="3227" spans="1:7" ht="12.75">
      <c r="A3227" s="351" t="s">
        <v>6220</v>
      </c>
      <c r="B3227" s="352"/>
      <c r="C3227" s="351" t="s">
        <v>6221</v>
      </c>
      <c r="D3227" s="354" t="s">
        <v>16</v>
      </c>
      <c r="E3227" s="282">
        <v>140.69</v>
      </c>
      <c r="F3227" s="282">
        <v>39.380000000000003</v>
      </c>
      <c r="G3227" s="282">
        <v>180.07</v>
      </c>
    </row>
    <row r="3228" spans="1:7" ht="12.75">
      <c r="A3228" s="351" t="s">
        <v>6222</v>
      </c>
      <c r="B3228" s="352"/>
      <c r="C3228" s="351" t="s">
        <v>6223</v>
      </c>
      <c r="D3228" s="354" t="s">
        <v>16</v>
      </c>
      <c r="E3228" s="282">
        <v>252.83</v>
      </c>
      <c r="F3228" s="282">
        <v>50.74</v>
      </c>
      <c r="G3228" s="282">
        <v>303.57</v>
      </c>
    </row>
    <row r="3229" spans="1:7" ht="12.75">
      <c r="A3229" s="351" t="s">
        <v>6224</v>
      </c>
      <c r="B3229" s="352"/>
      <c r="C3229" s="351" t="s">
        <v>6225</v>
      </c>
      <c r="D3229" s="354" t="s">
        <v>16</v>
      </c>
      <c r="E3229" s="282">
        <v>369</v>
      </c>
      <c r="F3229" s="282">
        <v>63.91</v>
      </c>
      <c r="G3229" s="282">
        <v>432.91</v>
      </c>
    </row>
    <row r="3230" spans="1:7" ht="12.75">
      <c r="A3230" s="351" t="s">
        <v>6226</v>
      </c>
      <c r="B3230" s="352"/>
      <c r="C3230" s="351" t="s">
        <v>6227</v>
      </c>
      <c r="D3230" s="354" t="s">
        <v>16</v>
      </c>
      <c r="E3230" s="282">
        <v>21.9</v>
      </c>
      <c r="F3230" s="282">
        <v>23.39</v>
      </c>
      <c r="G3230" s="282">
        <v>45.29</v>
      </c>
    </row>
    <row r="3231" spans="1:7" ht="12.75">
      <c r="A3231" s="351" t="s">
        <v>6228</v>
      </c>
      <c r="B3231" s="352"/>
      <c r="C3231" s="351" t="s">
        <v>6229</v>
      </c>
      <c r="D3231" s="354" t="s">
        <v>16</v>
      </c>
      <c r="E3231" s="282">
        <v>27.19</v>
      </c>
      <c r="F3231" s="282">
        <v>29.81</v>
      </c>
      <c r="G3231" s="282">
        <v>57</v>
      </c>
    </row>
    <row r="3232" spans="1:7" ht="12.75">
      <c r="A3232" s="351" t="s">
        <v>6230</v>
      </c>
      <c r="B3232" s="352"/>
      <c r="C3232" s="351" t="s">
        <v>6231</v>
      </c>
      <c r="D3232" s="354" t="s">
        <v>16</v>
      </c>
      <c r="E3232" s="282">
        <v>48.04</v>
      </c>
      <c r="F3232" s="282">
        <v>50.37</v>
      </c>
      <c r="G3232" s="282">
        <v>98.41</v>
      </c>
    </row>
    <row r="3233" spans="1:7" ht="12.75">
      <c r="A3233" s="351" t="s">
        <v>6232</v>
      </c>
      <c r="B3233" s="352"/>
      <c r="C3233" s="351" t="s">
        <v>6233</v>
      </c>
      <c r="D3233" s="354" t="s">
        <v>16</v>
      </c>
      <c r="E3233" s="282">
        <v>617.76</v>
      </c>
      <c r="F3233" s="282">
        <v>143.31</v>
      </c>
      <c r="G3233" s="282">
        <v>761.07</v>
      </c>
    </row>
    <row r="3234" spans="1:7" ht="12.75">
      <c r="A3234" s="351" t="s">
        <v>6234</v>
      </c>
      <c r="B3234" s="352"/>
      <c r="C3234" s="351" t="s">
        <v>6235</v>
      </c>
      <c r="D3234" s="354" t="s">
        <v>16</v>
      </c>
      <c r="E3234" s="282">
        <v>64.12</v>
      </c>
      <c r="F3234" s="282">
        <v>28.02</v>
      </c>
      <c r="G3234" s="282">
        <v>92.14</v>
      </c>
    </row>
    <row r="3235" spans="1:7" ht="12.75">
      <c r="A3235" s="351" t="s">
        <v>6236</v>
      </c>
      <c r="B3235" s="352"/>
      <c r="C3235" s="351" t="s">
        <v>6237</v>
      </c>
      <c r="D3235" s="354" t="s">
        <v>16</v>
      </c>
      <c r="E3235" s="282">
        <v>63.48</v>
      </c>
      <c r="F3235" s="282">
        <v>28.02</v>
      </c>
      <c r="G3235" s="282">
        <v>91.5</v>
      </c>
    </row>
    <row r="3236" spans="1:7" ht="12.75">
      <c r="A3236" s="351" t="s">
        <v>6238</v>
      </c>
      <c r="B3236" s="352"/>
      <c r="C3236" s="351" t="s">
        <v>6239</v>
      </c>
      <c r="D3236" s="354" t="s">
        <v>16</v>
      </c>
      <c r="E3236" s="282">
        <v>85.49</v>
      </c>
      <c r="F3236" s="282">
        <v>28.02</v>
      </c>
      <c r="G3236" s="282">
        <v>113.51</v>
      </c>
    </row>
    <row r="3237" spans="1:7" ht="12.75">
      <c r="A3237" s="351" t="s">
        <v>6240</v>
      </c>
      <c r="B3237" s="352"/>
      <c r="C3237" s="351" t="s">
        <v>6241</v>
      </c>
      <c r="D3237" s="354" t="s">
        <v>16</v>
      </c>
      <c r="E3237" s="282">
        <v>143.03</v>
      </c>
      <c r="F3237" s="282">
        <v>44.16</v>
      </c>
      <c r="G3237" s="282">
        <v>187.19</v>
      </c>
    </row>
    <row r="3238" spans="1:7" ht="12.75">
      <c r="A3238" s="351" t="s">
        <v>6242</v>
      </c>
      <c r="B3238" s="352"/>
      <c r="C3238" s="351" t="s">
        <v>6243</v>
      </c>
      <c r="D3238" s="354" t="s">
        <v>16</v>
      </c>
      <c r="E3238" s="282">
        <v>83.66</v>
      </c>
      <c r="F3238" s="282">
        <v>34.6</v>
      </c>
      <c r="G3238" s="282">
        <v>118.26</v>
      </c>
    </row>
    <row r="3239" spans="1:7" ht="12.75">
      <c r="A3239" s="351" t="s">
        <v>6244</v>
      </c>
      <c r="B3239" s="352"/>
      <c r="C3239" s="351" t="s">
        <v>6245</v>
      </c>
      <c r="D3239" s="354" t="s">
        <v>16</v>
      </c>
      <c r="E3239" s="282">
        <v>241.62</v>
      </c>
      <c r="F3239" s="282">
        <v>57.32</v>
      </c>
      <c r="G3239" s="282">
        <v>298.94</v>
      </c>
    </row>
    <row r="3240" spans="1:7" ht="12.75">
      <c r="A3240" s="351" t="s">
        <v>6246</v>
      </c>
      <c r="B3240" s="352"/>
      <c r="C3240" s="351" t="s">
        <v>6247</v>
      </c>
      <c r="D3240" s="354" t="s">
        <v>16</v>
      </c>
      <c r="E3240" s="282">
        <v>57.15</v>
      </c>
      <c r="F3240" s="282">
        <v>24.15</v>
      </c>
      <c r="G3240" s="282">
        <v>81.3</v>
      </c>
    </row>
    <row r="3241" spans="1:7" ht="12.75">
      <c r="A3241" s="351" t="s">
        <v>6248</v>
      </c>
      <c r="B3241" s="352"/>
      <c r="C3241" s="351" t="s">
        <v>6249</v>
      </c>
      <c r="D3241" s="354" t="s">
        <v>16</v>
      </c>
      <c r="E3241" s="282">
        <v>57.62</v>
      </c>
      <c r="F3241" s="282">
        <v>24.15</v>
      </c>
      <c r="G3241" s="282">
        <v>81.77</v>
      </c>
    </row>
    <row r="3242" spans="1:7" ht="12.75">
      <c r="A3242" s="351" t="s">
        <v>6250</v>
      </c>
      <c r="B3242" s="352"/>
      <c r="C3242" s="351" t="s">
        <v>6251</v>
      </c>
      <c r="D3242" s="354" t="s">
        <v>16</v>
      </c>
      <c r="E3242" s="282">
        <v>14.02</v>
      </c>
      <c r="F3242" s="282">
        <v>8.52</v>
      </c>
      <c r="G3242" s="282">
        <v>22.54</v>
      </c>
    </row>
    <row r="3243" spans="1:7" ht="12.75">
      <c r="A3243" s="357" t="s">
        <v>6252</v>
      </c>
      <c r="B3243" s="358" t="s">
        <v>8502</v>
      </c>
      <c r="C3243" s="358" t="s">
        <v>8502</v>
      </c>
      <c r="D3243" s="359"/>
      <c r="E3243" s="360"/>
      <c r="F3243" s="360"/>
      <c r="G3243" s="360"/>
    </row>
    <row r="3244" spans="1:7" ht="38.25">
      <c r="A3244" s="351" t="s">
        <v>6253</v>
      </c>
      <c r="B3244" s="352"/>
      <c r="C3244" s="351" t="s">
        <v>6254</v>
      </c>
      <c r="D3244" s="354" t="s">
        <v>16</v>
      </c>
      <c r="E3244" s="282">
        <v>9.5399999999999991</v>
      </c>
      <c r="F3244" s="282">
        <v>1.24</v>
      </c>
      <c r="G3244" s="282">
        <v>10.78</v>
      </c>
    </row>
    <row r="3245" spans="1:7" ht="38.25">
      <c r="A3245" s="351" t="s">
        <v>6255</v>
      </c>
      <c r="B3245" s="352"/>
      <c r="C3245" s="351" t="s">
        <v>6256</v>
      </c>
      <c r="D3245" s="354" t="s">
        <v>16</v>
      </c>
      <c r="E3245" s="282">
        <v>10.31</v>
      </c>
      <c r="F3245" s="282">
        <v>1.24</v>
      </c>
      <c r="G3245" s="282">
        <v>11.55</v>
      </c>
    </row>
    <row r="3246" spans="1:7" ht="38.25">
      <c r="A3246" s="351" t="s">
        <v>6257</v>
      </c>
      <c r="B3246" s="352"/>
      <c r="C3246" s="351" t="s">
        <v>6258</v>
      </c>
      <c r="D3246" s="354" t="s">
        <v>16</v>
      </c>
      <c r="E3246" s="282">
        <v>13.65</v>
      </c>
      <c r="F3246" s="282">
        <v>1.24</v>
      </c>
      <c r="G3246" s="282">
        <v>14.89</v>
      </c>
    </row>
    <row r="3247" spans="1:7" ht="38.25">
      <c r="A3247" s="351" t="s">
        <v>6259</v>
      </c>
      <c r="B3247" s="352"/>
      <c r="C3247" s="351" t="s">
        <v>6260</v>
      </c>
      <c r="D3247" s="354" t="s">
        <v>16</v>
      </c>
      <c r="E3247" s="282">
        <v>30.93</v>
      </c>
      <c r="F3247" s="282">
        <v>1.24</v>
      </c>
      <c r="G3247" s="282">
        <v>32.17</v>
      </c>
    </row>
    <row r="3248" spans="1:7" ht="38.25">
      <c r="A3248" s="351" t="s">
        <v>6261</v>
      </c>
      <c r="B3248" s="352"/>
      <c r="C3248" s="351" t="s">
        <v>6262</v>
      </c>
      <c r="D3248" s="354" t="s">
        <v>16</v>
      </c>
      <c r="E3248" s="282">
        <v>55.28</v>
      </c>
      <c r="F3248" s="282">
        <v>1.24</v>
      </c>
      <c r="G3248" s="282">
        <v>56.52</v>
      </c>
    </row>
    <row r="3249" spans="1:7" ht="12.75">
      <c r="A3249" s="357" t="s">
        <v>6263</v>
      </c>
      <c r="B3249" s="358" t="s">
        <v>8503</v>
      </c>
      <c r="C3249" s="358" t="s">
        <v>8503</v>
      </c>
      <c r="D3249" s="359"/>
      <c r="E3249" s="360"/>
      <c r="F3249" s="360"/>
      <c r="G3249" s="360"/>
    </row>
    <row r="3250" spans="1:7" ht="25.5">
      <c r="A3250" s="351" t="s">
        <v>6264</v>
      </c>
      <c r="B3250" s="352"/>
      <c r="C3250" s="351" t="s">
        <v>6265</v>
      </c>
      <c r="D3250" s="354" t="s">
        <v>16</v>
      </c>
      <c r="E3250" s="282">
        <v>301.32</v>
      </c>
      <c r="F3250" s="282">
        <v>25.92</v>
      </c>
      <c r="G3250" s="282">
        <v>327.24</v>
      </c>
    </row>
    <row r="3251" spans="1:7" ht="25.5">
      <c r="A3251" s="351" t="s">
        <v>6266</v>
      </c>
      <c r="B3251" s="352"/>
      <c r="C3251" s="351" t="s">
        <v>6267</v>
      </c>
      <c r="D3251" s="354" t="s">
        <v>16</v>
      </c>
      <c r="E3251" s="282">
        <v>350.29</v>
      </c>
      <c r="F3251" s="282">
        <v>25.92</v>
      </c>
      <c r="G3251" s="282">
        <v>376.21</v>
      </c>
    </row>
    <row r="3252" spans="1:7" ht="25.5">
      <c r="A3252" s="351" t="s">
        <v>6268</v>
      </c>
      <c r="B3252" s="352"/>
      <c r="C3252" s="351" t="s">
        <v>6269</v>
      </c>
      <c r="D3252" s="354" t="s">
        <v>16</v>
      </c>
      <c r="E3252" s="282">
        <v>470.97</v>
      </c>
      <c r="F3252" s="282">
        <v>25.92</v>
      </c>
      <c r="G3252" s="282">
        <v>496.89</v>
      </c>
    </row>
    <row r="3253" spans="1:7" ht="25.5">
      <c r="A3253" s="351" t="s">
        <v>6270</v>
      </c>
      <c r="B3253" s="352"/>
      <c r="C3253" s="351" t="s">
        <v>6271</v>
      </c>
      <c r="D3253" s="354" t="s">
        <v>16</v>
      </c>
      <c r="E3253" s="282">
        <v>633.34</v>
      </c>
      <c r="F3253" s="282">
        <v>25.92</v>
      </c>
      <c r="G3253" s="282">
        <v>659.26</v>
      </c>
    </row>
    <row r="3254" spans="1:7" ht="25.5">
      <c r="A3254" s="351" t="s">
        <v>6272</v>
      </c>
      <c r="B3254" s="352"/>
      <c r="C3254" s="351" t="s">
        <v>6273</v>
      </c>
      <c r="D3254" s="354" t="s">
        <v>16</v>
      </c>
      <c r="E3254" s="282">
        <v>483.28</v>
      </c>
      <c r="F3254" s="282">
        <v>25.92</v>
      </c>
      <c r="G3254" s="282">
        <v>509.2</v>
      </c>
    </row>
    <row r="3255" spans="1:7" ht="25.5">
      <c r="A3255" s="351" t="s">
        <v>6274</v>
      </c>
      <c r="B3255" s="352"/>
      <c r="C3255" s="351" t="s">
        <v>6275</v>
      </c>
      <c r="D3255" s="354" t="s">
        <v>16</v>
      </c>
      <c r="E3255" s="282">
        <v>234.46</v>
      </c>
      <c r="F3255" s="282">
        <v>25.92</v>
      </c>
      <c r="G3255" s="282">
        <v>260.38</v>
      </c>
    </row>
    <row r="3256" spans="1:7" ht="25.5">
      <c r="A3256" s="351" t="s">
        <v>6276</v>
      </c>
      <c r="B3256" s="352"/>
      <c r="C3256" s="351" t="s">
        <v>6277</v>
      </c>
      <c r="D3256" s="354" t="s">
        <v>16</v>
      </c>
      <c r="E3256" s="282">
        <v>252.34</v>
      </c>
      <c r="F3256" s="282">
        <v>25.92</v>
      </c>
      <c r="G3256" s="282">
        <v>278.26</v>
      </c>
    </row>
    <row r="3257" spans="1:7" ht="25.5">
      <c r="A3257" s="351" t="s">
        <v>6278</v>
      </c>
      <c r="B3257" s="352"/>
      <c r="C3257" s="351" t="s">
        <v>6279</v>
      </c>
      <c r="D3257" s="354" t="s">
        <v>16</v>
      </c>
      <c r="E3257" s="282">
        <v>283.2</v>
      </c>
      <c r="F3257" s="282">
        <v>25.92</v>
      </c>
      <c r="G3257" s="282">
        <v>309.12</v>
      </c>
    </row>
    <row r="3258" spans="1:7" ht="25.5">
      <c r="A3258" s="351" t="s">
        <v>6280</v>
      </c>
      <c r="B3258" s="352"/>
      <c r="C3258" s="351" t="s">
        <v>6281</v>
      </c>
      <c r="D3258" s="354" t="s">
        <v>16</v>
      </c>
      <c r="E3258" s="282">
        <v>372.9</v>
      </c>
      <c r="F3258" s="282">
        <v>25.92</v>
      </c>
      <c r="G3258" s="282">
        <v>398.82</v>
      </c>
    </row>
    <row r="3259" spans="1:7" ht="25.5">
      <c r="A3259" s="351" t="s">
        <v>6282</v>
      </c>
      <c r="B3259" s="352"/>
      <c r="C3259" s="351" t="s">
        <v>6283</v>
      </c>
      <c r="D3259" s="354" t="s">
        <v>16</v>
      </c>
      <c r="E3259" s="282">
        <v>454.28</v>
      </c>
      <c r="F3259" s="282">
        <v>25.92</v>
      </c>
      <c r="G3259" s="282">
        <v>480.2</v>
      </c>
    </row>
    <row r="3260" spans="1:7" ht="25.5">
      <c r="A3260" s="351" t="s">
        <v>6284</v>
      </c>
      <c r="B3260" s="352"/>
      <c r="C3260" s="351" t="s">
        <v>6285</v>
      </c>
      <c r="D3260" s="354" t="s">
        <v>16</v>
      </c>
      <c r="E3260" s="282">
        <v>573.04999999999995</v>
      </c>
      <c r="F3260" s="282">
        <v>25.92</v>
      </c>
      <c r="G3260" s="282">
        <v>598.97</v>
      </c>
    </row>
    <row r="3261" spans="1:7" ht="25.5">
      <c r="A3261" s="351" t="s">
        <v>6286</v>
      </c>
      <c r="B3261" s="352"/>
      <c r="C3261" s="351" t="s">
        <v>6287</v>
      </c>
      <c r="D3261" s="354" t="s">
        <v>16</v>
      </c>
      <c r="E3261" s="282">
        <v>701.37</v>
      </c>
      <c r="F3261" s="282">
        <v>25.92</v>
      </c>
      <c r="G3261" s="282">
        <v>727.29</v>
      </c>
    </row>
    <row r="3262" spans="1:7" ht="12.75">
      <c r="A3262" s="357" t="s">
        <v>6288</v>
      </c>
      <c r="B3262" s="358" t="s">
        <v>8504</v>
      </c>
      <c r="C3262" s="358" t="s">
        <v>8504</v>
      </c>
      <c r="D3262" s="359"/>
      <c r="E3262" s="360"/>
      <c r="F3262" s="360"/>
      <c r="G3262" s="360"/>
    </row>
    <row r="3263" spans="1:7" ht="25.5">
      <c r="A3263" s="351" t="s">
        <v>6289</v>
      </c>
      <c r="B3263" s="352"/>
      <c r="C3263" s="351" t="s">
        <v>6290</v>
      </c>
      <c r="D3263" s="354" t="s">
        <v>16</v>
      </c>
      <c r="E3263" s="282">
        <v>102.47</v>
      </c>
      <c r="F3263" s="282">
        <v>15.55</v>
      </c>
      <c r="G3263" s="282">
        <v>118.02</v>
      </c>
    </row>
    <row r="3264" spans="1:7" ht="25.5">
      <c r="A3264" s="351" t="s">
        <v>6291</v>
      </c>
      <c r="B3264" s="352"/>
      <c r="C3264" s="351" t="s">
        <v>6292</v>
      </c>
      <c r="D3264" s="354" t="s">
        <v>16</v>
      </c>
      <c r="E3264" s="282">
        <v>148.71</v>
      </c>
      <c r="F3264" s="282">
        <v>20.73</v>
      </c>
      <c r="G3264" s="282">
        <v>169.44</v>
      </c>
    </row>
    <row r="3265" spans="1:7" ht="25.5">
      <c r="A3265" s="351" t="s">
        <v>6293</v>
      </c>
      <c r="B3265" s="352"/>
      <c r="C3265" s="351" t="s">
        <v>6294</v>
      </c>
      <c r="D3265" s="354" t="s">
        <v>16</v>
      </c>
      <c r="E3265" s="282">
        <v>177.11</v>
      </c>
      <c r="F3265" s="282">
        <v>20.73</v>
      </c>
      <c r="G3265" s="282">
        <v>197.84</v>
      </c>
    </row>
    <row r="3266" spans="1:7" ht="12.75">
      <c r="A3266" s="357" t="s">
        <v>6295</v>
      </c>
      <c r="B3266" s="358" t="s">
        <v>8505</v>
      </c>
      <c r="C3266" s="358" t="s">
        <v>8505</v>
      </c>
      <c r="D3266" s="359"/>
      <c r="E3266" s="360"/>
      <c r="F3266" s="360"/>
      <c r="G3266" s="360"/>
    </row>
    <row r="3267" spans="1:7" ht="25.5">
      <c r="A3267" s="351" t="s">
        <v>6296</v>
      </c>
      <c r="B3267" s="352"/>
      <c r="C3267" s="351" t="s">
        <v>6297</v>
      </c>
      <c r="D3267" s="354" t="s">
        <v>16</v>
      </c>
      <c r="E3267" s="282">
        <v>400.56</v>
      </c>
      <c r="F3267" s="282">
        <v>29.62</v>
      </c>
      <c r="G3267" s="282">
        <v>430.18</v>
      </c>
    </row>
    <row r="3268" spans="1:7" ht="25.5">
      <c r="A3268" s="351" t="s">
        <v>6298</v>
      </c>
      <c r="B3268" s="352"/>
      <c r="C3268" s="351" t="s">
        <v>6299</v>
      </c>
      <c r="D3268" s="354" t="s">
        <v>16</v>
      </c>
      <c r="E3268" s="282">
        <v>415.65</v>
      </c>
      <c r="F3268" s="282">
        <v>29.62</v>
      </c>
      <c r="G3268" s="282">
        <v>445.27</v>
      </c>
    </row>
    <row r="3269" spans="1:7" ht="25.5">
      <c r="A3269" s="351" t="s">
        <v>6300</v>
      </c>
      <c r="B3269" s="352"/>
      <c r="C3269" s="351" t="s">
        <v>6301</v>
      </c>
      <c r="D3269" s="354" t="s">
        <v>16</v>
      </c>
      <c r="E3269" s="282">
        <v>623.41</v>
      </c>
      <c r="F3269" s="282">
        <v>29.62</v>
      </c>
      <c r="G3269" s="282">
        <v>653.03</v>
      </c>
    </row>
    <row r="3270" spans="1:7" ht="25.5">
      <c r="A3270" s="351" t="s">
        <v>6302</v>
      </c>
      <c r="B3270" s="352"/>
      <c r="C3270" s="351" t="s">
        <v>6303</v>
      </c>
      <c r="D3270" s="354" t="s">
        <v>16</v>
      </c>
      <c r="E3270" s="282">
        <v>699.37</v>
      </c>
      <c r="F3270" s="282">
        <v>29.62</v>
      </c>
      <c r="G3270" s="282">
        <v>728.99</v>
      </c>
    </row>
    <row r="3271" spans="1:7" ht="25.5">
      <c r="A3271" s="351" t="s">
        <v>6304</v>
      </c>
      <c r="B3271" s="352"/>
      <c r="C3271" s="351" t="s">
        <v>6305</v>
      </c>
      <c r="D3271" s="354" t="s">
        <v>16</v>
      </c>
      <c r="E3271" s="282">
        <v>929.38</v>
      </c>
      <c r="F3271" s="282">
        <v>31.83</v>
      </c>
      <c r="G3271" s="282">
        <v>961.21</v>
      </c>
    </row>
    <row r="3272" spans="1:7" ht="25.5">
      <c r="A3272" s="351" t="s">
        <v>6306</v>
      </c>
      <c r="B3272" s="352"/>
      <c r="C3272" s="351" t="s">
        <v>6307</v>
      </c>
      <c r="D3272" s="354" t="s">
        <v>16</v>
      </c>
      <c r="E3272" s="282">
        <v>1106.2</v>
      </c>
      <c r="F3272" s="282">
        <v>31.83</v>
      </c>
      <c r="G3272" s="282">
        <v>1138.03</v>
      </c>
    </row>
    <row r="3273" spans="1:7" ht="25.5">
      <c r="A3273" s="351" t="s">
        <v>6308</v>
      </c>
      <c r="B3273" s="352"/>
      <c r="C3273" s="351" t="s">
        <v>6309</v>
      </c>
      <c r="D3273" s="354" t="s">
        <v>2</v>
      </c>
      <c r="E3273" s="282">
        <v>77.239999999999995</v>
      </c>
      <c r="F3273" s="282">
        <v>16.260000000000002</v>
      </c>
      <c r="G3273" s="282">
        <v>93.5</v>
      </c>
    </row>
    <row r="3274" spans="1:7" ht="25.5">
      <c r="A3274" s="351" t="s">
        <v>6310</v>
      </c>
      <c r="B3274" s="352"/>
      <c r="C3274" s="351" t="s">
        <v>6311</v>
      </c>
      <c r="D3274" s="354" t="s">
        <v>2</v>
      </c>
      <c r="E3274" s="282">
        <v>90.22</v>
      </c>
      <c r="F3274" s="282">
        <v>16.260000000000002</v>
      </c>
      <c r="G3274" s="282">
        <v>106.48</v>
      </c>
    </row>
    <row r="3275" spans="1:7" ht="25.5">
      <c r="A3275" s="351" t="s">
        <v>6312</v>
      </c>
      <c r="B3275" s="352"/>
      <c r="C3275" s="351" t="s">
        <v>6313</v>
      </c>
      <c r="D3275" s="354" t="s">
        <v>2</v>
      </c>
      <c r="E3275" s="282">
        <v>120.07</v>
      </c>
      <c r="F3275" s="282">
        <v>17.739999999999998</v>
      </c>
      <c r="G3275" s="282">
        <v>137.81</v>
      </c>
    </row>
    <row r="3276" spans="1:7" ht="25.5">
      <c r="A3276" s="351" t="s">
        <v>6314</v>
      </c>
      <c r="B3276" s="352"/>
      <c r="C3276" s="351" t="s">
        <v>6315</v>
      </c>
      <c r="D3276" s="354" t="s">
        <v>2</v>
      </c>
      <c r="E3276" s="282">
        <v>160.32</v>
      </c>
      <c r="F3276" s="282">
        <v>19.239999999999998</v>
      </c>
      <c r="G3276" s="282">
        <v>179.56</v>
      </c>
    </row>
    <row r="3277" spans="1:7" ht="25.5">
      <c r="A3277" s="351" t="s">
        <v>6316</v>
      </c>
      <c r="B3277" s="352"/>
      <c r="C3277" s="351" t="s">
        <v>6317</v>
      </c>
      <c r="D3277" s="354" t="s">
        <v>2</v>
      </c>
      <c r="E3277" s="282">
        <v>178.93</v>
      </c>
      <c r="F3277" s="282">
        <v>20.72</v>
      </c>
      <c r="G3277" s="282">
        <v>199.65</v>
      </c>
    </row>
    <row r="3278" spans="1:7" ht="25.5">
      <c r="A3278" s="351" t="s">
        <v>6318</v>
      </c>
      <c r="B3278" s="352"/>
      <c r="C3278" s="351" t="s">
        <v>6319</v>
      </c>
      <c r="D3278" s="354" t="s">
        <v>2</v>
      </c>
      <c r="E3278" s="282">
        <v>235.38</v>
      </c>
      <c r="F3278" s="282">
        <v>22.19</v>
      </c>
      <c r="G3278" s="282">
        <v>257.57</v>
      </c>
    </row>
    <row r="3279" spans="1:7" ht="25.5">
      <c r="A3279" s="351" t="s">
        <v>6320</v>
      </c>
      <c r="B3279" s="352"/>
      <c r="C3279" s="351" t="s">
        <v>6321</v>
      </c>
      <c r="D3279" s="354" t="s">
        <v>2</v>
      </c>
      <c r="E3279" s="282">
        <v>321.75</v>
      </c>
      <c r="F3279" s="282">
        <v>23.67</v>
      </c>
      <c r="G3279" s="282">
        <v>345.42</v>
      </c>
    </row>
    <row r="3280" spans="1:7" ht="25.5">
      <c r="A3280" s="351" t="s">
        <v>6322</v>
      </c>
      <c r="B3280" s="352"/>
      <c r="C3280" s="351" t="s">
        <v>6323</v>
      </c>
      <c r="D3280" s="354" t="s">
        <v>2</v>
      </c>
      <c r="E3280" s="282">
        <v>165.76</v>
      </c>
      <c r="F3280" s="282">
        <v>20.72</v>
      </c>
      <c r="G3280" s="282">
        <v>186.48</v>
      </c>
    </row>
    <row r="3281" spans="1:7" ht="25.5">
      <c r="A3281" s="351" t="s">
        <v>6324</v>
      </c>
      <c r="B3281" s="352"/>
      <c r="C3281" s="351" t="s">
        <v>6325</v>
      </c>
      <c r="D3281" s="354" t="s">
        <v>2</v>
      </c>
      <c r="E3281" s="282">
        <v>215.31</v>
      </c>
      <c r="F3281" s="282">
        <v>16.260000000000002</v>
      </c>
      <c r="G3281" s="282">
        <v>231.57</v>
      </c>
    </row>
    <row r="3282" spans="1:7" ht="25.5">
      <c r="A3282" s="351" t="s">
        <v>6326</v>
      </c>
      <c r="B3282" s="352"/>
      <c r="C3282" s="351" t="s">
        <v>6327</v>
      </c>
      <c r="D3282" s="354" t="s">
        <v>2</v>
      </c>
      <c r="E3282" s="282">
        <v>255.1</v>
      </c>
      <c r="F3282" s="282">
        <v>20.72</v>
      </c>
      <c r="G3282" s="282">
        <v>275.82</v>
      </c>
    </row>
    <row r="3283" spans="1:7" ht="25.5">
      <c r="A3283" s="351" t="s">
        <v>6328</v>
      </c>
      <c r="B3283" s="352"/>
      <c r="C3283" s="351" t="s">
        <v>6329</v>
      </c>
      <c r="D3283" s="354" t="s">
        <v>2</v>
      </c>
      <c r="E3283" s="282">
        <v>393.68</v>
      </c>
      <c r="F3283" s="282">
        <v>23.67</v>
      </c>
      <c r="G3283" s="282">
        <v>417.35</v>
      </c>
    </row>
    <row r="3284" spans="1:7" ht="25.5">
      <c r="A3284" s="351" t="s">
        <v>6330</v>
      </c>
      <c r="B3284" s="352"/>
      <c r="C3284" s="351" t="s">
        <v>6331</v>
      </c>
      <c r="D3284" s="354" t="s">
        <v>2</v>
      </c>
      <c r="E3284" s="282">
        <v>287.04000000000002</v>
      </c>
      <c r="F3284" s="282">
        <v>17.739999999999998</v>
      </c>
      <c r="G3284" s="282">
        <v>304.77999999999997</v>
      </c>
    </row>
    <row r="3285" spans="1:7" ht="38.25">
      <c r="A3285" s="351" t="s">
        <v>6332</v>
      </c>
      <c r="B3285" s="352"/>
      <c r="C3285" s="351" t="s">
        <v>6333</v>
      </c>
      <c r="D3285" s="354" t="s">
        <v>2</v>
      </c>
      <c r="E3285" s="282">
        <v>377.25</v>
      </c>
      <c r="F3285" s="282">
        <v>20.72</v>
      </c>
      <c r="G3285" s="282">
        <v>397.97</v>
      </c>
    </row>
    <row r="3286" spans="1:7" ht="38.25">
      <c r="A3286" s="351" t="s">
        <v>6334</v>
      </c>
      <c r="B3286" s="352"/>
      <c r="C3286" s="351" t="s">
        <v>6335</v>
      </c>
      <c r="D3286" s="354" t="s">
        <v>2</v>
      </c>
      <c r="E3286" s="282">
        <v>585.58000000000004</v>
      </c>
      <c r="F3286" s="282">
        <v>23.67</v>
      </c>
      <c r="G3286" s="282">
        <v>609.25</v>
      </c>
    </row>
    <row r="3287" spans="1:7" ht="25.5">
      <c r="A3287" s="351" t="s">
        <v>6336</v>
      </c>
      <c r="B3287" s="352"/>
      <c r="C3287" s="351" t="s">
        <v>6337</v>
      </c>
      <c r="D3287" s="354" t="s">
        <v>2</v>
      </c>
      <c r="E3287" s="282">
        <v>73.56</v>
      </c>
      <c r="F3287" s="282">
        <v>16.260000000000002</v>
      </c>
      <c r="G3287" s="282">
        <v>89.82</v>
      </c>
    </row>
    <row r="3288" spans="1:7" ht="25.5">
      <c r="A3288" s="351" t="s">
        <v>6338</v>
      </c>
      <c r="B3288" s="352"/>
      <c r="C3288" s="351" t="s">
        <v>6339</v>
      </c>
      <c r="D3288" s="354" t="s">
        <v>2</v>
      </c>
      <c r="E3288" s="282">
        <v>98.9</v>
      </c>
      <c r="F3288" s="282">
        <v>17.739999999999998</v>
      </c>
      <c r="G3288" s="282">
        <v>116.64</v>
      </c>
    </row>
    <row r="3289" spans="1:7" ht="12.75">
      <c r="A3289" s="357" t="s">
        <v>6340</v>
      </c>
      <c r="B3289" s="358" t="s">
        <v>8506</v>
      </c>
      <c r="C3289" s="358" t="s">
        <v>8506</v>
      </c>
      <c r="D3289" s="359"/>
      <c r="E3289" s="360"/>
      <c r="F3289" s="360"/>
      <c r="G3289" s="360"/>
    </row>
    <row r="3290" spans="1:7" ht="25.5">
      <c r="A3290" s="351" t="s">
        <v>6341</v>
      </c>
      <c r="B3290" s="352"/>
      <c r="C3290" s="351" t="s">
        <v>6342</v>
      </c>
      <c r="D3290" s="354" t="s">
        <v>2</v>
      </c>
      <c r="E3290" s="282">
        <v>302.87</v>
      </c>
      <c r="F3290" s="282">
        <v>20.72</v>
      </c>
      <c r="G3290" s="282">
        <v>323.58999999999997</v>
      </c>
    </row>
    <row r="3291" spans="1:7" ht="38.25">
      <c r="A3291" s="351" t="s">
        <v>6343</v>
      </c>
      <c r="B3291" s="352"/>
      <c r="C3291" s="351" t="s">
        <v>6344</v>
      </c>
      <c r="D3291" s="354" t="s">
        <v>2</v>
      </c>
      <c r="E3291" s="282">
        <v>347.57</v>
      </c>
      <c r="F3291" s="282">
        <v>23.67</v>
      </c>
      <c r="G3291" s="282">
        <v>371.24</v>
      </c>
    </row>
    <row r="3292" spans="1:7" ht="38.25">
      <c r="A3292" s="351" t="s">
        <v>6345</v>
      </c>
      <c r="B3292" s="352"/>
      <c r="C3292" s="351" t="s">
        <v>6346</v>
      </c>
      <c r="D3292" s="354" t="s">
        <v>2</v>
      </c>
      <c r="E3292" s="282">
        <v>520.83000000000004</v>
      </c>
      <c r="F3292" s="282">
        <v>26.64</v>
      </c>
      <c r="G3292" s="282">
        <v>547.47</v>
      </c>
    </row>
    <row r="3293" spans="1:7" ht="38.25">
      <c r="A3293" s="351" t="s">
        <v>6347</v>
      </c>
      <c r="B3293" s="352"/>
      <c r="C3293" s="351" t="s">
        <v>6348</v>
      </c>
      <c r="D3293" s="354" t="s">
        <v>2</v>
      </c>
      <c r="E3293" s="282">
        <v>858.13</v>
      </c>
      <c r="F3293" s="282">
        <v>29.59</v>
      </c>
      <c r="G3293" s="282">
        <v>887.72</v>
      </c>
    </row>
    <row r="3294" spans="1:7" ht="25.5">
      <c r="A3294" s="351" t="s">
        <v>6349</v>
      </c>
      <c r="B3294" s="352"/>
      <c r="C3294" s="351" t="s">
        <v>6350</v>
      </c>
      <c r="D3294" s="354" t="s">
        <v>2</v>
      </c>
      <c r="E3294" s="282">
        <v>174.18</v>
      </c>
      <c r="F3294" s="282">
        <v>20.72</v>
      </c>
      <c r="G3294" s="282">
        <v>194.9</v>
      </c>
    </row>
    <row r="3295" spans="1:7" ht="25.5">
      <c r="A3295" s="351" t="s">
        <v>6351</v>
      </c>
      <c r="B3295" s="352"/>
      <c r="C3295" s="351" t="s">
        <v>6352</v>
      </c>
      <c r="D3295" s="354" t="s">
        <v>2</v>
      </c>
      <c r="E3295" s="282">
        <v>221.23</v>
      </c>
      <c r="F3295" s="282">
        <v>20.72</v>
      </c>
      <c r="G3295" s="282">
        <v>241.95</v>
      </c>
    </row>
    <row r="3296" spans="1:7" ht="38.25">
      <c r="A3296" s="351" t="s">
        <v>6353</v>
      </c>
      <c r="B3296" s="352"/>
      <c r="C3296" s="351" t="s">
        <v>6354</v>
      </c>
      <c r="D3296" s="354" t="s">
        <v>2</v>
      </c>
      <c r="E3296" s="282">
        <v>330.5</v>
      </c>
      <c r="F3296" s="282">
        <v>23.67</v>
      </c>
      <c r="G3296" s="282">
        <v>354.17</v>
      </c>
    </row>
    <row r="3297" spans="1:7" ht="38.25">
      <c r="A3297" s="351" t="s">
        <v>6355</v>
      </c>
      <c r="B3297" s="352"/>
      <c r="C3297" s="351" t="s">
        <v>6356</v>
      </c>
      <c r="D3297" s="354" t="s">
        <v>2</v>
      </c>
      <c r="E3297" s="282">
        <v>516.4</v>
      </c>
      <c r="F3297" s="282">
        <v>26.64</v>
      </c>
      <c r="G3297" s="282">
        <v>543.04</v>
      </c>
    </row>
    <row r="3298" spans="1:7" ht="38.25">
      <c r="A3298" s="351" t="s">
        <v>6357</v>
      </c>
      <c r="B3298" s="352"/>
      <c r="C3298" s="351" t="s">
        <v>6358</v>
      </c>
      <c r="D3298" s="354" t="s">
        <v>2</v>
      </c>
      <c r="E3298" s="282">
        <v>653.59</v>
      </c>
      <c r="F3298" s="282">
        <v>29.59</v>
      </c>
      <c r="G3298" s="282">
        <v>683.18</v>
      </c>
    </row>
    <row r="3299" spans="1:7" ht="12.75">
      <c r="A3299" s="357" t="s">
        <v>6359</v>
      </c>
      <c r="B3299" s="358" t="s">
        <v>8507</v>
      </c>
      <c r="C3299" s="358" t="s">
        <v>8507</v>
      </c>
      <c r="D3299" s="359"/>
      <c r="E3299" s="360"/>
      <c r="F3299" s="360"/>
      <c r="G3299" s="360"/>
    </row>
    <row r="3300" spans="1:7" ht="25.5">
      <c r="A3300" s="351" t="s">
        <v>6360</v>
      </c>
      <c r="B3300" s="352"/>
      <c r="C3300" s="351" t="s">
        <v>6361</v>
      </c>
      <c r="D3300" s="354" t="s">
        <v>16</v>
      </c>
      <c r="E3300" s="282">
        <v>1.05</v>
      </c>
      <c r="F3300" s="282">
        <v>50.37</v>
      </c>
      <c r="G3300" s="282">
        <v>51.42</v>
      </c>
    </row>
    <row r="3301" spans="1:7" ht="25.5">
      <c r="A3301" s="351" t="s">
        <v>6362</v>
      </c>
      <c r="B3301" s="352"/>
      <c r="C3301" s="351" t="s">
        <v>6363</v>
      </c>
      <c r="D3301" s="354" t="s">
        <v>16</v>
      </c>
      <c r="E3301" s="282">
        <v>46.61</v>
      </c>
      <c r="F3301" s="282">
        <v>29.31</v>
      </c>
      <c r="G3301" s="282">
        <v>75.92</v>
      </c>
    </row>
    <row r="3302" spans="1:7" ht="12.75">
      <c r="A3302" s="357" t="s">
        <v>6364</v>
      </c>
      <c r="B3302" s="358" t="s">
        <v>8508</v>
      </c>
      <c r="C3302" s="358" t="s">
        <v>8508</v>
      </c>
      <c r="D3302" s="359"/>
      <c r="E3302" s="360"/>
      <c r="F3302" s="360"/>
      <c r="G3302" s="360"/>
    </row>
    <row r="3303" spans="1:7" ht="25.5">
      <c r="A3303" s="351" t="s">
        <v>6365</v>
      </c>
      <c r="B3303" s="352"/>
      <c r="C3303" s="351" t="s">
        <v>6366</v>
      </c>
      <c r="D3303" s="354" t="s">
        <v>16</v>
      </c>
      <c r="E3303" s="282">
        <v>32.950000000000003</v>
      </c>
      <c r="F3303" s="282">
        <v>51.77</v>
      </c>
      <c r="G3303" s="282">
        <v>84.72</v>
      </c>
    </row>
    <row r="3304" spans="1:7" ht="25.5">
      <c r="A3304" s="351" t="s">
        <v>6367</v>
      </c>
      <c r="B3304" s="352"/>
      <c r="C3304" s="351" t="s">
        <v>6368</v>
      </c>
      <c r="D3304" s="354" t="s">
        <v>16</v>
      </c>
      <c r="E3304" s="282">
        <v>37.18</v>
      </c>
      <c r="F3304" s="282">
        <v>59.17</v>
      </c>
      <c r="G3304" s="282">
        <v>96.35</v>
      </c>
    </row>
    <row r="3305" spans="1:7" ht="25.5">
      <c r="A3305" s="351" t="s">
        <v>6369</v>
      </c>
      <c r="B3305" s="352"/>
      <c r="C3305" s="351" t="s">
        <v>6370</v>
      </c>
      <c r="D3305" s="354" t="s">
        <v>16</v>
      </c>
      <c r="E3305" s="282">
        <v>44.19</v>
      </c>
      <c r="F3305" s="282">
        <v>59.17</v>
      </c>
      <c r="G3305" s="282">
        <v>103.36</v>
      </c>
    </row>
    <row r="3306" spans="1:7" ht="25.5">
      <c r="A3306" s="351" t="s">
        <v>6371</v>
      </c>
      <c r="B3306" s="352"/>
      <c r="C3306" s="351" t="s">
        <v>6372</v>
      </c>
      <c r="D3306" s="354" t="s">
        <v>16</v>
      </c>
      <c r="E3306" s="282">
        <v>56.67</v>
      </c>
      <c r="F3306" s="282">
        <v>66.569999999999993</v>
      </c>
      <c r="G3306" s="282">
        <v>123.24</v>
      </c>
    </row>
    <row r="3307" spans="1:7" ht="25.5">
      <c r="A3307" s="351" t="s">
        <v>6373</v>
      </c>
      <c r="B3307" s="352"/>
      <c r="C3307" s="351" t="s">
        <v>6374</v>
      </c>
      <c r="D3307" s="354" t="s">
        <v>16</v>
      </c>
      <c r="E3307" s="282">
        <v>79.900000000000006</v>
      </c>
      <c r="F3307" s="282">
        <v>73.959999999999994</v>
      </c>
      <c r="G3307" s="282">
        <v>153.86000000000001</v>
      </c>
    </row>
    <row r="3308" spans="1:7" ht="25.5">
      <c r="A3308" s="351" t="s">
        <v>6375</v>
      </c>
      <c r="B3308" s="352"/>
      <c r="C3308" s="351" t="s">
        <v>6376</v>
      </c>
      <c r="D3308" s="354" t="s">
        <v>16</v>
      </c>
      <c r="E3308" s="282">
        <v>105.59</v>
      </c>
      <c r="F3308" s="282">
        <v>83.21</v>
      </c>
      <c r="G3308" s="282">
        <v>188.8</v>
      </c>
    </row>
    <row r="3309" spans="1:7" ht="25.5">
      <c r="A3309" s="351" t="s">
        <v>6377</v>
      </c>
      <c r="B3309" s="352"/>
      <c r="C3309" s="351" t="s">
        <v>6378</v>
      </c>
      <c r="D3309" s="354" t="s">
        <v>16</v>
      </c>
      <c r="E3309" s="282">
        <v>130.01</v>
      </c>
      <c r="F3309" s="282">
        <v>88.75</v>
      </c>
      <c r="G3309" s="282">
        <v>218.76</v>
      </c>
    </row>
    <row r="3310" spans="1:7" ht="25.5">
      <c r="A3310" s="351" t="s">
        <v>6379</v>
      </c>
      <c r="B3310" s="352"/>
      <c r="C3310" s="351" t="s">
        <v>6380</v>
      </c>
      <c r="D3310" s="354" t="s">
        <v>16</v>
      </c>
      <c r="E3310" s="282">
        <v>149.91999999999999</v>
      </c>
      <c r="F3310" s="282">
        <v>92.46</v>
      </c>
      <c r="G3310" s="282">
        <v>242.38</v>
      </c>
    </row>
    <row r="3311" spans="1:7" ht="25.5">
      <c r="A3311" s="351" t="s">
        <v>6381</v>
      </c>
      <c r="B3311" s="352"/>
      <c r="C3311" s="351" t="s">
        <v>6382</v>
      </c>
      <c r="D3311" s="354" t="s">
        <v>16</v>
      </c>
      <c r="E3311" s="282">
        <v>203.07</v>
      </c>
      <c r="F3311" s="282">
        <v>98</v>
      </c>
      <c r="G3311" s="282">
        <v>301.07</v>
      </c>
    </row>
    <row r="3312" spans="1:7" ht="25.5">
      <c r="A3312" s="351" t="s">
        <v>6383</v>
      </c>
      <c r="B3312" s="352"/>
      <c r="C3312" s="351" t="s">
        <v>6384</v>
      </c>
      <c r="D3312" s="354" t="s">
        <v>16</v>
      </c>
      <c r="E3312" s="282">
        <v>279.08999999999997</v>
      </c>
      <c r="F3312" s="282">
        <v>101.7</v>
      </c>
      <c r="G3312" s="282">
        <v>380.79</v>
      </c>
    </row>
    <row r="3313" spans="1:7" ht="25.5">
      <c r="A3313" s="351" t="s">
        <v>6385</v>
      </c>
      <c r="B3313" s="352"/>
      <c r="C3313" s="351" t="s">
        <v>6386</v>
      </c>
      <c r="D3313" s="354" t="s">
        <v>16</v>
      </c>
      <c r="E3313" s="282">
        <v>430.79</v>
      </c>
      <c r="F3313" s="282">
        <v>110.94</v>
      </c>
      <c r="G3313" s="282">
        <v>541.73</v>
      </c>
    </row>
    <row r="3314" spans="1:7" ht="25.5">
      <c r="A3314" s="351" t="s">
        <v>6387</v>
      </c>
      <c r="B3314" s="352"/>
      <c r="C3314" s="351" t="s">
        <v>6388</v>
      </c>
      <c r="D3314" s="354" t="s">
        <v>16</v>
      </c>
      <c r="E3314" s="282">
        <v>439.95</v>
      </c>
      <c r="F3314" s="282">
        <v>122.04</v>
      </c>
      <c r="G3314" s="282">
        <v>561.99</v>
      </c>
    </row>
    <row r="3315" spans="1:7" ht="25.5">
      <c r="A3315" s="351" t="s">
        <v>6389</v>
      </c>
      <c r="B3315" s="352"/>
      <c r="C3315" s="351" t="s">
        <v>6390</v>
      </c>
      <c r="D3315" s="354" t="s">
        <v>16</v>
      </c>
      <c r="E3315" s="282">
        <v>654.75</v>
      </c>
      <c r="F3315" s="282">
        <v>129.44</v>
      </c>
      <c r="G3315" s="282">
        <v>784.19</v>
      </c>
    </row>
    <row r="3316" spans="1:7" ht="12.75">
      <c r="A3316" s="357" t="s">
        <v>6391</v>
      </c>
      <c r="B3316" s="358" t="s">
        <v>8509</v>
      </c>
      <c r="C3316" s="358" t="s">
        <v>8509</v>
      </c>
      <c r="D3316" s="359"/>
      <c r="E3316" s="360"/>
      <c r="F3316" s="360"/>
      <c r="G3316" s="360"/>
    </row>
    <row r="3317" spans="1:7" ht="12.75">
      <c r="A3317" s="351" t="s">
        <v>6392</v>
      </c>
      <c r="B3317" s="352"/>
      <c r="C3317" s="351" t="s">
        <v>6393</v>
      </c>
      <c r="D3317" s="354" t="s">
        <v>16</v>
      </c>
      <c r="E3317" s="282">
        <v>93.22</v>
      </c>
      <c r="F3317" s="282">
        <v>11.88</v>
      </c>
      <c r="G3317" s="282">
        <v>105.1</v>
      </c>
    </row>
    <row r="3318" spans="1:7" ht="12.75">
      <c r="A3318" s="351" t="s">
        <v>6394</v>
      </c>
      <c r="B3318" s="352"/>
      <c r="C3318" s="351" t="s">
        <v>6395</v>
      </c>
      <c r="D3318" s="354" t="s">
        <v>16</v>
      </c>
      <c r="E3318" s="282">
        <v>114.35</v>
      </c>
      <c r="F3318" s="282">
        <v>17.82</v>
      </c>
      <c r="G3318" s="282">
        <v>132.16999999999999</v>
      </c>
    </row>
    <row r="3319" spans="1:7" ht="12.75">
      <c r="A3319" s="351" t="s">
        <v>6396</v>
      </c>
      <c r="B3319" s="352"/>
      <c r="C3319" s="351" t="s">
        <v>6397</v>
      </c>
      <c r="D3319" s="354" t="s">
        <v>16</v>
      </c>
      <c r="E3319" s="282">
        <v>152.63999999999999</v>
      </c>
      <c r="F3319" s="282">
        <v>20.79</v>
      </c>
      <c r="G3319" s="282">
        <v>173.43</v>
      </c>
    </row>
    <row r="3320" spans="1:7" ht="12.75">
      <c r="A3320" s="351" t="s">
        <v>6398</v>
      </c>
      <c r="B3320" s="352"/>
      <c r="C3320" s="351" t="s">
        <v>6399</v>
      </c>
      <c r="D3320" s="354" t="s">
        <v>16</v>
      </c>
      <c r="E3320" s="282">
        <v>199.65</v>
      </c>
      <c r="F3320" s="282">
        <v>23.76</v>
      </c>
      <c r="G3320" s="282">
        <v>223.41</v>
      </c>
    </row>
    <row r="3321" spans="1:7" ht="12.75">
      <c r="A3321" s="351" t="s">
        <v>6400</v>
      </c>
      <c r="B3321" s="352"/>
      <c r="C3321" s="351" t="s">
        <v>6401</v>
      </c>
      <c r="D3321" s="354" t="s">
        <v>16</v>
      </c>
      <c r="E3321" s="282">
        <v>254.4</v>
      </c>
      <c r="F3321" s="282">
        <v>29.7</v>
      </c>
      <c r="G3321" s="282">
        <v>284.10000000000002</v>
      </c>
    </row>
    <row r="3322" spans="1:7" ht="12.75">
      <c r="A3322" s="351" t="s">
        <v>6402</v>
      </c>
      <c r="B3322" s="352"/>
      <c r="C3322" s="351" t="s">
        <v>6403</v>
      </c>
      <c r="D3322" s="354" t="s">
        <v>16</v>
      </c>
      <c r="E3322" s="282">
        <v>322.14999999999998</v>
      </c>
      <c r="F3322" s="282">
        <v>35.64</v>
      </c>
      <c r="G3322" s="282">
        <v>357.79</v>
      </c>
    </row>
    <row r="3323" spans="1:7" ht="12.75">
      <c r="A3323" s="351" t="s">
        <v>6404</v>
      </c>
      <c r="B3323" s="352"/>
      <c r="C3323" s="351" t="s">
        <v>6405</v>
      </c>
      <c r="D3323" s="354" t="s">
        <v>16</v>
      </c>
      <c r="E3323" s="282">
        <v>369.6</v>
      </c>
      <c r="F3323" s="282">
        <v>44.55</v>
      </c>
      <c r="G3323" s="282">
        <v>414.15</v>
      </c>
    </row>
    <row r="3324" spans="1:7" ht="12.75">
      <c r="A3324" s="351" t="s">
        <v>6406</v>
      </c>
      <c r="B3324" s="352"/>
      <c r="C3324" s="351" t="s">
        <v>6407</v>
      </c>
      <c r="D3324" s="354" t="s">
        <v>16</v>
      </c>
      <c r="E3324" s="282">
        <v>546.38</v>
      </c>
      <c r="F3324" s="282">
        <v>89.1</v>
      </c>
      <c r="G3324" s="282">
        <v>635.48</v>
      </c>
    </row>
    <row r="3325" spans="1:7" ht="12.75">
      <c r="A3325" s="357" t="s">
        <v>6408</v>
      </c>
      <c r="B3325" s="358" t="s">
        <v>8510</v>
      </c>
      <c r="C3325" s="358" t="s">
        <v>8510</v>
      </c>
      <c r="D3325" s="359"/>
      <c r="E3325" s="360"/>
      <c r="F3325" s="360"/>
      <c r="G3325" s="360"/>
    </row>
    <row r="3326" spans="1:7" ht="25.5">
      <c r="A3326" s="351" t="s">
        <v>6409</v>
      </c>
      <c r="B3326" s="352"/>
      <c r="C3326" s="351" t="s">
        <v>6410</v>
      </c>
      <c r="D3326" s="354" t="s">
        <v>16</v>
      </c>
      <c r="E3326" s="282">
        <v>80.959999999999994</v>
      </c>
      <c r="F3326" s="282">
        <v>18.5</v>
      </c>
      <c r="G3326" s="282">
        <v>99.46</v>
      </c>
    </row>
    <row r="3327" spans="1:7" ht="25.5">
      <c r="A3327" s="351" t="s">
        <v>6411</v>
      </c>
      <c r="B3327" s="352"/>
      <c r="C3327" s="351" t="s">
        <v>6412</v>
      </c>
      <c r="D3327" s="354" t="s">
        <v>16</v>
      </c>
      <c r="E3327" s="282">
        <v>104.39</v>
      </c>
      <c r="F3327" s="282">
        <v>18.5</v>
      </c>
      <c r="G3327" s="282">
        <v>122.89</v>
      </c>
    </row>
    <row r="3328" spans="1:7" ht="25.5">
      <c r="A3328" s="351" t="s">
        <v>6413</v>
      </c>
      <c r="B3328" s="352"/>
      <c r="C3328" s="351" t="s">
        <v>6414</v>
      </c>
      <c r="D3328" s="354" t="s">
        <v>16</v>
      </c>
      <c r="E3328" s="282">
        <v>118.67</v>
      </c>
      <c r="F3328" s="282">
        <v>25.92</v>
      </c>
      <c r="G3328" s="282">
        <v>144.59</v>
      </c>
    </row>
    <row r="3329" spans="1:7" ht="25.5">
      <c r="A3329" s="351" t="s">
        <v>6415</v>
      </c>
      <c r="B3329" s="352"/>
      <c r="C3329" s="351" t="s">
        <v>6416</v>
      </c>
      <c r="D3329" s="354" t="s">
        <v>16</v>
      </c>
      <c r="E3329" s="282">
        <v>188.74</v>
      </c>
      <c r="F3329" s="282">
        <v>25.92</v>
      </c>
      <c r="G3329" s="282">
        <v>214.66</v>
      </c>
    </row>
    <row r="3330" spans="1:7" ht="25.5">
      <c r="A3330" s="351" t="s">
        <v>6417</v>
      </c>
      <c r="B3330" s="352"/>
      <c r="C3330" s="351" t="s">
        <v>6418</v>
      </c>
      <c r="D3330" s="354" t="s">
        <v>16</v>
      </c>
      <c r="E3330" s="282">
        <v>314.14999999999998</v>
      </c>
      <c r="F3330" s="282">
        <v>25.92</v>
      </c>
      <c r="G3330" s="282">
        <v>340.07</v>
      </c>
    </row>
    <row r="3331" spans="1:7" ht="38.25">
      <c r="A3331" s="351" t="s">
        <v>6419</v>
      </c>
      <c r="B3331" s="352"/>
      <c r="C3331" s="351" t="s">
        <v>6420</v>
      </c>
      <c r="D3331" s="354" t="s">
        <v>2</v>
      </c>
      <c r="E3331" s="282">
        <v>31.04</v>
      </c>
      <c r="F3331" s="282">
        <v>14.79</v>
      </c>
      <c r="G3331" s="282">
        <v>45.83</v>
      </c>
    </row>
    <row r="3332" spans="1:7" ht="38.25">
      <c r="A3332" s="351" t="s">
        <v>6421</v>
      </c>
      <c r="B3332" s="352"/>
      <c r="C3332" s="351" t="s">
        <v>6422</v>
      </c>
      <c r="D3332" s="354" t="s">
        <v>2</v>
      </c>
      <c r="E3332" s="282">
        <v>34.93</v>
      </c>
      <c r="F3332" s="282">
        <v>14.79</v>
      </c>
      <c r="G3332" s="282">
        <v>49.72</v>
      </c>
    </row>
    <row r="3333" spans="1:7" ht="38.25">
      <c r="A3333" s="351" t="s">
        <v>6423</v>
      </c>
      <c r="B3333" s="352"/>
      <c r="C3333" s="351" t="s">
        <v>6424</v>
      </c>
      <c r="D3333" s="354" t="s">
        <v>2</v>
      </c>
      <c r="E3333" s="282">
        <v>36.31</v>
      </c>
      <c r="F3333" s="282">
        <v>18.5</v>
      </c>
      <c r="G3333" s="282">
        <v>54.81</v>
      </c>
    </row>
    <row r="3334" spans="1:7" ht="38.25">
      <c r="A3334" s="351" t="s">
        <v>6425</v>
      </c>
      <c r="B3334" s="352"/>
      <c r="C3334" s="351" t="s">
        <v>6426</v>
      </c>
      <c r="D3334" s="354" t="s">
        <v>2</v>
      </c>
      <c r="E3334" s="282">
        <v>69.66</v>
      </c>
      <c r="F3334" s="282">
        <v>18.5</v>
      </c>
      <c r="G3334" s="282">
        <v>88.16</v>
      </c>
    </row>
    <row r="3335" spans="1:7" ht="38.25">
      <c r="A3335" s="351" t="s">
        <v>6427</v>
      </c>
      <c r="B3335" s="352"/>
      <c r="C3335" s="351" t="s">
        <v>6428</v>
      </c>
      <c r="D3335" s="354" t="s">
        <v>2</v>
      </c>
      <c r="E3335" s="282">
        <v>103.11</v>
      </c>
      <c r="F3335" s="282">
        <v>18.5</v>
      </c>
      <c r="G3335" s="282">
        <v>121.61</v>
      </c>
    </row>
    <row r="3336" spans="1:7" ht="25.5">
      <c r="A3336" s="351" t="s">
        <v>6429</v>
      </c>
      <c r="B3336" s="352"/>
      <c r="C3336" s="351" t="s">
        <v>6430</v>
      </c>
      <c r="D3336" s="354" t="s">
        <v>1</v>
      </c>
      <c r="E3336" s="282">
        <v>732.2</v>
      </c>
      <c r="F3336" s="282">
        <v>14.79</v>
      </c>
      <c r="G3336" s="282">
        <v>746.99</v>
      </c>
    </row>
    <row r="3337" spans="1:7" ht="25.5">
      <c r="A3337" s="351" t="s">
        <v>6431</v>
      </c>
      <c r="B3337" s="352"/>
      <c r="C3337" s="351" t="s">
        <v>6432</v>
      </c>
      <c r="D3337" s="354" t="s">
        <v>1</v>
      </c>
      <c r="E3337" s="282">
        <v>786.4</v>
      </c>
      <c r="F3337" s="282">
        <v>14.79</v>
      </c>
      <c r="G3337" s="282">
        <v>801.19</v>
      </c>
    </row>
    <row r="3338" spans="1:7" ht="25.5">
      <c r="A3338" s="351" t="s">
        <v>6433</v>
      </c>
      <c r="B3338" s="352"/>
      <c r="C3338" s="351" t="s">
        <v>6434</v>
      </c>
      <c r="D3338" s="354" t="s">
        <v>1</v>
      </c>
      <c r="E3338" s="282">
        <v>741.75</v>
      </c>
      <c r="F3338" s="282">
        <v>18.5</v>
      </c>
      <c r="G3338" s="282">
        <v>760.25</v>
      </c>
    </row>
    <row r="3339" spans="1:7" ht="25.5">
      <c r="A3339" s="351" t="s">
        <v>6435</v>
      </c>
      <c r="B3339" s="352"/>
      <c r="C3339" s="351" t="s">
        <v>6436</v>
      </c>
      <c r="D3339" s="354" t="s">
        <v>1</v>
      </c>
      <c r="E3339" s="282">
        <v>1055.07</v>
      </c>
      <c r="F3339" s="282">
        <v>18.5</v>
      </c>
      <c r="G3339" s="282">
        <v>1073.57</v>
      </c>
    </row>
    <row r="3340" spans="1:7" ht="25.5">
      <c r="A3340" s="351" t="s">
        <v>6437</v>
      </c>
      <c r="B3340" s="352"/>
      <c r="C3340" s="351" t="s">
        <v>6438</v>
      </c>
      <c r="D3340" s="354" t="s">
        <v>1</v>
      </c>
      <c r="E3340" s="282">
        <v>1146.01</v>
      </c>
      <c r="F3340" s="282">
        <v>18.5</v>
      </c>
      <c r="G3340" s="282">
        <v>1164.51</v>
      </c>
    </row>
    <row r="3341" spans="1:7" ht="25.5">
      <c r="A3341" s="351" t="s">
        <v>6439</v>
      </c>
      <c r="B3341" s="352"/>
      <c r="C3341" s="351" t="s">
        <v>6440</v>
      </c>
      <c r="D3341" s="354" t="s">
        <v>1</v>
      </c>
      <c r="E3341" s="282">
        <v>1622.59</v>
      </c>
      <c r="F3341" s="282">
        <v>18.5</v>
      </c>
      <c r="G3341" s="282">
        <v>1641.09</v>
      </c>
    </row>
    <row r="3342" spans="1:7" ht="25.5">
      <c r="A3342" s="351" t="s">
        <v>6441</v>
      </c>
      <c r="B3342" s="352"/>
      <c r="C3342" s="351" t="s">
        <v>6442</v>
      </c>
      <c r="D3342" s="354" t="s">
        <v>16</v>
      </c>
      <c r="E3342" s="282">
        <v>277.07</v>
      </c>
      <c r="F3342" s="282">
        <v>25.92</v>
      </c>
      <c r="G3342" s="282">
        <v>302.99</v>
      </c>
    </row>
    <row r="3343" spans="1:7" ht="25.5">
      <c r="A3343" s="351" t="s">
        <v>6443</v>
      </c>
      <c r="B3343" s="352"/>
      <c r="C3343" s="351" t="s">
        <v>6444</v>
      </c>
      <c r="D3343" s="354" t="s">
        <v>16</v>
      </c>
      <c r="E3343" s="282">
        <v>540</v>
      </c>
      <c r="F3343" s="282">
        <v>25.92</v>
      </c>
      <c r="G3343" s="282">
        <v>565.91999999999996</v>
      </c>
    </row>
    <row r="3344" spans="1:7" ht="25.5">
      <c r="A3344" s="351" t="s">
        <v>6445</v>
      </c>
      <c r="B3344" s="352"/>
      <c r="C3344" s="351" t="s">
        <v>6446</v>
      </c>
      <c r="D3344" s="354" t="s">
        <v>2</v>
      </c>
      <c r="E3344" s="282">
        <v>82.28</v>
      </c>
      <c r="F3344" s="282">
        <v>14.79</v>
      </c>
      <c r="G3344" s="282">
        <v>97.07</v>
      </c>
    </row>
    <row r="3345" spans="1:7" ht="25.5">
      <c r="A3345" s="351" t="s">
        <v>6447</v>
      </c>
      <c r="B3345" s="352"/>
      <c r="C3345" s="351" t="s">
        <v>6448</v>
      </c>
      <c r="D3345" s="354" t="s">
        <v>2</v>
      </c>
      <c r="E3345" s="282">
        <v>109.06</v>
      </c>
      <c r="F3345" s="282">
        <v>14.79</v>
      </c>
      <c r="G3345" s="282">
        <v>123.85</v>
      </c>
    </row>
    <row r="3346" spans="1:7" ht="25.5">
      <c r="A3346" s="351" t="s">
        <v>6449</v>
      </c>
      <c r="B3346" s="352"/>
      <c r="C3346" s="351" t="s">
        <v>6450</v>
      </c>
      <c r="D3346" s="354" t="s">
        <v>2</v>
      </c>
      <c r="E3346" s="282">
        <v>117.56</v>
      </c>
      <c r="F3346" s="282">
        <v>18.5</v>
      </c>
      <c r="G3346" s="282">
        <v>136.06</v>
      </c>
    </row>
    <row r="3347" spans="1:7" ht="25.5">
      <c r="A3347" s="351" t="s">
        <v>6451</v>
      </c>
      <c r="B3347" s="352"/>
      <c r="C3347" s="351" t="s">
        <v>6452</v>
      </c>
      <c r="D3347" s="354" t="s">
        <v>2</v>
      </c>
      <c r="E3347" s="282">
        <v>208.9</v>
      </c>
      <c r="F3347" s="282">
        <v>18.5</v>
      </c>
      <c r="G3347" s="282">
        <v>227.4</v>
      </c>
    </row>
    <row r="3348" spans="1:7" ht="25.5">
      <c r="A3348" s="351" t="s">
        <v>6453</v>
      </c>
      <c r="B3348" s="352"/>
      <c r="C3348" s="351" t="s">
        <v>6454</v>
      </c>
      <c r="D3348" s="354" t="s">
        <v>2</v>
      </c>
      <c r="E3348" s="282">
        <v>219</v>
      </c>
      <c r="F3348" s="282">
        <v>18.5</v>
      </c>
      <c r="G3348" s="282">
        <v>237.5</v>
      </c>
    </row>
    <row r="3349" spans="1:7" ht="25.5">
      <c r="A3349" s="351" t="s">
        <v>6455</v>
      </c>
      <c r="B3349" s="352"/>
      <c r="C3349" s="351" t="s">
        <v>6456</v>
      </c>
      <c r="D3349" s="354" t="s">
        <v>2</v>
      </c>
      <c r="E3349" s="282">
        <v>516.22</v>
      </c>
      <c r="F3349" s="282">
        <v>18.5</v>
      </c>
      <c r="G3349" s="282">
        <v>534.72</v>
      </c>
    </row>
    <row r="3350" spans="1:7" ht="25.5">
      <c r="A3350" s="351" t="s">
        <v>6457</v>
      </c>
      <c r="B3350" s="352"/>
      <c r="C3350" s="351" t="s">
        <v>6458</v>
      </c>
      <c r="D3350" s="354" t="s">
        <v>2</v>
      </c>
      <c r="E3350" s="282">
        <v>107.99</v>
      </c>
      <c r="F3350" s="282">
        <v>14.79</v>
      </c>
      <c r="G3350" s="282">
        <v>122.78</v>
      </c>
    </row>
    <row r="3351" spans="1:7" ht="25.5">
      <c r="A3351" s="351" t="s">
        <v>6459</v>
      </c>
      <c r="B3351" s="352"/>
      <c r="C3351" s="351" t="s">
        <v>6460</v>
      </c>
      <c r="D3351" s="354" t="s">
        <v>2</v>
      </c>
      <c r="E3351" s="282">
        <v>116.08</v>
      </c>
      <c r="F3351" s="282">
        <v>14.79</v>
      </c>
      <c r="G3351" s="282">
        <v>130.87</v>
      </c>
    </row>
    <row r="3352" spans="1:7" ht="25.5">
      <c r="A3352" s="351" t="s">
        <v>6461</v>
      </c>
      <c r="B3352" s="352"/>
      <c r="C3352" s="351" t="s">
        <v>6462</v>
      </c>
      <c r="D3352" s="354" t="s">
        <v>2</v>
      </c>
      <c r="E3352" s="282">
        <v>121.29</v>
      </c>
      <c r="F3352" s="282">
        <v>18.5</v>
      </c>
      <c r="G3352" s="282">
        <v>139.79</v>
      </c>
    </row>
    <row r="3353" spans="1:7" ht="25.5">
      <c r="A3353" s="351" t="s">
        <v>6463</v>
      </c>
      <c r="B3353" s="352"/>
      <c r="C3353" s="351" t="s">
        <v>6464</v>
      </c>
      <c r="D3353" s="354" t="s">
        <v>2</v>
      </c>
      <c r="E3353" s="282">
        <v>322.42</v>
      </c>
      <c r="F3353" s="282">
        <v>18.5</v>
      </c>
      <c r="G3353" s="282">
        <v>340.92</v>
      </c>
    </row>
    <row r="3354" spans="1:7" ht="25.5">
      <c r="A3354" s="351" t="s">
        <v>6465</v>
      </c>
      <c r="B3354" s="352"/>
      <c r="C3354" s="351" t="s">
        <v>6466</v>
      </c>
      <c r="D3354" s="354" t="s">
        <v>2</v>
      </c>
      <c r="E3354" s="282">
        <v>483.26</v>
      </c>
      <c r="F3354" s="282">
        <v>18.5</v>
      </c>
      <c r="G3354" s="282">
        <v>501.76</v>
      </c>
    </row>
    <row r="3355" spans="1:7" ht="25.5">
      <c r="A3355" s="351" t="s">
        <v>6467</v>
      </c>
      <c r="B3355" s="352"/>
      <c r="C3355" s="351" t="s">
        <v>6468</v>
      </c>
      <c r="D3355" s="354" t="s">
        <v>2</v>
      </c>
      <c r="E3355" s="282">
        <v>150.96</v>
      </c>
      <c r="F3355" s="282">
        <v>14.79</v>
      </c>
      <c r="G3355" s="282">
        <v>165.75</v>
      </c>
    </row>
    <row r="3356" spans="1:7" ht="25.5">
      <c r="A3356" s="351" t="s">
        <v>6469</v>
      </c>
      <c r="B3356" s="352"/>
      <c r="C3356" s="351" t="s">
        <v>6470</v>
      </c>
      <c r="D3356" s="354" t="s">
        <v>2</v>
      </c>
      <c r="E3356" s="282">
        <v>183.02</v>
      </c>
      <c r="F3356" s="282">
        <v>14.79</v>
      </c>
      <c r="G3356" s="282">
        <v>197.81</v>
      </c>
    </row>
    <row r="3357" spans="1:7" ht="25.5">
      <c r="A3357" s="351" t="s">
        <v>6471</v>
      </c>
      <c r="B3357" s="352"/>
      <c r="C3357" s="351" t="s">
        <v>6472</v>
      </c>
      <c r="D3357" s="354" t="s">
        <v>2</v>
      </c>
      <c r="E3357" s="282">
        <v>181.1</v>
      </c>
      <c r="F3357" s="282">
        <v>14.79</v>
      </c>
      <c r="G3357" s="282">
        <v>195.89</v>
      </c>
    </row>
    <row r="3358" spans="1:7" ht="25.5">
      <c r="A3358" s="351" t="s">
        <v>6473</v>
      </c>
      <c r="B3358" s="352"/>
      <c r="C3358" s="351" t="s">
        <v>6474</v>
      </c>
      <c r="D3358" s="354" t="s">
        <v>2</v>
      </c>
      <c r="E3358" s="282">
        <v>222.04</v>
      </c>
      <c r="F3358" s="282">
        <v>18.5</v>
      </c>
      <c r="G3358" s="282">
        <v>240.54</v>
      </c>
    </row>
    <row r="3359" spans="1:7" ht="25.5">
      <c r="A3359" s="351" t="s">
        <v>6475</v>
      </c>
      <c r="B3359" s="352"/>
      <c r="C3359" s="351" t="s">
        <v>6476</v>
      </c>
      <c r="D3359" s="354" t="s">
        <v>2</v>
      </c>
      <c r="E3359" s="282">
        <v>233.13</v>
      </c>
      <c r="F3359" s="282">
        <v>18.5</v>
      </c>
      <c r="G3359" s="282">
        <v>251.63</v>
      </c>
    </row>
    <row r="3360" spans="1:7" ht="25.5">
      <c r="A3360" s="351" t="s">
        <v>6477</v>
      </c>
      <c r="B3360" s="352"/>
      <c r="C3360" s="351" t="s">
        <v>6478</v>
      </c>
      <c r="D3360" s="354" t="s">
        <v>2</v>
      </c>
      <c r="E3360" s="282">
        <v>550.59</v>
      </c>
      <c r="F3360" s="282">
        <v>18.5</v>
      </c>
      <c r="G3360" s="282">
        <v>569.09</v>
      </c>
    </row>
    <row r="3361" spans="1:7" ht="38.25">
      <c r="A3361" s="351" t="s">
        <v>6479</v>
      </c>
      <c r="B3361" s="352"/>
      <c r="C3361" s="351" t="s">
        <v>6480</v>
      </c>
      <c r="D3361" s="354" t="s">
        <v>2</v>
      </c>
      <c r="E3361" s="282">
        <v>78.53</v>
      </c>
      <c r="F3361" s="282">
        <v>18.5</v>
      </c>
      <c r="G3361" s="282">
        <v>97.03</v>
      </c>
    </row>
    <row r="3362" spans="1:7" ht="38.25">
      <c r="A3362" s="351" t="s">
        <v>6481</v>
      </c>
      <c r="B3362" s="352"/>
      <c r="C3362" s="351" t="s">
        <v>6482</v>
      </c>
      <c r="D3362" s="354" t="s">
        <v>2</v>
      </c>
      <c r="E3362" s="282">
        <v>350.58</v>
      </c>
      <c r="F3362" s="282">
        <v>18.5</v>
      </c>
      <c r="G3362" s="282">
        <v>369.08</v>
      </c>
    </row>
    <row r="3363" spans="1:7" ht="25.5">
      <c r="A3363" s="351" t="s">
        <v>6483</v>
      </c>
      <c r="B3363" s="352"/>
      <c r="C3363" s="351" t="s">
        <v>6484</v>
      </c>
      <c r="D3363" s="354" t="s">
        <v>2</v>
      </c>
      <c r="E3363" s="282">
        <v>107.14</v>
      </c>
      <c r="F3363" s="282">
        <v>14.79</v>
      </c>
      <c r="G3363" s="282">
        <v>121.93</v>
      </c>
    </row>
    <row r="3364" spans="1:7" ht="25.5">
      <c r="A3364" s="351" t="s">
        <v>6485</v>
      </c>
      <c r="B3364" s="352"/>
      <c r="C3364" s="351" t="s">
        <v>6486</v>
      </c>
      <c r="D3364" s="354" t="s">
        <v>2</v>
      </c>
      <c r="E3364" s="282">
        <v>126.92</v>
      </c>
      <c r="F3364" s="282">
        <v>18.5</v>
      </c>
      <c r="G3364" s="282">
        <v>145.41999999999999</v>
      </c>
    </row>
    <row r="3365" spans="1:7" ht="25.5">
      <c r="A3365" s="351" t="s">
        <v>6487</v>
      </c>
      <c r="B3365" s="352"/>
      <c r="C3365" s="351" t="s">
        <v>6488</v>
      </c>
      <c r="D3365" s="354" t="s">
        <v>2</v>
      </c>
      <c r="E3365" s="282">
        <v>200.1</v>
      </c>
      <c r="F3365" s="282">
        <v>18.5</v>
      </c>
      <c r="G3365" s="282">
        <v>218.6</v>
      </c>
    </row>
    <row r="3366" spans="1:7" ht="25.5">
      <c r="A3366" s="351" t="s">
        <v>6489</v>
      </c>
      <c r="B3366" s="352"/>
      <c r="C3366" s="351" t="s">
        <v>6490</v>
      </c>
      <c r="D3366" s="354" t="s">
        <v>2</v>
      </c>
      <c r="E3366" s="282">
        <v>195.78</v>
      </c>
      <c r="F3366" s="282">
        <v>18.5</v>
      </c>
      <c r="G3366" s="282">
        <v>214.28</v>
      </c>
    </row>
    <row r="3367" spans="1:7" ht="25.5">
      <c r="A3367" s="351" t="s">
        <v>6491</v>
      </c>
      <c r="B3367" s="352"/>
      <c r="C3367" s="351" t="s">
        <v>6492</v>
      </c>
      <c r="D3367" s="354" t="s">
        <v>2</v>
      </c>
      <c r="E3367" s="282">
        <v>253.4</v>
      </c>
      <c r="F3367" s="282">
        <v>18.5</v>
      </c>
      <c r="G3367" s="282">
        <v>271.89999999999998</v>
      </c>
    </row>
    <row r="3368" spans="1:7" ht="25.5">
      <c r="A3368" s="351" t="s">
        <v>6493</v>
      </c>
      <c r="B3368" s="352"/>
      <c r="C3368" s="351" t="s">
        <v>6494</v>
      </c>
      <c r="D3368" s="354" t="s">
        <v>2</v>
      </c>
      <c r="E3368" s="282">
        <v>243.26</v>
      </c>
      <c r="F3368" s="282">
        <v>18.5</v>
      </c>
      <c r="G3368" s="282">
        <v>261.76</v>
      </c>
    </row>
    <row r="3369" spans="1:7" ht="25.5">
      <c r="A3369" s="351" t="s">
        <v>6495</v>
      </c>
      <c r="B3369" s="352"/>
      <c r="C3369" s="351" t="s">
        <v>6496</v>
      </c>
      <c r="D3369" s="354" t="s">
        <v>2</v>
      </c>
      <c r="E3369" s="282">
        <v>234.31</v>
      </c>
      <c r="F3369" s="282">
        <v>18.5</v>
      </c>
      <c r="G3369" s="282">
        <v>252.81</v>
      </c>
    </row>
    <row r="3370" spans="1:7" ht="25.5">
      <c r="A3370" s="351" t="s">
        <v>6497</v>
      </c>
      <c r="B3370" s="352"/>
      <c r="C3370" s="351" t="s">
        <v>6498</v>
      </c>
      <c r="D3370" s="354" t="s">
        <v>2</v>
      </c>
      <c r="E3370" s="282">
        <v>461.41</v>
      </c>
      <c r="F3370" s="282">
        <v>18.5</v>
      </c>
      <c r="G3370" s="282">
        <v>479.91</v>
      </c>
    </row>
    <row r="3371" spans="1:7" ht="25.5">
      <c r="A3371" s="351" t="s">
        <v>6499</v>
      </c>
      <c r="B3371" s="352"/>
      <c r="C3371" s="351" t="s">
        <v>6500</v>
      </c>
      <c r="D3371" s="354" t="s">
        <v>2</v>
      </c>
      <c r="E3371" s="282">
        <v>448.44</v>
      </c>
      <c r="F3371" s="282">
        <v>18.5</v>
      </c>
      <c r="G3371" s="282">
        <v>466.94</v>
      </c>
    </row>
    <row r="3372" spans="1:7" ht="25.5">
      <c r="A3372" s="351" t="s">
        <v>6501</v>
      </c>
      <c r="B3372" s="352"/>
      <c r="C3372" s="351" t="s">
        <v>6502</v>
      </c>
      <c r="D3372" s="354" t="s">
        <v>2</v>
      </c>
      <c r="E3372" s="282">
        <v>827.85</v>
      </c>
      <c r="F3372" s="282">
        <v>18.5</v>
      </c>
      <c r="G3372" s="282">
        <v>846.35</v>
      </c>
    </row>
    <row r="3373" spans="1:7" ht="25.5">
      <c r="A3373" s="351" t="s">
        <v>6503</v>
      </c>
      <c r="B3373" s="352"/>
      <c r="C3373" s="351" t="s">
        <v>6504</v>
      </c>
      <c r="D3373" s="354" t="s">
        <v>2</v>
      </c>
      <c r="E3373" s="282">
        <v>359.61</v>
      </c>
      <c r="F3373" s="282">
        <v>14.79</v>
      </c>
      <c r="G3373" s="282">
        <v>374.4</v>
      </c>
    </row>
    <row r="3374" spans="1:7" ht="25.5">
      <c r="A3374" s="351" t="s">
        <v>6505</v>
      </c>
      <c r="B3374" s="352"/>
      <c r="C3374" s="351" t="s">
        <v>6506</v>
      </c>
      <c r="D3374" s="354" t="s">
        <v>2</v>
      </c>
      <c r="E3374" s="282">
        <v>519.88</v>
      </c>
      <c r="F3374" s="282">
        <v>18.5</v>
      </c>
      <c r="G3374" s="282">
        <v>538.38</v>
      </c>
    </row>
    <row r="3375" spans="1:7" ht="25.5">
      <c r="A3375" s="351" t="s">
        <v>6507</v>
      </c>
      <c r="B3375" s="352"/>
      <c r="C3375" s="351" t="s">
        <v>6508</v>
      </c>
      <c r="D3375" s="354" t="s">
        <v>2</v>
      </c>
      <c r="E3375" s="282">
        <v>790.96</v>
      </c>
      <c r="F3375" s="282">
        <v>18.5</v>
      </c>
      <c r="G3375" s="282">
        <v>809.46</v>
      </c>
    </row>
    <row r="3376" spans="1:7" ht="25.5">
      <c r="A3376" s="351" t="s">
        <v>6509</v>
      </c>
      <c r="B3376" s="352"/>
      <c r="C3376" s="351" t="s">
        <v>6510</v>
      </c>
      <c r="D3376" s="354" t="s">
        <v>2</v>
      </c>
      <c r="E3376" s="282">
        <v>803.09</v>
      </c>
      <c r="F3376" s="282">
        <v>18.5</v>
      </c>
      <c r="G3376" s="282">
        <v>821.59</v>
      </c>
    </row>
    <row r="3377" spans="1:7" ht="25.5">
      <c r="A3377" s="351" t="s">
        <v>6511</v>
      </c>
      <c r="B3377" s="352"/>
      <c r="C3377" s="351" t="s">
        <v>6512</v>
      </c>
      <c r="D3377" s="354" t="s">
        <v>2</v>
      </c>
      <c r="E3377" s="282">
        <v>1352.85</v>
      </c>
      <c r="F3377" s="282">
        <v>18.5</v>
      </c>
      <c r="G3377" s="282">
        <v>1371.35</v>
      </c>
    </row>
    <row r="3378" spans="1:7" ht="51">
      <c r="A3378" s="351" t="s">
        <v>6513</v>
      </c>
      <c r="B3378" s="352"/>
      <c r="C3378" s="351" t="s">
        <v>6514</v>
      </c>
      <c r="D3378" s="354" t="s">
        <v>2</v>
      </c>
      <c r="E3378" s="282">
        <v>298.39</v>
      </c>
      <c r="F3378" s="282">
        <v>14.79</v>
      </c>
      <c r="G3378" s="282">
        <v>313.18</v>
      </c>
    </row>
    <row r="3379" spans="1:7" ht="51">
      <c r="A3379" s="351" t="s">
        <v>6515</v>
      </c>
      <c r="B3379" s="352"/>
      <c r="C3379" s="351" t="s">
        <v>6516</v>
      </c>
      <c r="D3379" s="354" t="s">
        <v>2</v>
      </c>
      <c r="E3379" s="282">
        <v>255.5</v>
      </c>
      <c r="F3379" s="282">
        <v>14.79</v>
      </c>
      <c r="G3379" s="282">
        <v>270.29000000000002</v>
      </c>
    </row>
    <row r="3380" spans="1:7" ht="51">
      <c r="A3380" s="351" t="s">
        <v>6517</v>
      </c>
      <c r="B3380" s="352"/>
      <c r="C3380" s="351" t="s">
        <v>6518</v>
      </c>
      <c r="D3380" s="354" t="s">
        <v>2</v>
      </c>
      <c r="E3380" s="282">
        <v>310.29000000000002</v>
      </c>
      <c r="F3380" s="282">
        <v>18.5</v>
      </c>
      <c r="G3380" s="282">
        <v>328.79</v>
      </c>
    </row>
    <row r="3381" spans="1:7" ht="51">
      <c r="A3381" s="351" t="s">
        <v>6519</v>
      </c>
      <c r="B3381" s="352"/>
      <c r="C3381" s="351" t="s">
        <v>6520</v>
      </c>
      <c r="D3381" s="354" t="s">
        <v>2</v>
      </c>
      <c r="E3381" s="282">
        <v>585.45000000000005</v>
      </c>
      <c r="F3381" s="282">
        <v>18.5</v>
      </c>
      <c r="G3381" s="282">
        <v>603.95000000000005</v>
      </c>
    </row>
    <row r="3382" spans="1:7" ht="25.5">
      <c r="A3382" s="351" t="s">
        <v>6521</v>
      </c>
      <c r="B3382" s="352"/>
      <c r="C3382" s="351" t="s">
        <v>6522</v>
      </c>
      <c r="D3382" s="354" t="s">
        <v>2</v>
      </c>
      <c r="E3382" s="282">
        <v>200.12</v>
      </c>
      <c r="F3382" s="282">
        <v>18.5</v>
      </c>
      <c r="G3382" s="282">
        <v>218.62</v>
      </c>
    </row>
    <row r="3383" spans="1:7" ht="25.5">
      <c r="A3383" s="351" t="s">
        <v>6523</v>
      </c>
      <c r="B3383" s="352"/>
      <c r="C3383" s="351" t="s">
        <v>6524</v>
      </c>
      <c r="D3383" s="354" t="s">
        <v>2</v>
      </c>
      <c r="E3383" s="282">
        <v>442.38</v>
      </c>
      <c r="F3383" s="282">
        <v>18.5</v>
      </c>
      <c r="G3383" s="282">
        <v>460.88</v>
      </c>
    </row>
    <row r="3384" spans="1:7" ht="25.5">
      <c r="A3384" s="351" t="s">
        <v>6525</v>
      </c>
      <c r="B3384" s="352"/>
      <c r="C3384" s="351" t="s">
        <v>6526</v>
      </c>
      <c r="D3384" s="354" t="s">
        <v>2</v>
      </c>
      <c r="E3384" s="282">
        <v>652.87</v>
      </c>
      <c r="F3384" s="282">
        <v>18.5</v>
      </c>
      <c r="G3384" s="282">
        <v>671.37</v>
      </c>
    </row>
    <row r="3385" spans="1:7" ht="25.5">
      <c r="A3385" s="351" t="s">
        <v>6527</v>
      </c>
      <c r="B3385" s="352"/>
      <c r="C3385" s="351" t="s">
        <v>6528</v>
      </c>
      <c r="D3385" s="354" t="s">
        <v>2</v>
      </c>
      <c r="E3385" s="282">
        <v>893.35</v>
      </c>
      <c r="F3385" s="282">
        <v>18.5</v>
      </c>
      <c r="G3385" s="282">
        <v>911.85</v>
      </c>
    </row>
    <row r="3386" spans="1:7" ht="25.5">
      <c r="A3386" s="351" t="s">
        <v>6529</v>
      </c>
      <c r="B3386" s="352"/>
      <c r="C3386" s="351" t="s">
        <v>6530</v>
      </c>
      <c r="D3386" s="354" t="s">
        <v>2</v>
      </c>
      <c r="E3386" s="282">
        <v>1272.19</v>
      </c>
      <c r="F3386" s="282">
        <v>18.5</v>
      </c>
      <c r="G3386" s="282">
        <v>1290.69</v>
      </c>
    </row>
    <row r="3387" spans="1:7" ht="12.75">
      <c r="A3387" s="357" t="s">
        <v>6531</v>
      </c>
      <c r="B3387" s="358" t="s">
        <v>8511</v>
      </c>
      <c r="C3387" s="358" t="s">
        <v>8511</v>
      </c>
      <c r="D3387" s="359"/>
      <c r="E3387" s="360"/>
      <c r="F3387" s="360"/>
      <c r="G3387" s="360"/>
    </row>
    <row r="3388" spans="1:7" ht="25.5">
      <c r="A3388" s="351" t="s">
        <v>6532</v>
      </c>
      <c r="B3388" s="352"/>
      <c r="C3388" s="351" t="s">
        <v>6533</v>
      </c>
      <c r="D3388" s="354" t="s">
        <v>16</v>
      </c>
      <c r="E3388" s="282">
        <v>4.51</v>
      </c>
      <c r="F3388" s="282">
        <v>6.1</v>
      </c>
      <c r="G3388" s="282">
        <v>10.61</v>
      </c>
    </row>
    <row r="3389" spans="1:7" ht="25.5">
      <c r="A3389" s="351" t="s">
        <v>6534</v>
      </c>
      <c r="B3389" s="352"/>
      <c r="C3389" s="351" t="s">
        <v>6535</v>
      </c>
      <c r="D3389" s="354" t="s">
        <v>16</v>
      </c>
      <c r="E3389" s="282">
        <v>6.05</v>
      </c>
      <c r="F3389" s="282">
        <v>6.1</v>
      </c>
      <c r="G3389" s="282">
        <v>12.15</v>
      </c>
    </row>
    <row r="3390" spans="1:7" ht="25.5">
      <c r="A3390" s="351" t="s">
        <v>6536</v>
      </c>
      <c r="B3390" s="352"/>
      <c r="C3390" s="351" t="s">
        <v>6537</v>
      </c>
      <c r="D3390" s="354" t="s">
        <v>16</v>
      </c>
      <c r="E3390" s="282">
        <v>8.0500000000000007</v>
      </c>
      <c r="F3390" s="282">
        <v>6.1</v>
      </c>
      <c r="G3390" s="282">
        <v>14.15</v>
      </c>
    </row>
    <row r="3391" spans="1:7" ht="25.5">
      <c r="A3391" s="351" t="s">
        <v>6538</v>
      </c>
      <c r="B3391" s="352"/>
      <c r="C3391" s="351" t="s">
        <v>6539</v>
      </c>
      <c r="D3391" s="354" t="s">
        <v>16</v>
      </c>
      <c r="E3391" s="282">
        <v>9.89</v>
      </c>
      <c r="F3391" s="282">
        <v>9.25</v>
      </c>
      <c r="G3391" s="282">
        <v>19.14</v>
      </c>
    </row>
    <row r="3392" spans="1:7" ht="25.5">
      <c r="A3392" s="351" t="s">
        <v>6540</v>
      </c>
      <c r="B3392" s="352"/>
      <c r="C3392" s="351" t="s">
        <v>6541</v>
      </c>
      <c r="D3392" s="354" t="s">
        <v>16</v>
      </c>
      <c r="E3392" s="282">
        <v>12.99</v>
      </c>
      <c r="F3392" s="282">
        <v>9.25</v>
      </c>
      <c r="G3392" s="282">
        <v>22.24</v>
      </c>
    </row>
    <row r="3393" spans="1:7" ht="25.5">
      <c r="A3393" s="351" t="s">
        <v>6542</v>
      </c>
      <c r="B3393" s="352"/>
      <c r="C3393" s="351" t="s">
        <v>6543</v>
      </c>
      <c r="D3393" s="354" t="s">
        <v>16</v>
      </c>
      <c r="E3393" s="282">
        <v>16.98</v>
      </c>
      <c r="F3393" s="282">
        <v>9.25</v>
      </c>
      <c r="G3393" s="282">
        <v>26.23</v>
      </c>
    </row>
    <row r="3394" spans="1:7" ht="25.5">
      <c r="A3394" s="351" t="s">
        <v>6544</v>
      </c>
      <c r="B3394" s="352"/>
      <c r="C3394" s="351" t="s">
        <v>6545</v>
      </c>
      <c r="D3394" s="354" t="s">
        <v>16</v>
      </c>
      <c r="E3394" s="282">
        <v>20.079999999999998</v>
      </c>
      <c r="F3394" s="282">
        <v>9.25</v>
      </c>
      <c r="G3394" s="282">
        <v>29.33</v>
      </c>
    </row>
    <row r="3395" spans="1:7" ht="12.75">
      <c r="A3395" s="357" t="s">
        <v>6546</v>
      </c>
      <c r="B3395" s="358" t="s">
        <v>8512</v>
      </c>
      <c r="C3395" s="358" t="s">
        <v>8512</v>
      </c>
      <c r="D3395" s="359"/>
      <c r="E3395" s="360"/>
      <c r="F3395" s="360"/>
      <c r="G3395" s="360"/>
    </row>
    <row r="3396" spans="1:7" ht="25.5">
      <c r="A3396" s="351" t="s">
        <v>6547</v>
      </c>
      <c r="B3396" s="352"/>
      <c r="C3396" s="351" t="s">
        <v>6548</v>
      </c>
      <c r="D3396" s="354" t="s">
        <v>16</v>
      </c>
      <c r="E3396" s="282">
        <v>24.92</v>
      </c>
      <c r="F3396" s="282">
        <v>13.31</v>
      </c>
      <c r="G3396" s="282">
        <v>38.229999999999997</v>
      </c>
    </row>
    <row r="3397" spans="1:7" ht="25.5">
      <c r="A3397" s="351" t="s">
        <v>6549</v>
      </c>
      <c r="B3397" s="352"/>
      <c r="C3397" s="351" t="s">
        <v>6550</v>
      </c>
      <c r="D3397" s="354" t="s">
        <v>16</v>
      </c>
      <c r="E3397" s="282">
        <v>34.119999999999997</v>
      </c>
      <c r="F3397" s="282">
        <v>13.31</v>
      </c>
      <c r="G3397" s="282">
        <v>47.43</v>
      </c>
    </row>
    <row r="3398" spans="1:7" ht="25.5">
      <c r="A3398" s="351" t="s">
        <v>6551</v>
      </c>
      <c r="B3398" s="352"/>
      <c r="C3398" s="351" t="s">
        <v>6552</v>
      </c>
      <c r="D3398" s="354" t="s">
        <v>16</v>
      </c>
      <c r="E3398" s="282">
        <v>44.41</v>
      </c>
      <c r="F3398" s="282">
        <v>13.31</v>
      </c>
      <c r="G3398" s="282">
        <v>57.72</v>
      </c>
    </row>
    <row r="3399" spans="1:7" ht="25.5">
      <c r="A3399" s="351" t="s">
        <v>6553</v>
      </c>
      <c r="B3399" s="352"/>
      <c r="C3399" s="351" t="s">
        <v>6554</v>
      </c>
      <c r="D3399" s="354" t="s">
        <v>16</v>
      </c>
      <c r="E3399" s="282">
        <v>52.74</v>
      </c>
      <c r="F3399" s="282">
        <v>13.31</v>
      </c>
      <c r="G3399" s="282">
        <v>66.05</v>
      </c>
    </row>
    <row r="3400" spans="1:7" ht="25.5">
      <c r="A3400" s="351" t="s">
        <v>6555</v>
      </c>
      <c r="B3400" s="352"/>
      <c r="C3400" s="351" t="s">
        <v>6556</v>
      </c>
      <c r="D3400" s="354" t="s">
        <v>16</v>
      </c>
      <c r="E3400" s="282">
        <v>63.92</v>
      </c>
      <c r="F3400" s="282">
        <v>13.31</v>
      </c>
      <c r="G3400" s="282">
        <v>77.23</v>
      </c>
    </row>
    <row r="3401" spans="1:7" ht="25.5">
      <c r="A3401" s="351" t="s">
        <v>6557</v>
      </c>
      <c r="B3401" s="352"/>
      <c r="C3401" s="351" t="s">
        <v>6558</v>
      </c>
      <c r="D3401" s="354" t="s">
        <v>16</v>
      </c>
      <c r="E3401" s="282">
        <v>73.67</v>
      </c>
      <c r="F3401" s="282">
        <v>13.31</v>
      </c>
      <c r="G3401" s="282">
        <v>86.98</v>
      </c>
    </row>
    <row r="3402" spans="1:7" ht="25.5">
      <c r="A3402" s="351" t="s">
        <v>6559</v>
      </c>
      <c r="B3402" s="352"/>
      <c r="C3402" s="351" t="s">
        <v>6560</v>
      </c>
      <c r="D3402" s="354" t="s">
        <v>16</v>
      </c>
      <c r="E3402" s="282">
        <v>83.29</v>
      </c>
      <c r="F3402" s="282">
        <v>13.31</v>
      </c>
      <c r="G3402" s="282">
        <v>96.6</v>
      </c>
    </row>
    <row r="3403" spans="1:7" ht="25.5">
      <c r="A3403" s="351" t="s">
        <v>6561</v>
      </c>
      <c r="B3403" s="352"/>
      <c r="C3403" s="351" t="s">
        <v>6562</v>
      </c>
      <c r="D3403" s="354" t="s">
        <v>16</v>
      </c>
      <c r="E3403" s="282">
        <v>94.77</v>
      </c>
      <c r="F3403" s="282">
        <v>13.31</v>
      </c>
      <c r="G3403" s="282">
        <v>108.08</v>
      </c>
    </row>
    <row r="3404" spans="1:7" ht="25.5">
      <c r="A3404" s="351" t="s">
        <v>6563</v>
      </c>
      <c r="B3404" s="352"/>
      <c r="C3404" s="351" t="s">
        <v>6564</v>
      </c>
      <c r="D3404" s="354" t="s">
        <v>16</v>
      </c>
      <c r="E3404" s="282">
        <v>104.78</v>
      </c>
      <c r="F3404" s="282">
        <v>13.31</v>
      </c>
      <c r="G3404" s="282">
        <v>118.09</v>
      </c>
    </row>
    <row r="3405" spans="1:7" ht="25.5">
      <c r="A3405" s="351" t="s">
        <v>6565</v>
      </c>
      <c r="B3405" s="352"/>
      <c r="C3405" s="351" t="s">
        <v>6566</v>
      </c>
      <c r="D3405" s="354" t="s">
        <v>16</v>
      </c>
      <c r="E3405" s="282">
        <v>114.52</v>
      </c>
      <c r="F3405" s="282">
        <v>13.31</v>
      </c>
      <c r="G3405" s="282">
        <v>127.83</v>
      </c>
    </row>
    <row r="3406" spans="1:7" ht="25.5">
      <c r="A3406" s="351" t="s">
        <v>6567</v>
      </c>
      <c r="B3406" s="352"/>
      <c r="C3406" s="351" t="s">
        <v>6568</v>
      </c>
      <c r="D3406" s="354" t="s">
        <v>16</v>
      </c>
      <c r="E3406" s="282">
        <v>124.25</v>
      </c>
      <c r="F3406" s="282">
        <v>13.31</v>
      </c>
      <c r="G3406" s="282">
        <v>137.56</v>
      </c>
    </row>
    <row r="3407" spans="1:7" ht="12.75">
      <c r="A3407" s="357" t="s">
        <v>6569</v>
      </c>
      <c r="B3407" s="358" t="s">
        <v>8513</v>
      </c>
      <c r="C3407" s="358" t="s">
        <v>8513</v>
      </c>
      <c r="D3407" s="359"/>
      <c r="E3407" s="360"/>
      <c r="F3407" s="360"/>
      <c r="G3407" s="360"/>
    </row>
    <row r="3408" spans="1:7" ht="51">
      <c r="A3408" s="351" t="s">
        <v>6570</v>
      </c>
      <c r="B3408" s="352"/>
      <c r="C3408" s="351" t="s">
        <v>6571</v>
      </c>
      <c r="D3408" s="354" t="s">
        <v>16</v>
      </c>
      <c r="E3408" s="282">
        <v>24.26</v>
      </c>
      <c r="F3408" s="282">
        <v>12.96</v>
      </c>
      <c r="G3408" s="282">
        <v>37.22</v>
      </c>
    </row>
    <row r="3409" spans="1:7" ht="51">
      <c r="A3409" s="351" t="s">
        <v>6572</v>
      </c>
      <c r="B3409" s="352"/>
      <c r="C3409" s="351" t="s">
        <v>6573</v>
      </c>
      <c r="D3409" s="354" t="s">
        <v>16</v>
      </c>
      <c r="E3409" s="282">
        <v>28.83</v>
      </c>
      <c r="F3409" s="282">
        <v>12.96</v>
      </c>
      <c r="G3409" s="282">
        <v>41.79</v>
      </c>
    </row>
    <row r="3410" spans="1:7" ht="51">
      <c r="A3410" s="351" t="s">
        <v>6574</v>
      </c>
      <c r="B3410" s="352"/>
      <c r="C3410" s="351" t="s">
        <v>6575</v>
      </c>
      <c r="D3410" s="354" t="s">
        <v>16</v>
      </c>
      <c r="E3410" s="282">
        <v>31.29</v>
      </c>
      <c r="F3410" s="282">
        <v>12.96</v>
      </c>
      <c r="G3410" s="282">
        <v>44.25</v>
      </c>
    </row>
    <row r="3411" spans="1:7" ht="51">
      <c r="A3411" s="351" t="s">
        <v>6576</v>
      </c>
      <c r="B3411" s="352"/>
      <c r="C3411" s="351" t="s">
        <v>6577</v>
      </c>
      <c r="D3411" s="354" t="s">
        <v>16</v>
      </c>
      <c r="E3411" s="282">
        <v>70.17</v>
      </c>
      <c r="F3411" s="282">
        <v>19.440000000000001</v>
      </c>
      <c r="G3411" s="282">
        <v>89.61</v>
      </c>
    </row>
    <row r="3412" spans="1:7" ht="25.5">
      <c r="A3412" s="351" t="s">
        <v>6578</v>
      </c>
      <c r="B3412" s="352"/>
      <c r="C3412" s="351" t="s">
        <v>6579</v>
      </c>
      <c r="D3412" s="354" t="s">
        <v>2</v>
      </c>
      <c r="E3412" s="282">
        <v>8.23</v>
      </c>
      <c r="F3412" s="282">
        <v>8.51</v>
      </c>
      <c r="G3412" s="282">
        <v>16.739999999999998</v>
      </c>
    </row>
    <row r="3413" spans="1:7" ht="25.5">
      <c r="A3413" s="351" t="s">
        <v>6580</v>
      </c>
      <c r="B3413" s="352"/>
      <c r="C3413" s="351" t="s">
        <v>6581</v>
      </c>
      <c r="D3413" s="354" t="s">
        <v>2</v>
      </c>
      <c r="E3413" s="282">
        <v>9.82</v>
      </c>
      <c r="F3413" s="282">
        <v>8.51</v>
      </c>
      <c r="G3413" s="282">
        <v>18.329999999999998</v>
      </c>
    </row>
    <row r="3414" spans="1:7" ht="25.5">
      <c r="A3414" s="351" t="s">
        <v>6582</v>
      </c>
      <c r="B3414" s="352"/>
      <c r="C3414" s="351" t="s">
        <v>6583</v>
      </c>
      <c r="D3414" s="354" t="s">
        <v>2</v>
      </c>
      <c r="E3414" s="282">
        <v>10.99</v>
      </c>
      <c r="F3414" s="282">
        <v>12.95</v>
      </c>
      <c r="G3414" s="282">
        <v>23.94</v>
      </c>
    </row>
    <row r="3415" spans="1:7" ht="25.5">
      <c r="A3415" s="351" t="s">
        <v>6584</v>
      </c>
      <c r="B3415" s="352"/>
      <c r="C3415" s="351" t="s">
        <v>6585</v>
      </c>
      <c r="D3415" s="354" t="s">
        <v>2</v>
      </c>
      <c r="E3415" s="282">
        <v>20.69</v>
      </c>
      <c r="F3415" s="282">
        <v>14.79</v>
      </c>
      <c r="G3415" s="282">
        <v>35.479999999999997</v>
      </c>
    </row>
    <row r="3416" spans="1:7" ht="25.5">
      <c r="A3416" s="351" t="s">
        <v>6586</v>
      </c>
      <c r="B3416" s="352"/>
      <c r="C3416" s="351" t="s">
        <v>6587</v>
      </c>
      <c r="D3416" s="354" t="s">
        <v>2</v>
      </c>
      <c r="E3416" s="282">
        <v>7.49</v>
      </c>
      <c r="F3416" s="282">
        <v>8.51</v>
      </c>
      <c r="G3416" s="282">
        <v>16</v>
      </c>
    </row>
    <row r="3417" spans="1:7" ht="25.5">
      <c r="A3417" s="351" t="s">
        <v>6588</v>
      </c>
      <c r="B3417" s="352"/>
      <c r="C3417" s="351" t="s">
        <v>6589</v>
      </c>
      <c r="D3417" s="354" t="s">
        <v>2</v>
      </c>
      <c r="E3417" s="282">
        <v>10.25</v>
      </c>
      <c r="F3417" s="282">
        <v>8.51</v>
      </c>
      <c r="G3417" s="282">
        <v>18.760000000000002</v>
      </c>
    </row>
    <row r="3418" spans="1:7" ht="25.5">
      <c r="A3418" s="351" t="s">
        <v>6590</v>
      </c>
      <c r="B3418" s="352"/>
      <c r="C3418" s="351" t="s">
        <v>6591</v>
      </c>
      <c r="D3418" s="354" t="s">
        <v>2</v>
      </c>
      <c r="E3418" s="282">
        <v>12.22</v>
      </c>
      <c r="F3418" s="282">
        <v>12.95</v>
      </c>
      <c r="G3418" s="282">
        <v>25.17</v>
      </c>
    </row>
    <row r="3419" spans="1:7" ht="38.25">
      <c r="A3419" s="351" t="s">
        <v>6592</v>
      </c>
      <c r="B3419" s="352"/>
      <c r="C3419" s="351" t="s">
        <v>6593</v>
      </c>
      <c r="D3419" s="354" t="s">
        <v>2</v>
      </c>
      <c r="E3419" s="282">
        <v>26.71</v>
      </c>
      <c r="F3419" s="282">
        <v>14.79</v>
      </c>
      <c r="G3419" s="282">
        <v>41.5</v>
      </c>
    </row>
    <row r="3420" spans="1:7" ht="25.5">
      <c r="A3420" s="351" t="s">
        <v>6594</v>
      </c>
      <c r="B3420" s="352"/>
      <c r="C3420" s="351" t="s">
        <v>6595</v>
      </c>
      <c r="D3420" s="354" t="s">
        <v>2</v>
      </c>
      <c r="E3420" s="282">
        <v>8.75</v>
      </c>
      <c r="F3420" s="282">
        <v>8.51</v>
      </c>
      <c r="G3420" s="282">
        <v>17.260000000000002</v>
      </c>
    </row>
    <row r="3421" spans="1:7" ht="25.5">
      <c r="A3421" s="351" t="s">
        <v>6596</v>
      </c>
      <c r="B3421" s="352"/>
      <c r="C3421" s="351" t="s">
        <v>6597</v>
      </c>
      <c r="D3421" s="354" t="s">
        <v>2</v>
      </c>
      <c r="E3421" s="282">
        <v>10.41</v>
      </c>
      <c r="F3421" s="282">
        <v>8.51</v>
      </c>
      <c r="G3421" s="282">
        <v>18.920000000000002</v>
      </c>
    </row>
    <row r="3422" spans="1:7" ht="25.5">
      <c r="A3422" s="351" t="s">
        <v>6598</v>
      </c>
      <c r="B3422" s="352"/>
      <c r="C3422" s="351" t="s">
        <v>6599</v>
      </c>
      <c r="D3422" s="354" t="s">
        <v>2</v>
      </c>
      <c r="E3422" s="282">
        <v>12.73</v>
      </c>
      <c r="F3422" s="282">
        <v>12.95</v>
      </c>
      <c r="G3422" s="282">
        <v>25.68</v>
      </c>
    </row>
    <row r="3423" spans="1:7" ht="25.5">
      <c r="A3423" s="351" t="s">
        <v>6600</v>
      </c>
      <c r="B3423" s="352"/>
      <c r="C3423" s="351" t="s">
        <v>6601</v>
      </c>
      <c r="D3423" s="354" t="s">
        <v>2</v>
      </c>
      <c r="E3423" s="282">
        <v>22.3</v>
      </c>
      <c r="F3423" s="282">
        <v>14.79</v>
      </c>
      <c r="G3423" s="282">
        <v>37.090000000000003</v>
      </c>
    </row>
    <row r="3424" spans="1:7" ht="38.25">
      <c r="A3424" s="351" t="s">
        <v>6602</v>
      </c>
      <c r="B3424" s="352"/>
      <c r="C3424" s="351" t="s">
        <v>6603</v>
      </c>
      <c r="D3424" s="354" t="s">
        <v>2</v>
      </c>
      <c r="E3424" s="282">
        <v>6.83</v>
      </c>
      <c r="F3424" s="282">
        <v>8.51</v>
      </c>
      <c r="G3424" s="282">
        <v>15.34</v>
      </c>
    </row>
    <row r="3425" spans="1:7" ht="38.25">
      <c r="A3425" s="351" t="s">
        <v>6604</v>
      </c>
      <c r="B3425" s="352"/>
      <c r="C3425" s="351" t="s">
        <v>6605</v>
      </c>
      <c r="D3425" s="354" t="s">
        <v>2</v>
      </c>
      <c r="E3425" s="282">
        <v>10.1</v>
      </c>
      <c r="F3425" s="282">
        <v>12.95</v>
      </c>
      <c r="G3425" s="282">
        <v>23.05</v>
      </c>
    </row>
    <row r="3426" spans="1:7" ht="38.25">
      <c r="A3426" s="351" t="s">
        <v>6606</v>
      </c>
      <c r="B3426" s="352"/>
      <c r="C3426" s="351" t="s">
        <v>6607</v>
      </c>
      <c r="D3426" s="354" t="s">
        <v>2</v>
      </c>
      <c r="E3426" s="282">
        <v>17.75</v>
      </c>
      <c r="F3426" s="282">
        <v>14.79</v>
      </c>
      <c r="G3426" s="282">
        <v>32.54</v>
      </c>
    </row>
    <row r="3427" spans="1:7" ht="38.25">
      <c r="A3427" s="351" t="s">
        <v>6608</v>
      </c>
      <c r="B3427" s="352"/>
      <c r="C3427" s="351" t="s">
        <v>6609</v>
      </c>
      <c r="D3427" s="354" t="s">
        <v>2</v>
      </c>
      <c r="E3427" s="282">
        <v>21.27</v>
      </c>
      <c r="F3427" s="282">
        <v>8.51</v>
      </c>
      <c r="G3427" s="282">
        <v>29.78</v>
      </c>
    </row>
    <row r="3428" spans="1:7" ht="38.25">
      <c r="A3428" s="351" t="s">
        <v>6610</v>
      </c>
      <c r="B3428" s="352"/>
      <c r="C3428" s="351" t="s">
        <v>6611</v>
      </c>
      <c r="D3428" s="354" t="s">
        <v>2</v>
      </c>
      <c r="E3428" s="282">
        <v>27.55</v>
      </c>
      <c r="F3428" s="282">
        <v>12.95</v>
      </c>
      <c r="G3428" s="282">
        <v>40.5</v>
      </c>
    </row>
    <row r="3429" spans="1:7" ht="38.25">
      <c r="A3429" s="351" t="s">
        <v>6612</v>
      </c>
      <c r="B3429" s="352"/>
      <c r="C3429" s="351" t="s">
        <v>6613</v>
      </c>
      <c r="D3429" s="354" t="s">
        <v>2</v>
      </c>
      <c r="E3429" s="282">
        <v>44.13</v>
      </c>
      <c r="F3429" s="282">
        <v>14.79</v>
      </c>
      <c r="G3429" s="282">
        <v>58.92</v>
      </c>
    </row>
    <row r="3430" spans="1:7" ht="38.25">
      <c r="A3430" s="351" t="s">
        <v>6614</v>
      </c>
      <c r="B3430" s="352"/>
      <c r="C3430" s="351" t="s">
        <v>6615</v>
      </c>
      <c r="D3430" s="354" t="s">
        <v>2</v>
      </c>
      <c r="E3430" s="282">
        <v>39.26</v>
      </c>
      <c r="F3430" s="282">
        <v>14.79</v>
      </c>
      <c r="G3430" s="282">
        <v>54.05</v>
      </c>
    </row>
    <row r="3431" spans="1:7" ht="25.5">
      <c r="A3431" s="351" t="s">
        <v>6616</v>
      </c>
      <c r="B3431" s="352"/>
      <c r="C3431" s="351" t="s">
        <v>6617</v>
      </c>
      <c r="D3431" s="354" t="s">
        <v>2</v>
      </c>
      <c r="E3431" s="282">
        <v>113.9</v>
      </c>
      <c r="F3431" s="282">
        <v>12.95</v>
      </c>
      <c r="G3431" s="282">
        <v>126.85</v>
      </c>
    </row>
    <row r="3432" spans="1:7" ht="38.25">
      <c r="A3432" s="351" t="s">
        <v>6618</v>
      </c>
      <c r="B3432" s="352"/>
      <c r="C3432" s="351" t="s">
        <v>6619</v>
      </c>
      <c r="D3432" s="354" t="s">
        <v>2</v>
      </c>
      <c r="E3432" s="282">
        <v>19.55</v>
      </c>
      <c r="F3432" s="282">
        <v>8.51</v>
      </c>
      <c r="G3432" s="282">
        <v>28.06</v>
      </c>
    </row>
    <row r="3433" spans="1:7" ht="38.25">
      <c r="A3433" s="351" t="s">
        <v>6620</v>
      </c>
      <c r="B3433" s="352"/>
      <c r="C3433" s="351" t="s">
        <v>6621</v>
      </c>
      <c r="D3433" s="354" t="s">
        <v>2</v>
      </c>
      <c r="E3433" s="282">
        <v>19.91</v>
      </c>
      <c r="F3433" s="282">
        <v>12.95</v>
      </c>
      <c r="G3433" s="282">
        <v>32.86</v>
      </c>
    </row>
    <row r="3434" spans="1:7" ht="38.25">
      <c r="A3434" s="351" t="s">
        <v>6622</v>
      </c>
      <c r="B3434" s="352"/>
      <c r="C3434" s="351" t="s">
        <v>6623</v>
      </c>
      <c r="D3434" s="354" t="s">
        <v>2</v>
      </c>
      <c r="E3434" s="282">
        <v>43.07</v>
      </c>
      <c r="F3434" s="282">
        <v>14.79</v>
      </c>
      <c r="G3434" s="282">
        <v>57.86</v>
      </c>
    </row>
    <row r="3435" spans="1:7" ht="38.25">
      <c r="A3435" s="351" t="s">
        <v>6624</v>
      </c>
      <c r="B3435" s="352"/>
      <c r="C3435" s="351" t="s">
        <v>6625</v>
      </c>
      <c r="D3435" s="354" t="s">
        <v>2</v>
      </c>
      <c r="E3435" s="282">
        <v>19.29</v>
      </c>
      <c r="F3435" s="282">
        <v>12.95</v>
      </c>
      <c r="G3435" s="282">
        <v>32.24</v>
      </c>
    </row>
    <row r="3436" spans="1:7" ht="38.25">
      <c r="A3436" s="351" t="s">
        <v>6626</v>
      </c>
      <c r="B3436" s="352"/>
      <c r="C3436" s="351" t="s">
        <v>6627</v>
      </c>
      <c r="D3436" s="354" t="s">
        <v>2</v>
      </c>
      <c r="E3436" s="282">
        <v>57.92</v>
      </c>
      <c r="F3436" s="282">
        <v>14.79</v>
      </c>
      <c r="G3436" s="282">
        <v>72.709999999999994</v>
      </c>
    </row>
    <row r="3437" spans="1:7" ht="38.25">
      <c r="A3437" s="351" t="s">
        <v>6628</v>
      </c>
      <c r="B3437" s="352"/>
      <c r="C3437" s="351" t="s">
        <v>6629</v>
      </c>
      <c r="D3437" s="354" t="s">
        <v>2</v>
      </c>
      <c r="E3437" s="282">
        <v>39.479999999999997</v>
      </c>
      <c r="F3437" s="282">
        <v>14.79</v>
      </c>
      <c r="G3437" s="282">
        <v>54.27</v>
      </c>
    </row>
    <row r="3438" spans="1:7" ht="25.5">
      <c r="A3438" s="351" t="s">
        <v>6630</v>
      </c>
      <c r="B3438" s="352"/>
      <c r="C3438" s="351" t="s">
        <v>6631</v>
      </c>
      <c r="D3438" s="354" t="s">
        <v>2</v>
      </c>
      <c r="E3438" s="282">
        <v>37.96</v>
      </c>
      <c r="F3438" s="282">
        <v>14.79</v>
      </c>
      <c r="G3438" s="282">
        <v>52.75</v>
      </c>
    </row>
    <row r="3439" spans="1:7" ht="38.25">
      <c r="A3439" s="351" t="s">
        <v>6632</v>
      </c>
      <c r="B3439" s="352"/>
      <c r="C3439" s="351" t="s">
        <v>6633</v>
      </c>
      <c r="D3439" s="354" t="s">
        <v>2</v>
      </c>
      <c r="E3439" s="282">
        <v>78.98</v>
      </c>
      <c r="F3439" s="282">
        <v>12.95</v>
      </c>
      <c r="G3439" s="282">
        <v>91.93</v>
      </c>
    </row>
    <row r="3440" spans="1:7" ht="38.25">
      <c r="A3440" s="351" t="s">
        <v>6634</v>
      </c>
      <c r="B3440" s="352"/>
      <c r="C3440" s="351" t="s">
        <v>6635</v>
      </c>
      <c r="D3440" s="354" t="s">
        <v>2</v>
      </c>
      <c r="E3440" s="282">
        <v>36.729999999999997</v>
      </c>
      <c r="F3440" s="282">
        <v>14.79</v>
      </c>
      <c r="G3440" s="282">
        <v>51.52</v>
      </c>
    </row>
    <row r="3441" spans="1:7" ht="25.5">
      <c r="A3441" s="351" t="s">
        <v>6636</v>
      </c>
      <c r="B3441" s="352"/>
      <c r="C3441" s="351" t="s">
        <v>6637</v>
      </c>
      <c r="D3441" s="354" t="s">
        <v>2</v>
      </c>
      <c r="E3441" s="282">
        <v>61.86</v>
      </c>
      <c r="F3441" s="282">
        <v>8.51</v>
      </c>
      <c r="G3441" s="282">
        <v>70.37</v>
      </c>
    </row>
    <row r="3442" spans="1:7" ht="25.5">
      <c r="A3442" s="351" t="s">
        <v>6638</v>
      </c>
      <c r="B3442" s="352"/>
      <c r="C3442" s="351" t="s">
        <v>6639</v>
      </c>
      <c r="D3442" s="354" t="s">
        <v>2</v>
      </c>
      <c r="E3442" s="282">
        <v>7.58</v>
      </c>
      <c r="F3442" s="282">
        <v>8.51</v>
      </c>
      <c r="G3442" s="282">
        <v>16.09</v>
      </c>
    </row>
    <row r="3443" spans="1:7" ht="25.5">
      <c r="A3443" s="351" t="s">
        <v>6640</v>
      </c>
      <c r="B3443" s="352"/>
      <c r="C3443" s="351" t="s">
        <v>6641</v>
      </c>
      <c r="D3443" s="354" t="s">
        <v>2</v>
      </c>
      <c r="E3443" s="282">
        <v>18.57</v>
      </c>
      <c r="F3443" s="282">
        <v>8.51</v>
      </c>
      <c r="G3443" s="282">
        <v>27.08</v>
      </c>
    </row>
    <row r="3444" spans="1:7" ht="25.5">
      <c r="A3444" s="351" t="s">
        <v>6642</v>
      </c>
      <c r="B3444" s="352"/>
      <c r="C3444" s="351" t="s">
        <v>6643</v>
      </c>
      <c r="D3444" s="354" t="s">
        <v>2</v>
      </c>
      <c r="E3444" s="282">
        <v>18.37</v>
      </c>
      <c r="F3444" s="282">
        <v>12.95</v>
      </c>
      <c r="G3444" s="282">
        <v>31.32</v>
      </c>
    </row>
    <row r="3445" spans="1:7" ht="38.25">
      <c r="A3445" s="351" t="s">
        <v>6644</v>
      </c>
      <c r="B3445" s="352"/>
      <c r="C3445" s="351" t="s">
        <v>6645</v>
      </c>
      <c r="D3445" s="354" t="s">
        <v>1</v>
      </c>
      <c r="E3445" s="282">
        <v>77.41</v>
      </c>
      <c r="F3445" s="282">
        <v>3.71</v>
      </c>
      <c r="G3445" s="282">
        <v>81.12</v>
      </c>
    </row>
    <row r="3446" spans="1:7" ht="12.75">
      <c r="A3446" s="361" t="s">
        <v>6646</v>
      </c>
      <c r="B3446" s="361" t="s">
        <v>8514</v>
      </c>
      <c r="C3446" s="361" t="s">
        <v>8514</v>
      </c>
      <c r="D3446" s="362"/>
      <c r="E3446" s="363"/>
      <c r="F3446" s="363"/>
      <c r="G3446" s="363"/>
    </row>
    <row r="3447" spans="1:7" ht="12.75">
      <c r="A3447" s="348" t="s">
        <v>6647</v>
      </c>
      <c r="B3447" s="348" t="s">
        <v>8515</v>
      </c>
      <c r="C3447" s="348" t="s">
        <v>8515</v>
      </c>
      <c r="D3447" s="349"/>
      <c r="E3447" s="350"/>
      <c r="F3447" s="350"/>
      <c r="G3447" s="350"/>
    </row>
    <row r="3448" spans="1:7" ht="25.5">
      <c r="A3448" s="351" t="s">
        <v>212</v>
      </c>
      <c r="B3448" s="352"/>
      <c r="C3448" s="351" t="s">
        <v>213</v>
      </c>
      <c r="D3448" s="354" t="s">
        <v>2</v>
      </c>
      <c r="E3448" s="282">
        <v>24.37</v>
      </c>
      <c r="F3448" s="282">
        <v>16.649999999999999</v>
      </c>
      <c r="G3448" s="282">
        <v>41.02</v>
      </c>
    </row>
    <row r="3449" spans="1:7" ht="25.5">
      <c r="A3449" s="351" t="s">
        <v>6648</v>
      </c>
      <c r="B3449" s="352"/>
      <c r="C3449" s="351" t="s">
        <v>6649</v>
      </c>
      <c r="D3449" s="354" t="s">
        <v>2</v>
      </c>
      <c r="E3449" s="282">
        <v>30.85</v>
      </c>
      <c r="F3449" s="282">
        <v>22.19</v>
      </c>
      <c r="G3449" s="282">
        <v>53.04</v>
      </c>
    </row>
    <row r="3450" spans="1:7" ht="25.5">
      <c r="A3450" s="351" t="s">
        <v>6650</v>
      </c>
      <c r="B3450" s="352"/>
      <c r="C3450" s="351" t="s">
        <v>6651</v>
      </c>
      <c r="D3450" s="354" t="s">
        <v>2</v>
      </c>
      <c r="E3450" s="282">
        <v>41.76</v>
      </c>
      <c r="F3450" s="282">
        <v>27.74</v>
      </c>
      <c r="G3450" s="282">
        <v>69.5</v>
      </c>
    </row>
    <row r="3451" spans="1:7" ht="25.5">
      <c r="A3451" s="351" t="s">
        <v>6652</v>
      </c>
      <c r="B3451" s="352"/>
      <c r="C3451" s="351" t="s">
        <v>6653</v>
      </c>
      <c r="D3451" s="354" t="s">
        <v>2</v>
      </c>
      <c r="E3451" s="282">
        <v>51.45</v>
      </c>
      <c r="F3451" s="282">
        <v>33.28</v>
      </c>
      <c r="G3451" s="282">
        <v>84.73</v>
      </c>
    </row>
    <row r="3452" spans="1:7" ht="25.5">
      <c r="A3452" s="351" t="s">
        <v>6654</v>
      </c>
      <c r="B3452" s="352"/>
      <c r="C3452" s="351" t="s">
        <v>6655</v>
      </c>
      <c r="D3452" s="354" t="s">
        <v>2</v>
      </c>
      <c r="E3452" s="282">
        <v>66.680000000000007</v>
      </c>
      <c r="F3452" s="282">
        <v>36.979999999999997</v>
      </c>
      <c r="G3452" s="282">
        <v>103.66</v>
      </c>
    </row>
    <row r="3453" spans="1:7" ht="25.5">
      <c r="A3453" s="351" t="s">
        <v>206</v>
      </c>
      <c r="B3453" s="352"/>
      <c r="C3453" s="351" t="s">
        <v>207</v>
      </c>
      <c r="D3453" s="354" t="s">
        <v>2</v>
      </c>
      <c r="E3453" s="282">
        <v>94.87</v>
      </c>
      <c r="F3453" s="282">
        <v>46.23</v>
      </c>
      <c r="G3453" s="282">
        <v>141.1</v>
      </c>
    </row>
    <row r="3454" spans="1:7" ht="25.5">
      <c r="A3454" s="351" t="s">
        <v>284</v>
      </c>
      <c r="B3454" s="352"/>
      <c r="C3454" s="351" t="s">
        <v>285</v>
      </c>
      <c r="D3454" s="354" t="s">
        <v>2</v>
      </c>
      <c r="E3454" s="282">
        <v>223.54</v>
      </c>
      <c r="F3454" s="282">
        <v>55.48</v>
      </c>
      <c r="G3454" s="282">
        <v>279.02</v>
      </c>
    </row>
    <row r="3455" spans="1:7" ht="25.5">
      <c r="A3455" s="351" t="s">
        <v>6656</v>
      </c>
      <c r="B3455" s="352"/>
      <c r="C3455" s="351" t="s">
        <v>6657</v>
      </c>
      <c r="D3455" s="354" t="s">
        <v>2</v>
      </c>
      <c r="E3455" s="282">
        <v>335.81</v>
      </c>
      <c r="F3455" s="282">
        <v>73.959999999999994</v>
      </c>
      <c r="G3455" s="282">
        <v>409.77</v>
      </c>
    </row>
    <row r="3456" spans="1:7" ht="25.5">
      <c r="A3456" s="351" t="s">
        <v>6658</v>
      </c>
      <c r="B3456" s="352"/>
      <c r="C3456" s="351" t="s">
        <v>6659</v>
      </c>
      <c r="D3456" s="354" t="s">
        <v>2</v>
      </c>
      <c r="E3456" s="282">
        <v>559.58000000000004</v>
      </c>
      <c r="F3456" s="282">
        <v>110.94</v>
      </c>
      <c r="G3456" s="282">
        <v>670.52</v>
      </c>
    </row>
    <row r="3457" spans="1:7" ht="25.5">
      <c r="A3457" s="351" t="s">
        <v>6660</v>
      </c>
      <c r="B3457" s="352"/>
      <c r="C3457" s="351" t="s">
        <v>6661</v>
      </c>
      <c r="D3457" s="354" t="s">
        <v>2</v>
      </c>
      <c r="E3457" s="282">
        <v>37.24</v>
      </c>
      <c r="F3457" s="282">
        <v>22.19</v>
      </c>
      <c r="G3457" s="282">
        <v>59.43</v>
      </c>
    </row>
    <row r="3458" spans="1:7" ht="38.25">
      <c r="A3458" s="351" t="s">
        <v>6662</v>
      </c>
      <c r="B3458" s="352"/>
      <c r="C3458" s="351" t="s">
        <v>6663</v>
      </c>
      <c r="D3458" s="354" t="s">
        <v>2</v>
      </c>
      <c r="E3458" s="282">
        <v>13.42</v>
      </c>
      <c r="F3458" s="282">
        <v>16.649999999999999</v>
      </c>
      <c r="G3458" s="282">
        <v>30.07</v>
      </c>
    </row>
    <row r="3459" spans="1:7" ht="38.25">
      <c r="A3459" s="351" t="s">
        <v>6664</v>
      </c>
      <c r="B3459" s="352"/>
      <c r="C3459" s="351" t="s">
        <v>6665</v>
      </c>
      <c r="D3459" s="354" t="s">
        <v>2</v>
      </c>
      <c r="E3459" s="282">
        <v>30.62</v>
      </c>
      <c r="F3459" s="282">
        <v>16.649999999999999</v>
      </c>
      <c r="G3459" s="282">
        <v>47.27</v>
      </c>
    </row>
    <row r="3460" spans="1:7" ht="38.25">
      <c r="A3460" s="351" t="s">
        <v>6666</v>
      </c>
      <c r="B3460" s="352"/>
      <c r="C3460" s="351" t="s">
        <v>6667</v>
      </c>
      <c r="D3460" s="354" t="s">
        <v>2</v>
      </c>
      <c r="E3460" s="282">
        <v>25.69</v>
      </c>
      <c r="F3460" s="282">
        <v>16.649999999999999</v>
      </c>
      <c r="G3460" s="282">
        <v>42.34</v>
      </c>
    </row>
    <row r="3461" spans="1:7" ht="38.25">
      <c r="A3461" s="351" t="s">
        <v>6668</v>
      </c>
      <c r="B3461" s="352"/>
      <c r="C3461" s="351" t="s">
        <v>6669</v>
      </c>
      <c r="D3461" s="354" t="s">
        <v>2</v>
      </c>
      <c r="E3461" s="282">
        <v>96.11</v>
      </c>
      <c r="F3461" s="282">
        <v>16.649999999999999</v>
      </c>
      <c r="G3461" s="282">
        <v>112.76</v>
      </c>
    </row>
    <row r="3462" spans="1:7" ht="38.25">
      <c r="A3462" s="351" t="s">
        <v>6670</v>
      </c>
      <c r="B3462" s="352"/>
      <c r="C3462" s="351" t="s">
        <v>6671</v>
      </c>
      <c r="D3462" s="354" t="s">
        <v>2</v>
      </c>
      <c r="E3462" s="282">
        <v>620.98</v>
      </c>
      <c r="F3462" s="282">
        <v>36.979999999999997</v>
      </c>
      <c r="G3462" s="282">
        <v>657.96</v>
      </c>
    </row>
    <row r="3463" spans="1:7" ht="12.75">
      <c r="A3463" s="357" t="s">
        <v>6672</v>
      </c>
      <c r="B3463" s="358" t="s">
        <v>8516</v>
      </c>
      <c r="C3463" s="358" t="s">
        <v>8516</v>
      </c>
      <c r="D3463" s="359"/>
      <c r="E3463" s="360"/>
      <c r="F3463" s="360"/>
      <c r="G3463" s="360"/>
    </row>
    <row r="3464" spans="1:7" ht="25.5">
      <c r="A3464" s="351" t="s">
        <v>6673</v>
      </c>
      <c r="B3464" s="352"/>
      <c r="C3464" s="351" t="s">
        <v>6674</v>
      </c>
      <c r="D3464" s="354" t="s">
        <v>2</v>
      </c>
      <c r="E3464" s="282">
        <v>50.62</v>
      </c>
      <c r="F3464" s="282">
        <v>16.649999999999999</v>
      </c>
      <c r="G3464" s="282">
        <v>67.27</v>
      </c>
    </row>
    <row r="3465" spans="1:7" ht="25.5">
      <c r="A3465" s="351" t="s">
        <v>6675</v>
      </c>
      <c r="B3465" s="352"/>
      <c r="C3465" s="351" t="s">
        <v>6676</v>
      </c>
      <c r="D3465" s="354" t="s">
        <v>2</v>
      </c>
      <c r="E3465" s="282">
        <v>58.37</v>
      </c>
      <c r="F3465" s="282">
        <v>16.649999999999999</v>
      </c>
      <c r="G3465" s="282">
        <v>75.02</v>
      </c>
    </row>
    <row r="3466" spans="1:7" ht="25.5">
      <c r="A3466" s="351" t="s">
        <v>6677</v>
      </c>
      <c r="B3466" s="352"/>
      <c r="C3466" s="351" t="s">
        <v>6678</v>
      </c>
      <c r="D3466" s="354" t="s">
        <v>2</v>
      </c>
      <c r="E3466" s="282">
        <v>72.489999999999995</v>
      </c>
      <c r="F3466" s="282">
        <v>16.649999999999999</v>
      </c>
      <c r="G3466" s="282">
        <v>89.14</v>
      </c>
    </row>
    <row r="3467" spans="1:7" ht="25.5">
      <c r="A3467" s="351" t="s">
        <v>6679</v>
      </c>
      <c r="B3467" s="352"/>
      <c r="C3467" s="351" t="s">
        <v>6680</v>
      </c>
      <c r="D3467" s="354" t="s">
        <v>2</v>
      </c>
      <c r="E3467" s="282">
        <v>98.82</v>
      </c>
      <c r="F3467" s="282">
        <v>16.649999999999999</v>
      </c>
      <c r="G3467" s="282">
        <v>115.47</v>
      </c>
    </row>
    <row r="3468" spans="1:7" ht="25.5">
      <c r="A3468" s="351" t="s">
        <v>6681</v>
      </c>
      <c r="B3468" s="352"/>
      <c r="C3468" s="351" t="s">
        <v>6682</v>
      </c>
      <c r="D3468" s="354" t="s">
        <v>2</v>
      </c>
      <c r="E3468" s="282">
        <v>109.34</v>
      </c>
      <c r="F3468" s="282">
        <v>16.649999999999999</v>
      </c>
      <c r="G3468" s="282">
        <v>125.99</v>
      </c>
    </row>
    <row r="3469" spans="1:7" ht="25.5">
      <c r="A3469" s="351" t="s">
        <v>6683</v>
      </c>
      <c r="B3469" s="352"/>
      <c r="C3469" s="351" t="s">
        <v>6684</v>
      </c>
      <c r="D3469" s="354" t="s">
        <v>2</v>
      </c>
      <c r="E3469" s="282">
        <v>48.23</v>
      </c>
      <c r="F3469" s="282">
        <v>16.649999999999999</v>
      </c>
      <c r="G3469" s="282">
        <v>64.88</v>
      </c>
    </row>
    <row r="3470" spans="1:7" ht="25.5">
      <c r="A3470" s="351" t="s">
        <v>6685</v>
      </c>
      <c r="B3470" s="352"/>
      <c r="C3470" s="351" t="s">
        <v>6686</v>
      </c>
      <c r="D3470" s="354" t="s">
        <v>2</v>
      </c>
      <c r="E3470" s="282">
        <v>62.45</v>
      </c>
      <c r="F3470" s="282">
        <v>16.649999999999999</v>
      </c>
      <c r="G3470" s="282">
        <v>79.099999999999994</v>
      </c>
    </row>
    <row r="3471" spans="1:7" ht="38.25">
      <c r="A3471" s="351" t="s">
        <v>6687</v>
      </c>
      <c r="B3471" s="352"/>
      <c r="C3471" s="351" t="s">
        <v>6688</v>
      </c>
      <c r="D3471" s="354" t="s">
        <v>2</v>
      </c>
      <c r="E3471" s="282">
        <v>37.119999999999997</v>
      </c>
      <c r="F3471" s="282">
        <v>16.649999999999999</v>
      </c>
      <c r="G3471" s="282">
        <v>53.77</v>
      </c>
    </row>
    <row r="3472" spans="1:7" ht="38.25">
      <c r="A3472" s="351" t="s">
        <v>6689</v>
      </c>
      <c r="B3472" s="352"/>
      <c r="C3472" s="351" t="s">
        <v>6690</v>
      </c>
      <c r="D3472" s="354" t="s">
        <v>2</v>
      </c>
      <c r="E3472" s="282">
        <v>52.04</v>
      </c>
      <c r="F3472" s="282">
        <v>16.649999999999999</v>
      </c>
      <c r="G3472" s="282">
        <v>68.69</v>
      </c>
    </row>
    <row r="3473" spans="1:7" ht="12.75">
      <c r="A3473" s="357" t="s">
        <v>6691</v>
      </c>
      <c r="B3473" s="358" t="s">
        <v>8517</v>
      </c>
      <c r="C3473" s="358" t="s">
        <v>8517</v>
      </c>
      <c r="D3473" s="359"/>
      <c r="E3473" s="360"/>
      <c r="F3473" s="360"/>
      <c r="G3473" s="360"/>
    </row>
    <row r="3474" spans="1:7" ht="38.25">
      <c r="A3474" s="351" t="s">
        <v>6692</v>
      </c>
      <c r="B3474" s="352"/>
      <c r="C3474" s="351" t="s">
        <v>6693</v>
      </c>
      <c r="D3474" s="354" t="s">
        <v>2</v>
      </c>
      <c r="E3474" s="282">
        <v>214.14</v>
      </c>
      <c r="F3474" s="282">
        <v>55.48</v>
      </c>
      <c r="G3474" s="282">
        <v>269.62</v>
      </c>
    </row>
    <row r="3475" spans="1:7" ht="25.5">
      <c r="A3475" s="351" t="s">
        <v>6694</v>
      </c>
      <c r="B3475" s="352"/>
      <c r="C3475" s="351" t="s">
        <v>6695</v>
      </c>
      <c r="D3475" s="354" t="s">
        <v>2</v>
      </c>
      <c r="E3475" s="282">
        <v>190.01</v>
      </c>
      <c r="F3475" s="282">
        <v>55.48</v>
      </c>
      <c r="G3475" s="282">
        <v>245.49</v>
      </c>
    </row>
    <row r="3476" spans="1:7" ht="25.5">
      <c r="A3476" s="351" t="s">
        <v>6696</v>
      </c>
      <c r="B3476" s="352"/>
      <c r="C3476" s="351" t="s">
        <v>6697</v>
      </c>
      <c r="D3476" s="354" t="s">
        <v>2</v>
      </c>
      <c r="E3476" s="282">
        <v>182.36</v>
      </c>
      <c r="F3476" s="282">
        <v>55.48</v>
      </c>
      <c r="G3476" s="282">
        <v>237.84</v>
      </c>
    </row>
    <row r="3477" spans="1:7" ht="25.5">
      <c r="A3477" s="351" t="s">
        <v>6698</v>
      </c>
      <c r="B3477" s="352"/>
      <c r="C3477" s="351" t="s">
        <v>6699</v>
      </c>
      <c r="D3477" s="354" t="s">
        <v>2</v>
      </c>
      <c r="E3477" s="282">
        <v>255.34</v>
      </c>
      <c r="F3477" s="282">
        <v>55.48</v>
      </c>
      <c r="G3477" s="282">
        <v>310.82</v>
      </c>
    </row>
    <row r="3478" spans="1:7" ht="25.5">
      <c r="A3478" s="351" t="s">
        <v>6700</v>
      </c>
      <c r="B3478" s="352"/>
      <c r="C3478" s="351" t="s">
        <v>6701</v>
      </c>
      <c r="D3478" s="354" t="s">
        <v>2</v>
      </c>
      <c r="E3478" s="282">
        <v>576.97</v>
      </c>
      <c r="F3478" s="282">
        <v>55.48</v>
      </c>
      <c r="G3478" s="282">
        <v>632.45000000000005</v>
      </c>
    </row>
    <row r="3479" spans="1:7" ht="12.75">
      <c r="A3479" s="351" t="s">
        <v>6702</v>
      </c>
      <c r="B3479" s="352"/>
      <c r="C3479" s="351" t="s">
        <v>6703</v>
      </c>
      <c r="D3479" s="354" t="s">
        <v>2</v>
      </c>
      <c r="E3479" s="282">
        <v>300.92</v>
      </c>
      <c r="F3479" s="282">
        <v>22.19</v>
      </c>
      <c r="G3479" s="282">
        <v>323.11</v>
      </c>
    </row>
    <row r="3480" spans="1:7" ht="25.5">
      <c r="A3480" s="351" t="s">
        <v>6704</v>
      </c>
      <c r="B3480" s="352"/>
      <c r="C3480" s="351" t="s">
        <v>6705</v>
      </c>
      <c r="D3480" s="354" t="s">
        <v>2</v>
      </c>
      <c r="E3480" s="282">
        <v>206.35</v>
      </c>
      <c r="F3480" s="282">
        <v>22.19</v>
      </c>
      <c r="G3480" s="282">
        <v>228.54</v>
      </c>
    </row>
    <row r="3481" spans="1:7" ht="25.5">
      <c r="A3481" s="351" t="s">
        <v>6706</v>
      </c>
      <c r="B3481" s="352"/>
      <c r="C3481" s="351" t="s">
        <v>6707</v>
      </c>
      <c r="D3481" s="354" t="s">
        <v>2</v>
      </c>
      <c r="E3481" s="282">
        <v>486.31</v>
      </c>
      <c r="F3481" s="282">
        <v>55.48</v>
      </c>
      <c r="G3481" s="282">
        <v>541.79</v>
      </c>
    </row>
    <row r="3482" spans="1:7" ht="25.5">
      <c r="A3482" s="351" t="s">
        <v>6708</v>
      </c>
      <c r="B3482" s="352"/>
      <c r="C3482" s="351" t="s">
        <v>6709</v>
      </c>
      <c r="D3482" s="354" t="s">
        <v>2</v>
      </c>
      <c r="E3482" s="282">
        <v>251.82</v>
      </c>
      <c r="F3482" s="282">
        <v>16.649999999999999</v>
      </c>
      <c r="G3482" s="282">
        <v>268.47000000000003</v>
      </c>
    </row>
    <row r="3483" spans="1:7" ht="38.25">
      <c r="A3483" s="351" t="s">
        <v>6710</v>
      </c>
      <c r="B3483" s="352"/>
      <c r="C3483" s="351" t="s">
        <v>6711</v>
      </c>
      <c r="D3483" s="354" t="s">
        <v>2</v>
      </c>
      <c r="E3483" s="282">
        <v>217.02</v>
      </c>
      <c r="F3483" s="282">
        <v>55.48</v>
      </c>
      <c r="G3483" s="282">
        <v>272.5</v>
      </c>
    </row>
    <row r="3484" spans="1:7" ht="12.75">
      <c r="A3484" s="357" t="s">
        <v>6712</v>
      </c>
      <c r="B3484" s="358" t="s">
        <v>8518</v>
      </c>
      <c r="C3484" s="358" t="s">
        <v>8518</v>
      </c>
      <c r="D3484" s="359"/>
      <c r="E3484" s="360"/>
      <c r="F3484" s="360"/>
      <c r="G3484" s="360"/>
    </row>
    <row r="3485" spans="1:7" ht="25.5">
      <c r="A3485" s="351" t="s">
        <v>6713</v>
      </c>
      <c r="B3485" s="352"/>
      <c r="C3485" s="351" t="s">
        <v>6714</v>
      </c>
      <c r="D3485" s="354" t="s">
        <v>2</v>
      </c>
      <c r="E3485" s="282">
        <v>60.86</v>
      </c>
      <c r="F3485" s="282">
        <v>16.649999999999999</v>
      </c>
      <c r="G3485" s="282">
        <v>77.510000000000005</v>
      </c>
    </row>
    <row r="3486" spans="1:7" ht="25.5">
      <c r="A3486" s="351" t="s">
        <v>6715</v>
      </c>
      <c r="B3486" s="352"/>
      <c r="C3486" s="351" t="s">
        <v>6716</v>
      </c>
      <c r="D3486" s="354" t="s">
        <v>2</v>
      </c>
      <c r="E3486" s="282">
        <v>72.23</v>
      </c>
      <c r="F3486" s="282">
        <v>16.649999999999999</v>
      </c>
      <c r="G3486" s="282">
        <v>88.88</v>
      </c>
    </row>
    <row r="3487" spans="1:7" ht="25.5">
      <c r="A3487" s="351" t="s">
        <v>6717</v>
      </c>
      <c r="B3487" s="352"/>
      <c r="C3487" s="351" t="s">
        <v>6718</v>
      </c>
      <c r="D3487" s="354" t="s">
        <v>2</v>
      </c>
      <c r="E3487" s="282">
        <v>102.7</v>
      </c>
      <c r="F3487" s="282">
        <v>16.649999999999999</v>
      </c>
      <c r="G3487" s="282">
        <v>119.35</v>
      </c>
    </row>
    <row r="3488" spans="1:7" ht="25.5">
      <c r="A3488" s="351" t="s">
        <v>6719</v>
      </c>
      <c r="B3488" s="352"/>
      <c r="C3488" s="351" t="s">
        <v>6720</v>
      </c>
      <c r="D3488" s="354" t="s">
        <v>2</v>
      </c>
      <c r="E3488" s="282">
        <v>116.67</v>
      </c>
      <c r="F3488" s="282">
        <v>16.649999999999999</v>
      </c>
      <c r="G3488" s="282">
        <v>133.32</v>
      </c>
    </row>
    <row r="3489" spans="1:7" ht="25.5">
      <c r="A3489" s="351" t="s">
        <v>208</v>
      </c>
      <c r="B3489" s="352"/>
      <c r="C3489" s="351" t="s">
        <v>209</v>
      </c>
      <c r="D3489" s="354" t="s">
        <v>2</v>
      </c>
      <c r="E3489" s="282">
        <v>163.26</v>
      </c>
      <c r="F3489" s="282">
        <v>16.649999999999999</v>
      </c>
      <c r="G3489" s="282">
        <v>179.91</v>
      </c>
    </row>
    <row r="3490" spans="1:7" ht="25.5">
      <c r="A3490" s="351" t="s">
        <v>456</v>
      </c>
      <c r="B3490" s="352"/>
      <c r="C3490" s="351" t="s">
        <v>457</v>
      </c>
      <c r="D3490" s="354" t="s">
        <v>2</v>
      </c>
      <c r="E3490" s="282">
        <v>279.48</v>
      </c>
      <c r="F3490" s="282">
        <v>16.649999999999999</v>
      </c>
      <c r="G3490" s="282">
        <v>296.13</v>
      </c>
    </row>
    <row r="3491" spans="1:7" ht="25.5">
      <c r="A3491" s="351" t="s">
        <v>6721</v>
      </c>
      <c r="B3491" s="352"/>
      <c r="C3491" s="351" t="s">
        <v>6722</v>
      </c>
      <c r="D3491" s="354" t="s">
        <v>2</v>
      </c>
      <c r="E3491" s="282">
        <v>337.96</v>
      </c>
      <c r="F3491" s="282">
        <v>16.649999999999999</v>
      </c>
      <c r="G3491" s="282">
        <v>354.61</v>
      </c>
    </row>
    <row r="3492" spans="1:7" ht="25.5">
      <c r="A3492" s="351" t="s">
        <v>6723</v>
      </c>
      <c r="B3492" s="352"/>
      <c r="C3492" s="351" t="s">
        <v>6724</v>
      </c>
      <c r="D3492" s="354" t="s">
        <v>2</v>
      </c>
      <c r="E3492" s="282">
        <v>584.27</v>
      </c>
      <c r="F3492" s="282">
        <v>22.19</v>
      </c>
      <c r="G3492" s="282">
        <v>606.46</v>
      </c>
    </row>
    <row r="3493" spans="1:7" ht="12.75">
      <c r="A3493" s="351" t="s">
        <v>6725</v>
      </c>
      <c r="B3493" s="352"/>
      <c r="C3493" s="351" t="s">
        <v>6726</v>
      </c>
      <c r="D3493" s="354" t="s">
        <v>2</v>
      </c>
      <c r="E3493" s="282">
        <v>53.45</v>
      </c>
      <c r="F3493" s="282">
        <v>16.649999999999999</v>
      </c>
      <c r="G3493" s="282">
        <v>70.099999999999994</v>
      </c>
    </row>
    <row r="3494" spans="1:7" ht="25.5">
      <c r="A3494" s="351" t="s">
        <v>6727</v>
      </c>
      <c r="B3494" s="352"/>
      <c r="C3494" s="351" t="s">
        <v>6728</v>
      </c>
      <c r="D3494" s="354" t="s">
        <v>2</v>
      </c>
      <c r="E3494" s="282">
        <v>74.08</v>
      </c>
      <c r="F3494" s="282">
        <v>16.649999999999999</v>
      </c>
      <c r="G3494" s="282">
        <v>90.73</v>
      </c>
    </row>
    <row r="3495" spans="1:7" ht="25.5">
      <c r="A3495" s="351" t="s">
        <v>6729</v>
      </c>
      <c r="B3495" s="352"/>
      <c r="C3495" s="351" t="s">
        <v>6730</v>
      </c>
      <c r="D3495" s="354" t="s">
        <v>2</v>
      </c>
      <c r="E3495" s="282">
        <v>90.75</v>
      </c>
      <c r="F3495" s="282">
        <v>16.649999999999999</v>
      </c>
      <c r="G3495" s="282">
        <v>107.4</v>
      </c>
    </row>
    <row r="3496" spans="1:7" ht="12.75">
      <c r="A3496" s="351" t="s">
        <v>6731</v>
      </c>
      <c r="B3496" s="352"/>
      <c r="C3496" s="351" t="s">
        <v>6732</v>
      </c>
      <c r="D3496" s="354" t="s">
        <v>2</v>
      </c>
      <c r="E3496" s="282">
        <v>134.18</v>
      </c>
      <c r="F3496" s="282">
        <v>16.649999999999999</v>
      </c>
      <c r="G3496" s="282">
        <v>150.83000000000001</v>
      </c>
    </row>
    <row r="3497" spans="1:7" ht="25.5">
      <c r="A3497" s="351" t="s">
        <v>458</v>
      </c>
      <c r="B3497" s="352"/>
      <c r="C3497" s="351" t="s">
        <v>459</v>
      </c>
      <c r="D3497" s="354" t="s">
        <v>2</v>
      </c>
      <c r="E3497" s="282">
        <v>218.4</v>
      </c>
      <c r="F3497" s="282">
        <v>16.649999999999999</v>
      </c>
      <c r="G3497" s="282">
        <v>235.05</v>
      </c>
    </row>
    <row r="3498" spans="1:7" ht="12.75">
      <c r="A3498" s="351" t="s">
        <v>6733</v>
      </c>
      <c r="B3498" s="352"/>
      <c r="C3498" s="351" t="s">
        <v>6734</v>
      </c>
      <c r="D3498" s="354" t="s">
        <v>2</v>
      </c>
      <c r="E3498" s="282">
        <v>318.19</v>
      </c>
      <c r="F3498" s="282">
        <v>16.649999999999999</v>
      </c>
      <c r="G3498" s="282">
        <v>334.84</v>
      </c>
    </row>
    <row r="3499" spans="1:7" ht="12.75">
      <c r="A3499" s="351" t="s">
        <v>6735</v>
      </c>
      <c r="B3499" s="352"/>
      <c r="C3499" s="351" t="s">
        <v>6736</v>
      </c>
      <c r="D3499" s="354" t="s">
        <v>2</v>
      </c>
      <c r="E3499" s="282">
        <v>542.16999999999996</v>
      </c>
      <c r="F3499" s="282">
        <v>22.19</v>
      </c>
      <c r="G3499" s="282">
        <v>564.36</v>
      </c>
    </row>
    <row r="3500" spans="1:7" ht="25.5">
      <c r="A3500" s="351" t="s">
        <v>6737</v>
      </c>
      <c r="B3500" s="352"/>
      <c r="C3500" s="351" t="s">
        <v>6738</v>
      </c>
      <c r="D3500" s="354" t="s">
        <v>2</v>
      </c>
      <c r="E3500" s="282">
        <v>48.91</v>
      </c>
      <c r="F3500" s="282">
        <v>16.649999999999999</v>
      </c>
      <c r="G3500" s="282">
        <v>65.56</v>
      </c>
    </row>
    <row r="3501" spans="1:7" ht="25.5">
      <c r="A3501" s="351" t="s">
        <v>6739</v>
      </c>
      <c r="B3501" s="352"/>
      <c r="C3501" s="351" t="s">
        <v>6740</v>
      </c>
      <c r="D3501" s="354" t="s">
        <v>2</v>
      </c>
      <c r="E3501" s="282">
        <v>69.36</v>
      </c>
      <c r="F3501" s="282">
        <v>16.649999999999999</v>
      </c>
      <c r="G3501" s="282">
        <v>86.01</v>
      </c>
    </row>
    <row r="3502" spans="1:7" ht="25.5">
      <c r="A3502" s="351" t="s">
        <v>6741</v>
      </c>
      <c r="B3502" s="352"/>
      <c r="C3502" s="351" t="s">
        <v>6742</v>
      </c>
      <c r="D3502" s="354" t="s">
        <v>2</v>
      </c>
      <c r="E3502" s="282">
        <v>84.46</v>
      </c>
      <c r="F3502" s="282">
        <v>16.649999999999999</v>
      </c>
      <c r="G3502" s="282">
        <v>101.11</v>
      </c>
    </row>
    <row r="3503" spans="1:7" ht="25.5">
      <c r="A3503" s="351" t="s">
        <v>6743</v>
      </c>
      <c r="B3503" s="352"/>
      <c r="C3503" s="351" t="s">
        <v>6744</v>
      </c>
      <c r="D3503" s="354" t="s">
        <v>2</v>
      </c>
      <c r="E3503" s="282">
        <v>118.9</v>
      </c>
      <c r="F3503" s="282">
        <v>16.649999999999999</v>
      </c>
      <c r="G3503" s="282">
        <v>135.55000000000001</v>
      </c>
    </row>
    <row r="3504" spans="1:7" ht="25.5">
      <c r="A3504" s="351" t="s">
        <v>6745</v>
      </c>
      <c r="B3504" s="352"/>
      <c r="C3504" s="351" t="s">
        <v>6746</v>
      </c>
      <c r="D3504" s="354" t="s">
        <v>2</v>
      </c>
      <c r="E3504" s="282">
        <v>188.79</v>
      </c>
      <c r="F3504" s="282">
        <v>16.649999999999999</v>
      </c>
      <c r="G3504" s="282">
        <v>205.44</v>
      </c>
    </row>
    <row r="3505" spans="1:7" ht="38.25">
      <c r="A3505" s="351" t="s">
        <v>6747</v>
      </c>
      <c r="B3505" s="352"/>
      <c r="C3505" s="351" t="s">
        <v>6748</v>
      </c>
      <c r="D3505" s="354" t="s">
        <v>2</v>
      </c>
      <c r="E3505" s="282">
        <v>3561.39</v>
      </c>
      <c r="F3505" s="282">
        <v>27.74</v>
      </c>
      <c r="G3505" s="282">
        <v>3589.13</v>
      </c>
    </row>
    <row r="3506" spans="1:7" ht="38.25">
      <c r="A3506" s="351" t="s">
        <v>6749</v>
      </c>
      <c r="B3506" s="352"/>
      <c r="C3506" s="351" t="s">
        <v>6750</v>
      </c>
      <c r="D3506" s="354" t="s">
        <v>2</v>
      </c>
      <c r="E3506" s="282">
        <v>104.34</v>
      </c>
      <c r="F3506" s="282">
        <v>16.649999999999999</v>
      </c>
      <c r="G3506" s="282">
        <v>120.99</v>
      </c>
    </row>
    <row r="3507" spans="1:7" ht="38.25">
      <c r="A3507" s="351" t="s">
        <v>6751</v>
      </c>
      <c r="B3507" s="352"/>
      <c r="C3507" s="351" t="s">
        <v>6752</v>
      </c>
      <c r="D3507" s="354" t="s">
        <v>2</v>
      </c>
      <c r="E3507" s="282">
        <v>275.08</v>
      </c>
      <c r="F3507" s="282">
        <v>16.649999999999999</v>
      </c>
      <c r="G3507" s="282">
        <v>291.73</v>
      </c>
    </row>
    <row r="3508" spans="1:7" ht="25.5">
      <c r="A3508" s="351" t="s">
        <v>6753</v>
      </c>
      <c r="B3508" s="352"/>
      <c r="C3508" s="351" t="s">
        <v>6754</v>
      </c>
      <c r="D3508" s="354" t="s">
        <v>2</v>
      </c>
      <c r="E3508" s="282">
        <v>282.39999999999998</v>
      </c>
      <c r="F3508" s="282">
        <v>16.649999999999999</v>
      </c>
      <c r="G3508" s="282">
        <v>299.05</v>
      </c>
    </row>
    <row r="3509" spans="1:7" ht="25.5">
      <c r="A3509" s="351" t="s">
        <v>6755</v>
      </c>
      <c r="B3509" s="352"/>
      <c r="C3509" s="351" t="s">
        <v>6756</v>
      </c>
      <c r="D3509" s="354" t="s">
        <v>2</v>
      </c>
      <c r="E3509" s="282">
        <v>528.76</v>
      </c>
      <c r="F3509" s="282">
        <v>22.19</v>
      </c>
      <c r="G3509" s="282">
        <v>550.95000000000005</v>
      </c>
    </row>
    <row r="3510" spans="1:7" ht="25.5">
      <c r="A3510" s="351" t="s">
        <v>288</v>
      </c>
      <c r="B3510" s="352"/>
      <c r="C3510" s="351" t="s">
        <v>171</v>
      </c>
      <c r="D3510" s="354" t="s">
        <v>2</v>
      </c>
      <c r="E3510" s="282">
        <v>189.07</v>
      </c>
      <c r="F3510" s="282">
        <v>16.649999999999999</v>
      </c>
      <c r="G3510" s="282">
        <v>205.72</v>
      </c>
    </row>
    <row r="3511" spans="1:7" ht="51">
      <c r="A3511" s="351" t="s">
        <v>6757</v>
      </c>
      <c r="B3511" s="352"/>
      <c r="C3511" s="351" t="s">
        <v>6758</v>
      </c>
      <c r="D3511" s="354" t="s">
        <v>2</v>
      </c>
      <c r="E3511" s="282">
        <v>74.11</v>
      </c>
      <c r="F3511" s="282">
        <v>9.25</v>
      </c>
      <c r="G3511" s="282">
        <v>83.36</v>
      </c>
    </row>
    <row r="3512" spans="1:7" ht="51">
      <c r="A3512" s="351" t="s">
        <v>6759</v>
      </c>
      <c r="B3512" s="352"/>
      <c r="C3512" s="351" t="s">
        <v>6760</v>
      </c>
      <c r="D3512" s="354" t="s">
        <v>2</v>
      </c>
      <c r="E3512" s="282">
        <v>2966.64</v>
      </c>
      <c r="F3512" s="282">
        <v>22.19</v>
      </c>
      <c r="G3512" s="282">
        <v>2988.83</v>
      </c>
    </row>
    <row r="3513" spans="1:7" ht="51">
      <c r="A3513" s="351" t="s">
        <v>6761</v>
      </c>
      <c r="B3513" s="352"/>
      <c r="C3513" s="351" t="s">
        <v>6762</v>
      </c>
      <c r="D3513" s="354" t="s">
        <v>2</v>
      </c>
      <c r="E3513" s="282">
        <v>1078.4100000000001</v>
      </c>
      <c r="F3513" s="282">
        <v>22.19</v>
      </c>
      <c r="G3513" s="282">
        <v>1100.5999999999999</v>
      </c>
    </row>
    <row r="3514" spans="1:7" ht="51">
      <c r="A3514" s="351" t="s">
        <v>6763</v>
      </c>
      <c r="B3514" s="352"/>
      <c r="C3514" s="351" t="s">
        <v>6764</v>
      </c>
      <c r="D3514" s="354" t="s">
        <v>2</v>
      </c>
      <c r="E3514" s="282">
        <v>208.13</v>
      </c>
      <c r="F3514" s="282">
        <v>16.649999999999999</v>
      </c>
      <c r="G3514" s="282">
        <v>224.78</v>
      </c>
    </row>
    <row r="3515" spans="1:7" ht="38.25">
      <c r="A3515" s="351" t="s">
        <v>6765</v>
      </c>
      <c r="B3515" s="352"/>
      <c r="C3515" s="351" t="s">
        <v>6766</v>
      </c>
      <c r="D3515" s="354" t="s">
        <v>2</v>
      </c>
      <c r="E3515" s="282">
        <v>3160.65</v>
      </c>
      <c r="F3515" s="282">
        <v>22.19</v>
      </c>
      <c r="G3515" s="282">
        <v>3182.84</v>
      </c>
    </row>
    <row r="3516" spans="1:7" ht="38.25">
      <c r="A3516" s="351" t="s">
        <v>6767</v>
      </c>
      <c r="B3516" s="352"/>
      <c r="C3516" s="351" t="s">
        <v>6768</v>
      </c>
      <c r="D3516" s="354" t="s">
        <v>2</v>
      </c>
      <c r="E3516" s="282">
        <v>97.51</v>
      </c>
      <c r="F3516" s="282">
        <v>16.649999999999999</v>
      </c>
      <c r="G3516" s="282">
        <v>114.16</v>
      </c>
    </row>
    <row r="3517" spans="1:7" ht="38.25">
      <c r="A3517" s="351" t="s">
        <v>6769</v>
      </c>
      <c r="B3517" s="352"/>
      <c r="C3517" s="351" t="s">
        <v>6770</v>
      </c>
      <c r="D3517" s="354" t="s">
        <v>2</v>
      </c>
      <c r="E3517" s="282">
        <v>142.85</v>
      </c>
      <c r="F3517" s="282">
        <v>16.649999999999999</v>
      </c>
      <c r="G3517" s="282">
        <v>159.5</v>
      </c>
    </row>
    <row r="3518" spans="1:7" ht="38.25">
      <c r="A3518" s="351" t="s">
        <v>6771</v>
      </c>
      <c r="B3518" s="352"/>
      <c r="C3518" s="351" t="s">
        <v>6772</v>
      </c>
      <c r="D3518" s="354" t="s">
        <v>2</v>
      </c>
      <c r="E3518" s="282">
        <v>270.33999999999997</v>
      </c>
      <c r="F3518" s="282">
        <v>16.649999999999999</v>
      </c>
      <c r="G3518" s="282">
        <v>286.99</v>
      </c>
    </row>
    <row r="3519" spans="1:7" ht="38.25">
      <c r="A3519" s="351" t="s">
        <v>6773</v>
      </c>
      <c r="B3519" s="352"/>
      <c r="C3519" s="351" t="s">
        <v>6774</v>
      </c>
      <c r="D3519" s="354" t="s">
        <v>2</v>
      </c>
      <c r="E3519" s="282">
        <v>350.33</v>
      </c>
      <c r="F3519" s="282">
        <v>16.649999999999999</v>
      </c>
      <c r="G3519" s="282">
        <v>366.98</v>
      </c>
    </row>
    <row r="3520" spans="1:7" ht="38.25">
      <c r="A3520" s="351" t="s">
        <v>6775</v>
      </c>
      <c r="B3520" s="352"/>
      <c r="C3520" s="351" t="s">
        <v>6776</v>
      </c>
      <c r="D3520" s="354" t="s">
        <v>2</v>
      </c>
      <c r="E3520" s="282">
        <v>623.4</v>
      </c>
      <c r="F3520" s="282">
        <v>16.649999999999999</v>
      </c>
      <c r="G3520" s="282">
        <v>640.04999999999995</v>
      </c>
    </row>
    <row r="3521" spans="1:7" ht="38.25">
      <c r="A3521" s="351" t="s">
        <v>6777</v>
      </c>
      <c r="B3521" s="352"/>
      <c r="C3521" s="351" t="s">
        <v>6778</v>
      </c>
      <c r="D3521" s="354" t="s">
        <v>2</v>
      </c>
      <c r="E3521" s="282">
        <v>1104.06</v>
      </c>
      <c r="F3521" s="282">
        <v>22.19</v>
      </c>
      <c r="G3521" s="282">
        <v>1126.25</v>
      </c>
    </row>
    <row r="3522" spans="1:7" ht="38.25">
      <c r="A3522" s="351" t="s">
        <v>6779</v>
      </c>
      <c r="B3522" s="352"/>
      <c r="C3522" s="351" t="s">
        <v>6780</v>
      </c>
      <c r="D3522" s="354" t="s">
        <v>2</v>
      </c>
      <c r="E3522" s="282">
        <v>45.43</v>
      </c>
      <c r="F3522" s="282">
        <v>16.649999999999999</v>
      </c>
      <c r="G3522" s="282">
        <v>62.08</v>
      </c>
    </row>
    <row r="3523" spans="1:7" ht="38.25">
      <c r="A3523" s="351" t="s">
        <v>6781</v>
      </c>
      <c r="B3523" s="352"/>
      <c r="C3523" s="351" t="s">
        <v>6782</v>
      </c>
      <c r="D3523" s="354" t="s">
        <v>2</v>
      </c>
      <c r="E3523" s="282">
        <v>67.17</v>
      </c>
      <c r="F3523" s="282">
        <v>16.649999999999999</v>
      </c>
      <c r="G3523" s="282">
        <v>83.82</v>
      </c>
    </row>
    <row r="3524" spans="1:7" ht="38.25">
      <c r="A3524" s="351" t="s">
        <v>6783</v>
      </c>
      <c r="B3524" s="352"/>
      <c r="C3524" s="351" t="s">
        <v>6784</v>
      </c>
      <c r="D3524" s="354" t="s">
        <v>2</v>
      </c>
      <c r="E3524" s="282">
        <v>260.72000000000003</v>
      </c>
      <c r="F3524" s="282">
        <v>16.649999999999999</v>
      </c>
      <c r="G3524" s="282">
        <v>277.37</v>
      </c>
    </row>
    <row r="3525" spans="1:7" ht="38.25">
      <c r="A3525" s="351" t="s">
        <v>6785</v>
      </c>
      <c r="B3525" s="352"/>
      <c r="C3525" s="351" t="s">
        <v>6786</v>
      </c>
      <c r="D3525" s="354" t="s">
        <v>2</v>
      </c>
      <c r="E3525" s="282">
        <v>385.03</v>
      </c>
      <c r="F3525" s="282">
        <v>16.649999999999999</v>
      </c>
      <c r="G3525" s="282">
        <v>401.68</v>
      </c>
    </row>
    <row r="3526" spans="1:7" ht="51">
      <c r="A3526" s="351" t="s">
        <v>6787</v>
      </c>
      <c r="B3526" s="352"/>
      <c r="C3526" s="351" t="s">
        <v>6788</v>
      </c>
      <c r="D3526" s="354" t="s">
        <v>2</v>
      </c>
      <c r="E3526" s="282">
        <v>2341.64</v>
      </c>
      <c r="F3526" s="282">
        <v>73.959999999999994</v>
      </c>
      <c r="G3526" s="282">
        <v>2415.6</v>
      </c>
    </row>
    <row r="3527" spans="1:7" ht="51">
      <c r="A3527" s="351" t="s">
        <v>6789</v>
      </c>
      <c r="B3527" s="352"/>
      <c r="C3527" s="351" t="s">
        <v>6790</v>
      </c>
      <c r="D3527" s="354" t="s">
        <v>2</v>
      </c>
      <c r="E3527" s="282">
        <v>4155.28</v>
      </c>
      <c r="F3527" s="282">
        <v>73.959999999999994</v>
      </c>
      <c r="G3527" s="282">
        <v>4229.24</v>
      </c>
    </row>
    <row r="3528" spans="1:7" ht="25.5">
      <c r="A3528" s="351" t="s">
        <v>6791</v>
      </c>
      <c r="B3528" s="352"/>
      <c r="C3528" s="351" t="s">
        <v>6792</v>
      </c>
      <c r="D3528" s="354" t="s">
        <v>2</v>
      </c>
      <c r="E3528" s="282">
        <v>264.45999999999998</v>
      </c>
      <c r="F3528" s="282">
        <v>36.979999999999997</v>
      </c>
      <c r="G3528" s="282">
        <v>301.44</v>
      </c>
    </row>
    <row r="3529" spans="1:7" ht="12.75">
      <c r="A3529" s="357" t="s">
        <v>6793</v>
      </c>
      <c r="B3529" s="358" t="s">
        <v>8519</v>
      </c>
      <c r="C3529" s="358" t="s">
        <v>8519</v>
      </c>
      <c r="D3529" s="359"/>
      <c r="E3529" s="360"/>
      <c r="F3529" s="360"/>
      <c r="G3529" s="360"/>
    </row>
    <row r="3530" spans="1:7" ht="38.25">
      <c r="A3530" s="351" t="s">
        <v>6794</v>
      </c>
      <c r="B3530" s="352"/>
      <c r="C3530" s="351" t="s">
        <v>6795</v>
      </c>
      <c r="D3530" s="354" t="s">
        <v>2</v>
      </c>
      <c r="E3530" s="282">
        <v>687.23</v>
      </c>
      <c r="F3530" s="282">
        <v>46.23</v>
      </c>
      <c r="G3530" s="282">
        <v>733.46</v>
      </c>
    </row>
    <row r="3531" spans="1:7" ht="25.5">
      <c r="A3531" s="351" t="s">
        <v>6796</v>
      </c>
      <c r="B3531" s="352"/>
      <c r="C3531" s="351" t="s">
        <v>6797</v>
      </c>
      <c r="D3531" s="354" t="s">
        <v>2</v>
      </c>
      <c r="E3531" s="282">
        <v>1176.3800000000001</v>
      </c>
      <c r="F3531" s="282">
        <v>129.44</v>
      </c>
      <c r="G3531" s="282">
        <v>1305.82</v>
      </c>
    </row>
    <row r="3532" spans="1:7" ht="25.5">
      <c r="A3532" s="351" t="s">
        <v>6798</v>
      </c>
      <c r="B3532" s="352"/>
      <c r="C3532" s="351" t="s">
        <v>6799</v>
      </c>
      <c r="D3532" s="354" t="s">
        <v>2</v>
      </c>
      <c r="E3532" s="282">
        <v>1649.48</v>
      </c>
      <c r="F3532" s="282">
        <v>129.44</v>
      </c>
      <c r="G3532" s="282">
        <v>1778.92</v>
      </c>
    </row>
    <row r="3533" spans="1:7" ht="25.5">
      <c r="A3533" s="351" t="s">
        <v>6800</v>
      </c>
      <c r="B3533" s="352"/>
      <c r="C3533" s="351" t="s">
        <v>6801</v>
      </c>
      <c r="D3533" s="354" t="s">
        <v>2</v>
      </c>
      <c r="E3533" s="282">
        <v>676.57</v>
      </c>
      <c r="F3533" s="282">
        <v>129.44</v>
      </c>
      <c r="G3533" s="282">
        <v>806.01</v>
      </c>
    </row>
    <row r="3534" spans="1:7" ht="25.5">
      <c r="A3534" s="351" t="s">
        <v>6802</v>
      </c>
      <c r="B3534" s="352"/>
      <c r="C3534" s="351" t="s">
        <v>6803</v>
      </c>
      <c r="D3534" s="354" t="s">
        <v>2</v>
      </c>
      <c r="E3534" s="282">
        <v>1712.61</v>
      </c>
      <c r="F3534" s="282">
        <v>129.44</v>
      </c>
      <c r="G3534" s="282">
        <v>1842.05</v>
      </c>
    </row>
    <row r="3535" spans="1:7" ht="25.5">
      <c r="A3535" s="351" t="s">
        <v>6804</v>
      </c>
      <c r="B3535" s="352"/>
      <c r="C3535" s="351" t="s">
        <v>6805</v>
      </c>
      <c r="D3535" s="354" t="s">
        <v>2</v>
      </c>
      <c r="E3535" s="282">
        <v>1015.46</v>
      </c>
      <c r="F3535" s="282">
        <v>73.959999999999994</v>
      </c>
      <c r="G3535" s="282">
        <v>1089.42</v>
      </c>
    </row>
    <row r="3536" spans="1:7" ht="25.5">
      <c r="A3536" s="351" t="s">
        <v>6806</v>
      </c>
      <c r="B3536" s="352"/>
      <c r="C3536" s="351" t="s">
        <v>6807</v>
      </c>
      <c r="D3536" s="354" t="s">
        <v>2</v>
      </c>
      <c r="E3536" s="282">
        <v>1777.05</v>
      </c>
      <c r="F3536" s="282">
        <v>73.959999999999994</v>
      </c>
      <c r="G3536" s="282">
        <v>1851.01</v>
      </c>
    </row>
    <row r="3537" spans="1:7" ht="25.5">
      <c r="A3537" s="351" t="s">
        <v>6808</v>
      </c>
      <c r="B3537" s="352"/>
      <c r="C3537" s="351" t="s">
        <v>6809</v>
      </c>
      <c r="D3537" s="354" t="s">
        <v>2</v>
      </c>
      <c r="E3537" s="282">
        <v>911.12</v>
      </c>
      <c r="F3537" s="282">
        <v>73.959999999999994</v>
      </c>
      <c r="G3537" s="282">
        <v>985.08</v>
      </c>
    </row>
    <row r="3538" spans="1:7" ht="25.5">
      <c r="A3538" s="351" t="s">
        <v>6810</v>
      </c>
      <c r="B3538" s="352"/>
      <c r="C3538" s="351" t="s">
        <v>6811</v>
      </c>
      <c r="D3538" s="354" t="s">
        <v>2</v>
      </c>
      <c r="E3538" s="282">
        <v>431.16</v>
      </c>
      <c r="F3538" s="282">
        <v>73.959999999999994</v>
      </c>
      <c r="G3538" s="282">
        <v>505.12</v>
      </c>
    </row>
    <row r="3539" spans="1:7" ht="38.25">
      <c r="A3539" s="351" t="s">
        <v>6812</v>
      </c>
      <c r="B3539" s="352"/>
      <c r="C3539" s="351" t="s">
        <v>6813</v>
      </c>
      <c r="D3539" s="354" t="s">
        <v>2</v>
      </c>
      <c r="E3539" s="282">
        <v>5121.8999999999996</v>
      </c>
      <c r="F3539" s="282">
        <v>46.23</v>
      </c>
      <c r="G3539" s="282">
        <v>5168.13</v>
      </c>
    </row>
    <row r="3540" spans="1:7" ht="38.25">
      <c r="A3540" s="351" t="s">
        <v>6814</v>
      </c>
      <c r="B3540" s="352"/>
      <c r="C3540" s="351" t="s">
        <v>6815</v>
      </c>
      <c r="D3540" s="354" t="s">
        <v>2</v>
      </c>
      <c r="E3540" s="282">
        <v>1905.35</v>
      </c>
      <c r="F3540" s="282">
        <v>22.19</v>
      </c>
      <c r="G3540" s="282">
        <v>1927.54</v>
      </c>
    </row>
    <row r="3541" spans="1:7" ht="25.5">
      <c r="A3541" s="351" t="s">
        <v>6816</v>
      </c>
      <c r="B3541" s="352"/>
      <c r="C3541" s="351" t="s">
        <v>6817</v>
      </c>
      <c r="D3541" s="354" t="s">
        <v>2</v>
      </c>
      <c r="E3541" s="282">
        <v>643.62</v>
      </c>
      <c r="F3541" s="282">
        <v>73.959999999999994</v>
      </c>
      <c r="G3541" s="282">
        <v>717.58</v>
      </c>
    </row>
    <row r="3542" spans="1:7" ht="25.5">
      <c r="A3542" s="351" t="s">
        <v>6818</v>
      </c>
      <c r="B3542" s="352"/>
      <c r="C3542" s="351" t="s">
        <v>6819</v>
      </c>
      <c r="D3542" s="354" t="s">
        <v>2</v>
      </c>
      <c r="E3542" s="282">
        <v>581.66999999999996</v>
      </c>
      <c r="F3542" s="282">
        <v>27.74</v>
      </c>
      <c r="G3542" s="282">
        <v>609.41</v>
      </c>
    </row>
    <row r="3543" spans="1:7" ht="38.25">
      <c r="A3543" s="351" t="s">
        <v>6820</v>
      </c>
      <c r="B3543" s="352"/>
      <c r="C3543" s="351" t="s">
        <v>6821</v>
      </c>
      <c r="D3543" s="354" t="s">
        <v>2</v>
      </c>
      <c r="E3543" s="282">
        <v>6243.57</v>
      </c>
      <c r="F3543" s="282">
        <v>110.94</v>
      </c>
      <c r="G3543" s="282">
        <v>6354.51</v>
      </c>
    </row>
    <row r="3544" spans="1:7" ht="38.25">
      <c r="A3544" s="351" t="s">
        <v>6822</v>
      </c>
      <c r="B3544" s="352"/>
      <c r="C3544" s="351" t="s">
        <v>6823</v>
      </c>
      <c r="D3544" s="354" t="s">
        <v>2</v>
      </c>
      <c r="E3544" s="282">
        <v>1051.3699999999999</v>
      </c>
      <c r="F3544" s="282">
        <v>73.959999999999994</v>
      </c>
      <c r="G3544" s="282">
        <v>1125.33</v>
      </c>
    </row>
    <row r="3545" spans="1:7" ht="38.25">
      <c r="A3545" s="351" t="s">
        <v>6824</v>
      </c>
      <c r="B3545" s="352"/>
      <c r="C3545" s="351" t="s">
        <v>6825</v>
      </c>
      <c r="D3545" s="354" t="s">
        <v>2</v>
      </c>
      <c r="E3545" s="282">
        <v>1552.99</v>
      </c>
      <c r="F3545" s="282">
        <v>73.959999999999994</v>
      </c>
      <c r="G3545" s="282">
        <v>1626.95</v>
      </c>
    </row>
    <row r="3546" spans="1:7" ht="25.5">
      <c r="A3546" s="351" t="s">
        <v>6826</v>
      </c>
      <c r="B3546" s="352"/>
      <c r="C3546" s="351" t="s">
        <v>6827</v>
      </c>
      <c r="D3546" s="354" t="s">
        <v>2</v>
      </c>
      <c r="E3546" s="282">
        <v>1043.3900000000001</v>
      </c>
      <c r="F3546" s="282">
        <v>73.959999999999994</v>
      </c>
      <c r="G3546" s="282">
        <v>1117.3499999999999</v>
      </c>
    </row>
    <row r="3547" spans="1:7" ht="12.75">
      <c r="A3547" s="357" t="s">
        <v>6828</v>
      </c>
      <c r="B3547" s="358" t="s">
        <v>8520</v>
      </c>
      <c r="C3547" s="358" t="s">
        <v>8520</v>
      </c>
      <c r="D3547" s="359"/>
      <c r="E3547" s="360"/>
      <c r="F3547" s="360"/>
      <c r="G3547" s="360"/>
    </row>
    <row r="3548" spans="1:7" ht="51">
      <c r="A3548" s="351" t="s">
        <v>6829</v>
      </c>
      <c r="B3548" s="352"/>
      <c r="C3548" s="351" t="s">
        <v>6830</v>
      </c>
      <c r="D3548" s="354" t="s">
        <v>2</v>
      </c>
      <c r="E3548" s="282">
        <v>49.77</v>
      </c>
      <c r="F3548" s="282">
        <v>16.649999999999999</v>
      </c>
      <c r="G3548" s="282">
        <v>66.42</v>
      </c>
    </row>
    <row r="3549" spans="1:7" ht="51">
      <c r="A3549" s="351" t="s">
        <v>6831</v>
      </c>
      <c r="B3549" s="352"/>
      <c r="C3549" s="351" t="s">
        <v>6832</v>
      </c>
      <c r="D3549" s="354" t="s">
        <v>2</v>
      </c>
      <c r="E3549" s="282">
        <v>64</v>
      </c>
      <c r="F3549" s="282">
        <v>22.19</v>
      </c>
      <c r="G3549" s="282">
        <v>86.19</v>
      </c>
    </row>
    <row r="3550" spans="1:7" ht="51">
      <c r="A3550" s="351" t="s">
        <v>6833</v>
      </c>
      <c r="B3550" s="352"/>
      <c r="C3550" s="351" t="s">
        <v>6834</v>
      </c>
      <c r="D3550" s="354" t="s">
        <v>2</v>
      </c>
      <c r="E3550" s="282">
        <v>89.22</v>
      </c>
      <c r="F3550" s="282">
        <v>27.74</v>
      </c>
      <c r="G3550" s="282">
        <v>116.96</v>
      </c>
    </row>
    <row r="3551" spans="1:7" ht="38.25">
      <c r="A3551" s="351" t="s">
        <v>6835</v>
      </c>
      <c r="B3551" s="352"/>
      <c r="C3551" s="351" t="s">
        <v>6836</v>
      </c>
      <c r="D3551" s="354" t="s">
        <v>2</v>
      </c>
      <c r="E3551" s="282">
        <v>277.39999999999998</v>
      </c>
      <c r="F3551" s="282">
        <v>46.23</v>
      </c>
      <c r="G3551" s="282">
        <v>323.63</v>
      </c>
    </row>
    <row r="3552" spans="1:7" ht="12.75">
      <c r="A3552" s="357" t="s">
        <v>6837</v>
      </c>
      <c r="B3552" s="358" t="s">
        <v>8521</v>
      </c>
      <c r="C3552" s="358" t="s">
        <v>8521</v>
      </c>
      <c r="D3552" s="359"/>
      <c r="E3552" s="360"/>
      <c r="F3552" s="360"/>
      <c r="G3552" s="360"/>
    </row>
    <row r="3553" spans="1:7" ht="38.25">
      <c r="A3553" s="351" t="s">
        <v>6838</v>
      </c>
      <c r="B3553" s="352"/>
      <c r="C3553" s="351" t="s">
        <v>6839</v>
      </c>
      <c r="D3553" s="354" t="s">
        <v>2</v>
      </c>
      <c r="E3553" s="282">
        <v>231.14</v>
      </c>
      <c r="F3553" s="282">
        <v>22.19</v>
      </c>
      <c r="G3553" s="282">
        <v>253.33</v>
      </c>
    </row>
    <row r="3554" spans="1:7" ht="38.25">
      <c r="A3554" s="351" t="s">
        <v>6840</v>
      </c>
      <c r="B3554" s="352"/>
      <c r="C3554" s="351" t="s">
        <v>6841</v>
      </c>
      <c r="D3554" s="354" t="s">
        <v>2</v>
      </c>
      <c r="E3554" s="282">
        <v>284.88</v>
      </c>
      <c r="F3554" s="282">
        <v>27.74</v>
      </c>
      <c r="G3554" s="282">
        <v>312.62</v>
      </c>
    </row>
    <row r="3555" spans="1:7" ht="38.25">
      <c r="A3555" s="351" t="s">
        <v>6842</v>
      </c>
      <c r="B3555" s="352"/>
      <c r="C3555" s="351" t="s">
        <v>6843</v>
      </c>
      <c r="D3555" s="354" t="s">
        <v>2</v>
      </c>
      <c r="E3555" s="282">
        <v>521.67999999999995</v>
      </c>
      <c r="F3555" s="282">
        <v>36.979999999999997</v>
      </c>
      <c r="G3555" s="282">
        <v>558.66</v>
      </c>
    </row>
    <row r="3556" spans="1:7" ht="38.25">
      <c r="A3556" s="351" t="s">
        <v>6844</v>
      </c>
      <c r="B3556" s="352"/>
      <c r="C3556" s="351" t="s">
        <v>6845</v>
      </c>
      <c r="D3556" s="354" t="s">
        <v>2</v>
      </c>
      <c r="E3556" s="282">
        <v>709.32</v>
      </c>
      <c r="F3556" s="282">
        <v>46.23</v>
      </c>
      <c r="G3556" s="282">
        <v>755.55</v>
      </c>
    </row>
    <row r="3557" spans="1:7" ht="12.75">
      <c r="A3557" s="357" t="s">
        <v>6846</v>
      </c>
      <c r="B3557" s="358" t="s">
        <v>8522</v>
      </c>
      <c r="C3557" s="358" t="s">
        <v>8522</v>
      </c>
      <c r="D3557" s="359"/>
      <c r="E3557" s="360"/>
      <c r="F3557" s="360"/>
      <c r="G3557" s="360"/>
    </row>
    <row r="3558" spans="1:7" ht="51">
      <c r="A3558" s="351" t="s">
        <v>6847</v>
      </c>
      <c r="B3558" s="352"/>
      <c r="C3558" s="351" t="s">
        <v>6848</v>
      </c>
      <c r="D3558" s="354" t="s">
        <v>2</v>
      </c>
      <c r="E3558" s="282">
        <v>365.77</v>
      </c>
      <c r="F3558" s="282">
        <v>16.649999999999999</v>
      </c>
      <c r="G3558" s="282">
        <v>382.42</v>
      </c>
    </row>
    <row r="3559" spans="1:7" ht="12.75">
      <c r="A3559" s="357" t="s">
        <v>6849</v>
      </c>
      <c r="B3559" s="358" t="s">
        <v>8523</v>
      </c>
      <c r="C3559" s="358" t="s">
        <v>8523</v>
      </c>
      <c r="D3559" s="359"/>
      <c r="E3559" s="360"/>
      <c r="F3559" s="360"/>
      <c r="G3559" s="360"/>
    </row>
    <row r="3560" spans="1:7" ht="38.25">
      <c r="A3560" s="351" t="s">
        <v>6850</v>
      </c>
      <c r="B3560" s="352"/>
      <c r="C3560" s="351" t="s">
        <v>6851</v>
      </c>
      <c r="D3560" s="354" t="s">
        <v>2</v>
      </c>
      <c r="E3560" s="282">
        <v>378.3</v>
      </c>
      <c r="F3560" s="282">
        <v>77.13</v>
      </c>
      <c r="G3560" s="282">
        <v>455.43</v>
      </c>
    </row>
    <row r="3561" spans="1:7" ht="25.5">
      <c r="A3561" s="351" t="s">
        <v>6852</v>
      </c>
      <c r="B3561" s="352"/>
      <c r="C3561" s="351" t="s">
        <v>6853</v>
      </c>
      <c r="D3561" s="354" t="s">
        <v>2</v>
      </c>
      <c r="E3561" s="282">
        <v>150.88999999999999</v>
      </c>
      <c r="F3561" s="282">
        <v>7.39</v>
      </c>
      <c r="G3561" s="282">
        <v>158.28</v>
      </c>
    </row>
    <row r="3562" spans="1:7" ht="25.5">
      <c r="A3562" s="351" t="s">
        <v>210</v>
      </c>
      <c r="B3562" s="352"/>
      <c r="C3562" s="351" t="s">
        <v>211</v>
      </c>
      <c r="D3562" s="354" t="s">
        <v>2</v>
      </c>
      <c r="E3562" s="282">
        <v>117.73</v>
      </c>
      <c r="F3562" s="282">
        <v>18.5</v>
      </c>
      <c r="G3562" s="282">
        <v>136.22999999999999</v>
      </c>
    </row>
    <row r="3563" spans="1:7" ht="51">
      <c r="A3563" s="351" t="s">
        <v>6854</v>
      </c>
      <c r="B3563" s="352"/>
      <c r="C3563" s="351" t="s">
        <v>8524</v>
      </c>
      <c r="D3563" s="354" t="s">
        <v>2</v>
      </c>
      <c r="E3563" s="282">
        <v>7549.31</v>
      </c>
      <c r="F3563" s="282">
        <v>77.13</v>
      </c>
      <c r="G3563" s="282">
        <v>7626.44</v>
      </c>
    </row>
    <row r="3564" spans="1:7" ht="12.75">
      <c r="A3564" s="357" t="s">
        <v>6855</v>
      </c>
      <c r="B3564" s="358" t="s">
        <v>8525</v>
      </c>
      <c r="C3564" s="358" t="s">
        <v>8525</v>
      </c>
      <c r="D3564" s="359"/>
      <c r="E3564" s="360"/>
      <c r="F3564" s="360"/>
      <c r="G3564" s="360"/>
    </row>
    <row r="3565" spans="1:7" ht="25.5">
      <c r="A3565" s="351" t="s">
        <v>6856</v>
      </c>
      <c r="B3565" s="352"/>
      <c r="C3565" s="351" t="s">
        <v>6857</v>
      </c>
      <c r="D3565" s="354" t="s">
        <v>2</v>
      </c>
      <c r="E3565" s="282">
        <v>1666.85</v>
      </c>
      <c r="F3565" s="282">
        <v>127.69</v>
      </c>
      <c r="G3565" s="282">
        <v>1794.54</v>
      </c>
    </row>
    <row r="3566" spans="1:7" ht="25.5">
      <c r="A3566" s="351" t="s">
        <v>6858</v>
      </c>
      <c r="B3566" s="352"/>
      <c r="C3566" s="351" t="s">
        <v>6859</v>
      </c>
      <c r="D3566" s="354" t="s">
        <v>2</v>
      </c>
      <c r="E3566" s="282">
        <v>590.87</v>
      </c>
      <c r="F3566" s="282">
        <v>127.69</v>
      </c>
      <c r="G3566" s="282">
        <v>718.56</v>
      </c>
    </row>
    <row r="3567" spans="1:7" ht="25.5">
      <c r="A3567" s="351" t="s">
        <v>6860</v>
      </c>
      <c r="B3567" s="352"/>
      <c r="C3567" s="351" t="s">
        <v>6861</v>
      </c>
      <c r="D3567" s="354" t="s">
        <v>2</v>
      </c>
      <c r="E3567" s="282">
        <v>746.61</v>
      </c>
      <c r="F3567" s="282">
        <v>46.23</v>
      </c>
      <c r="G3567" s="282">
        <v>792.84</v>
      </c>
    </row>
    <row r="3568" spans="1:7" ht="38.25">
      <c r="A3568" s="351" t="s">
        <v>6862</v>
      </c>
      <c r="B3568" s="352"/>
      <c r="C3568" s="351" t="s">
        <v>6863</v>
      </c>
      <c r="D3568" s="354" t="s">
        <v>2</v>
      </c>
      <c r="E3568" s="282">
        <v>752.81</v>
      </c>
      <c r="F3568" s="282">
        <v>82.73</v>
      </c>
      <c r="G3568" s="282">
        <v>835.54</v>
      </c>
    </row>
    <row r="3569" spans="1:7" ht="38.25">
      <c r="A3569" s="351" t="s">
        <v>6864</v>
      </c>
      <c r="B3569" s="352"/>
      <c r="C3569" s="351" t="s">
        <v>6865</v>
      </c>
      <c r="D3569" s="354" t="s">
        <v>2</v>
      </c>
      <c r="E3569" s="282">
        <v>1089.7</v>
      </c>
      <c r="F3569" s="282">
        <v>82.73</v>
      </c>
      <c r="G3569" s="282">
        <v>1172.43</v>
      </c>
    </row>
    <row r="3570" spans="1:7" ht="25.5">
      <c r="A3570" s="351" t="s">
        <v>6866</v>
      </c>
      <c r="B3570" s="352"/>
      <c r="C3570" s="351" t="s">
        <v>6867</v>
      </c>
      <c r="D3570" s="354" t="s">
        <v>2</v>
      </c>
      <c r="E3570" s="282">
        <v>4311.8100000000004</v>
      </c>
      <c r="F3570" s="282">
        <v>127.69</v>
      </c>
      <c r="G3570" s="282">
        <v>4439.5</v>
      </c>
    </row>
    <row r="3571" spans="1:7" ht="25.5">
      <c r="A3571" s="351" t="s">
        <v>6868</v>
      </c>
      <c r="B3571" s="352"/>
      <c r="C3571" s="351" t="s">
        <v>6869</v>
      </c>
      <c r="D3571" s="354" t="s">
        <v>2</v>
      </c>
      <c r="E3571" s="282">
        <v>604.15</v>
      </c>
      <c r="F3571" s="282">
        <v>127.69</v>
      </c>
      <c r="G3571" s="282">
        <v>731.84</v>
      </c>
    </row>
    <row r="3572" spans="1:7" ht="25.5">
      <c r="A3572" s="351" t="s">
        <v>6870</v>
      </c>
      <c r="B3572" s="352"/>
      <c r="C3572" s="351" t="s">
        <v>6871</v>
      </c>
      <c r="D3572" s="354" t="s">
        <v>2</v>
      </c>
      <c r="E3572" s="282">
        <v>1095.3599999999999</v>
      </c>
      <c r="F3572" s="282">
        <v>127.69</v>
      </c>
      <c r="G3572" s="282">
        <v>1223.05</v>
      </c>
    </row>
    <row r="3573" spans="1:7" ht="25.5">
      <c r="A3573" s="351" t="s">
        <v>6872</v>
      </c>
      <c r="B3573" s="352"/>
      <c r="C3573" s="351" t="s">
        <v>6873</v>
      </c>
      <c r="D3573" s="354" t="s">
        <v>2</v>
      </c>
      <c r="E3573" s="282">
        <v>600.42999999999995</v>
      </c>
      <c r="F3573" s="282">
        <v>11.1</v>
      </c>
      <c r="G3573" s="282">
        <v>611.53</v>
      </c>
    </row>
    <row r="3574" spans="1:7" ht="25.5">
      <c r="A3574" s="351" t="s">
        <v>6874</v>
      </c>
      <c r="B3574" s="352"/>
      <c r="C3574" s="351" t="s">
        <v>6875</v>
      </c>
      <c r="D3574" s="354" t="s">
        <v>2</v>
      </c>
      <c r="E3574" s="282">
        <v>1451.06</v>
      </c>
      <c r="F3574" s="282">
        <v>16.260000000000002</v>
      </c>
      <c r="G3574" s="282">
        <v>1467.32</v>
      </c>
    </row>
    <row r="3575" spans="1:7" ht="12.75">
      <c r="A3575" s="357" t="s">
        <v>6876</v>
      </c>
      <c r="B3575" s="358" t="s">
        <v>8526</v>
      </c>
      <c r="C3575" s="358" t="s">
        <v>8526</v>
      </c>
      <c r="D3575" s="359"/>
      <c r="E3575" s="360"/>
      <c r="F3575" s="360"/>
      <c r="G3575" s="360"/>
    </row>
    <row r="3576" spans="1:7" ht="25.5">
      <c r="A3576" s="351" t="s">
        <v>6877</v>
      </c>
      <c r="B3576" s="352"/>
      <c r="C3576" s="351" t="s">
        <v>6878</v>
      </c>
      <c r="D3576" s="354" t="s">
        <v>2</v>
      </c>
      <c r="E3576" s="282">
        <v>6.89</v>
      </c>
      <c r="F3576" s="282">
        <v>16.649999999999999</v>
      </c>
      <c r="G3576" s="282">
        <v>23.54</v>
      </c>
    </row>
    <row r="3577" spans="1:7" ht="38.25">
      <c r="A3577" s="351" t="s">
        <v>6879</v>
      </c>
      <c r="B3577" s="352"/>
      <c r="C3577" s="351" t="s">
        <v>6880</v>
      </c>
      <c r="D3577" s="354" t="s">
        <v>2</v>
      </c>
      <c r="E3577" s="282">
        <v>30.92</v>
      </c>
      <c r="F3577" s="282">
        <v>16.649999999999999</v>
      </c>
      <c r="G3577" s="282">
        <v>47.57</v>
      </c>
    </row>
    <row r="3578" spans="1:7" ht="12.75">
      <c r="A3578" s="357" t="s">
        <v>6881</v>
      </c>
      <c r="B3578" s="358" t="s">
        <v>8527</v>
      </c>
      <c r="C3578" s="358" t="s">
        <v>8527</v>
      </c>
      <c r="D3578" s="359"/>
      <c r="E3578" s="360"/>
      <c r="F3578" s="360"/>
      <c r="G3578" s="360"/>
    </row>
    <row r="3579" spans="1:7" ht="12.75">
      <c r="A3579" s="351" t="s">
        <v>6882</v>
      </c>
      <c r="B3579" s="352"/>
      <c r="C3579" s="351" t="s">
        <v>6883</v>
      </c>
      <c r="D3579" s="354" t="s">
        <v>2</v>
      </c>
      <c r="E3579" s="282">
        <v>66.67</v>
      </c>
      <c r="F3579" s="282">
        <v>5.55</v>
      </c>
      <c r="G3579" s="282">
        <v>72.22</v>
      </c>
    </row>
    <row r="3580" spans="1:7" ht="25.5">
      <c r="A3580" s="351" t="s">
        <v>6884</v>
      </c>
      <c r="B3580" s="352"/>
      <c r="C3580" s="351" t="s">
        <v>6885</v>
      </c>
      <c r="D3580" s="354" t="s">
        <v>2</v>
      </c>
      <c r="E3580" s="282">
        <v>230.84</v>
      </c>
      <c r="F3580" s="282">
        <v>46.23</v>
      </c>
      <c r="G3580" s="282">
        <v>277.07</v>
      </c>
    </row>
    <row r="3581" spans="1:7" ht="38.25">
      <c r="A3581" s="351" t="s">
        <v>6886</v>
      </c>
      <c r="B3581" s="352"/>
      <c r="C3581" s="351" t="s">
        <v>6887</v>
      </c>
      <c r="D3581" s="354" t="s">
        <v>2</v>
      </c>
      <c r="E3581" s="282">
        <v>406.88</v>
      </c>
      <c r="F3581" s="282">
        <v>46.23</v>
      </c>
      <c r="G3581" s="282">
        <v>453.11</v>
      </c>
    </row>
    <row r="3582" spans="1:7" ht="38.25">
      <c r="A3582" s="351" t="s">
        <v>6888</v>
      </c>
      <c r="B3582" s="352"/>
      <c r="C3582" s="351" t="s">
        <v>6889</v>
      </c>
      <c r="D3582" s="354" t="s">
        <v>2</v>
      </c>
      <c r="E3582" s="282">
        <v>28.06</v>
      </c>
      <c r="F3582" s="282">
        <v>7.78</v>
      </c>
      <c r="G3582" s="282">
        <v>35.840000000000003</v>
      </c>
    </row>
    <row r="3583" spans="1:7" ht="25.5">
      <c r="A3583" s="351" t="s">
        <v>6890</v>
      </c>
      <c r="B3583" s="352"/>
      <c r="C3583" s="351" t="s">
        <v>6891</v>
      </c>
      <c r="D3583" s="354" t="s">
        <v>2</v>
      </c>
      <c r="E3583" s="282">
        <v>533.16</v>
      </c>
      <c r="F3583" s="282">
        <v>25.92</v>
      </c>
      <c r="G3583" s="282">
        <v>559.08000000000004</v>
      </c>
    </row>
    <row r="3584" spans="1:7" ht="25.5">
      <c r="A3584" s="351" t="s">
        <v>6892</v>
      </c>
      <c r="B3584" s="352"/>
      <c r="C3584" s="351" t="s">
        <v>6893</v>
      </c>
      <c r="D3584" s="354" t="s">
        <v>2</v>
      </c>
      <c r="E3584" s="282">
        <v>249.67</v>
      </c>
      <c r="F3584" s="282">
        <v>25.92</v>
      </c>
      <c r="G3584" s="282">
        <v>275.58999999999997</v>
      </c>
    </row>
    <row r="3585" spans="1:7" ht="25.5">
      <c r="A3585" s="351" t="s">
        <v>6894</v>
      </c>
      <c r="B3585" s="352"/>
      <c r="C3585" s="351" t="s">
        <v>6895</v>
      </c>
      <c r="D3585" s="354" t="s">
        <v>2</v>
      </c>
      <c r="E3585" s="282">
        <v>60.04</v>
      </c>
      <c r="F3585" s="282">
        <v>18.5</v>
      </c>
      <c r="G3585" s="282">
        <v>78.540000000000006</v>
      </c>
    </row>
    <row r="3586" spans="1:7" ht="25.5">
      <c r="A3586" s="351" t="s">
        <v>8528</v>
      </c>
      <c r="B3586" s="352"/>
      <c r="C3586" s="351" t="s">
        <v>8529</v>
      </c>
      <c r="D3586" s="354" t="s">
        <v>2</v>
      </c>
      <c r="E3586" s="282">
        <v>2994.66</v>
      </c>
      <c r="F3586" s="282">
        <v>110.94</v>
      </c>
      <c r="G3586" s="282">
        <v>3105.6</v>
      </c>
    </row>
    <row r="3587" spans="1:7" ht="25.5">
      <c r="A3587" s="351" t="s">
        <v>6896</v>
      </c>
      <c r="B3587" s="352"/>
      <c r="C3587" s="351" t="s">
        <v>6897</v>
      </c>
      <c r="D3587" s="354" t="s">
        <v>2</v>
      </c>
      <c r="E3587" s="282">
        <v>145.32</v>
      </c>
      <c r="F3587" s="282">
        <v>14.6</v>
      </c>
      <c r="G3587" s="282">
        <v>159.91999999999999</v>
      </c>
    </row>
    <row r="3588" spans="1:7" ht="38.25">
      <c r="A3588" s="351" t="s">
        <v>6898</v>
      </c>
      <c r="B3588" s="352"/>
      <c r="C3588" s="351" t="s">
        <v>8530</v>
      </c>
      <c r="D3588" s="354" t="s">
        <v>2</v>
      </c>
      <c r="E3588" s="282">
        <v>228.65</v>
      </c>
      <c r="F3588" s="282">
        <v>43.78</v>
      </c>
      <c r="G3588" s="282">
        <v>272.43</v>
      </c>
    </row>
    <row r="3589" spans="1:7" ht="25.5">
      <c r="A3589" s="351" t="s">
        <v>6899</v>
      </c>
      <c r="B3589" s="352"/>
      <c r="C3589" s="351" t="s">
        <v>6900</v>
      </c>
      <c r="D3589" s="354" t="s">
        <v>2</v>
      </c>
      <c r="E3589" s="282">
        <v>138.36000000000001</v>
      </c>
      <c r="F3589" s="282">
        <v>46.23</v>
      </c>
      <c r="G3589" s="282">
        <v>184.59</v>
      </c>
    </row>
    <row r="3590" spans="1:7" ht="25.5">
      <c r="A3590" s="351" t="s">
        <v>6901</v>
      </c>
      <c r="B3590" s="352"/>
      <c r="C3590" s="351" t="s">
        <v>6902</v>
      </c>
      <c r="D3590" s="354" t="s">
        <v>2</v>
      </c>
      <c r="E3590" s="282">
        <v>192.8</v>
      </c>
      <c r="F3590" s="282">
        <v>46.23</v>
      </c>
      <c r="G3590" s="282">
        <v>239.03</v>
      </c>
    </row>
    <row r="3591" spans="1:7" ht="12.75">
      <c r="A3591" s="361" t="s">
        <v>6903</v>
      </c>
      <c r="B3591" s="361" t="s">
        <v>8531</v>
      </c>
      <c r="C3591" s="361" t="s">
        <v>8531</v>
      </c>
      <c r="D3591" s="362"/>
      <c r="E3591" s="363"/>
      <c r="F3591" s="363"/>
      <c r="G3591" s="363"/>
    </row>
    <row r="3592" spans="1:7" ht="12.75">
      <c r="A3592" s="348" t="s">
        <v>6904</v>
      </c>
      <c r="B3592" s="348" t="s">
        <v>8532</v>
      </c>
      <c r="C3592" s="348" t="s">
        <v>8532</v>
      </c>
      <c r="D3592" s="349"/>
      <c r="E3592" s="350"/>
      <c r="F3592" s="350"/>
      <c r="G3592" s="350"/>
    </row>
    <row r="3593" spans="1:7" ht="25.5">
      <c r="A3593" s="351" t="s">
        <v>6905</v>
      </c>
      <c r="B3593" s="352"/>
      <c r="C3593" s="351" t="s">
        <v>6906</v>
      </c>
      <c r="D3593" s="354" t="s">
        <v>2</v>
      </c>
      <c r="E3593" s="282">
        <v>257.06</v>
      </c>
      <c r="F3593" s="282">
        <v>36.979999999999997</v>
      </c>
      <c r="G3593" s="282">
        <v>294.04000000000002</v>
      </c>
    </row>
    <row r="3594" spans="1:7" ht="25.5">
      <c r="A3594" s="351" t="s">
        <v>6907</v>
      </c>
      <c r="B3594" s="352"/>
      <c r="C3594" s="351" t="s">
        <v>6908</v>
      </c>
      <c r="D3594" s="354" t="s">
        <v>2</v>
      </c>
      <c r="E3594" s="282">
        <v>415.97</v>
      </c>
      <c r="F3594" s="282">
        <v>36.979999999999997</v>
      </c>
      <c r="G3594" s="282">
        <v>452.95</v>
      </c>
    </row>
    <row r="3595" spans="1:7" ht="25.5">
      <c r="A3595" s="351" t="s">
        <v>6909</v>
      </c>
      <c r="B3595" s="352"/>
      <c r="C3595" s="351" t="s">
        <v>6910</v>
      </c>
      <c r="D3595" s="354" t="s">
        <v>2</v>
      </c>
      <c r="E3595" s="282">
        <v>645.97</v>
      </c>
      <c r="F3595" s="282">
        <v>51.83</v>
      </c>
      <c r="G3595" s="282">
        <v>697.8</v>
      </c>
    </row>
    <row r="3596" spans="1:7" ht="25.5">
      <c r="A3596" s="351" t="s">
        <v>6911</v>
      </c>
      <c r="B3596" s="352"/>
      <c r="C3596" s="351" t="s">
        <v>6912</v>
      </c>
      <c r="D3596" s="354" t="s">
        <v>2</v>
      </c>
      <c r="E3596" s="282">
        <v>775.46</v>
      </c>
      <c r="F3596" s="282">
        <v>51.83</v>
      </c>
      <c r="G3596" s="282">
        <v>827.29</v>
      </c>
    </row>
    <row r="3597" spans="1:7" ht="25.5">
      <c r="A3597" s="351" t="s">
        <v>6913</v>
      </c>
      <c r="B3597" s="352"/>
      <c r="C3597" s="351" t="s">
        <v>6914</v>
      </c>
      <c r="D3597" s="354" t="s">
        <v>2</v>
      </c>
      <c r="E3597" s="282">
        <v>1079.76</v>
      </c>
      <c r="F3597" s="282">
        <v>51.83</v>
      </c>
      <c r="G3597" s="282">
        <v>1131.5899999999999</v>
      </c>
    </row>
    <row r="3598" spans="1:7" ht="25.5">
      <c r="A3598" s="351" t="s">
        <v>6915</v>
      </c>
      <c r="B3598" s="352"/>
      <c r="C3598" s="351" t="s">
        <v>6916</v>
      </c>
      <c r="D3598" s="354" t="s">
        <v>2</v>
      </c>
      <c r="E3598" s="282">
        <v>1777.18</v>
      </c>
      <c r="F3598" s="282">
        <v>59.26</v>
      </c>
      <c r="G3598" s="282">
        <v>1836.44</v>
      </c>
    </row>
    <row r="3599" spans="1:7" ht="25.5">
      <c r="A3599" s="351" t="s">
        <v>6917</v>
      </c>
      <c r="B3599" s="352"/>
      <c r="C3599" s="351" t="s">
        <v>6918</v>
      </c>
      <c r="D3599" s="354" t="s">
        <v>2</v>
      </c>
      <c r="E3599" s="282">
        <v>3734.48</v>
      </c>
      <c r="F3599" s="282">
        <v>81.53</v>
      </c>
      <c r="G3599" s="282">
        <v>3816.01</v>
      </c>
    </row>
    <row r="3600" spans="1:7" ht="25.5">
      <c r="A3600" s="351" t="s">
        <v>6919</v>
      </c>
      <c r="B3600" s="352"/>
      <c r="C3600" s="351" t="s">
        <v>6920</v>
      </c>
      <c r="D3600" s="354" t="s">
        <v>2</v>
      </c>
      <c r="E3600" s="282">
        <v>5456.95</v>
      </c>
      <c r="F3600" s="282">
        <v>81.53</v>
      </c>
      <c r="G3600" s="282">
        <v>5538.48</v>
      </c>
    </row>
    <row r="3601" spans="1:7" ht="25.5">
      <c r="A3601" s="351" t="s">
        <v>6921</v>
      </c>
      <c r="B3601" s="352"/>
      <c r="C3601" s="351" t="s">
        <v>6922</v>
      </c>
      <c r="D3601" s="354" t="s">
        <v>2</v>
      </c>
      <c r="E3601" s="282">
        <v>7525</v>
      </c>
      <c r="F3601" s="282">
        <v>111.23</v>
      </c>
      <c r="G3601" s="282">
        <v>7636.23</v>
      </c>
    </row>
    <row r="3602" spans="1:7" ht="25.5">
      <c r="A3602" s="351" t="s">
        <v>6923</v>
      </c>
      <c r="B3602" s="352"/>
      <c r="C3602" s="351" t="s">
        <v>6924</v>
      </c>
      <c r="D3602" s="354" t="s">
        <v>2</v>
      </c>
      <c r="E3602" s="282">
        <v>10337.5</v>
      </c>
      <c r="F3602" s="282">
        <v>111.23</v>
      </c>
      <c r="G3602" s="282">
        <v>10448.73</v>
      </c>
    </row>
    <row r="3603" spans="1:7" ht="51">
      <c r="A3603" s="351" t="s">
        <v>6925</v>
      </c>
      <c r="B3603" s="352"/>
      <c r="C3603" s="351" t="s">
        <v>6926</v>
      </c>
      <c r="D3603" s="354" t="s">
        <v>2</v>
      </c>
      <c r="E3603" s="282">
        <v>6169.23</v>
      </c>
      <c r="F3603" s="282">
        <v>59.26</v>
      </c>
      <c r="G3603" s="282">
        <v>6228.49</v>
      </c>
    </row>
    <row r="3604" spans="1:7" ht="51">
      <c r="A3604" s="351" t="s">
        <v>6927</v>
      </c>
      <c r="B3604" s="352"/>
      <c r="C3604" s="351" t="s">
        <v>6928</v>
      </c>
      <c r="D3604" s="354" t="s">
        <v>2</v>
      </c>
      <c r="E3604" s="282">
        <v>9538.92</v>
      </c>
      <c r="F3604" s="282">
        <v>81.53</v>
      </c>
      <c r="G3604" s="282">
        <v>9620.4500000000007</v>
      </c>
    </row>
    <row r="3605" spans="1:7" ht="25.5">
      <c r="A3605" s="351" t="s">
        <v>6929</v>
      </c>
      <c r="B3605" s="352"/>
      <c r="C3605" s="351" t="s">
        <v>6930</v>
      </c>
      <c r="D3605" s="354" t="s">
        <v>2</v>
      </c>
      <c r="E3605" s="282">
        <v>468.19</v>
      </c>
      <c r="F3605" s="282">
        <v>51.83</v>
      </c>
      <c r="G3605" s="282">
        <v>520.02</v>
      </c>
    </row>
    <row r="3606" spans="1:7" ht="25.5">
      <c r="A3606" s="351" t="s">
        <v>6931</v>
      </c>
      <c r="B3606" s="352"/>
      <c r="C3606" s="351" t="s">
        <v>6932</v>
      </c>
      <c r="D3606" s="354" t="s">
        <v>2</v>
      </c>
      <c r="E3606" s="282">
        <v>365.52</v>
      </c>
      <c r="F3606" s="282">
        <v>51.83</v>
      </c>
      <c r="G3606" s="282">
        <v>417.35</v>
      </c>
    </row>
    <row r="3607" spans="1:7" ht="12.75">
      <c r="A3607" s="357" t="s">
        <v>6933</v>
      </c>
      <c r="B3607" s="358" t="s">
        <v>8533</v>
      </c>
      <c r="C3607" s="358" t="s">
        <v>8533</v>
      </c>
      <c r="D3607" s="359"/>
      <c r="E3607" s="360"/>
      <c r="F3607" s="360"/>
      <c r="G3607" s="360"/>
    </row>
    <row r="3608" spans="1:7" ht="25.5">
      <c r="A3608" s="351" t="s">
        <v>6934</v>
      </c>
      <c r="B3608" s="352"/>
      <c r="C3608" s="351" t="s">
        <v>6935</v>
      </c>
      <c r="D3608" s="354" t="s">
        <v>1</v>
      </c>
      <c r="E3608" s="282">
        <v>1951.27</v>
      </c>
      <c r="F3608" s="282">
        <v>51.83</v>
      </c>
      <c r="G3608" s="282">
        <v>2003.1</v>
      </c>
    </row>
    <row r="3609" spans="1:7" ht="25.5">
      <c r="A3609" s="351" t="s">
        <v>6936</v>
      </c>
      <c r="B3609" s="352"/>
      <c r="C3609" s="351" t="s">
        <v>6937</v>
      </c>
      <c r="D3609" s="354" t="s">
        <v>1</v>
      </c>
      <c r="E3609" s="282">
        <v>3545.38</v>
      </c>
      <c r="F3609" s="282">
        <v>51.83</v>
      </c>
      <c r="G3609" s="282">
        <v>3597.21</v>
      </c>
    </row>
    <row r="3610" spans="1:7" ht="25.5">
      <c r="A3610" s="351" t="s">
        <v>6938</v>
      </c>
      <c r="B3610" s="352"/>
      <c r="C3610" s="351" t="s">
        <v>6939</v>
      </c>
      <c r="D3610" s="354" t="s">
        <v>1</v>
      </c>
      <c r="E3610" s="282">
        <v>5326.39</v>
      </c>
      <c r="F3610" s="282">
        <v>51.83</v>
      </c>
      <c r="G3610" s="282">
        <v>5378.22</v>
      </c>
    </row>
    <row r="3611" spans="1:7" ht="25.5">
      <c r="A3611" s="351" t="s">
        <v>6940</v>
      </c>
      <c r="B3611" s="352"/>
      <c r="C3611" s="351" t="s">
        <v>6941</v>
      </c>
      <c r="D3611" s="354" t="s">
        <v>1</v>
      </c>
      <c r="E3611" s="282">
        <v>9406.2000000000007</v>
      </c>
      <c r="F3611" s="282">
        <v>51.83</v>
      </c>
      <c r="G3611" s="282">
        <v>9458.0300000000007</v>
      </c>
    </row>
    <row r="3612" spans="1:7" ht="12.75">
      <c r="A3612" s="357" t="s">
        <v>6942</v>
      </c>
      <c r="B3612" s="358" t="s">
        <v>8534</v>
      </c>
      <c r="C3612" s="358" t="s">
        <v>8534</v>
      </c>
      <c r="D3612" s="359"/>
      <c r="E3612" s="360"/>
      <c r="F3612" s="360"/>
      <c r="G3612" s="360"/>
    </row>
    <row r="3613" spans="1:7" ht="51">
      <c r="A3613" s="351" t="s">
        <v>6943</v>
      </c>
      <c r="B3613" s="352"/>
      <c r="C3613" s="351" t="s">
        <v>6944</v>
      </c>
      <c r="D3613" s="354" t="s">
        <v>16</v>
      </c>
      <c r="E3613" s="282">
        <v>19740.28</v>
      </c>
      <c r="F3613" s="282">
        <v>2834.65</v>
      </c>
      <c r="G3613" s="282">
        <v>22574.93</v>
      </c>
    </row>
    <row r="3614" spans="1:7" ht="51">
      <c r="A3614" s="351" t="s">
        <v>6945</v>
      </c>
      <c r="B3614" s="352"/>
      <c r="C3614" s="351" t="s">
        <v>6946</v>
      </c>
      <c r="D3614" s="354" t="s">
        <v>16</v>
      </c>
      <c r="E3614" s="282">
        <v>27716.19</v>
      </c>
      <c r="F3614" s="282">
        <v>4798.3999999999996</v>
      </c>
      <c r="G3614" s="282">
        <v>32514.59</v>
      </c>
    </row>
    <row r="3615" spans="1:7" ht="12.75">
      <c r="A3615" s="357" t="s">
        <v>6947</v>
      </c>
      <c r="B3615" s="358" t="s">
        <v>8535</v>
      </c>
      <c r="C3615" s="358" t="s">
        <v>8535</v>
      </c>
      <c r="D3615" s="359"/>
      <c r="E3615" s="360"/>
      <c r="F3615" s="360"/>
      <c r="G3615" s="360"/>
    </row>
    <row r="3616" spans="1:7" ht="12.75">
      <c r="A3616" s="351" t="s">
        <v>6948</v>
      </c>
      <c r="B3616" s="352"/>
      <c r="C3616" s="351" t="s">
        <v>6949</v>
      </c>
      <c r="D3616" s="354" t="s">
        <v>2</v>
      </c>
      <c r="E3616" s="282">
        <v>50.64</v>
      </c>
      <c r="F3616" s="282">
        <v>11.1</v>
      </c>
      <c r="G3616" s="282">
        <v>61.74</v>
      </c>
    </row>
    <row r="3617" spans="1:7" ht="12.75">
      <c r="A3617" s="351" t="s">
        <v>6950</v>
      </c>
      <c r="B3617" s="352"/>
      <c r="C3617" s="351" t="s">
        <v>6951</v>
      </c>
      <c r="D3617" s="354" t="s">
        <v>2</v>
      </c>
      <c r="E3617" s="282">
        <v>67.400000000000006</v>
      </c>
      <c r="F3617" s="282">
        <v>14.79</v>
      </c>
      <c r="G3617" s="282">
        <v>82.19</v>
      </c>
    </row>
    <row r="3618" spans="1:7" ht="12.75">
      <c r="A3618" s="351" t="s">
        <v>6952</v>
      </c>
      <c r="B3618" s="352"/>
      <c r="C3618" s="351" t="s">
        <v>6953</v>
      </c>
      <c r="D3618" s="354" t="s">
        <v>2</v>
      </c>
      <c r="E3618" s="282">
        <v>117.2</v>
      </c>
      <c r="F3618" s="282">
        <v>16.649999999999999</v>
      </c>
      <c r="G3618" s="282">
        <v>133.85</v>
      </c>
    </row>
    <row r="3619" spans="1:7" ht="12.75">
      <c r="A3619" s="351" t="s">
        <v>6954</v>
      </c>
      <c r="B3619" s="352"/>
      <c r="C3619" s="351" t="s">
        <v>6955</v>
      </c>
      <c r="D3619" s="354" t="s">
        <v>2</v>
      </c>
      <c r="E3619" s="282">
        <v>127.07</v>
      </c>
      <c r="F3619" s="282">
        <v>16.649999999999999</v>
      </c>
      <c r="G3619" s="282">
        <v>143.72</v>
      </c>
    </row>
    <row r="3620" spans="1:7" ht="12.75">
      <c r="A3620" s="351" t="s">
        <v>6956</v>
      </c>
      <c r="B3620" s="352"/>
      <c r="C3620" s="351" t="s">
        <v>6957</v>
      </c>
      <c r="D3620" s="354" t="s">
        <v>2</v>
      </c>
      <c r="E3620" s="282">
        <v>131.41999999999999</v>
      </c>
      <c r="F3620" s="282">
        <v>22.19</v>
      </c>
      <c r="G3620" s="282">
        <v>153.61000000000001</v>
      </c>
    </row>
    <row r="3621" spans="1:7" ht="12.75">
      <c r="A3621" s="351" t="s">
        <v>6958</v>
      </c>
      <c r="B3621" s="352"/>
      <c r="C3621" s="351" t="s">
        <v>6959</v>
      </c>
      <c r="D3621" s="354" t="s">
        <v>2</v>
      </c>
      <c r="E3621" s="282">
        <v>688.71</v>
      </c>
      <c r="F3621" s="282">
        <v>16.649999999999999</v>
      </c>
      <c r="G3621" s="282">
        <v>705.36</v>
      </c>
    </row>
    <row r="3622" spans="1:7" ht="25.5">
      <c r="A3622" s="351" t="s">
        <v>6960</v>
      </c>
      <c r="B3622" s="352"/>
      <c r="C3622" s="351" t="s">
        <v>6961</v>
      </c>
      <c r="D3622" s="354" t="s">
        <v>2</v>
      </c>
      <c r="E3622" s="282">
        <v>1288.8499999999999</v>
      </c>
      <c r="F3622" s="282">
        <v>73.959999999999994</v>
      </c>
      <c r="G3622" s="282">
        <v>1362.81</v>
      </c>
    </row>
    <row r="3623" spans="1:7" ht="12.75">
      <c r="A3623" s="357" t="s">
        <v>6962</v>
      </c>
      <c r="B3623" s="358" t="s">
        <v>8536</v>
      </c>
      <c r="C3623" s="358" t="s">
        <v>8536</v>
      </c>
      <c r="D3623" s="359"/>
      <c r="E3623" s="360"/>
      <c r="F3623" s="360"/>
      <c r="G3623" s="360"/>
    </row>
    <row r="3624" spans="1:7" ht="12.75">
      <c r="A3624" s="351" t="s">
        <v>6963</v>
      </c>
      <c r="B3624" s="352"/>
      <c r="C3624" s="351" t="s">
        <v>6964</v>
      </c>
      <c r="D3624" s="354" t="s">
        <v>2</v>
      </c>
      <c r="E3624" s="282">
        <v>0</v>
      </c>
      <c r="F3624" s="282">
        <v>44.55</v>
      </c>
      <c r="G3624" s="282">
        <v>44.55</v>
      </c>
    </row>
    <row r="3625" spans="1:7" ht="25.5">
      <c r="A3625" s="351" t="s">
        <v>6965</v>
      </c>
      <c r="B3625" s="352"/>
      <c r="C3625" s="351" t="s">
        <v>6966</v>
      </c>
      <c r="D3625" s="354" t="s">
        <v>2</v>
      </c>
      <c r="E3625" s="282">
        <v>0</v>
      </c>
      <c r="F3625" s="282">
        <v>118.8</v>
      </c>
      <c r="G3625" s="282">
        <v>118.8</v>
      </c>
    </row>
    <row r="3626" spans="1:7" ht="25.5">
      <c r="A3626" s="351" t="s">
        <v>6967</v>
      </c>
      <c r="B3626" s="352"/>
      <c r="C3626" s="351" t="s">
        <v>6968</v>
      </c>
      <c r="D3626" s="354" t="s">
        <v>2</v>
      </c>
      <c r="E3626" s="282">
        <v>0</v>
      </c>
      <c r="F3626" s="282">
        <v>267.3</v>
      </c>
      <c r="G3626" s="282">
        <v>267.3</v>
      </c>
    </row>
    <row r="3627" spans="1:7" ht="12.75">
      <c r="A3627" s="361" t="s">
        <v>6969</v>
      </c>
      <c r="B3627" s="361" t="s">
        <v>8537</v>
      </c>
      <c r="C3627" s="361" t="s">
        <v>8537</v>
      </c>
      <c r="D3627" s="362"/>
      <c r="E3627" s="363"/>
      <c r="F3627" s="363"/>
      <c r="G3627" s="363"/>
    </row>
    <row r="3628" spans="1:7" ht="12.75">
      <c r="A3628" s="348" t="s">
        <v>6970</v>
      </c>
      <c r="B3628" s="348" t="s">
        <v>8538</v>
      </c>
      <c r="C3628" s="348" t="s">
        <v>8538</v>
      </c>
      <c r="D3628" s="349"/>
      <c r="E3628" s="350"/>
      <c r="F3628" s="350"/>
      <c r="G3628" s="350"/>
    </row>
    <row r="3629" spans="1:7" ht="25.5">
      <c r="A3629" s="351" t="s">
        <v>6971</v>
      </c>
      <c r="B3629" s="352"/>
      <c r="C3629" s="351" t="s">
        <v>6972</v>
      </c>
      <c r="D3629" s="354" t="s">
        <v>2</v>
      </c>
      <c r="E3629" s="282">
        <v>18.22</v>
      </c>
      <c r="F3629" s="282">
        <v>36.979999999999997</v>
      </c>
      <c r="G3629" s="282">
        <v>55.2</v>
      </c>
    </row>
    <row r="3630" spans="1:7" ht="25.5">
      <c r="A3630" s="351" t="s">
        <v>6973</v>
      </c>
      <c r="B3630" s="352"/>
      <c r="C3630" s="351" t="s">
        <v>6974</v>
      </c>
      <c r="D3630" s="354" t="s">
        <v>2</v>
      </c>
      <c r="E3630" s="282">
        <v>24.37</v>
      </c>
      <c r="F3630" s="282">
        <v>36.979999999999997</v>
      </c>
      <c r="G3630" s="282">
        <v>61.35</v>
      </c>
    </row>
    <row r="3631" spans="1:7" ht="25.5">
      <c r="A3631" s="351" t="s">
        <v>6975</v>
      </c>
      <c r="B3631" s="352"/>
      <c r="C3631" s="351" t="s">
        <v>6976</v>
      </c>
      <c r="D3631" s="354" t="s">
        <v>2</v>
      </c>
      <c r="E3631" s="282">
        <v>33.76</v>
      </c>
      <c r="F3631" s="282">
        <v>36.979999999999997</v>
      </c>
      <c r="G3631" s="282">
        <v>70.739999999999995</v>
      </c>
    </row>
    <row r="3632" spans="1:7" ht="25.5">
      <c r="A3632" s="351" t="s">
        <v>319</v>
      </c>
      <c r="B3632" s="352"/>
      <c r="C3632" s="351" t="s">
        <v>318</v>
      </c>
      <c r="D3632" s="354" t="s">
        <v>2</v>
      </c>
      <c r="E3632" s="282">
        <v>38.03</v>
      </c>
      <c r="F3632" s="282">
        <v>36.979999999999997</v>
      </c>
      <c r="G3632" s="282">
        <v>75.010000000000005</v>
      </c>
    </row>
    <row r="3633" spans="1:7" ht="25.5">
      <c r="A3633" s="351" t="s">
        <v>6977</v>
      </c>
      <c r="B3633" s="352"/>
      <c r="C3633" s="351" t="s">
        <v>6978</v>
      </c>
      <c r="D3633" s="354" t="s">
        <v>2</v>
      </c>
      <c r="E3633" s="282">
        <v>42.66</v>
      </c>
      <c r="F3633" s="282">
        <v>36.979999999999997</v>
      </c>
      <c r="G3633" s="282">
        <v>79.64</v>
      </c>
    </row>
    <row r="3634" spans="1:7" ht="25.5">
      <c r="A3634" s="351" t="s">
        <v>6979</v>
      </c>
      <c r="B3634" s="352"/>
      <c r="C3634" s="351" t="s">
        <v>6980</v>
      </c>
      <c r="D3634" s="354" t="s">
        <v>2</v>
      </c>
      <c r="E3634" s="282">
        <v>48.55</v>
      </c>
      <c r="F3634" s="282">
        <v>36.979999999999997</v>
      </c>
      <c r="G3634" s="282">
        <v>85.53</v>
      </c>
    </row>
    <row r="3635" spans="1:7" ht="12.75">
      <c r="A3635" s="357" t="s">
        <v>6981</v>
      </c>
      <c r="B3635" s="358" t="s">
        <v>8539</v>
      </c>
      <c r="C3635" s="358" t="s">
        <v>8539</v>
      </c>
      <c r="D3635" s="359"/>
      <c r="E3635" s="360"/>
      <c r="F3635" s="360"/>
      <c r="G3635" s="360"/>
    </row>
    <row r="3636" spans="1:7" ht="25.5">
      <c r="A3636" s="351" t="s">
        <v>6982</v>
      </c>
      <c r="B3636" s="352"/>
      <c r="C3636" s="351" t="s">
        <v>8540</v>
      </c>
      <c r="D3636" s="354" t="s">
        <v>2</v>
      </c>
      <c r="E3636" s="282">
        <v>62.29</v>
      </c>
      <c r="F3636" s="282">
        <v>165.12</v>
      </c>
      <c r="G3636" s="282">
        <v>227.41</v>
      </c>
    </row>
    <row r="3637" spans="1:7" ht="25.5">
      <c r="A3637" s="351" t="s">
        <v>6983</v>
      </c>
      <c r="B3637" s="352"/>
      <c r="C3637" s="351" t="s">
        <v>6984</v>
      </c>
      <c r="D3637" s="354" t="s">
        <v>2</v>
      </c>
      <c r="E3637" s="282">
        <v>281.52</v>
      </c>
      <c r="F3637" s="282">
        <v>36.979999999999997</v>
      </c>
      <c r="G3637" s="282">
        <v>318.5</v>
      </c>
    </row>
    <row r="3638" spans="1:7" ht="12.75">
      <c r="A3638" s="357" t="s">
        <v>6985</v>
      </c>
      <c r="B3638" s="358" t="s">
        <v>8541</v>
      </c>
      <c r="C3638" s="358" t="s">
        <v>8541</v>
      </c>
      <c r="D3638" s="359"/>
      <c r="E3638" s="360"/>
      <c r="F3638" s="360"/>
      <c r="G3638" s="360"/>
    </row>
    <row r="3639" spans="1:7" ht="25.5">
      <c r="A3639" s="351" t="s">
        <v>6986</v>
      </c>
      <c r="B3639" s="352"/>
      <c r="C3639" s="351" t="s">
        <v>6987</v>
      </c>
      <c r="D3639" s="354" t="s">
        <v>2</v>
      </c>
      <c r="E3639" s="282">
        <v>16.260000000000002</v>
      </c>
      <c r="F3639" s="282">
        <v>36.979999999999997</v>
      </c>
      <c r="G3639" s="282">
        <v>53.24</v>
      </c>
    </row>
    <row r="3640" spans="1:7" ht="12.75">
      <c r="A3640" s="357" t="s">
        <v>6988</v>
      </c>
      <c r="B3640" s="358" t="s">
        <v>8542</v>
      </c>
      <c r="C3640" s="358" t="s">
        <v>8542</v>
      </c>
      <c r="D3640" s="359"/>
      <c r="E3640" s="360"/>
      <c r="F3640" s="360"/>
      <c r="G3640" s="360"/>
    </row>
    <row r="3641" spans="1:7" ht="25.5">
      <c r="A3641" s="351" t="s">
        <v>6989</v>
      </c>
      <c r="B3641" s="352"/>
      <c r="C3641" s="351" t="s">
        <v>6990</v>
      </c>
      <c r="D3641" s="354" t="s">
        <v>2</v>
      </c>
      <c r="E3641" s="282">
        <v>65.459999999999994</v>
      </c>
      <c r="F3641" s="282">
        <v>44.37</v>
      </c>
      <c r="G3641" s="282">
        <v>109.83</v>
      </c>
    </row>
    <row r="3642" spans="1:7" ht="25.5">
      <c r="A3642" s="351" t="s">
        <v>6991</v>
      </c>
      <c r="B3642" s="352"/>
      <c r="C3642" s="351" t="s">
        <v>6992</v>
      </c>
      <c r="D3642" s="354" t="s">
        <v>2</v>
      </c>
      <c r="E3642" s="282">
        <v>243.47</v>
      </c>
      <c r="F3642" s="282">
        <v>55.48</v>
      </c>
      <c r="G3642" s="282">
        <v>298.95</v>
      </c>
    </row>
    <row r="3643" spans="1:7" ht="12.75">
      <c r="A3643" s="357" t="s">
        <v>6993</v>
      </c>
      <c r="B3643" s="358" t="s">
        <v>8543</v>
      </c>
      <c r="C3643" s="358" t="s">
        <v>8543</v>
      </c>
      <c r="D3643" s="359"/>
      <c r="E3643" s="360"/>
      <c r="F3643" s="360"/>
      <c r="G3643" s="360"/>
    </row>
    <row r="3644" spans="1:7" ht="12.75">
      <c r="A3644" s="351" t="s">
        <v>6994</v>
      </c>
      <c r="B3644" s="352"/>
      <c r="C3644" s="351" t="s">
        <v>6995</v>
      </c>
      <c r="D3644" s="354" t="s">
        <v>2</v>
      </c>
      <c r="E3644" s="282">
        <v>5.88</v>
      </c>
      <c r="F3644" s="282">
        <v>2.2200000000000002</v>
      </c>
      <c r="G3644" s="282">
        <v>8.1</v>
      </c>
    </row>
    <row r="3645" spans="1:7" ht="25.5">
      <c r="A3645" s="351" t="s">
        <v>6996</v>
      </c>
      <c r="B3645" s="352"/>
      <c r="C3645" s="351" t="s">
        <v>6997</v>
      </c>
      <c r="D3645" s="354" t="s">
        <v>63</v>
      </c>
      <c r="E3645" s="282">
        <v>707.23</v>
      </c>
      <c r="F3645" s="282">
        <v>23.89</v>
      </c>
      <c r="G3645" s="282">
        <v>731.12</v>
      </c>
    </row>
    <row r="3646" spans="1:7" ht="12.75">
      <c r="A3646" s="351" t="s">
        <v>6998</v>
      </c>
      <c r="B3646" s="352"/>
      <c r="C3646" s="351" t="s">
        <v>6999</v>
      </c>
      <c r="D3646" s="354" t="s">
        <v>2</v>
      </c>
      <c r="E3646" s="282">
        <v>4.2699999999999996</v>
      </c>
      <c r="F3646" s="282">
        <v>2.2200000000000002</v>
      </c>
      <c r="G3646" s="282">
        <v>6.49</v>
      </c>
    </row>
    <row r="3647" spans="1:7" ht="25.5">
      <c r="A3647" s="351" t="s">
        <v>7000</v>
      </c>
      <c r="B3647" s="352"/>
      <c r="C3647" s="351" t="s">
        <v>7001</v>
      </c>
      <c r="D3647" s="354" t="s">
        <v>2</v>
      </c>
      <c r="E3647" s="282">
        <v>279.02999999999997</v>
      </c>
      <c r="F3647" s="282">
        <v>19.11</v>
      </c>
      <c r="G3647" s="282">
        <v>298.14</v>
      </c>
    </row>
    <row r="3648" spans="1:7" ht="12.75">
      <c r="A3648" s="351" t="s">
        <v>7002</v>
      </c>
      <c r="B3648" s="352"/>
      <c r="C3648" s="351" t="s">
        <v>7003</v>
      </c>
      <c r="D3648" s="354" t="s">
        <v>2</v>
      </c>
      <c r="E3648" s="282">
        <v>13.74</v>
      </c>
      <c r="F3648" s="282">
        <v>2.2200000000000002</v>
      </c>
      <c r="G3648" s="282">
        <v>15.96</v>
      </c>
    </row>
    <row r="3649" spans="1:7" ht="12.75">
      <c r="A3649" s="351" t="s">
        <v>7004</v>
      </c>
      <c r="B3649" s="352"/>
      <c r="C3649" s="351" t="s">
        <v>7005</v>
      </c>
      <c r="D3649" s="354" t="s">
        <v>2</v>
      </c>
      <c r="E3649" s="282">
        <v>3.6</v>
      </c>
      <c r="F3649" s="282">
        <v>2.2200000000000002</v>
      </c>
      <c r="G3649" s="282">
        <v>5.82</v>
      </c>
    </row>
    <row r="3650" spans="1:7" ht="25.5">
      <c r="A3650" s="351" t="s">
        <v>7006</v>
      </c>
      <c r="B3650" s="352"/>
      <c r="C3650" s="351" t="s">
        <v>7007</v>
      </c>
      <c r="D3650" s="354" t="s">
        <v>63</v>
      </c>
      <c r="E3650" s="282">
        <v>762.81</v>
      </c>
      <c r="F3650" s="282">
        <v>23.89</v>
      </c>
      <c r="G3650" s="282">
        <v>786.7</v>
      </c>
    </row>
    <row r="3651" spans="1:7" ht="25.5">
      <c r="A3651" s="351" t="s">
        <v>7008</v>
      </c>
      <c r="B3651" s="352"/>
      <c r="C3651" s="351" t="s">
        <v>7009</v>
      </c>
      <c r="D3651" s="354" t="s">
        <v>63</v>
      </c>
      <c r="E3651" s="282">
        <v>675.76</v>
      </c>
      <c r="F3651" s="282">
        <v>23.89</v>
      </c>
      <c r="G3651" s="282">
        <v>699.65</v>
      </c>
    </row>
    <row r="3652" spans="1:7" ht="25.5">
      <c r="A3652" s="351" t="s">
        <v>7010</v>
      </c>
      <c r="B3652" s="352"/>
      <c r="C3652" s="351" t="s">
        <v>7011</v>
      </c>
      <c r="D3652" s="354" t="s">
        <v>2</v>
      </c>
      <c r="E3652" s="282">
        <v>50.09</v>
      </c>
      <c r="F3652" s="282">
        <v>11.95</v>
      </c>
      <c r="G3652" s="282">
        <v>62.04</v>
      </c>
    </row>
    <row r="3653" spans="1:7" ht="38.25">
      <c r="A3653" s="351" t="s">
        <v>7012</v>
      </c>
      <c r="B3653" s="352"/>
      <c r="C3653" s="351" t="s">
        <v>7013</v>
      </c>
      <c r="D3653" s="354" t="s">
        <v>2</v>
      </c>
      <c r="E3653" s="282">
        <v>2780.23</v>
      </c>
      <c r="F3653" s="282">
        <v>44.37</v>
      </c>
      <c r="G3653" s="282">
        <v>2824.6</v>
      </c>
    </row>
    <row r="3654" spans="1:7" ht="38.25">
      <c r="A3654" s="351" t="s">
        <v>7014</v>
      </c>
      <c r="B3654" s="352"/>
      <c r="C3654" s="351" t="s">
        <v>7015</v>
      </c>
      <c r="D3654" s="354" t="s">
        <v>2</v>
      </c>
      <c r="E3654" s="282">
        <v>3949.78</v>
      </c>
      <c r="F3654" s="282">
        <v>44.37</v>
      </c>
      <c r="G3654" s="282">
        <v>3994.15</v>
      </c>
    </row>
    <row r="3655" spans="1:7" ht="25.5">
      <c r="A3655" s="351" t="s">
        <v>7016</v>
      </c>
      <c r="B3655" s="352"/>
      <c r="C3655" s="351" t="s">
        <v>7017</v>
      </c>
      <c r="D3655" s="354" t="s">
        <v>2</v>
      </c>
      <c r="E3655" s="282">
        <v>272.55</v>
      </c>
      <c r="F3655" s="282">
        <v>49.39</v>
      </c>
      <c r="G3655" s="282">
        <v>321.94</v>
      </c>
    </row>
    <row r="3656" spans="1:7" ht="25.5">
      <c r="A3656" s="351" t="s">
        <v>7018</v>
      </c>
      <c r="B3656" s="352"/>
      <c r="C3656" s="351" t="s">
        <v>7019</v>
      </c>
      <c r="D3656" s="354" t="s">
        <v>2</v>
      </c>
      <c r="E3656" s="282">
        <v>234.52</v>
      </c>
      <c r="F3656" s="282">
        <v>49.39</v>
      </c>
      <c r="G3656" s="282">
        <v>283.91000000000003</v>
      </c>
    </row>
    <row r="3657" spans="1:7" ht="25.5">
      <c r="A3657" s="351" t="s">
        <v>7020</v>
      </c>
      <c r="B3657" s="352"/>
      <c r="C3657" s="351" t="s">
        <v>7021</v>
      </c>
      <c r="D3657" s="354" t="s">
        <v>2</v>
      </c>
      <c r="E3657" s="282">
        <v>288.25</v>
      </c>
      <c r="F3657" s="282">
        <v>49.39</v>
      </c>
      <c r="G3657" s="282">
        <v>337.64</v>
      </c>
    </row>
    <row r="3658" spans="1:7" ht="25.5">
      <c r="A3658" s="351" t="s">
        <v>7022</v>
      </c>
      <c r="B3658" s="352"/>
      <c r="C3658" s="351" t="s">
        <v>7023</v>
      </c>
      <c r="D3658" s="354" t="s">
        <v>2</v>
      </c>
      <c r="E3658" s="282">
        <v>88.3</v>
      </c>
      <c r="F3658" s="282">
        <v>49.39</v>
      </c>
      <c r="G3658" s="282">
        <v>137.69</v>
      </c>
    </row>
    <row r="3659" spans="1:7" ht="25.5">
      <c r="A3659" s="351" t="s">
        <v>7024</v>
      </c>
      <c r="B3659" s="352"/>
      <c r="C3659" s="351" t="s">
        <v>7025</v>
      </c>
      <c r="D3659" s="354" t="s">
        <v>2</v>
      </c>
      <c r="E3659" s="282">
        <v>119.5</v>
      </c>
      <c r="F3659" s="282">
        <v>49.39</v>
      </c>
      <c r="G3659" s="282">
        <v>168.89</v>
      </c>
    </row>
    <row r="3660" spans="1:7" ht="25.5">
      <c r="A3660" s="351" t="s">
        <v>7026</v>
      </c>
      <c r="B3660" s="352"/>
      <c r="C3660" s="351" t="s">
        <v>7027</v>
      </c>
      <c r="D3660" s="354" t="s">
        <v>2</v>
      </c>
      <c r="E3660" s="282">
        <v>165.6</v>
      </c>
      <c r="F3660" s="282">
        <v>49.39</v>
      </c>
      <c r="G3660" s="282">
        <v>214.99</v>
      </c>
    </row>
    <row r="3661" spans="1:7" ht="25.5">
      <c r="A3661" s="351" t="s">
        <v>7028</v>
      </c>
      <c r="B3661" s="352"/>
      <c r="C3661" s="351" t="s">
        <v>7029</v>
      </c>
      <c r="D3661" s="354" t="s">
        <v>2</v>
      </c>
      <c r="E3661" s="282">
        <v>232.64</v>
      </c>
      <c r="F3661" s="282">
        <v>49.39</v>
      </c>
      <c r="G3661" s="282">
        <v>282.02999999999997</v>
      </c>
    </row>
    <row r="3662" spans="1:7" ht="38.25">
      <c r="A3662" s="351" t="s">
        <v>7030</v>
      </c>
      <c r="B3662" s="352"/>
      <c r="C3662" s="351" t="s">
        <v>7031</v>
      </c>
      <c r="D3662" s="354" t="s">
        <v>2</v>
      </c>
      <c r="E3662" s="282">
        <v>151.52000000000001</v>
      </c>
      <c r="F3662" s="282">
        <v>49.39</v>
      </c>
      <c r="G3662" s="282">
        <v>200.91</v>
      </c>
    </row>
    <row r="3663" spans="1:7" ht="25.5">
      <c r="A3663" s="351" t="s">
        <v>7032</v>
      </c>
      <c r="B3663" s="352"/>
      <c r="C3663" s="351" t="s">
        <v>7033</v>
      </c>
      <c r="D3663" s="354" t="s">
        <v>16</v>
      </c>
      <c r="E3663" s="282">
        <v>713.28</v>
      </c>
      <c r="F3663" s="282">
        <v>15.48</v>
      </c>
      <c r="G3663" s="282">
        <v>728.76</v>
      </c>
    </row>
    <row r="3664" spans="1:7" ht="25.5">
      <c r="A3664" s="351" t="s">
        <v>7034</v>
      </c>
      <c r="B3664" s="352"/>
      <c r="C3664" s="351" t="s">
        <v>7035</v>
      </c>
      <c r="D3664" s="354" t="s">
        <v>16</v>
      </c>
      <c r="E3664" s="282">
        <v>821.55</v>
      </c>
      <c r="F3664" s="282">
        <v>20.41</v>
      </c>
      <c r="G3664" s="282">
        <v>841.96</v>
      </c>
    </row>
    <row r="3665" spans="1:7" ht="12.75">
      <c r="A3665" s="357" t="s">
        <v>7036</v>
      </c>
      <c r="B3665" s="358" t="s">
        <v>8544</v>
      </c>
      <c r="C3665" s="358" t="s">
        <v>8544</v>
      </c>
      <c r="D3665" s="359"/>
      <c r="E3665" s="360"/>
      <c r="F3665" s="360"/>
      <c r="G3665" s="360"/>
    </row>
    <row r="3666" spans="1:7" ht="25.5">
      <c r="A3666" s="351" t="s">
        <v>7037</v>
      </c>
      <c r="B3666" s="352"/>
      <c r="C3666" s="351" t="s">
        <v>8545</v>
      </c>
      <c r="D3666" s="354" t="s">
        <v>2</v>
      </c>
      <c r="E3666" s="282">
        <v>277.66000000000003</v>
      </c>
      <c r="F3666" s="282">
        <v>36.979999999999997</v>
      </c>
      <c r="G3666" s="282">
        <v>314.64</v>
      </c>
    </row>
    <row r="3667" spans="1:7" ht="12.75">
      <c r="A3667" s="357" t="s">
        <v>7038</v>
      </c>
      <c r="B3667" s="358" t="s">
        <v>8546</v>
      </c>
      <c r="C3667" s="358" t="s">
        <v>8546</v>
      </c>
      <c r="D3667" s="359"/>
      <c r="E3667" s="360"/>
      <c r="F3667" s="360"/>
      <c r="G3667" s="360"/>
    </row>
    <row r="3668" spans="1:7" ht="25.5">
      <c r="A3668" s="351" t="s">
        <v>7039</v>
      </c>
      <c r="B3668" s="352"/>
      <c r="C3668" s="351" t="s">
        <v>7040</v>
      </c>
      <c r="D3668" s="354" t="s">
        <v>16</v>
      </c>
      <c r="E3668" s="282">
        <v>179.16</v>
      </c>
      <c r="F3668" s="282">
        <v>8.24</v>
      </c>
      <c r="G3668" s="282">
        <v>187.4</v>
      </c>
    </row>
    <row r="3669" spans="1:7" ht="25.5">
      <c r="A3669" s="351" t="s">
        <v>7041</v>
      </c>
      <c r="B3669" s="352"/>
      <c r="C3669" s="351" t="s">
        <v>7042</v>
      </c>
      <c r="D3669" s="354" t="s">
        <v>16</v>
      </c>
      <c r="E3669" s="282">
        <v>167.68</v>
      </c>
      <c r="F3669" s="282">
        <v>8.24</v>
      </c>
      <c r="G3669" s="282">
        <v>175.92</v>
      </c>
    </row>
    <row r="3670" spans="1:7" ht="25.5">
      <c r="A3670" s="351" t="s">
        <v>7043</v>
      </c>
      <c r="B3670" s="352"/>
      <c r="C3670" s="351" t="s">
        <v>7044</v>
      </c>
      <c r="D3670" s="354" t="s">
        <v>16</v>
      </c>
      <c r="E3670" s="282">
        <v>185.39</v>
      </c>
      <c r="F3670" s="282">
        <v>8.24</v>
      </c>
      <c r="G3670" s="282">
        <v>193.63</v>
      </c>
    </row>
    <row r="3671" spans="1:7" ht="12.75">
      <c r="A3671" s="357" t="s">
        <v>7045</v>
      </c>
      <c r="B3671" s="358" t="s">
        <v>8547</v>
      </c>
      <c r="C3671" s="358" t="s">
        <v>8547</v>
      </c>
      <c r="D3671" s="359"/>
      <c r="E3671" s="360"/>
      <c r="F3671" s="360"/>
      <c r="G3671" s="360"/>
    </row>
    <row r="3672" spans="1:7" ht="25.5">
      <c r="A3672" s="351" t="s">
        <v>7046</v>
      </c>
      <c r="B3672" s="352"/>
      <c r="C3672" s="351" t="s">
        <v>7047</v>
      </c>
      <c r="D3672" s="354" t="s">
        <v>2</v>
      </c>
      <c r="E3672" s="282">
        <v>1032</v>
      </c>
      <c r="F3672" s="282">
        <v>1178.9100000000001</v>
      </c>
      <c r="G3672" s="282">
        <v>2210.91</v>
      </c>
    </row>
    <row r="3673" spans="1:7" ht="25.5">
      <c r="A3673" s="351" t="s">
        <v>7048</v>
      </c>
      <c r="B3673" s="352"/>
      <c r="C3673" s="351" t="s">
        <v>7049</v>
      </c>
      <c r="D3673" s="354" t="s">
        <v>2</v>
      </c>
      <c r="E3673" s="282">
        <v>1748.35</v>
      </c>
      <c r="F3673" s="282">
        <v>1832.27</v>
      </c>
      <c r="G3673" s="282">
        <v>3580.62</v>
      </c>
    </row>
    <row r="3674" spans="1:7" ht="25.5">
      <c r="A3674" s="351" t="s">
        <v>7050</v>
      </c>
      <c r="B3674" s="352"/>
      <c r="C3674" s="351" t="s">
        <v>7051</v>
      </c>
      <c r="D3674" s="354" t="s">
        <v>2</v>
      </c>
      <c r="E3674" s="282">
        <v>2434.17</v>
      </c>
      <c r="F3674" s="282">
        <v>2480.91</v>
      </c>
      <c r="G3674" s="282">
        <v>4915.08</v>
      </c>
    </row>
    <row r="3675" spans="1:7" ht="12.75">
      <c r="A3675" s="351" t="s">
        <v>283</v>
      </c>
      <c r="B3675" s="352"/>
      <c r="C3675" s="351" t="s">
        <v>282</v>
      </c>
      <c r="D3675" s="354" t="s">
        <v>2</v>
      </c>
      <c r="E3675" s="282">
        <v>792.25</v>
      </c>
      <c r="F3675" s="282">
        <v>1163.32</v>
      </c>
      <c r="G3675" s="282">
        <v>1955.57</v>
      </c>
    </row>
    <row r="3676" spans="1:7" ht="25.5">
      <c r="A3676" s="351" t="s">
        <v>7052</v>
      </c>
      <c r="B3676" s="352"/>
      <c r="C3676" s="351" t="s">
        <v>7053</v>
      </c>
      <c r="D3676" s="354" t="s">
        <v>2</v>
      </c>
      <c r="E3676" s="282">
        <v>282.64</v>
      </c>
      <c r="F3676" s="282">
        <v>309.14</v>
      </c>
      <c r="G3676" s="282">
        <v>591.78</v>
      </c>
    </row>
    <row r="3677" spans="1:7" ht="25.5">
      <c r="A3677" s="351" t="s">
        <v>7054</v>
      </c>
      <c r="B3677" s="352"/>
      <c r="C3677" s="351" t="s">
        <v>7055</v>
      </c>
      <c r="D3677" s="354" t="s">
        <v>2</v>
      </c>
      <c r="E3677" s="282">
        <v>1997.36</v>
      </c>
      <c r="F3677" s="282">
        <v>1994.72</v>
      </c>
      <c r="G3677" s="282">
        <v>3992.08</v>
      </c>
    </row>
    <row r="3678" spans="1:7" ht="25.5">
      <c r="A3678" s="351" t="s">
        <v>7056</v>
      </c>
      <c r="B3678" s="352"/>
      <c r="C3678" s="351" t="s">
        <v>7057</v>
      </c>
      <c r="D3678" s="354" t="s">
        <v>16</v>
      </c>
      <c r="E3678" s="282">
        <v>168.25</v>
      </c>
      <c r="F3678" s="282">
        <v>289.79000000000002</v>
      </c>
      <c r="G3678" s="282">
        <v>458.04</v>
      </c>
    </row>
    <row r="3679" spans="1:7" ht="12.75">
      <c r="A3679" s="351" t="s">
        <v>7058</v>
      </c>
      <c r="B3679" s="352"/>
      <c r="C3679" s="351" t="s">
        <v>7059</v>
      </c>
      <c r="D3679" s="354" t="s">
        <v>2</v>
      </c>
      <c r="E3679" s="282">
        <v>1187.95</v>
      </c>
      <c r="F3679" s="282">
        <v>1847.42</v>
      </c>
      <c r="G3679" s="282">
        <v>3035.37</v>
      </c>
    </row>
    <row r="3680" spans="1:7" ht="12.75">
      <c r="A3680" s="357" t="s">
        <v>7060</v>
      </c>
      <c r="B3680" s="358" t="s">
        <v>8548</v>
      </c>
      <c r="C3680" s="358" t="s">
        <v>8548</v>
      </c>
      <c r="D3680" s="359"/>
      <c r="E3680" s="360"/>
      <c r="F3680" s="360"/>
      <c r="G3680" s="360"/>
    </row>
    <row r="3681" spans="1:7" ht="38.25">
      <c r="A3681" s="351" t="s">
        <v>7061</v>
      </c>
      <c r="B3681" s="352"/>
      <c r="C3681" s="351" t="s">
        <v>7062</v>
      </c>
      <c r="D3681" s="354" t="s">
        <v>2</v>
      </c>
      <c r="E3681" s="282">
        <v>2223.89</v>
      </c>
      <c r="F3681" s="282">
        <v>2322.4699999999998</v>
      </c>
      <c r="G3681" s="282">
        <v>4546.3599999999997</v>
      </c>
    </row>
    <row r="3682" spans="1:7" ht="38.25">
      <c r="A3682" s="351" t="s">
        <v>7063</v>
      </c>
      <c r="B3682" s="352"/>
      <c r="C3682" s="351" t="s">
        <v>7064</v>
      </c>
      <c r="D3682" s="354" t="s">
        <v>2</v>
      </c>
      <c r="E3682" s="282">
        <v>3523.79</v>
      </c>
      <c r="F3682" s="282">
        <v>3772.77</v>
      </c>
      <c r="G3682" s="282">
        <v>7296.56</v>
      </c>
    </row>
    <row r="3683" spans="1:7" ht="38.25">
      <c r="A3683" s="351" t="s">
        <v>7065</v>
      </c>
      <c r="B3683" s="352"/>
      <c r="C3683" s="351" t="s">
        <v>7066</v>
      </c>
      <c r="D3683" s="354" t="s">
        <v>2</v>
      </c>
      <c r="E3683" s="282">
        <v>5010.95</v>
      </c>
      <c r="F3683" s="282">
        <v>4981.2</v>
      </c>
      <c r="G3683" s="282">
        <v>9992.15</v>
      </c>
    </row>
    <row r="3684" spans="1:7" ht="38.25">
      <c r="A3684" s="351" t="s">
        <v>7067</v>
      </c>
      <c r="B3684" s="352"/>
      <c r="C3684" s="351" t="s">
        <v>7068</v>
      </c>
      <c r="D3684" s="354" t="s">
        <v>2</v>
      </c>
      <c r="E3684" s="282">
        <v>7745.99</v>
      </c>
      <c r="F3684" s="282">
        <v>6208.11</v>
      </c>
      <c r="G3684" s="282">
        <v>13954.1</v>
      </c>
    </row>
    <row r="3685" spans="1:7" ht="12.75">
      <c r="A3685" s="357" t="s">
        <v>7069</v>
      </c>
      <c r="B3685" s="358" t="s">
        <v>8549</v>
      </c>
      <c r="C3685" s="358" t="s">
        <v>8549</v>
      </c>
      <c r="D3685" s="359"/>
      <c r="E3685" s="360"/>
      <c r="F3685" s="360"/>
      <c r="G3685" s="360"/>
    </row>
    <row r="3686" spans="1:7" ht="38.25">
      <c r="A3686" s="351" t="s">
        <v>7070</v>
      </c>
      <c r="B3686" s="352"/>
      <c r="C3686" s="351" t="s">
        <v>7071</v>
      </c>
      <c r="D3686" s="354" t="s">
        <v>2</v>
      </c>
      <c r="E3686" s="282">
        <v>1564.81</v>
      </c>
      <c r="F3686" s="282">
        <v>1161.32</v>
      </c>
      <c r="G3686" s="282">
        <v>2726.13</v>
      </c>
    </row>
    <row r="3687" spans="1:7" ht="38.25">
      <c r="A3687" s="351" t="s">
        <v>7072</v>
      </c>
      <c r="B3687" s="352"/>
      <c r="C3687" s="351" t="s">
        <v>7073</v>
      </c>
      <c r="D3687" s="354" t="s">
        <v>2</v>
      </c>
      <c r="E3687" s="282">
        <v>4223.28</v>
      </c>
      <c r="F3687" s="282">
        <v>1734.09</v>
      </c>
      <c r="G3687" s="282">
        <v>5957.37</v>
      </c>
    </row>
    <row r="3688" spans="1:7" ht="38.25">
      <c r="A3688" s="351" t="s">
        <v>7074</v>
      </c>
      <c r="B3688" s="352"/>
      <c r="C3688" s="351" t="s">
        <v>7075</v>
      </c>
      <c r="D3688" s="354" t="s">
        <v>2</v>
      </c>
      <c r="E3688" s="282">
        <v>6278.58</v>
      </c>
      <c r="F3688" s="282">
        <v>3468.18</v>
      </c>
      <c r="G3688" s="282">
        <v>9746.76</v>
      </c>
    </row>
    <row r="3689" spans="1:7" ht="12.75">
      <c r="A3689" s="351" t="s">
        <v>7076</v>
      </c>
      <c r="B3689" s="352"/>
      <c r="C3689" s="351" t="s">
        <v>7077</v>
      </c>
      <c r="D3689" s="354" t="s">
        <v>16</v>
      </c>
      <c r="E3689" s="282">
        <v>241.67</v>
      </c>
      <c r="F3689" s="282">
        <v>555.9</v>
      </c>
      <c r="G3689" s="282">
        <v>797.57</v>
      </c>
    </row>
    <row r="3690" spans="1:7" ht="25.5">
      <c r="A3690" s="351" t="s">
        <v>7078</v>
      </c>
      <c r="B3690" s="352"/>
      <c r="C3690" s="351" t="s">
        <v>7079</v>
      </c>
      <c r="D3690" s="354" t="s">
        <v>2</v>
      </c>
      <c r="E3690" s="282">
        <v>441.95</v>
      </c>
      <c r="F3690" s="282">
        <v>402.09</v>
      </c>
      <c r="G3690" s="282">
        <v>844.04</v>
      </c>
    </row>
    <row r="3691" spans="1:7" ht="12.75">
      <c r="A3691" s="357" t="s">
        <v>7080</v>
      </c>
      <c r="B3691" s="358" t="s">
        <v>8550</v>
      </c>
      <c r="C3691" s="358" t="s">
        <v>8550</v>
      </c>
      <c r="D3691" s="359"/>
      <c r="E3691" s="360"/>
      <c r="F3691" s="360"/>
      <c r="G3691" s="360"/>
    </row>
    <row r="3692" spans="1:7" ht="25.5">
      <c r="A3692" s="351" t="s">
        <v>7081</v>
      </c>
      <c r="B3692" s="352"/>
      <c r="C3692" s="351" t="s">
        <v>7082</v>
      </c>
      <c r="D3692" s="354" t="s">
        <v>16</v>
      </c>
      <c r="E3692" s="282">
        <v>242.58</v>
      </c>
      <c r="F3692" s="282">
        <v>23.89</v>
      </c>
      <c r="G3692" s="282">
        <v>266.47000000000003</v>
      </c>
    </row>
    <row r="3693" spans="1:7" ht="25.5">
      <c r="A3693" s="351" t="s">
        <v>7083</v>
      </c>
      <c r="B3693" s="352"/>
      <c r="C3693" s="351" t="s">
        <v>7084</v>
      </c>
      <c r="D3693" s="354" t="s">
        <v>16</v>
      </c>
      <c r="E3693" s="282">
        <v>325.44</v>
      </c>
      <c r="F3693" s="282">
        <v>35.840000000000003</v>
      </c>
      <c r="G3693" s="282">
        <v>361.28</v>
      </c>
    </row>
    <row r="3694" spans="1:7" ht="25.5">
      <c r="A3694" s="351" t="s">
        <v>7085</v>
      </c>
      <c r="B3694" s="352"/>
      <c r="C3694" s="351" t="s">
        <v>7086</v>
      </c>
      <c r="D3694" s="354" t="s">
        <v>16</v>
      </c>
      <c r="E3694" s="282">
        <v>384.23</v>
      </c>
      <c r="F3694" s="282">
        <v>47.77</v>
      </c>
      <c r="G3694" s="282">
        <v>432</v>
      </c>
    </row>
    <row r="3695" spans="1:7" ht="25.5">
      <c r="A3695" s="351" t="s">
        <v>7087</v>
      </c>
      <c r="B3695" s="352"/>
      <c r="C3695" s="351" t="s">
        <v>7088</v>
      </c>
      <c r="D3695" s="354" t="s">
        <v>16</v>
      </c>
      <c r="E3695" s="282">
        <v>618.30999999999995</v>
      </c>
      <c r="F3695" s="282">
        <v>59.72</v>
      </c>
      <c r="G3695" s="282">
        <v>678.03</v>
      </c>
    </row>
    <row r="3696" spans="1:7" ht="25.5">
      <c r="A3696" s="351" t="s">
        <v>7089</v>
      </c>
      <c r="B3696" s="352"/>
      <c r="C3696" s="351" t="s">
        <v>7090</v>
      </c>
      <c r="D3696" s="354" t="s">
        <v>16</v>
      </c>
      <c r="E3696" s="282">
        <v>849.77</v>
      </c>
      <c r="F3696" s="282">
        <v>71.66</v>
      </c>
      <c r="G3696" s="282">
        <v>921.43</v>
      </c>
    </row>
    <row r="3697" spans="1:7" ht="25.5">
      <c r="A3697" s="351" t="s">
        <v>7091</v>
      </c>
      <c r="B3697" s="352"/>
      <c r="C3697" s="351" t="s">
        <v>7092</v>
      </c>
      <c r="D3697" s="354" t="s">
        <v>16</v>
      </c>
      <c r="E3697" s="282">
        <v>1685.27</v>
      </c>
      <c r="F3697" s="282">
        <v>119.43</v>
      </c>
      <c r="G3697" s="282">
        <v>1804.7</v>
      </c>
    </row>
    <row r="3698" spans="1:7" ht="12.75">
      <c r="A3698" s="357" t="s">
        <v>7093</v>
      </c>
      <c r="B3698" s="358" t="s">
        <v>8551</v>
      </c>
      <c r="C3698" s="358" t="s">
        <v>8551</v>
      </c>
      <c r="D3698" s="359"/>
      <c r="E3698" s="360"/>
      <c r="F3698" s="360"/>
      <c r="G3698" s="360"/>
    </row>
    <row r="3699" spans="1:7" ht="12.75">
      <c r="A3699" s="351" t="s">
        <v>7094</v>
      </c>
      <c r="B3699" s="352"/>
      <c r="C3699" s="351" t="s">
        <v>7095</v>
      </c>
      <c r="D3699" s="354" t="s">
        <v>2</v>
      </c>
      <c r="E3699" s="282">
        <v>610.35</v>
      </c>
      <c r="F3699" s="282">
        <v>14.79</v>
      </c>
      <c r="G3699" s="282">
        <v>625.14</v>
      </c>
    </row>
    <row r="3700" spans="1:7" ht="25.5">
      <c r="A3700" s="351" t="s">
        <v>7096</v>
      </c>
      <c r="B3700" s="352"/>
      <c r="C3700" s="351" t="s">
        <v>7097</v>
      </c>
      <c r="D3700" s="354" t="s">
        <v>2</v>
      </c>
      <c r="E3700" s="282">
        <v>216.29</v>
      </c>
      <c r="F3700" s="282">
        <v>18.5</v>
      </c>
      <c r="G3700" s="282">
        <v>234.79</v>
      </c>
    </row>
    <row r="3701" spans="1:7" ht="12.75">
      <c r="A3701" s="361" t="s">
        <v>7098</v>
      </c>
      <c r="B3701" s="361" t="s">
        <v>8552</v>
      </c>
      <c r="C3701" s="361" t="s">
        <v>8552</v>
      </c>
      <c r="D3701" s="362"/>
      <c r="E3701" s="363"/>
      <c r="F3701" s="363"/>
      <c r="G3701" s="363"/>
    </row>
    <row r="3702" spans="1:7" ht="12.75">
      <c r="A3702" s="348" t="s">
        <v>7099</v>
      </c>
      <c r="B3702" s="348" t="s">
        <v>8553</v>
      </c>
      <c r="C3702" s="348" t="s">
        <v>8553</v>
      </c>
      <c r="D3702" s="349"/>
      <c r="E3702" s="350"/>
      <c r="F3702" s="350"/>
      <c r="G3702" s="350"/>
    </row>
    <row r="3703" spans="1:7" ht="25.5">
      <c r="A3703" s="351" t="s">
        <v>7100</v>
      </c>
      <c r="B3703" s="352"/>
      <c r="C3703" s="351" t="s">
        <v>7101</v>
      </c>
      <c r="D3703" s="354" t="s">
        <v>2</v>
      </c>
      <c r="E3703" s="282">
        <v>521</v>
      </c>
      <c r="F3703" s="282">
        <v>129.44</v>
      </c>
      <c r="G3703" s="282">
        <v>650.44000000000005</v>
      </c>
    </row>
    <row r="3704" spans="1:7" ht="25.5">
      <c r="A3704" s="351" t="s">
        <v>655</v>
      </c>
      <c r="B3704" s="352"/>
      <c r="C3704" s="351" t="s">
        <v>656</v>
      </c>
      <c r="D3704" s="354" t="s">
        <v>2</v>
      </c>
      <c r="E3704" s="282">
        <v>221.98</v>
      </c>
      <c r="F3704" s="282">
        <v>129.44</v>
      </c>
      <c r="G3704" s="282">
        <v>351.42</v>
      </c>
    </row>
    <row r="3705" spans="1:7" ht="25.5">
      <c r="A3705" s="351" t="s">
        <v>7102</v>
      </c>
      <c r="B3705" s="352"/>
      <c r="C3705" s="351" t="s">
        <v>7103</v>
      </c>
      <c r="D3705" s="354" t="s">
        <v>16</v>
      </c>
      <c r="E3705" s="282">
        <v>14.07</v>
      </c>
      <c r="F3705" s="282">
        <v>3.71</v>
      </c>
      <c r="G3705" s="282">
        <v>17.78</v>
      </c>
    </row>
    <row r="3706" spans="1:7" ht="25.5">
      <c r="A3706" s="351" t="s">
        <v>7104</v>
      </c>
      <c r="B3706" s="352"/>
      <c r="C3706" s="351" t="s">
        <v>7105</v>
      </c>
      <c r="D3706" s="354" t="s">
        <v>2</v>
      </c>
      <c r="E3706" s="282">
        <v>80.3</v>
      </c>
      <c r="F3706" s="282">
        <v>10.96</v>
      </c>
      <c r="G3706" s="282">
        <v>91.26</v>
      </c>
    </row>
    <row r="3707" spans="1:7" ht="25.5">
      <c r="A3707" s="351" t="s">
        <v>7106</v>
      </c>
      <c r="B3707" s="352"/>
      <c r="C3707" s="351" t="s">
        <v>7107</v>
      </c>
      <c r="D3707" s="354" t="s">
        <v>16</v>
      </c>
      <c r="E3707" s="282">
        <v>21.86</v>
      </c>
      <c r="F3707" s="282">
        <v>3.71</v>
      </c>
      <c r="G3707" s="282">
        <v>25.57</v>
      </c>
    </row>
    <row r="3708" spans="1:7" ht="25.5">
      <c r="A3708" s="351" t="s">
        <v>7108</v>
      </c>
      <c r="B3708" s="352"/>
      <c r="C3708" s="351" t="s">
        <v>7109</v>
      </c>
      <c r="D3708" s="354" t="s">
        <v>2</v>
      </c>
      <c r="E3708" s="282">
        <v>130.38999999999999</v>
      </c>
      <c r="F3708" s="282">
        <v>3.71</v>
      </c>
      <c r="G3708" s="282">
        <v>134.1</v>
      </c>
    </row>
    <row r="3709" spans="1:7" ht="51">
      <c r="A3709" s="351" t="s">
        <v>7110</v>
      </c>
      <c r="B3709" s="352"/>
      <c r="C3709" s="351" t="s">
        <v>7111</v>
      </c>
      <c r="D3709" s="354" t="s">
        <v>2</v>
      </c>
      <c r="E3709" s="282">
        <v>2805.85</v>
      </c>
      <c r="F3709" s="282">
        <v>202.33</v>
      </c>
      <c r="G3709" s="282">
        <v>3008.18</v>
      </c>
    </row>
    <row r="3710" spans="1:7" ht="25.5">
      <c r="A3710" s="351" t="s">
        <v>7112</v>
      </c>
      <c r="B3710" s="352"/>
      <c r="C3710" s="351" t="s">
        <v>7113</v>
      </c>
      <c r="D3710" s="354" t="s">
        <v>2</v>
      </c>
      <c r="E3710" s="282">
        <v>32.93</v>
      </c>
      <c r="F3710" s="282">
        <v>3.71</v>
      </c>
      <c r="G3710" s="282">
        <v>36.64</v>
      </c>
    </row>
    <row r="3711" spans="1:7" ht="25.5">
      <c r="A3711" s="351" t="s">
        <v>7114</v>
      </c>
      <c r="B3711" s="352"/>
      <c r="C3711" s="351" t="s">
        <v>7115</v>
      </c>
      <c r="D3711" s="354" t="s">
        <v>2</v>
      </c>
      <c r="E3711" s="282">
        <v>44.98</v>
      </c>
      <c r="F3711" s="282">
        <v>3.71</v>
      </c>
      <c r="G3711" s="282">
        <v>48.69</v>
      </c>
    </row>
    <row r="3712" spans="1:7" ht="25.5">
      <c r="A3712" s="351" t="s">
        <v>7116</v>
      </c>
      <c r="B3712" s="352"/>
      <c r="C3712" s="351" t="s">
        <v>7117</v>
      </c>
      <c r="D3712" s="354" t="s">
        <v>2</v>
      </c>
      <c r="E3712" s="282">
        <v>1148.08</v>
      </c>
      <c r="F3712" s="282">
        <v>47.36</v>
      </c>
      <c r="G3712" s="282">
        <v>1195.44</v>
      </c>
    </row>
    <row r="3713" spans="1:7" ht="25.5">
      <c r="A3713" s="351" t="s">
        <v>286</v>
      </c>
      <c r="B3713" s="352"/>
      <c r="C3713" s="351" t="s">
        <v>70</v>
      </c>
      <c r="D3713" s="354" t="s">
        <v>2</v>
      </c>
      <c r="E3713" s="282">
        <v>52.39</v>
      </c>
      <c r="F3713" s="282">
        <v>3.71</v>
      </c>
      <c r="G3713" s="282">
        <v>56.1</v>
      </c>
    </row>
    <row r="3714" spans="1:7" ht="25.5">
      <c r="A3714" s="351" t="s">
        <v>7118</v>
      </c>
      <c r="B3714" s="352"/>
      <c r="C3714" s="351" t="s">
        <v>7119</v>
      </c>
      <c r="D3714" s="354" t="s">
        <v>2</v>
      </c>
      <c r="E3714" s="282">
        <v>34.979999999999997</v>
      </c>
      <c r="F3714" s="282">
        <v>3.71</v>
      </c>
      <c r="G3714" s="282">
        <v>38.69</v>
      </c>
    </row>
    <row r="3715" spans="1:7" ht="12.75">
      <c r="A3715" s="351" t="s">
        <v>289</v>
      </c>
      <c r="B3715" s="352"/>
      <c r="C3715" s="351" t="s">
        <v>65</v>
      </c>
      <c r="D3715" s="354" t="s">
        <v>2</v>
      </c>
      <c r="E3715" s="282">
        <v>11.82</v>
      </c>
      <c r="F3715" s="282">
        <v>0.49</v>
      </c>
      <c r="G3715" s="282">
        <v>12.31</v>
      </c>
    </row>
    <row r="3716" spans="1:7" ht="25.5">
      <c r="A3716" s="351" t="s">
        <v>7120</v>
      </c>
      <c r="B3716" s="352"/>
      <c r="C3716" s="351" t="s">
        <v>7121</v>
      </c>
      <c r="D3716" s="354" t="s">
        <v>2</v>
      </c>
      <c r="E3716" s="282">
        <v>130.13999999999999</v>
      </c>
      <c r="F3716" s="282">
        <v>3.71</v>
      </c>
      <c r="G3716" s="282">
        <v>133.85</v>
      </c>
    </row>
    <row r="3717" spans="1:7" ht="25.5">
      <c r="A3717" s="351" t="s">
        <v>7122</v>
      </c>
      <c r="B3717" s="352"/>
      <c r="C3717" s="351" t="s">
        <v>7123</v>
      </c>
      <c r="D3717" s="354" t="s">
        <v>2</v>
      </c>
      <c r="E3717" s="282">
        <v>1255.7</v>
      </c>
      <c r="F3717" s="282">
        <v>192.29</v>
      </c>
      <c r="G3717" s="282">
        <v>1447.99</v>
      </c>
    </row>
    <row r="3718" spans="1:7" ht="25.5">
      <c r="A3718" s="351" t="s">
        <v>7124</v>
      </c>
      <c r="B3718" s="352"/>
      <c r="C3718" s="351" t="s">
        <v>7125</v>
      </c>
      <c r="D3718" s="354" t="s">
        <v>2</v>
      </c>
      <c r="E3718" s="282">
        <v>1516.81</v>
      </c>
      <c r="F3718" s="282">
        <v>192.29</v>
      </c>
      <c r="G3718" s="282">
        <v>1709.1</v>
      </c>
    </row>
    <row r="3719" spans="1:7" ht="25.5">
      <c r="A3719" s="351" t="s">
        <v>7126</v>
      </c>
      <c r="B3719" s="352"/>
      <c r="C3719" s="351" t="s">
        <v>7127</v>
      </c>
      <c r="D3719" s="354" t="s">
        <v>2</v>
      </c>
      <c r="E3719" s="282">
        <v>1496.93</v>
      </c>
      <c r="F3719" s="282">
        <v>578.64</v>
      </c>
      <c r="G3719" s="282">
        <v>2075.5700000000002</v>
      </c>
    </row>
    <row r="3720" spans="1:7" ht="12.75">
      <c r="A3720" s="357" t="s">
        <v>7128</v>
      </c>
      <c r="B3720" s="358" t="s">
        <v>8554</v>
      </c>
      <c r="C3720" s="358" t="s">
        <v>8554</v>
      </c>
      <c r="D3720" s="359"/>
      <c r="E3720" s="360"/>
      <c r="F3720" s="360"/>
      <c r="G3720" s="360"/>
    </row>
    <row r="3721" spans="1:7" ht="25.5">
      <c r="A3721" s="351" t="s">
        <v>7129</v>
      </c>
      <c r="B3721" s="352"/>
      <c r="C3721" s="351" t="s">
        <v>7130</v>
      </c>
      <c r="D3721" s="354" t="s">
        <v>2</v>
      </c>
      <c r="E3721" s="282">
        <v>20.53</v>
      </c>
      <c r="F3721" s="282">
        <v>12.96</v>
      </c>
      <c r="G3721" s="282">
        <v>33.49</v>
      </c>
    </row>
    <row r="3722" spans="1:7" ht="12.75">
      <c r="A3722" s="351" t="s">
        <v>7131</v>
      </c>
      <c r="B3722" s="352"/>
      <c r="C3722" s="351" t="s">
        <v>7132</v>
      </c>
      <c r="D3722" s="354" t="s">
        <v>2</v>
      </c>
      <c r="E3722" s="282">
        <v>547.52</v>
      </c>
      <c r="F3722" s="282">
        <v>18.5</v>
      </c>
      <c r="G3722" s="282">
        <v>566.02</v>
      </c>
    </row>
    <row r="3723" spans="1:7" ht="25.5">
      <c r="A3723" s="351" t="s">
        <v>7133</v>
      </c>
      <c r="B3723" s="352"/>
      <c r="C3723" s="351" t="s">
        <v>8555</v>
      </c>
      <c r="D3723" s="354" t="s">
        <v>2</v>
      </c>
      <c r="E3723" s="282">
        <v>20.25</v>
      </c>
      <c r="F3723" s="282">
        <v>12.96</v>
      </c>
      <c r="G3723" s="282">
        <v>33.21</v>
      </c>
    </row>
    <row r="3724" spans="1:7" ht="38.25">
      <c r="A3724" s="351" t="s">
        <v>7134</v>
      </c>
      <c r="B3724" s="352"/>
      <c r="C3724" s="351" t="s">
        <v>7135</v>
      </c>
      <c r="D3724" s="354" t="s">
        <v>2</v>
      </c>
      <c r="E3724" s="282">
        <v>5377.82</v>
      </c>
      <c r="F3724" s="282">
        <v>110.94</v>
      </c>
      <c r="G3724" s="282">
        <v>5488.76</v>
      </c>
    </row>
    <row r="3725" spans="1:7" ht="12.75">
      <c r="A3725" s="357" t="s">
        <v>7136</v>
      </c>
      <c r="B3725" s="358" t="s">
        <v>8556</v>
      </c>
      <c r="C3725" s="358" t="s">
        <v>8556</v>
      </c>
      <c r="D3725" s="359"/>
      <c r="E3725" s="360"/>
      <c r="F3725" s="360"/>
      <c r="G3725" s="360"/>
    </row>
    <row r="3726" spans="1:7" ht="25.5">
      <c r="A3726" s="351" t="s">
        <v>7137</v>
      </c>
      <c r="B3726" s="352"/>
      <c r="C3726" s="351" t="s">
        <v>7138</v>
      </c>
      <c r="D3726" s="354" t="s">
        <v>2</v>
      </c>
      <c r="E3726" s="282">
        <v>446.76</v>
      </c>
      <c r="F3726" s="282">
        <v>36.5</v>
      </c>
      <c r="G3726" s="282">
        <v>483.26</v>
      </c>
    </row>
    <row r="3727" spans="1:7" ht="25.5">
      <c r="A3727" s="351" t="s">
        <v>7139</v>
      </c>
      <c r="B3727" s="352"/>
      <c r="C3727" s="351" t="s">
        <v>7140</v>
      </c>
      <c r="D3727" s="354" t="s">
        <v>2</v>
      </c>
      <c r="E3727" s="282">
        <v>214.5</v>
      </c>
      <c r="F3727" s="282">
        <v>29.2</v>
      </c>
      <c r="G3727" s="282">
        <v>243.7</v>
      </c>
    </row>
    <row r="3728" spans="1:7" ht="25.5">
      <c r="A3728" s="351" t="s">
        <v>7141</v>
      </c>
      <c r="B3728" s="352"/>
      <c r="C3728" s="351" t="s">
        <v>7142</v>
      </c>
      <c r="D3728" s="354" t="s">
        <v>2</v>
      </c>
      <c r="E3728" s="282">
        <v>16106.94</v>
      </c>
      <c r="F3728" s="282">
        <v>11.63</v>
      </c>
      <c r="G3728" s="282">
        <v>16118.57</v>
      </c>
    </row>
    <row r="3729" spans="1:7" ht="38.25">
      <c r="A3729" s="351" t="s">
        <v>7143</v>
      </c>
      <c r="B3729" s="352"/>
      <c r="C3729" s="351" t="s">
        <v>7144</v>
      </c>
      <c r="D3729" s="354" t="s">
        <v>2</v>
      </c>
      <c r="E3729" s="282">
        <v>190.49</v>
      </c>
      <c r="F3729" s="282">
        <v>18.260000000000002</v>
      </c>
      <c r="G3729" s="282">
        <v>208.75</v>
      </c>
    </row>
    <row r="3730" spans="1:7" ht="38.25">
      <c r="A3730" s="351" t="s">
        <v>7145</v>
      </c>
      <c r="B3730" s="352"/>
      <c r="C3730" s="351" t="s">
        <v>7146</v>
      </c>
      <c r="D3730" s="354" t="s">
        <v>2</v>
      </c>
      <c r="E3730" s="282">
        <v>84.67</v>
      </c>
      <c r="F3730" s="282">
        <v>18.260000000000002</v>
      </c>
      <c r="G3730" s="282">
        <v>102.93</v>
      </c>
    </row>
    <row r="3731" spans="1:7" ht="38.25">
      <c r="A3731" s="351" t="s">
        <v>7147</v>
      </c>
      <c r="B3731" s="352"/>
      <c r="C3731" s="351" t="s">
        <v>7148</v>
      </c>
      <c r="D3731" s="354" t="s">
        <v>2</v>
      </c>
      <c r="E3731" s="282">
        <v>196.76</v>
      </c>
      <c r="F3731" s="282">
        <v>10.96</v>
      </c>
      <c r="G3731" s="282">
        <v>207.72</v>
      </c>
    </row>
    <row r="3732" spans="1:7" ht="25.5">
      <c r="A3732" s="351" t="s">
        <v>7149</v>
      </c>
      <c r="B3732" s="352"/>
      <c r="C3732" s="351" t="s">
        <v>7150</v>
      </c>
      <c r="D3732" s="354" t="s">
        <v>2</v>
      </c>
      <c r="E3732" s="282">
        <v>44.22</v>
      </c>
      <c r="F3732" s="282">
        <v>10.96</v>
      </c>
      <c r="G3732" s="282">
        <v>55.18</v>
      </c>
    </row>
    <row r="3733" spans="1:7" ht="25.5">
      <c r="A3733" s="351" t="s">
        <v>7151</v>
      </c>
      <c r="B3733" s="352"/>
      <c r="C3733" s="351" t="s">
        <v>7152</v>
      </c>
      <c r="D3733" s="354" t="s">
        <v>2</v>
      </c>
      <c r="E3733" s="282">
        <v>175.08</v>
      </c>
      <c r="F3733" s="282">
        <v>10.96</v>
      </c>
      <c r="G3733" s="282">
        <v>186.04</v>
      </c>
    </row>
    <row r="3734" spans="1:7" ht="25.5">
      <c r="A3734" s="351" t="s">
        <v>7153</v>
      </c>
      <c r="B3734" s="352"/>
      <c r="C3734" s="351" t="s">
        <v>7154</v>
      </c>
      <c r="D3734" s="354" t="s">
        <v>2</v>
      </c>
      <c r="E3734" s="282">
        <v>379.48</v>
      </c>
      <c r="F3734" s="282">
        <v>10.96</v>
      </c>
      <c r="G3734" s="282">
        <v>390.44</v>
      </c>
    </row>
    <row r="3735" spans="1:7" ht="12.75">
      <c r="A3735" s="351" t="s">
        <v>7155</v>
      </c>
      <c r="B3735" s="352"/>
      <c r="C3735" s="351" t="s">
        <v>7156</v>
      </c>
      <c r="D3735" s="354" t="s">
        <v>2</v>
      </c>
      <c r="E3735" s="282">
        <v>228.78</v>
      </c>
      <c r="F3735" s="282">
        <v>10.96</v>
      </c>
      <c r="G3735" s="282">
        <v>239.74</v>
      </c>
    </row>
    <row r="3736" spans="1:7" ht="38.25">
      <c r="A3736" s="351" t="s">
        <v>7157</v>
      </c>
      <c r="B3736" s="352"/>
      <c r="C3736" s="351" t="s">
        <v>7158</v>
      </c>
      <c r="D3736" s="354" t="s">
        <v>2</v>
      </c>
      <c r="E3736" s="282">
        <v>131.41999999999999</v>
      </c>
      <c r="F3736" s="282">
        <v>18.260000000000002</v>
      </c>
      <c r="G3736" s="282">
        <v>149.68</v>
      </c>
    </row>
    <row r="3737" spans="1:7" ht="25.5">
      <c r="A3737" s="351" t="s">
        <v>7159</v>
      </c>
      <c r="B3737" s="352"/>
      <c r="C3737" s="351" t="s">
        <v>7160</v>
      </c>
      <c r="D3737" s="354" t="s">
        <v>2</v>
      </c>
      <c r="E3737" s="282">
        <v>599.12</v>
      </c>
      <c r="F3737" s="282">
        <v>11.63</v>
      </c>
      <c r="G3737" s="282">
        <v>610.75</v>
      </c>
    </row>
    <row r="3738" spans="1:7" ht="38.25">
      <c r="A3738" s="351" t="s">
        <v>7161</v>
      </c>
      <c r="B3738" s="352"/>
      <c r="C3738" s="351" t="s">
        <v>7162</v>
      </c>
      <c r="D3738" s="354" t="s">
        <v>2</v>
      </c>
      <c r="E3738" s="282">
        <v>206.1</v>
      </c>
      <c r="F3738" s="282">
        <v>11.63</v>
      </c>
      <c r="G3738" s="282">
        <v>217.73</v>
      </c>
    </row>
    <row r="3739" spans="1:7" ht="38.25">
      <c r="A3739" s="351" t="s">
        <v>7163</v>
      </c>
      <c r="B3739" s="352"/>
      <c r="C3739" s="351" t="s">
        <v>7164</v>
      </c>
      <c r="D3739" s="354" t="s">
        <v>2</v>
      </c>
      <c r="E3739" s="282">
        <v>614.98</v>
      </c>
      <c r="F3739" s="282">
        <v>11.63</v>
      </c>
      <c r="G3739" s="282">
        <v>626.61</v>
      </c>
    </row>
    <row r="3740" spans="1:7" ht="12.75">
      <c r="A3740" s="351" t="s">
        <v>7165</v>
      </c>
      <c r="B3740" s="352"/>
      <c r="C3740" s="351" t="s">
        <v>7166</v>
      </c>
      <c r="D3740" s="354" t="s">
        <v>2</v>
      </c>
      <c r="E3740" s="282">
        <v>44.27</v>
      </c>
      <c r="F3740" s="282">
        <v>10.96</v>
      </c>
      <c r="G3740" s="282">
        <v>55.23</v>
      </c>
    </row>
    <row r="3741" spans="1:7" ht="38.25">
      <c r="A3741" s="351" t="s">
        <v>7167</v>
      </c>
      <c r="B3741" s="352"/>
      <c r="C3741" s="351" t="s">
        <v>7168</v>
      </c>
      <c r="D3741" s="354" t="s">
        <v>2</v>
      </c>
      <c r="E3741" s="282">
        <v>544.98</v>
      </c>
      <c r="F3741" s="282">
        <v>11.63</v>
      </c>
      <c r="G3741" s="282">
        <v>556.61</v>
      </c>
    </row>
    <row r="3742" spans="1:7" ht="12.75">
      <c r="A3742" s="351" t="s">
        <v>7169</v>
      </c>
      <c r="B3742" s="352"/>
      <c r="C3742" s="351" t="s">
        <v>7170</v>
      </c>
      <c r="D3742" s="354" t="s">
        <v>2</v>
      </c>
      <c r="E3742" s="282">
        <v>83.52</v>
      </c>
      <c r="F3742" s="282">
        <v>40.159999999999997</v>
      </c>
      <c r="G3742" s="282">
        <v>123.68</v>
      </c>
    </row>
    <row r="3743" spans="1:7" ht="25.5">
      <c r="A3743" s="351" t="s">
        <v>7171</v>
      </c>
      <c r="B3743" s="352"/>
      <c r="C3743" s="351" t="s">
        <v>7172</v>
      </c>
      <c r="D3743" s="354" t="s">
        <v>2</v>
      </c>
      <c r="E3743" s="282">
        <v>167</v>
      </c>
      <c r="F3743" s="282">
        <v>36.5</v>
      </c>
      <c r="G3743" s="282">
        <v>203.5</v>
      </c>
    </row>
    <row r="3744" spans="1:7" ht="25.5">
      <c r="A3744" s="351" t="s">
        <v>7173</v>
      </c>
      <c r="B3744" s="352"/>
      <c r="C3744" s="351" t="s">
        <v>7174</v>
      </c>
      <c r="D3744" s="354" t="s">
        <v>2</v>
      </c>
      <c r="E3744" s="282">
        <v>1304.81</v>
      </c>
      <c r="F3744" s="282">
        <v>10.96</v>
      </c>
      <c r="G3744" s="282">
        <v>1315.77</v>
      </c>
    </row>
    <row r="3745" spans="1:7" ht="12.75">
      <c r="A3745" s="351" t="s">
        <v>7175</v>
      </c>
      <c r="B3745" s="352"/>
      <c r="C3745" s="351" t="s">
        <v>7176</v>
      </c>
      <c r="D3745" s="354" t="s">
        <v>2</v>
      </c>
      <c r="E3745" s="282">
        <v>122.85</v>
      </c>
      <c r="F3745" s="282">
        <v>10.96</v>
      </c>
      <c r="G3745" s="282">
        <v>133.81</v>
      </c>
    </row>
    <row r="3746" spans="1:7" ht="25.5">
      <c r="A3746" s="351" t="s">
        <v>7177</v>
      </c>
      <c r="B3746" s="352"/>
      <c r="C3746" s="351" t="s">
        <v>7178</v>
      </c>
      <c r="D3746" s="354" t="s">
        <v>2</v>
      </c>
      <c r="E3746" s="282">
        <v>287.27</v>
      </c>
      <c r="F3746" s="282">
        <v>18.260000000000002</v>
      </c>
      <c r="G3746" s="282">
        <v>305.52999999999997</v>
      </c>
    </row>
    <row r="3747" spans="1:7" ht="12.75">
      <c r="A3747" s="351" t="s">
        <v>7179</v>
      </c>
      <c r="B3747" s="352"/>
      <c r="C3747" s="351" t="s">
        <v>7180</v>
      </c>
      <c r="D3747" s="354" t="s">
        <v>2</v>
      </c>
      <c r="E3747" s="282">
        <v>403.05</v>
      </c>
      <c r="F3747" s="282">
        <v>10.96</v>
      </c>
      <c r="G3747" s="282">
        <v>414.01</v>
      </c>
    </row>
    <row r="3748" spans="1:7" ht="12.75">
      <c r="A3748" s="351" t="s">
        <v>8557</v>
      </c>
      <c r="B3748" s="352"/>
      <c r="C3748" s="351" t="s">
        <v>8558</v>
      </c>
      <c r="D3748" s="354" t="s">
        <v>2</v>
      </c>
      <c r="E3748" s="282">
        <v>212.11</v>
      </c>
      <c r="F3748" s="282">
        <v>9.14</v>
      </c>
      <c r="G3748" s="282">
        <v>221.25</v>
      </c>
    </row>
    <row r="3749" spans="1:7" ht="12.75">
      <c r="A3749" s="351" t="s">
        <v>8559</v>
      </c>
      <c r="B3749" s="352"/>
      <c r="C3749" s="351" t="s">
        <v>8560</v>
      </c>
      <c r="D3749" s="354" t="s">
        <v>2</v>
      </c>
      <c r="E3749" s="282">
        <v>238.91</v>
      </c>
      <c r="F3749" s="282">
        <v>9.14</v>
      </c>
      <c r="G3749" s="282">
        <v>248.05</v>
      </c>
    </row>
    <row r="3750" spans="1:7" ht="12.75">
      <c r="A3750" s="357" t="s">
        <v>7181</v>
      </c>
      <c r="B3750" s="358" t="s">
        <v>8561</v>
      </c>
      <c r="C3750" s="358" t="s">
        <v>8561</v>
      </c>
      <c r="D3750" s="359"/>
      <c r="E3750" s="360"/>
      <c r="F3750" s="360"/>
      <c r="G3750" s="360"/>
    </row>
    <row r="3751" spans="1:7" ht="25.5">
      <c r="A3751" s="351" t="s">
        <v>7182</v>
      </c>
      <c r="B3751" s="352"/>
      <c r="C3751" s="351" t="s">
        <v>7183</v>
      </c>
      <c r="D3751" s="354" t="s">
        <v>2</v>
      </c>
      <c r="E3751" s="282">
        <v>726.58</v>
      </c>
      <c r="F3751" s="282">
        <v>15.49</v>
      </c>
      <c r="G3751" s="282">
        <v>742.07</v>
      </c>
    </row>
    <row r="3752" spans="1:7" ht="25.5">
      <c r="A3752" s="351" t="s">
        <v>7184</v>
      </c>
      <c r="B3752" s="352"/>
      <c r="C3752" s="351" t="s">
        <v>7185</v>
      </c>
      <c r="D3752" s="354" t="s">
        <v>2</v>
      </c>
      <c r="E3752" s="282">
        <v>3292.51</v>
      </c>
      <c r="F3752" s="282">
        <v>15.49</v>
      </c>
      <c r="G3752" s="282">
        <v>3308</v>
      </c>
    </row>
    <row r="3753" spans="1:7" ht="25.5">
      <c r="A3753" s="351" t="s">
        <v>7186</v>
      </c>
      <c r="B3753" s="352"/>
      <c r="C3753" s="351" t="s">
        <v>7187</v>
      </c>
      <c r="D3753" s="354" t="s">
        <v>2</v>
      </c>
      <c r="E3753" s="282">
        <v>99.3</v>
      </c>
      <c r="F3753" s="282">
        <v>15.49</v>
      </c>
      <c r="G3753" s="282">
        <v>114.79</v>
      </c>
    </row>
    <row r="3754" spans="1:7" ht="25.5">
      <c r="A3754" s="351" t="s">
        <v>7188</v>
      </c>
      <c r="B3754" s="352"/>
      <c r="C3754" s="351" t="s">
        <v>7189</v>
      </c>
      <c r="D3754" s="354" t="s">
        <v>2</v>
      </c>
      <c r="E3754" s="282">
        <v>132.74</v>
      </c>
      <c r="F3754" s="282">
        <v>15.49</v>
      </c>
      <c r="G3754" s="282">
        <v>148.22999999999999</v>
      </c>
    </row>
    <row r="3755" spans="1:7" ht="25.5">
      <c r="A3755" s="351" t="s">
        <v>7190</v>
      </c>
      <c r="B3755" s="352"/>
      <c r="C3755" s="351" t="s">
        <v>7191</v>
      </c>
      <c r="D3755" s="354" t="s">
        <v>2</v>
      </c>
      <c r="E3755" s="282">
        <v>169.13</v>
      </c>
      <c r="F3755" s="282">
        <v>15.49</v>
      </c>
      <c r="G3755" s="282">
        <v>184.62</v>
      </c>
    </row>
    <row r="3756" spans="1:7" ht="25.5">
      <c r="A3756" s="351" t="s">
        <v>7192</v>
      </c>
      <c r="B3756" s="352"/>
      <c r="C3756" s="351" t="s">
        <v>7193</v>
      </c>
      <c r="D3756" s="354" t="s">
        <v>2</v>
      </c>
      <c r="E3756" s="282">
        <v>673.44</v>
      </c>
      <c r="F3756" s="282">
        <v>0</v>
      </c>
      <c r="G3756" s="282">
        <v>673.44</v>
      </c>
    </row>
    <row r="3757" spans="1:7" ht="25.5">
      <c r="A3757" s="351" t="s">
        <v>7194</v>
      </c>
      <c r="B3757" s="352"/>
      <c r="C3757" s="351" t="s">
        <v>7195</v>
      </c>
      <c r="D3757" s="354" t="s">
        <v>2</v>
      </c>
      <c r="E3757" s="282">
        <v>97.53</v>
      </c>
      <c r="F3757" s="282">
        <v>15.49</v>
      </c>
      <c r="G3757" s="282">
        <v>113.02</v>
      </c>
    </row>
    <row r="3758" spans="1:7" ht="25.5">
      <c r="A3758" s="351" t="s">
        <v>7196</v>
      </c>
      <c r="B3758" s="352"/>
      <c r="C3758" s="351" t="s">
        <v>7197</v>
      </c>
      <c r="D3758" s="354" t="s">
        <v>2</v>
      </c>
      <c r="E3758" s="282">
        <v>127.19</v>
      </c>
      <c r="F3758" s="282">
        <v>15.49</v>
      </c>
      <c r="G3758" s="282">
        <v>142.68</v>
      </c>
    </row>
    <row r="3759" spans="1:7" ht="25.5">
      <c r="A3759" s="351" t="s">
        <v>7198</v>
      </c>
      <c r="B3759" s="352"/>
      <c r="C3759" s="351" t="s">
        <v>7199</v>
      </c>
      <c r="D3759" s="354" t="s">
        <v>2</v>
      </c>
      <c r="E3759" s="282">
        <v>146.78</v>
      </c>
      <c r="F3759" s="282">
        <v>15.49</v>
      </c>
      <c r="G3759" s="282">
        <v>162.27000000000001</v>
      </c>
    </row>
    <row r="3760" spans="1:7" ht="25.5">
      <c r="A3760" s="351" t="s">
        <v>7200</v>
      </c>
      <c r="B3760" s="352"/>
      <c r="C3760" s="351" t="s">
        <v>7201</v>
      </c>
      <c r="D3760" s="354" t="s">
        <v>2</v>
      </c>
      <c r="E3760" s="282">
        <v>338.19</v>
      </c>
      <c r="F3760" s="282">
        <v>15.49</v>
      </c>
      <c r="G3760" s="282">
        <v>353.68</v>
      </c>
    </row>
    <row r="3761" spans="1:7" ht="12.75">
      <c r="A3761" s="351" t="s">
        <v>7202</v>
      </c>
      <c r="B3761" s="352"/>
      <c r="C3761" s="351" t="s">
        <v>7203</v>
      </c>
      <c r="D3761" s="354" t="s">
        <v>2</v>
      </c>
      <c r="E3761" s="282">
        <v>138.61000000000001</v>
      </c>
      <c r="F3761" s="282">
        <v>1.49</v>
      </c>
      <c r="G3761" s="282">
        <v>140.1</v>
      </c>
    </row>
    <row r="3762" spans="1:7" ht="25.5">
      <c r="A3762" s="351" t="s">
        <v>7204</v>
      </c>
      <c r="B3762" s="352"/>
      <c r="C3762" s="351" t="s">
        <v>7205</v>
      </c>
      <c r="D3762" s="354" t="s">
        <v>2</v>
      </c>
      <c r="E3762" s="282">
        <v>246</v>
      </c>
      <c r="F3762" s="282">
        <v>1.49</v>
      </c>
      <c r="G3762" s="282">
        <v>247.49</v>
      </c>
    </row>
    <row r="3763" spans="1:7" ht="12.75">
      <c r="A3763" s="357" t="s">
        <v>7206</v>
      </c>
      <c r="B3763" s="358" t="s">
        <v>8562</v>
      </c>
      <c r="C3763" s="358" t="s">
        <v>8562</v>
      </c>
      <c r="D3763" s="359"/>
      <c r="E3763" s="360"/>
      <c r="F3763" s="360"/>
      <c r="G3763" s="360"/>
    </row>
    <row r="3764" spans="1:7" ht="12.75">
      <c r="A3764" s="351" t="s">
        <v>7207</v>
      </c>
      <c r="B3764" s="352"/>
      <c r="C3764" s="351" t="s">
        <v>7208</v>
      </c>
      <c r="D3764" s="354" t="s">
        <v>287</v>
      </c>
      <c r="E3764" s="282">
        <v>2.78</v>
      </c>
      <c r="F3764" s="282">
        <v>0</v>
      </c>
      <c r="G3764" s="282">
        <v>2.78</v>
      </c>
    </row>
    <row r="3765" spans="1:7" ht="12.75">
      <c r="A3765" s="351" t="s">
        <v>7209</v>
      </c>
      <c r="B3765" s="352"/>
      <c r="C3765" s="351" t="s">
        <v>7210</v>
      </c>
      <c r="D3765" s="354" t="s">
        <v>19</v>
      </c>
      <c r="E3765" s="282">
        <v>11.17</v>
      </c>
      <c r="F3765" s="282">
        <v>0</v>
      </c>
      <c r="G3765" s="282">
        <v>11.17</v>
      </c>
    </row>
    <row r="3766" spans="1:7" ht="12.75">
      <c r="A3766" s="351" t="s">
        <v>7211</v>
      </c>
      <c r="B3766" s="352"/>
      <c r="C3766" s="351" t="s">
        <v>7212</v>
      </c>
      <c r="D3766" s="354" t="s">
        <v>19</v>
      </c>
      <c r="E3766" s="282">
        <v>9.43</v>
      </c>
      <c r="F3766" s="282">
        <v>0</v>
      </c>
      <c r="G3766" s="282">
        <v>9.43</v>
      </c>
    </row>
    <row r="3767" spans="1:7" ht="38.25">
      <c r="A3767" s="351" t="s">
        <v>7213</v>
      </c>
      <c r="B3767" s="352"/>
      <c r="C3767" s="351" t="s">
        <v>7214</v>
      </c>
      <c r="D3767" s="354" t="s">
        <v>2</v>
      </c>
      <c r="E3767" s="282">
        <v>24.95</v>
      </c>
      <c r="F3767" s="282">
        <v>0</v>
      </c>
      <c r="G3767" s="282">
        <v>24.95</v>
      </c>
    </row>
    <row r="3768" spans="1:7" ht="38.25">
      <c r="A3768" s="351" t="s">
        <v>7215</v>
      </c>
      <c r="B3768" s="352"/>
      <c r="C3768" s="351" t="s">
        <v>7216</v>
      </c>
      <c r="D3768" s="354" t="s">
        <v>2</v>
      </c>
      <c r="E3768" s="282">
        <v>17.41</v>
      </c>
      <c r="F3768" s="282">
        <v>0</v>
      </c>
      <c r="G3768" s="282">
        <v>17.41</v>
      </c>
    </row>
    <row r="3769" spans="1:7" ht="12.75">
      <c r="A3769" s="351" t="s">
        <v>7217</v>
      </c>
      <c r="B3769" s="352"/>
      <c r="C3769" s="351" t="s">
        <v>7218</v>
      </c>
      <c r="D3769" s="354" t="s">
        <v>2</v>
      </c>
      <c r="E3769" s="282">
        <v>0.05</v>
      </c>
      <c r="F3769" s="282">
        <v>12.96</v>
      </c>
      <c r="G3769" s="282">
        <v>13.01</v>
      </c>
    </row>
    <row r="3770" spans="1:7" ht="12.75">
      <c r="A3770" s="361" t="s">
        <v>7219</v>
      </c>
      <c r="B3770" s="361" t="s">
        <v>8563</v>
      </c>
      <c r="C3770" s="361" t="s">
        <v>8563</v>
      </c>
      <c r="D3770" s="362"/>
      <c r="E3770" s="363"/>
      <c r="F3770" s="363"/>
      <c r="G3770" s="363"/>
    </row>
    <row r="3771" spans="1:7" ht="12.75">
      <c r="A3771" s="348" t="s">
        <v>7220</v>
      </c>
      <c r="B3771" s="348" t="s">
        <v>8564</v>
      </c>
      <c r="C3771" s="348" t="s">
        <v>8564</v>
      </c>
      <c r="D3771" s="349"/>
      <c r="E3771" s="350"/>
      <c r="F3771" s="350"/>
      <c r="G3771" s="350"/>
    </row>
    <row r="3772" spans="1:7" ht="25.5">
      <c r="A3772" s="351" t="s">
        <v>291</v>
      </c>
      <c r="B3772" s="352"/>
      <c r="C3772" s="351" t="s">
        <v>292</v>
      </c>
      <c r="D3772" s="354" t="s">
        <v>63</v>
      </c>
      <c r="E3772" s="282">
        <v>1.86</v>
      </c>
      <c r="F3772" s="282">
        <v>0.12</v>
      </c>
      <c r="G3772" s="282">
        <v>1.98</v>
      </c>
    </row>
    <row r="3773" spans="1:7" ht="38.25">
      <c r="A3773" s="351" t="s">
        <v>293</v>
      </c>
      <c r="B3773" s="352"/>
      <c r="C3773" s="351" t="s">
        <v>67</v>
      </c>
      <c r="D3773" s="354" t="s">
        <v>63</v>
      </c>
      <c r="E3773" s="282">
        <v>15.38</v>
      </c>
      <c r="F3773" s="282">
        <v>0.23</v>
      </c>
      <c r="G3773" s="282">
        <v>15.61</v>
      </c>
    </row>
    <row r="3774" spans="1:7" ht="25.5">
      <c r="A3774" s="351" t="s">
        <v>7221</v>
      </c>
      <c r="B3774" s="352"/>
      <c r="C3774" s="351" t="s">
        <v>7222</v>
      </c>
      <c r="D3774" s="354" t="s">
        <v>20</v>
      </c>
      <c r="E3774" s="282">
        <v>11.53</v>
      </c>
      <c r="F3774" s="282">
        <v>0.48</v>
      </c>
      <c r="G3774" s="282">
        <v>12.01</v>
      </c>
    </row>
    <row r="3775" spans="1:7" ht="12.75">
      <c r="A3775" s="351" t="s">
        <v>7223</v>
      </c>
      <c r="B3775" s="352"/>
      <c r="C3775" s="351" t="s">
        <v>7224</v>
      </c>
      <c r="D3775" s="354" t="s">
        <v>20</v>
      </c>
      <c r="E3775" s="282">
        <v>162.41999999999999</v>
      </c>
      <c r="F3775" s="282">
        <v>22.28</v>
      </c>
      <c r="G3775" s="282">
        <v>184.7</v>
      </c>
    </row>
    <row r="3776" spans="1:7" ht="12.75">
      <c r="A3776" s="351" t="s">
        <v>294</v>
      </c>
      <c r="B3776" s="352"/>
      <c r="C3776" s="351" t="s">
        <v>68</v>
      </c>
      <c r="D3776" s="354" t="s">
        <v>20</v>
      </c>
      <c r="E3776" s="282">
        <v>127.21</v>
      </c>
      <c r="F3776" s="282">
        <v>14.85</v>
      </c>
      <c r="G3776" s="282">
        <v>142.06</v>
      </c>
    </row>
    <row r="3777" spans="1:7" ht="12.75">
      <c r="A3777" s="351" t="s">
        <v>7225</v>
      </c>
      <c r="B3777" s="352"/>
      <c r="C3777" s="351" t="s">
        <v>7226</v>
      </c>
      <c r="D3777" s="354" t="s">
        <v>20</v>
      </c>
      <c r="E3777" s="282">
        <v>112.45</v>
      </c>
      <c r="F3777" s="282">
        <v>2.29</v>
      </c>
      <c r="G3777" s="282">
        <v>114.74</v>
      </c>
    </row>
    <row r="3778" spans="1:7" ht="12.75">
      <c r="A3778" s="351" t="s">
        <v>7227</v>
      </c>
      <c r="B3778" s="352"/>
      <c r="C3778" s="351" t="s">
        <v>7228</v>
      </c>
      <c r="D3778" s="354" t="s">
        <v>20</v>
      </c>
      <c r="E3778" s="282">
        <v>605.51</v>
      </c>
      <c r="F3778" s="282">
        <v>11.14</v>
      </c>
      <c r="G3778" s="282">
        <v>616.65</v>
      </c>
    </row>
    <row r="3779" spans="1:7" ht="25.5">
      <c r="A3779" s="351" t="s">
        <v>7229</v>
      </c>
      <c r="B3779" s="352"/>
      <c r="C3779" s="351" t="s">
        <v>7230</v>
      </c>
      <c r="D3779" s="354" t="s">
        <v>20</v>
      </c>
      <c r="E3779" s="282">
        <v>182.47</v>
      </c>
      <c r="F3779" s="282">
        <v>0</v>
      </c>
      <c r="G3779" s="282">
        <v>182.47</v>
      </c>
    </row>
    <row r="3780" spans="1:7" ht="38.25">
      <c r="A3780" s="351" t="s">
        <v>7231</v>
      </c>
      <c r="B3780" s="352"/>
      <c r="C3780" s="351" t="s">
        <v>7232</v>
      </c>
      <c r="D3780" s="354" t="s">
        <v>63</v>
      </c>
      <c r="E3780" s="282">
        <v>12.85</v>
      </c>
      <c r="F3780" s="282">
        <v>0.34</v>
      </c>
      <c r="G3780" s="282">
        <v>13.19</v>
      </c>
    </row>
    <row r="3781" spans="1:7" ht="12.75">
      <c r="A3781" s="351" t="s">
        <v>7233</v>
      </c>
      <c r="B3781" s="352"/>
      <c r="C3781" s="351" t="s">
        <v>7234</v>
      </c>
      <c r="D3781" s="354" t="s">
        <v>63</v>
      </c>
      <c r="E3781" s="282">
        <v>0</v>
      </c>
      <c r="F3781" s="282">
        <v>0.59</v>
      </c>
      <c r="G3781" s="282">
        <v>0.59</v>
      </c>
    </row>
    <row r="3782" spans="1:7" ht="12.75">
      <c r="A3782" s="357" t="s">
        <v>7235</v>
      </c>
      <c r="B3782" s="358" t="s">
        <v>8565</v>
      </c>
      <c r="C3782" s="358" t="s">
        <v>8565</v>
      </c>
      <c r="D3782" s="359"/>
      <c r="E3782" s="360"/>
      <c r="F3782" s="360"/>
      <c r="G3782" s="360"/>
    </row>
    <row r="3783" spans="1:7" ht="25.5">
      <c r="A3783" s="351" t="s">
        <v>7236</v>
      </c>
      <c r="B3783" s="352"/>
      <c r="C3783" s="351" t="s">
        <v>7237</v>
      </c>
      <c r="D3783" s="354" t="s">
        <v>20</v>
      </c>
      <c r="E3783" s="282">
        <v>63.68</v>
      </c>
      <c r="F3783" s="282">
        <v>9.5</v>
      </c>
      <c r="G3783" s="282">
        <v>73.180000000000007</v>
      </c>
    </row>
    <row r="3784" spans="1:7" ht="12.75">
      <c r="A3784" s="357" t="s">
        <v>7238</v>
      </c>
      <c r="B3784" s="358" t="s">
        <v>8566</v>
      </c>
      <c r="C3784" s="358" t="s">
        <v>8566</v>
      </c>
      <c r="D3784" s="359"/>
      <c r="E3784" s="360"/>
      <c r="F3784" s="360"/>
      <c r="G3784" s="360"/>
    </row>
    <row r="3785" spans="1:7" ht="12.75">
      <c r="A3785" s="351" t="s">
        <v>7239</v>
      </c>
      <c r="B3785" s="352"/>
      <c r="C3785" s="351" t="s">
        <v>8567</v>
      </c>
      <c r="D3785" s="354" t="s">
        <v>20</v>
      </c>
      <c r="E3785" s="282">
        <v>815.73</v>
      </c>
      <c r="F3785" s="282">
        <v>12.38</v>
      </c>
      <c r="G3785" s="282">
        <v>828.11</v>
      </c>
    </row>
    <row r="3786" spans="1:7" ht="25.5">
      <c r="A3786" s="351" t="s">
        <v>7240</v>
      </c>
      <c r="B3786" s="352"/>
      <c r="C3786" s="351" t="s">
        <v>7241</v>
      </c>
      <c r="D3786" s="354" t="s">
        <v>20</v>
      </c>
      <c r="E3786" s="282">
        <v>820.24</v>
      </c>
      <c r="F3786" s="282">
        <v>12.38</v>
      </c>
      <c r="G3786" s="282">
        <v>832.62</v>
      </c>
    </row>
    <row r="3787" spans="1:7" ht="25.5">
      <c r="A3787" s="351" t="s">
        <v>7242</v>
      </c>
      <c r="B3787" s="352"/>
      <c r="C3787" s="351" t="s">
        <v>7243</v>
      </c>
      <c r="D3787" s="354" t="s">
        <v>20</v>
      </c>
      <c r="E3787" s="282">
        <v>757.46</v>
      </c>
      <c r="F3787" s="282">
        <v>12.38</v>
      </c>
      <c r="G3787" s="282">
        <v>769.84</v>
      </c>
    </row>
    <row r="3788" spans="1:7" ht="12.75">
      <c r="A3788" s="351" t="s">
        <v>7244</v>
      </c>
      <c r="B3788" s="352"/>
      <c r="C3788" s="351" t="s">
        <v>7245</v>
      </c>
      <c r="D3788" s="354" t="s">
        <v>63</v>
      </c>
      <c r="E3788" s="282">
        <v>4.58</v>
      </c>
      <c r="F3788" s="282">
        <v>7.0000000000000007E-2</v>
      </c>
      <c r="G3788" s="282">
        <v>4.6500000000000004</v>
      </c>
    </row>
    <row r="3789" spans="1:7" ht="12.75">
      <c r="A3789" s="351" t="s">
        <v>7246</v>
      </c>
      <c r="B3789" s="352"/>
      <c r="C3789" s="351" t="s">
        <v>7247</v>
      </c>
      <c r="D3789" s="354" t="s">
        <v>63</v>
      </c>
      <c r="E3789" s="282">
        <v>10.74</v>
      </c>
      <c r="F3789" s="282">
        <v>0.09</v>
      </c>
      <c r="G3789" s="282">
        <v>10.83</v>
      </c>
    </row>
    <row r="3790" spans="1:7" ht="12.75">
      <c r="A3790" s="351" t="s">
        <v>7248</v>
      </c>
      <c r="B3790" s="352"/>
      <c r="C3790" s="351" t="s">
        <v>7249</v>
      </c>
      <c r="D3790" s="354" t="s">
        <v>20</v>
      </c>
      <c r="E3790" s="282">
        <v>729.87</v>
      </c>
      <c r="F3790" s="282">
        <v>12.38</v>
      </c>
      <c r="G3790" s="282">
        <v>742.25</v>
      </c>
    </row>
    <row r="3791" spans="1:7" ht="12.75">
      <c r="A3791" s="351" t="s">
        <v>7250</v>
      </c>
      <c r="B3791" s="352"/>
      <c r="C3791" s="351" t="s">
        <v>7251</v>
      </c>
      <c r="D3791" s="354" t="s">
        <v>20</v>
      </c>
      <c r="E3791" s="282">
        <v>737.78</v>
      </c>
      <c r="F3791" s="282">
        <v>29.7</v>
      </c>
      <c r="G3791" s="282">
        <v>767.48</v>
      </c>
    </row>
    <row r="3792" spans="1:7" ht="12.75">
      <c r="A3792" s="357" t="s">
        <v>7252</v>
      </c>
      <c r="B3792" s="358" t="s">
        <v>8568</v>
      </c>
      <c r="C3792" s="358" t="s">
        <v>8568</v>
      </c>
      <c r="D3792" s="359"/>
      <c r="E3792" s="360"/>
      <c r="F3792" s="360"/>
      <c r="G3792" s="360"/>
    </row>
    <row r="3793" spans="1:7" ht="12.75">
      <c r="A3793" s="351" t="s">
        <v>7253</v>
      </c>
      <c r="B3793" s="352"/>
      <c r="C3793" s="351" t="s">
        <v>7254</v>
      </c>
      <c r="D3793" s="354" t="s">
        <v>63</v>
      </c>
      <c r="E3793" s="282">
        <v>161.62</v>
      </c>
      <c r="F3793" s="282">
        <v>18.989999999999998</v>
      </c>
      <c r="G3793" s="282">
        <v>180.61</v>
      </c>
    </row>
    <row r="3794" spans="1:7" ht="12.75">
      <c r="A3794" s="351" t="s">
        <v>7255</v>
      </c>
      <c r="B3794" s="352"/>
      <c r="C3794" s="351" t="s">
        <v>7256</v>
      </c>
      <c r="D3794" s="354" t="s">
        <v>63</v>
      </c>
      <c r="E3794" s="282">
        <v>7.76</v>
      </c>
      <c r="F3794" s="282">
        <v>1.49</v>
      </c>
      <c r="G3794" s="282">
        <v>9.25</v>
      </c>
    </row>
    <row r="3795" spans="1:7" ht="25.5">
      <c r="A3795" s="351" t="s">
        <v>7257</v>
      </c>
      <c r="B3795" s="352"/>
      <c r="C3795" s="351" t="s">
        <v>7258</v>
      </c>
      <c r="D3795" s="354" t="s">
        <v>63</v>
      </c>
      <c r="E3795" s="282">
        <v>6.06</v>
      </c>
      <c r="F3795" s="282">
        <v>4.5999999999999996</v>
      </c>
      <c r="G3795" s="282">
        <v>10.66</v>
      </c>
    </row>
    <row r="3796" spans="1:7" ht="25.5">
      <c r="A3796" s="351" t="s">
        <v>7259</v>
      </c>
      <c r="B3796" s="352"/>
      <c r="C3796" s="351" t="s">
        <v>7260</v>
      </c>
      <c r="D3796" s="354" t="s">
        <v>63</v>
      </c>
      <c r="E3796" s="282">
        <v>29.58</v>
      </c>
      <c r="F3796" s="282">
        <v>3.72</v>
      </c>
      <c r="G3796" s="282">
        <v>33.299999999999997</v>
      </c>
    </row>
    <row r="3797" spans="1:7" ht="38.25">
      <c r="A3797" s="351" t="s">
        <v>7261</v>
      </c>
      <c r="B3797" s="352"/>
      <c r="C3797" s="351" t="s">
        <v>7262</v>
      </c>
      <c r="D3797" s="354" t="s">
        <v>63</v>
      </c>
      <c r="E3797" s="282">
        <v>43.07</v>
      </c>
      <c r="F3797" s="282">
        <v>14.33</v>
      </c>
      <c r="G3797" s="282">
        <v>57.4</v>
      </c>
    </row>
    <row r="3798" spans="1:7" ht="38.25">
      <c r="A3798" s="351" t="s">
        <v>295</v>
      </c>
      <c r="B3798" s="352"/>
      <c r="C3798" s="351" t="s">
        <v>82</v>
      </c>
      <c r="D3798" s="354" t="s">
        <v>63</v>
      </c>
      <c r="E3798" s="282">
        <v>47.33</v>
      </c>
      <c r="F3798" s="282">
        <v>19.11</v>
      </c>
      <c r="G3798" s="282">
        <v>66.44</v>
      </c>
    </row>
    <row r="3799" spans="1:7" ht="25.5">
      <c r="A3799" s="351" t="s">
        <v>7263</v>
      </c>
      <c r="B3799" s="352"/>
      <c r="C3799" s="351" t="s">
        <v>7264</v>
      </c>
      <c r="D3799" s="354" t="s">
        <v>63</v>
      </c>
      <c r="E3799" s="282">
        <v>56.44</v>
      </c>
      <c r="F3799" s="282">
        <v>7.02</v>
      </c>
      <c r="G3799" s="282">
        <v>63.46</v>
      </c>
    </row>
    <row r="3800" spans="1:7" ht="25.5">
      <c r="A3800" s="351" t="s">
        <v>7265</v>
      </c>
      <c r="B3800" s="352"/>
      <c r="C3800" s="351" t="s">
        <v>7266</v>
      </c>
      <c r="D3800" s="354" t="s">
        <v>63</v>
      </c>
      <c r="E3800" s="282">
        <v>55.66</v>
      </c>
      <c r="F3800" s="282">
        <v>14.86</v>
      </c>
      <c r="G3800" s="282">
        <v>70.52</v>
      </c>
    </row>
    <row r="3801" spans="1:7" ht="12.75">
      <c r="A3801" s="357" t="s">
        <v>7267</v>
      </c>
      <c r="B3801" s="358" t="s">
        <v>8569</v>
      </c>
      <c r="C3801" s="358" t="s">
        <v>8569</v>
      </c>
      <c r="D3801" s="359"/>
      <c r="E3801" s="360"/>
      <c r="F3801" s="360"/>
      <c r="G3801" s="360"/>
    </row>
    <row r="3802" spans="1:7" ht="25.5">
      <c r="A3802" s="351" t="s">
        <v>296</v>
      </c>
      <c r="B3802" s="352"/>
      <c r="C3802" s="351" t="s">
        <v>93</v>
      </c>
      <c r="D3802" s="354" t="s">
        <v>16</v>
      </c>
      <c r="E3802" s="282">
        <v>30.84</v>
      </c>
      <c r="F3802" s="282">
        <v>8.9600000000000009</v>
      </c>
      <c r="G3802" s="282">
        <v>39.799999999999997</v>
      </c>
    </row>
    <row r="3803" spans="1:7" ht="25.5">
      <c r="A3803" s="351" t="s">
        <v>297</v>
      </c>
      <c r="B3803" s="352"/>
      <c r="C3803" s="351" t="s">
        <v>69</v>
      </c>
      <c r="D3803" s="354" t="s">
        <v>16</v>
      </c>
      <c r="E3803" s="282">
        <v>28.64</v>
      </c>
      <c r="F3803" s="282">
        <v>8.9600000000000009</v>
      </c>
      <c r="G3803" s="282">
        <v>37.6</v>
      </c>
    </row>
    <row r="3804" spans="1:7" ht="25.5">
      <c r="A3804" s="351" t="s">
        <v>7268</v>
      </c>
      <c r="B3804" s="352"/>
      <c r="C3804" s="351" t="s">
        <v>7269</v>
      </c>
      <c r="D3804" s="354" t="s">
        <v>20</v>
      </c>
      <c r="E3804" s="282">
        <v>280.14</v>
      </c>
      <c r="F3804" s="282">
        <v>32.28</v>
      </c>
      <c r="G3804" s="282">
        <v>312.42</v>
      </c>
    </row>
    <row r="3805" spans="1:7" ht="25.5">
      <c r="A3805" s="351" t="s">
        <v>298</v>
      </c>
      <c r="B3805" s="352"/>
      <c r="C3805" s="351" t="s">
        <v>94</v>
      </c>
      <c r="D3805" s="354" t="s">
        <v>20</v>
      </c>
      <c r="E3805" s="282">
        <v>290.27</v>
      </c>
      <c r="F3805" s="282">
        <v>32.28</v>
      </c>
      <c r="G3805" s="282">
        <v>322.55</v>
      </c>
    </row>
    <row r="3806" spans="1:7" ht="12.75">
      <c r="A3806" s="351" t="s">
        <v>7270</v>
      </c>
      <c r="B3806" s="352"/>
      <c r="C3806" s="351" t="s">
        <v>7271</v>
      </c>
      <c r="D3806" s="354" t="s">
        <v>20</v>
      </c>
      <c r="E3806" s="282">
        <v>879</v>
      </c>
      <c r="F3806" s="282">
        <v>0</v>
      </c>
      <c r="G3806" s="282">
        <v>879</v>
      </c>
    </row>
    <row r="3807" spans="1:7" ht="25.5">
      <c r="A3807" s="351" t="s">
        <v>7272</v>
      </c>
      <c r="B3807" s="352"/>
      <c r="C3807" s="351" t="s">
        <v>7273</v>
      </c>
      <c r="D3807" s="354" t="s">
        <v>20</v>
      </c>
      <c r="E3807" s="282">
        <v>374.8</v>
      </c>
      <c r="F3807" s="282">
        <v>65.84</v>
      </c>
      <c r="G3807" s="282">
        <v>440.64</v>
      </c>
    </row>
    <row r="3808" spans="1:7" ht="25.5">
      <c r="A3808" s="351" t="s">
        <v>7274</v>
      </c>
      <c r="B3808" s="352"/>
      <c r="C3808" s="351" t="s">
        <v>7275</v>
      </c>
      <c r="D3808" s="354" t="s">
        <v>20</v>
      </c>
      <c r="E3808" s="282">
        <v>384.93</v>
      </c>
      <c r="F3808" s="282">
        <v>65.84</v>
      </c>
      <c r="G3808" s="282">
        <v>450.77</v>
      </c>
    </row>
    <row r="3809" spans="1:7" ht="12.75">
      <c r="A3809" s="357" t="s">
        <v>7276</v>
      </c>
      <c r="B3809" s="358" t="s">
        <v>8570</v>
      </c>
      <c r="C3809" s="358" t="s">
        <v>8570</v>
      </c>
      <c r="D3809" s="359"/>
      <c r="E3809" s="360"/>
      <c r="F3809" s="360"/>
      <c r="G3809" s="360"/>
    </row>
    <row r="3810" spans="1:7" ht="12.75">
      <c r="A3810" s="351" t="s">
        <v>7277</v>
      </c>
      <c r="B3810" s="352"/>
      <c r="C3810" s="351" t="s">
        <v>7278</v>
      </c>
      <c r="D3810" s="354" t="s">
        <v>63</v>
      </c>
      <c r="E3810" s="282">
        <v>164.87</v>
      </c>
      <c r="F3810" s="282">
        <v>0</v>
      </c>
      <c r="G3810" s="282">
        <v>164.87</v>
      </c>
    </row>
    <row r="3811" spans="1:7" ht="38.25">
      <c r="A3811" s="351" t="s">
        <v>7279</v>
      </c>
      <c r="B3811" s="352"/>
      <c r="C3811" s="351" t="s">
        <v>7280</v>
      </c>
      <c r="D3811" s="354" t="s">
        <v>63</v>
      </c>
      <c r="E3811" s="282">
        <v>55.89</v>
      </c>
      <c r="F3811" s="282">
        <v>8.39</v>
      </c>
      <c r="G3811" s="282">
        <v>64.28</v>
      </c>
    </row>
    <row r="3812" spans="1:7" ht="38.25">
      <c r="A3812" s="351" t="s">
        <v>7281</v>
      </c>
      <c r="B3812" s="352"/>
      <c r="C3812" s="351" t="s">
        <v>7282</v>
      </c>
      <c r="D3812" s="354" t="s">
        <v>63</v>
      </c>
      <c r="E3812" s="282">
        <v>57.14</v>
      </c>
      <c r="F3812" s="282">
        <v>8.39</v>
      </c>
      <c r="G3812" s="282">
        <v>65.53</v>
      </c>
    </row>
    <row r="3813" spans="1:7" ht="38.25">
      <c r="A3813" s="351" t="s">
        <v>7283</v>
      </c>
      <c r="B3813" s="352"/>
      <c r="C3813" s="351" t="s">
        <v>7284</v>
      </c>
      <c r="D3813" s="354" t="s">
        <v>63</v>
      </c>
      <c r="E3813" s="282">
        <v>2.4</v>
      </c>
      <c r="F3813" s="282">
        <v>7.49</v>
      </c>
      <c r="G3813" s="282">
        <v>9.89</v>
      </c>
    </row>
    <row r="3814" spans="1:7" ht="38.25">
      <c r="A3814" s="351" t="s">
        <v>7285</v>
      </c>
      <c r="B3814" s="352"/>
      <c r="C3814" s="351" t="s">
        <v>7286</v>
      </c>
      <c r="D3814" s="354" t="s">
        <v>63</v>
      </c>
      <c r="E3814" s="282">
        <v>1.17</v>
      </c>
      <c r="F3814" s="282">
        <v>7.49</v>
      </c>
      <c r="G3814" s="282">
        <v>8.66</v>
      </c>
    </row>
    <row r="3815" spans="1:7" ht="38.25">
      <c r="A3815" s="351" t="s">
        <v>7287</v>
      </c>
      <c r="B3815" s="352"/>
      <c r="C3815" s="351" t="s">
        <v>7288</v>
      </c>
      <c r="D3815" s="354" t="s">
        <v>63</v>
      </c>
      <c r="E3815" s="282">
        <v>67.900000000000006</v>
      </c>
      <c r="F3815" s="282">
        <v>21.24</v>
      </c>
      <c r="G3815" s="282">
        <v>89.14</v>
      </c>
    </row>
    <row r="3816" spans="1:7" ht="12.75">
      <c r="A3816" s="357" t="s">
        <v>7289</v>
      </c>
      <c r="B3816" s="358" t="s">
        <v>8571</v>
      </c>
      <c r="C3816" s="358" t="s">
        <v>8571</v>
      </c>
      <c r="D3816" s="359"/>
      <c r="E3816" s="360"/>
      <c r="F3816" s="360"/>
      <c r="G3816" s="360"/>
    </row>
    <row r="3817" spans="1:7" ht="12.75">
      <c r="A3817" s="351" t="s">
        <v>7290</v>
      </c>
      <c r="B3817" s="352"/>
      <c r="C3817" s="351" t="s">
        <v>7291</v>
      </c>
      <c r="D3817" s="354" t="s">
        <v>16</v>
      </c>
      <c r="E3817" s="282">
        <v>61.94</v>
      </c>
      <c r="F3817" s="282">
        <v>10.24</v>
      </c>
      <c r="G3817" s="282">
        <v>72.180000000000007</v>
      </c>
    </row>
    <row r="3818" spans="1:7" ht="25.5">
      <c r="A3818" s="351" t="s">
        <v>7292</v>
      </c>
      <c r="B3818" s="352"/>
      <c r="C3818" s="351" t="s">
        <v>7293</v>
      </c>
      <c r="D3818" s="354" t="s">
        <v>16</v>
      </c>
      <c r="E3818" s="282">
        <v>5.71</v>
      </c>
      <c r="F3818" s="282">
        <v>8.9600000000000009</v>
      </c>
      <c r="G3818" s="282">
        <v>14.67</v>
      </c>
    </row>
    <row r="3819" spans="1:7" ht="25.5">
      <c r="A3819" s="351" t="s">
        <v>7294</v>
      </c>
      <c r="B3819" s="352"/>
      <c r="C3819" s="351" t="s">
        <v>7295</v>
      </c>
      <c r="D3819" s="354" t="s">
        <v>63</v>
      </c>
      <c r="E3819" s="282">
        <v>8.17</v>
      </c>
      <c r="F3819" s="282">
        <v>18.989999999999998</v>
      </c>
      <c r="G3819" s="282">
        <v>27.16</v>
      </c>
    </row>
    <row r="3820" spans="1:7" ht="38.25">
      <c r="A3820" s="351" t="s">
        <v>7296</v>
      </c>
      <c r="B3820" s="352"/>
      <c r="C3820" s="351" t="s">
        <v>7297</v>
      </c>
      <c r="D3820" s="354" t="s">
        <v>63</v>
      </c>
      <c r="E3820" s="282">
        <v>5.35</v>
      </c>
      <c r="F3820" s="282">
        <v>11.74</v>
      </c>
      <c r="G3820" s="282">
        <v>17.09</v>
      </c>
    </row>
    <row r="3821" spans="1:7" ht="38.25">
      <c r="A3821" s="351" t="s">
        <v>7298</v>
      </c>
      <c r="B3821" s="352"/>
      <c r="C3821" s="351" t="s">
        <v>7299</v>
      </c>
      <c r="D3821" s="354" t="s">
        <v>63</v>
      </c>
      <c r="E3821" s="282">
        <v>5.42</v>
      </c>
      <c r="F3821" s="282">
        <v>13.58</v>
      </c>
      <c r="G3821" s="282">
        <v>19</v>
      </c>
    </row>
    <row r="3822" spans="1:7" ht="38.25">
      <c r="A3822" s="351" t="s">
        <v>7300</v>
      </c>
      <c r="B3822" s="352"/>
      <c r="C3822" s="351" t="s">
        <v>7301</v>
      </c>
      <c r="D3822" s="354" t="s">
        <v>63</v>
      </c>
      <c r="E3822" s="282">
        <v>5.53</v>
      </c>
      <c r="F3822" s="282">
        <v>16.32</v>
      </c>
      <c r="G3822" s="282">
        <v>21.85</v>
      </c>
    </row>
    <row r="3823" spans="1:7" ht="12.75">
      <c r="A3823" s="361" t="s">
        <v>7302</v>
      </c>
      <c r="B3823" s="361" t="s">
        <v>8572</v>
      </c>
      <c r="C3823" s="361" t="s">
        <v>8572</v>
      </c>
      <c r="D3823" s="362"/>
      <c r="E3823" s="363"/>
      <c r="F3823" s="363"/>
      <c r="G3823" s="363"/>
    </row>
    <row r="3824" spans="1:7" ht="12.75">
      <c r="A3824" s="348" t="s">
        <v>7303</v>
      </c>
      <c r="B3824" s="348" t="s">
        <v>8573</v>
      </c>
      <c r="C3824" s="348" t="s">
        <v>8573</v>
      </c>
      <c r="D3824" s="349"/>
      <c r="E3824" s="350"/>
      <c r="F3824" s="350"/>
      <c r="G3824" s="350"/>
    </row>
    <row r="3825" spans="1:7" ht="12.75">
      <c r="A3825" s="351" t="s">
        <v>290</v>
      </c>
      <c r="B3825" s="352"/>
      <c r="C3825" s="351" t="s">
        <v>66</v>
      </c>
      <c r="D3825" s="354" t="s">
        <v>63</v>
      </c>
      <c r="E3825" s="282">
        <v>0</v>
      </c>
      <c r="F3825" s="282">
        <v>10.4</v>
      </c>
      <c r="G3825" s="282">
        <v>10.4</v>
      </c>
    </row>
    <row r="3826" spans="1:7" ht="12.75">
      <c r="A3826" s="351" t="s">
        <v>7304</v>
      </c>
      <c r="B3826" s="352"/>
      <c r="C3826" s="351" t="s">
        <v>7305</v>
      </c>
      <c r="D3826" s="354" t="s">
        <v>63</v>
      </c>
      <c r="E3826" s="282">
        <v>1.74</v>
      </c>
      <c r="F3826" s="282">
        <v>4.32</v>
      </c>
      <c r="G3826" s="282">
        <v>6.06</v>
      </c>
    </row>
    <row r="3827" spans="1:7" ht="25.5">
      <c r="A3827" s="351" t="s">
        <v>7306</v>
      </c>
      <c r="B3827" s="352"/>
      <c r="C3827" s="351" t="s">
        <v>7307</v>
      </c>
      <c r="D3827" s="354" t="s">
        <v>63</v>
      </c>
      <c r="E3827" s="282">
        <v>0.45</v>
      </c>
      <c r="F3827" s="282">
        <v>2.97</v>
      </c>
      <c r="G3827" s="282">
        <v>3.42</v>
      </c>
    </row>
    <row r="3828" spans="1:7" ht="25.5">
      <c r="A3828" s="351" t="s">
        <v>7308</v>
      </c>
      <c r="B3828" s="352"/>
      <c r="C3828" s="351" t="s">
        <v>7309</v>
      </c>
      <c r="D3828" s="354" t="s">
        <v>2</v>
      </c>
      <c r="E3828" s="282">
        <v>0</v>
      </c>
      <c r="F3828" s="282">
        <v>11.88</v>
      </c>
      <c r="G3828" s="282">
        <v>11.88</v>
      </c>
    </row>
    <row r="3829" spans="1:7" ht="12.75">
      <c r="A3829" s="351" t="s">
        <v>7310</v>
      </c>
      <c r="B3829" s="352"/>
      <c r="C3829" s="351" t="s">
        <v>7311</v>
      </c>
      <c r="D3829" s="354" t="s">
        <v>63</v>
      </c>
      <c r="E3829" s="282">
        <v>0</v>
      </c>
      <c r="F3829" s="282">
        <v>11.14</v>
      </c>
      <c r="G3829" s="282">
        <v>11.14</v>
      </c>
    </row>
    <row r="3830" spans="1:7" ht="38.25">
      <c r="A3830" s="351" t="s">
        <v>7312</v>
      </c>
      <c r="B3830" s="352"/>
      <c r="C3830" s="351" t="s">
        <v>7313</v>
      </c>
      <c r="D3830" s="354" t="s">
        <v>63</v>
      </c>
      <c r="E3830" s="282">
        <v>4.54</v>
      </c>
      <c r="F3830" s="282">
        <v>4.32</v>
      </c>
      <c r="G3830" s="282">
        <v>8.86</v>
      </c>
    </row>
    <row r="3831" spans="1:7" ht="12.75">
      <c r="A3831" s="351" t="s">
        <v>650</v>
      </c>
      <c r="B3831" s="352"/>
      <c r="C3831" s="351" t="s">
        <v>651</v>
      </c>
      <c r="D3831" s="354" t="s">
        <v>63</v>
      </c>
      <c r="E3831" s="282">
        <v>4.9800000000000004</v>
      </c>
      <c r="F3831" s="282">
        <v>0</v>
      </c>
      <c r="G3831" s="282">
        <v>4.9800000000000004</v>
      </c>
    </row>
    <row r="3832" spans="1:7" ht="12.75">
      <c r="A3832" s="357" t="s">
        <v>7314</v>
      </c>
      <c r="B3832" s="358" t="s">
        <v>8574</v>
      </c>
      <c r="C3832" s="358" t="s">
        <v>8574</v>
      </c>
      <c r="D3832" s="359"/>
      <c r="E3832" s="360"/>
      <c r="F3832" s="360"/>
      <c r="G3832" s="360"/>
    </row>
    <row r="3833" spans="1:7" ht="12.75">
      <c r="A3833" s="351" t="s">
        <v>7315</v>
      </c>
      <c r="B3833" s="352"/>
      <c r="C3833" s="351" t="s">
        <v>7316</v>
      </c>
      <c r="D3833" s="354" t="s">
        <v>2</v>
      </c>
      <c r="E3833" s="282">
        <v>0</v>
      </c>
      <c r="F3833" s="282">
        <v>4.46</v>
      </c>
      <c r="G3833" s="282">
        <v>4.46</v>
      </c>
    </row>
    <row r="3834" spans="1:7" ht="12.75">
      <c r="A3834" s="351" t="s">
        <v>7317</v>
      </c>
      <c r="B3834" s="352"/>
      <c r="C3834" s="351" t="s">
        <v>7318</v>
      </c>
      <c r="D3834" s="354" t="s">
        <v>20</v>
      </c>
      <c r="E3834" s="282">
        <v>133.63999999999999</v>
      </c>
      <c r="F3834" s="282">
        <v>0</v>
      </c>
      <c r="G3834" s="282">
        <v>133.63999999999999</v>
      </c>
    </row>
    <row r="3835" spans="1:7" ht="12.75">
      <c r="A3835" s="351" t="s">
        <v>7319</v>
      </c>
      <c r="B3835" s="352"/>
      <c r="C3835" s="351" t="s">
        <v>7320</v>
      </c>
      <c r="D3835" s="354" t="s">
        <v>2</v>
      </c>
      <c r="E3835" s="282">
        <v>0</v>
      </c>
      <c r="F3835" s="282">
        <v>16.47</v>
      </c>
      <c r="G3835" s="282">
        <v>16.47</v>
      </c>
    </row>
    <row r="3836" spans="1:7" ht="25.5">
      <c r="A3836" s="351" t="s">
        <v>7321</v>
      </c>
      <c r="B3836" s="352"/>
      <c r="C3836" s="351" t="s">
        <v>7322</v>
      </c>
      <c r="D3836" s="354" t="s">
        <v>16</v>
      </c>
      <c r="E3836" s="282">
        <v>0</v>
      </c>
      <c r="F3836" s="282">
        <v>8.24</v>
      </c>
      <c r="G3836" s="282">
        <v>8.24</v>
      </c>
    </row>
    <row r="3837" spans="1:7" ht="25.5">
      <c r="A3837" s="351" t="s">
        <v>7323</v>
      </c>
      <c r="B3837" s="352"/>
      <c r="C3837" s="351" t="s">
        <v>7324</v>
      </c>
      <c r="D3837" s="354" t="s">
        <v>16</v>
      </c>
      <c r="E3837" s="282">
        <v>0</v>
      </c>
      <c r="F3837" s="282">
        <v>8.8800000000000008</v>
      </c>
      <c r="G3837" s="282">
        <v>8.8800000000000008</v>
      </c>
    </row>
    <row r="3838" spans="1:7" ht="12.75">
      <c r="A3838" s="357" t="s">
        <v>7325</v>
      </c>
      <c r="B3838" s="358" t="s">
        <v>8575</v>
      </c>
      <c r="C3838" s="358" t="s">
        <v>8575</v>
      </c>
      <c r="D3838" s="359"/>
      <c r="E3838" s="360"/>
      <c r="F3838" s="360"/>
      <c r="G3838" s="360"/>
    </row>
    <row r="3839" spans="1:7" ht="12.75">
      <c r="A3839" s="351" t="s">
        <v>7326</v>
      </c>
      <c r="B3839" s="352"/>
      <c r="C3839" s="351" t="s">
        <v>7327</v>
      </c>
      <c r="D3839" s="354" t="s">
        <v>17</v>
      </c>
      <c r="E3839" s="282">
        <v>55</v>
      </c>
      <c r="F3839" s="282">
        <v>0</v>
      </c>
      <c r="G3839" s="282">
        <v>55</v>
      </c>
    </row>
    <row r="3840" spans="1:7" ht="12.75">
      <c r="A3840" s="361" t="s">
        <v>7328</v>
      </c>
      <c r="B3840" s="361" t="s">
        <v>8576</v>
      </c>
      <c r="C3840" s="361" t="s">
        <v>8576</v>
      </c>
      <c r="D3840" s="362"/>
      <c r="E3840" s="363"/>
      <c r="F3840" s="363"/>
      <c r="G3840" s="363"/>
    </row>
    <row r="3841" spans="1:7" ht="12.75">
      <c r="A3841" s="348" t="s">
        <v>7329</v>
      </c>
      <c r="B3841" s="348" t="s">
        <v>8577</v>
      </c>
      <c r="C3841" s="348" t="s">
        <v>8577</v>
      </c>
      <c r="D3841" s="349"/>
      <c r="E3841" s="350"/>
      <c r="F3841" s="350"/>
      <c r="G3841" s="350"/>
    </row>
    <row r="3842" spans="1:7" ht="38.25">
      <c r="A3842" s="351" t="s">
        <v>7330</v>
      </c>
      <c r="B3842" s="352"/>
      <c r="C3842" s="351" t="s">
        <v>7331</v>
      </c>
      <c r="D3842" s="354" t="s">
        <v>1</v>
      </c>
      <c r="E3842" s="282">
        <v>71295</v>
      </c>
      <c r="F3842" s="282">
        <v>0</v>
      </c>
      <c r="G3842" s="282">
        <v>71295</v>
      </c>
    </row>
    <row r="3843" spans="1:7" ht="38.25">
      <c r="A3843" s="351" t="s">
        <v>7332</v>
      </c>
      <c r="B3843" s="352"/>
      <c r="C3843" s="351" t="s">
        <v>7333</v>
      </c>
      <c r="D3843" s="354" t="s">
        <v>1</v>
      </c>
      <c r="E3843" s="282">
        <v>75660</v>
      </c>
      <c r="F3843" s="282">
        <v>0</v>
      </c>
      <c r="G3843" s="282">
        <v>75660</v>
      </c>
    </row>
    <row r="3844" spans="1:7" ht="38.25">
      <c r="A3844" s="351" t="s">
        <v>7334</v>
      </c>
      <c r="B3844" s="352"/>
      <c r="C3844" s="351" t="s">
        <v>7335</v>
      </c>
      <c r="D3844" s="354" t="s">
        <v>1</v>
      </c>
      <c r="E3844" s="282">
        <v>81480</v>
      </c>
      <c r="F3844" s="282">
        <v>0</v>
      </c>
      <c r="G3844" s="282">
        <v>81480</v>
      </c>
    </row>
    <row r="3845" spans="1:7" ht="38.25">
      <c r="A3845" s="351" t="s">
        <v>7336</v>
      </c>
      <c r="B3845" s="352"/>
      <c r="C3845" s="351" t="s">
        <v>7337</v>
      </c>
      <c r="D3845" s="354" t="s">
        <v>1</v>
      </c>
      <c r="E3845" s="282">
        <v>85360</v>
      </c>
      <c r="F3845" s="282">
        <v>0</v>
      </c>
      <c r="G3845" s="282">
        <v>85360</v>
      </c>
    </row>
    <row r="3846" spans="1:7" ht="38.25">
      <c r="A3846" s="351" t="s">
        <v>7338</v>
      </c>
      <c r="B3846" s="352"/>
      <c r="C3846" s="351" t="s">
        <v>7339</v>
      </c>
      <c r="D3846" s="354" t="s">
        <v>1</v>
      </c>
      <c r="E3846" s="282">
        <v>80510</v>
      </c>
      <c r="F3846" s="282">
        <v>0</v>
      </c>
      <c r="G3846" s="282">
        <v>80510</v>
      </c>
    </row>
    <row r="3847" spans="1:7" ht="25.5">
      <c r="A3847" s="351" t="s">
        <v>7340</v>
      </c>
      <c r="B3847" s="352"/>
      <c r="C3847" s="351" t="s">
        <v>7341</v>
      </c>
      <c r="D3847" s="354" t="s">
        <v>63</v>
      </c>
      <c r="E3847" s="282">
        <v>465.72</v>
      </c>
      <c r="F3847" s="282">
        <v>0</v>
      </c>
      <c r="G3847" s="282">
        <v>465.72</v>
      </c>
    </row>
    <row r="3848" spans="1:7" ht="12.75">
      <c r="A3848" s="357" t="s">
        <v>7342</v>
      </c>
      <c r="B3848" s="358" t="s">
        <v>8578</v>
      </c>
      <c r="C3848" s="358" t="s">
        <v>8578</v>
      </c>
      <c r="D3848" s="359"/>
      <c r="E3848" s="360"/>
      <c r="F3848" s="360"/>
      <c r="G3848" s="360"/>
    </row>
    <row r="3849" spans="1:7" ht="38.25">
      <c r="A3849" s="351" t="s">
        <v>7343</v>
      </c>
      <c r="B3849" s="352"/>
      <c r="C3849" s="351" t="s">
        <v>7344</v>
      </c>
      <c r="D3849" s="354" t="s">
        <v>2</v>
      </c>
      <c r="E3849" s="282">
        <v>277106.7</v>
      </c>
      <c r="F3849" s="282">
        <v>22693.8</v>
      </c>
      <c r="G3849" s="282">
        <v>299800.5</v>
      </c>
    </row>
    <row r="3850" spans="1:7" ht="38.25">
      <c r="A3850" s="351" t="s">
        <v>7345</v>
      </c>
      <c r="B3850" s="352"/>
      <c r="C3850" s="351" t="s">
        <v>7346</v>
      </c>
      <c r="D3850" s="354" t="s">
        <v>2</v>
      </c>
      <c r="E3850" s="282">
        <v>265269.82</v>
      </c>
      <c r="F3850" s="282">
        <v>24174.27</v>
      </c>
      <c r="G3850" s="282">
        <v>289444.09000000003</v>
      </c>
    </row>
    <row r="3851" spans="1:7" ht="38.25">
      <c r="A3851" s="351" t="s">
        <v>7347</v>
      </c>
      <c r="B3851" s="352"/>
      <c r="C3851" s="351" t="s">
        <v>7348</v>
      </c>
      <c r="D3851" s="354" t="s">
        <v>2</v>
      </c>
      <c r="E3851" s="282">
        <v>448819.93</v>
      </c>
      <c r="F3851" s="282">
        <v>21978.7</v>
      </c>
      <c r="G3851" s="282">
        <v>470798.63</v>
      </c>
    </row>
    <row r="3852" spans="1:7" ht="38.25">
      <c r="A3852" s="351" t="s">
        <v>8579</v>
      </c>
      <c r="B3852" s="352"/>
      <c r="C3852" s="351" t="s">
        <v>8580</v>
      </c>
      <c r="D3852" s="354" t="s">
        <v>2</v>
      </c>
      <c r="E3852" s="282">
        <v>206248.07</v>
      </c>
      <c r="F3852" s="282">
        <v>18155.04</v>
      </c>
      <c r="G3852" s="282">
        <v>224403.11</v>
      </c>
    </row>
    <row r="3853" spans="1:7" ht="38.25">
      <c r="A3853" s="351" t="s">
        <v>7349</v>
      </c>
      <c r="B3853" s="352"/>
      <c r="C3853" s="351" t="s">
        <v>7350</v>
      </c>
      <c r="D3853" s="354" t="s">
        <v>2</v>
      </c>
      <c r="E3853" s="282">
        <v>14625.29</v>
      </c>
      <c r="F3853" s="282">
        <v>2685.35</v>
      </c>
      <c r="G3853" s="282">
        <v>17310.64</v>
      </c>
    </row>
    <row r="3854" spans="1:7" ht="38.25">
      <c r="A3854" s="351" t="s">
        <v>7351</v>
      </c>
      <c r="B3854" s="352"/>
      <c r="C3854" s="351" t="s">
        <v>7352</v>
      </c>
      <c r="D3854" s="354" t="s">
        <v>2</v>
      </c>
      <c r="E3854" s="282">
        <v>40335.699999999997</v>
      </c>
      <c r="F3854" s="282">
        <v>5866.8</v>
      </c>
      <c r="G3854" s="282">
        <v>46202.5</v>
      </c>
    </row>
    <row r="3855" spans="1:7" ht="38.25">
      <c r="A3855" s="351" t="s">
        <v>7353</v>
      </c>
      <c r="B3855" s="352"/>
      <c r="C3855" s="351" t="s">
        <v>7354</v>
      </c>
      <c r="D3855" s="354" t="s">
        <v>2</v>
      </c>
      <c r="E3855" s="282">
        <v>36771.57</v>
      </c>
      <c r="F3855" s="282">
        <v>7158.45</v>
      </c>
      <c r="G3855" s="282">
        <v>43930.02</v>
      </c>
    </row>
    <row r="3856" spans="1:7" ht="51">
      <c r="A3856" s="351" t="s">
        <v>7355</v>
      </c>
      <c r="B3856" s="352"/>
      <c r="C3856" s="351" t="s">
        <v>7356</v>
      </c>
      <c r="D3856" s="354" t="s">
        <v>2</v>
      </c>
      <c r="E3856" s="282">
        <v>2882.96</v>
      </c>
      <c r="F3856" s="282">
        <v>453.28</v>
      </c>
      <c r="G3856" s="282">
        <v>3336.24</v>
      </c>
    </row>
    <row r="3857" spans="1:7" ht="51">
      <c r="A3857" s="351" t="s">
        <v>7357</v>
      </c>
      <c r="B3857" s="352"/>
      <c r="C3857" s="351" t="s">
        <v>7358</v>
      </c>
      <c r="D3857" s="354" t="s">
        <v>2</v>
      </c>
      <c r="E3857" s="282">
        <v>3294.7</v>
      </c>
      <c r="F3857" s="282">
        <v>566.6</v>
      </c>
      <c r="G3857" s="282">
        <v>3861.3</v>
      </c>
    </row>
    <row r="3858" spans="1:7" ht="51">
      <c r="A3858" s="351" t="s">
        <v>7359</v>
      </c>
      <c r="B3858" s="352"/>
      <c r="C3858" s="351" t="s">
        <v>7360</v>
      </c>
      <c r="D3858" s="354" t="s">
        <v>2</v>
      </c>
      <c r="E3858" s="282">
        <v>3875.68</v>
      </c>
      <c r="F3858" s="282">
        <v>679.92</v>
      </c>
      <c r="G3858" s="282">
        <v>4555.6000000000004</v>
      </c>
    </row>
    <row r="3859" spans="1:7" ht="51">
      <c r="A3859" s="351" t="s">
        <v>7361</v>
      </c>
      <c r="B3859" s="352"/>
      <c r="C3859" s="351" t="s">
        <v>7362</v>
      </c>
      <c r="D3859" s="354" t="s">
        <v>2</v>
      </c>
      <c r="E3859" s="282">
        <v>4073.66</v>
      </c>
      <c r="F3859" s="282">
        <v>736.58</v>
      </c>
      <c r="G3859" s="282">
        <v>4810.24</v>
      </c>
    </row>
    <row r="3860" spans="1:7" ht="38.25">
      <c r="A3860" s="351" t="s">
        <v>7363</v>
      </c>
      <c r="B3860" s="352"/>
      <c r="C3860" s="351" t="s">
        <v>7364</v>
      </c>
      <c r="D3860" s="354" t="s">
        <v>2</v>
      </c>
      <c r="E3860" s="282">
        <v>2732.55</v>
      </c>
      <c r="F3860" s="282">
        <v>354.81</v>
      </c>
      <c r="G3860" s="282">
        <v>3087.36</v>
      </c>
    </row>
    <row r="3861" spans="1:7" ht="38.25">
      <c r="A3861" s="351" t="s">
        <v>7365</v>
      </c>
      <c r="B3861" s="352"/>
      <c r="C3861" s="351" t="s">
        <v>7366</v>
      </c>
      <c r="D3861" s="354" t="s">
        <v>2</v>
      </c>
      <c r="E3861" s="282">
        <v>3111.01</v>
      </c>
      <c r="F3861" s="282">
        <v>354.81</v>
      </c>
      <c r="G3861" s="282">
        <v>3465.82</v>
      </c>
    </row>
    <row r="3862" spans="1:7" ht="38.25">
      <c r="A3862" s="351" t="s">
        <v>7367</v>
      </c>
      <c r="B3862" s="352"/>
      <c r="C3862" s="351" t="s">
        <v>7368</v>
      </c>
      <c r="D3862" s="354" t="s">
        <v>2</v>
      </c>
      <c r="E3862" s="282">
        <v>3542.03</v>
      </c>
      <c r="F3862" s="282">
        <v>354.81</v>
      </c>
      <c r="G3862" s="282">
        <v>3896.84</v>
      </c>
    </row>
    <row r="3863" spans="1:7" ht="25.5">
      <c r="A3863" s="351" t="s">
        <v>7369</v>
      </c>
      <c r="B3863" s="352"/>
      <c r="C3863" s="351" t="s">
        <v>7370</v>
      </c>
      <c r="D3863" s="354" t="s">
        <v>16</v>
      </c>
      <c r="E3863" s="282">
        <v>7.97</v>
      </c>
      <c r="F3863" s="282">
        <v>9.85</v>
      </c>
      <c r="G3863" s="282">
        <v>17.82</v>
      </c>
    </row>
    <row r="3864" spans="1:7" ht="25.5">
      <c r="A3864" s="351" t="s">
        <v>7371</v>
      </c>
      <c r="B3864" s="352"/>
      <c r="C3864" s="351" t="s">
        <v>7372</v>
      </c>
      <c r="D3864" s="354" t="s">
        <v>16</v>
      </c>
      <c r="E3864" s="282">
        <v>11.56</v>
      </c>
      <c r="F3864" s="282">
        <v>9.85</v>
      </c>
      <c r="G3864" s="282">
        <v>21.41</v>
      </c>
    </row>
    <row r="3865" spans="1:7" ht="25.5">
      <c r="A3865" s="351" t="s">
        <v>7373</v>
      </c>
      <c r="B3865" s="352"/>
      <c r="C3865" s="351" t="s">
        <v>7374</v>
      </c>
      <c r="D3865" s="354" t="s">
        <v>16</v>
      </c>
      <c r="E3865" s="282">
        <v>14.15</v>
      </c>
      <c r="F3865" s="282">
        <v>9.85</v>
      </c>
      <c r="G3865" s="282">
        <v>24</v>
      </c>
    </row>
    <row r="3866" spans="1:7" ht="25.5">
      <c r="A3866" s="351" t="s">
        <v>7375</v>
      </c>
      <c r="B3866" s="352"/>
      <c r="C3866" s="351" t="s">
        <v>7376</v>
      </c>
      <c r="D3866" s="354" t="s">
        <v>63</v>
      </c>
      <c r="E3866" s="282">
        <v>3205.88</v>
      </c>
      <c r="F3866" s="282">
        <v>0</v>
      </c>
      <c r="G3866" s="282">
        <v>3205.88</v>
      </c>
    </row>
    <row r="3867" spans="1:7" ht="25.5">
      <c r="A3867" s="351" t="s">
        <v>7377</v>
      </c>
      <c r="B3867" s="352"/>
      <c r="C3867" s="351" t="s">
        <v>7378</v>
      </c>
      <c r="D3867" s="354" t="s">
        <v>63</v>
      </c>
      <c r="E3867" s="282">
        <v>794.1</v>
      </c>
      <c r="F3867" s="282">
        <v>91.98</v>
      </c>
      <c r="G3867" s="282">
        <v>886.08</v>
      </c>
    </row>
    <row r="3868" spans="1:7" ht="25.5">
      <c r="A3868" s="351" t="s">
        <v>7379</v>
      </c>
      <c r="B3868" s="352"/>
      <c r="C3868" s="351" t="s">
        <v>7380</v>
      </c>
      <c r="D3868" s="354" t="s">
        <v>63</v>
      </c>
      <c r="E3868" s="282">
        <v>658.58</v>
      </c>
      <c r="F3868" s="282">
        <v>71.08</v>
      </c>
      <c r="G3868" s="282">
        <v>729.66</v>
      </c>
    </row>
    <row r="3869" spans="1:7" ht="25.5">
      <c r="A3869" s="351" t="s">
        <v>7381</v>
      </c>
      <c r="B3869" s="352"/>
      <c r="C3869" s="351" t="s">
        <v>7382</v>
      </c>
      <c r="D3869" s="354" t="s">
        <v>63</v>
      </c>
      <c r="E3869" s="282">
        <v>529.65</v>
      </c>
      <c r="F3869" s="282">
        <v>62.73</v>
      </c>
      <c r="G3869" s="282">
        <v>592.38</v>
      </c>
    </row>
    <row r="3870" spans="1:7" ht="12.75">
      <c r="A3870" s="351" t="s">
        <v>7383</v>
      </c>
      <c r="B3870" s="352"/>
      <c r="C3870" s="351" t="s">
        <v>7384</v>
      </c>
      <c r="D3870" s="354" t="s">
        <v>2</v>
      </c>
      <c r="E3870" s="282">
        <v>0</v>
      </c>
      <c r="F3870" s="282">
        <v>268.08</v>
      </c>
      <c r="G3870" s="282">
        <v>268.08</v>
      </c>
    </row>
    <row r="3871" spans="1:7" ht="25.5">
      <c r="A3871" s="351" t="s">
        <v>7385</v>
      </c>
      <c r="B3871" s="352"/>
      <c r="C3871" s="351" t="s">
        <v>7386</v>
      </c>
      <c r="D3871" s="354" t="s">
        <v>2</v>
      </c>
      <c r="E3871" s="282">
        <v>980.95</v>
      </c>
      <c r="F3871" s="282">
        <v>109.5</v>
      </c>
      <c r="G3871" s="282">
        <v>1090.45</v>
      </c>
    </row>
    <row r="3872" spans="1:7" ht="25.5">
      <c r="A3872" s="351" t="s">
        <v>7387</v>
      </c>
      <c r="B3872" s="352"/>
      <c r="C3872" s="351" t="s">
        <v>7388</v>
      </c>
      <c r="D3872" s="354" t="s">
        <v>2</v>
      </c>
      <c r="E3872" s="282">
        <v>4373.59</v>
      </c>
      <c r="F3872" s="282">
        <v>1133.2</v>
      </c>
      <c r="G3872" s="282">
        <v>5506.79</v>
      </c>
    </row>
    <row r="3873" spans="1:7" ht="12.75">
      <c r="A3873" s="351" t="s">
        <v>7389</v>
      </c>
      <c r="B3873" s="352"/>
      <c r="C3873" s="351" t="s">
        <v>7390</v>
      </c>
      <c r="D3873" s="354" t="s">
        <v>2</v>
      </c>
      <c r="E3873" s="282">
        <v>138.56</v>
      </c>
      <c r="F3873" s="282">
        <v>33.450000000000003</v>
      </c>
      <c r="G3873" s="282">
        <v>172.01</v>
      </c>
    </row>
    <row r="3874" spans="1:7" ht="25.5">
      <c r="A3874" s="351" t="s">
        <v>7391</v>
      </c>
      <c r="B3874" s="352"/>
      <c r="C3874" s="351" t="s">
        <v>7392</v>
      </c>
      <c r="D3874" s="354" t="s">
        <v>2</v>
      </c>
      <c r="E3874" s="282">
        <v>601.91</v>
      </c>
      <c r="F3874" s="282">
        <v>96.17</v>
      </c>
      <c r="G3874" s="282">
        <v>698.08</v>
      </c>
    </row>
    <row r="3875" spans="1:7" ht="25.5">
      <c r="A3875" s="351" t="s">
        <v>7393</v>
      </c>
      <c r="B3875" s="352"/>
      <c r="C3875" s="351" t="s">
        <v>7394</v>
      </c>
      <c r="D3875" s="354" t="s">
        <v>63</v>
      </c>
      <c r="E3875" s="282">
        <v>1366.31</v>
      </c>
      <c r="F3875" s="282">
        <v>146.35</v>
      </c>
      <c r="G3875" s="282">
        <v>1512.66</v>
      </c>
    </row>
    <row r="3876" spans="1:7" ht="25.5">
      <c r="A3876" s="351" t="s">
        <v>7395</v>
      </c>
      <c r="B3876" s="352"/>
      <c r="C3876" s="351" t="s">
        <v>7396</v>
      </c>
      <c r="D3876" s="354" t="s">
        <v>16</v>
      </c>
      <c r="E3876" s="282">
        <v>1856.63</v>
      </c>
      <c r="F3876" s="282">
        <v>36.5</v>
      </c>
      <c r="G3876" s="282">
        <v>1893.13</v>
      </c>
    </row>
    <row r="3877" spans="1:7" ht="12.75">
      <c r="A3877" s="351" t="s">
        <v>7397</v>
      </c>
      <c r="B3877" s="352"/>
      <c r="C3877" s="351" t="s">
        <v>7398</v>
      </c>
      <c r="D3877" s="354" t="s">
        <v>2</v>
      </c>
      <c r="E3877" s="282">
        <v>58.01</v>
      </c>
      <c r="F3877" s="282">
        <v>33.450000000000003</v>
      </c>
      <c r="G3877" s="282">
        <v>91.46</v>
      </c>
    </row>
    <row r="3878" spans="1:7" ht="12.75">
      <c r="A3878" s="351" t="s">
        <v>7399</v>
      </c>
      <c r="B3878" s="352"/>
      <c r="C3878" s="351" t="s">
        <v>7400</v>
      </c>
      <c r="D3878" s="354" t="s">
        <v>2</v>
      </c>
      <c r="E3878" s="282">
        <v>74.89</v>
      </c>
      <c r="F3878" s="282">
        <v>33.450000000000003</v>
      </c>
      <c r="G3878" s="282">
        <v>108.34</v>
      </c>
    </row>
    <row r="3879" spans="1:7" ht="25.5">
      <c r="A3879" s="351" t="s">
        <v>7401</v>
      </c>
      <c r="B3879" s="352"/>
      <c r="C3879" s="351" t="s">
        <v>7402</v>
      </c>
      <c r="D3879" s="354" t="s">
        <v>2</v>
      </c>
      <c r="E3879" s="282">
        <v>231.7</v>
      </c>
      <c r="F3879" s="282">
        <v>33.450000000000003</v>
      </c>
      <c r="G3879" s="282">
        <v>265.14999999999998</v>
      </c>
    </row>
    <row r="3880" spans="1:7" ht="25.5">
      <c r="A3880" s="351" t="s">
        <v>7403</v>
      </c>
      <c r="B3880" s="352"/>
      <c r="C3880" s="351" t="s">
        <v>7404</v>
      </c>
      <c r="D3880" s="354" t="s">
        <v>2</v>
      </c>
      <c r="E3880" s="282">
        <v>181.44</v>
      </c>
      <c r="F3880" s="282">
        <v>33.450000000000003</v>
      </c>
      <c r="G3880" s="282">
        <v>214.89</v>
      </c>
    </row>
    <row r="3881" spans="1:7" ht="38.25">
      <c r="A3881" s="351" t="s">
        <v>8581</v>
      </c>
      <c r="B3881" s="352"/>
      <c r="C3881" s="351" t="s">
        <v>8582</v>
      </c>
      <c r="D3881" s="354" t="s">
        <v>63</v>
      </c>
      <c r="E3881" s="282">
        <v>1025.48</v>
      </c>
      <c r="F3881" s="282">
        <v>204.87</v>
      </c>
      <c r="G3881" s="282">
        <v>1230.3499999999999</v>
      </c>
    </row>
    <row r="3882" spans="1:7" ht="38.25">
      <c r="A3882" s="351" t="s">
        <v>8583</v>
      </c>
      <c r="B3882" s="352"/>
      <c r="C3882" s="351" t="s">
        <v>8584</v>
      </c>
      <c r="D3882" s="354" t="s">
        <v>63</v>
      </c>
      <c r="E3882" s="282">
        <v>796.53</v>
      </c>
      <c r="F3882" s="282">
        <v>83.62</v>
      </c>
      <c r="G3882" s="282">
        <v>880.15</v>
      </c>
    </row>
    <row r="3883" spans="1:7" ht="38.25">
      <c r="A3883" s="351" t="s">
        <v>8585</v>
      </c>
      <c r="B3883" s="352"/>
      <c r="C3883" s="351" t="s">
        <v>8586</v>
      </c>
      <c r="D3883" s="354" t="s">
        <v>63</v>
      </c>
      <c r="E3883" s="282">
        <v>756.32</v>
      </c>
      <c r="F3883" s="282">
        <v>41.81</v>
      </c>
      <c r="G3883" s="282">
        <v>798.13</v>
      </c>
    </row>
    <row r="3884" spans="1:7" ht="12.75">
      <c r="A3884" s="351" t="s">
        <v>7405</v>
      </c>
      <c r="B3884" s="352"/>
      <c r="C3884" s="351" t="s">
        <v>7406</v>
      </c>
      <c r="D3884" s="354" t="s">
        <v>63</v>
      </c>
      <c r="E3884" s="282">
        <v>977.44</v>
      </c>
      <c r="F3884" s="282">
        <v>91.98</v>
      </c>
      <c r="G3884" s="282">
        <v>1069.42</v>
      </c>
    </row>
    <row r="3885" spans="1:7" ht="12.75">
      <c r="A3885" s="351" t="s">
        <v>7407</v>
      </c>
      <c r="B3885" s="352"/>
      <c r="C3885" s="351" t="s">
        <v>7408</v>
      </c>
      <c r="D3885" s="354" t="s">
        <v>63</v>
      </c>
      <c r="E3885" s="282">
        <v>1155.03</v>
      </c>
      <c r="F3885" s="282">
        <v>121.25</v>
      </c>
      <c r="G3885" s="282">
        <v>1276.28</v>
      </c>
    </row>
    <row r="3886" spans="1:7" ht="12.75">
      <c r="A3886" s="351" t="s">
        <v>7409</v>
      </c>
      <c r="B3886" s="352"/>
      <c r="C3886" s="351" t="s">
        <v>7410</v>
      </c>
      <c r="D3886" s="354" t="s">
        <v>63</v>
      </c>
      <c r="E3886" s="282">
        <v>1845.14</v>
      </c>
      <c r="F3886" s="282">
        <v>200.69</v>
      </c>
      <c r="G3886" s="282">
        <v>2045.83</v>
      </c>
    </row>
    <row r="3887" spans="1:7" ht="25.5">
      <c r="A3887" s="351" t="s">
        <v>7411</v>
      </c>
      <c r="B3887" s="352"/>
      <c r="C3887" s="351" t="s">
        <v>7412</v>
      </c>
      <c r="D3887" s="354" t="s">
        <v>63</v>
      </c>
      <c r="E3887" s="282">
        <v>1272.3</v>
      </c>
      <c r="F3887" s="282">
        <v>150.51</v>
      </c>
      <c r="G3887" s="282">
        <v>1422.81</v>
      </c>
    </row>
    <row r="3888" spans="1:7" ht="25.5">
      <c r="A3888" s="351" t="s">
        <v>7413</v>
      </c>
      <c r="B3888" s="352"/>
      <c r="C3888" s="351" t="s">
        <v>7414</v>
      </c>
      <c r="D3888" s="354" t="s">
        <v>63</v>
      </c>
      <c r="E3888" s="282">
        <v>968.91</v>
      </c>
      <c r="F3888" s="282">
        <v>104.54</v>
      </c>
      <c r="G3888" s="282">
        <v>1073.45</v>
      </c>
    </row>
    <row r="3889" spans="1:7" ht="25.5">
      <c r="A3889" s="351" t="s">
        <v>7415</v>
      </c>
      <c r="B3889" s="352"/>
      <c r="C3889" s="351" t="s">
        <v>7416</v>
      </c>
      <c r="D3889" s="354" t="s">
        <v>63</v>
      </c>
      <c r="E3889" s="282">
        <v>818.32</v>
      </c>
      <c r="F3889" s="282">
        <v>83.62</v>
      </c>
      <c r="G3889" s="282">
        <v>901.94</v>
      </c>
    </row>
    <row r="3890" spans="1:7" ht="25.5">
      <c r="A3890" s="351" t="s">
        <v>7417</v>
      </c>
      <c r="B3890" s="352"/>
      <c r="C3890" s="351" t="s">
        <v>7418</v>
      </c>
      <c r="D3890" s="354" t="s">
        <v>63</v>
      </c>
      <c r="E3890" s="282">
        <v>736.49</v>
      </c>
      <c r="F3890" s="282">
        <v>71.08</v>
      </c>
      <c r="G3890" s="282">
        <v>807.57</v>
      </c>
    </row>
    <row r="3891" spans="1:7" ht="25.5">
      <c r="A3891" s="351" t="s">
        <v>7419</v>
      </c>
      <c r="B3891" s="352"/>
      <c r="C3891" s="351" t="s">
        <v>7420</v>
      </c>
      <c r="D3891" s="354" t="s">
        <v>63</v>
      </c>
      <c r="E3891" s="282">
        <v>655.38</v>
      </c>
      <c r="F3891" s="282">
        <v>62.73</v>
      </c>
      <c r="G3891" s="282">
        <v>718.11</v>
      </c>
    </row>
    <row r="3892" spans="1:7" ht="12.75">
      <c r="A3892" s="351" t="s">
        <v>7421</v>
      </c>
      <c r="B3892" s="352"/>
      <c r="C3892" s="351" t="s">
        <v>7422</v>
      </c>
      <c r="D3892" s="354" t="s">
        <v>63</v>
      </c>
      <c r="E3892" s="282">
        <v>890.7</v>
      </c>
      <c r="F3892" s="282">
        <v>83.62</v>
      </c>
      <c r="G3892" s="282">
        <v>974.32</v>
      </c>
    </row>
    <row r="3893" spans="1:7" ht="12.75">
      <c r="A3893" s="351" t="s">
        <v>7423</v>
      </c>
      <c r="B3893" s="352"/>
      <c r="C3893" s="351" t="s">
        <v>7424</v>
      </c>
      <c r="D3893" s="354" t="s">
        <v>63</v>
      </c>
      <c r="E3893" s="282">
        <v>485.8</v>
      </c>
      <c r="F3893" s="282">
        <v>50.17</v>
      </c>
      <c r="G3893" s="282">
        <v>535.97</v>
      </c>
    </row>
    <row r="3894" spans="1:7" ht="12.75">
      <c r="A3894" s="351" t="s">
        <v>7425</v>
      </c>
      <c r="B3894" s="352"/>
      <c r="C3894" s="351" t="s">
        <v>7426</v>
      </c>
      <c r="D3894" s="354" t="s">
        <v>2</v>
      </c>
      <c r="E3894" s="282">
        <v>106.85</v>
      </c>
      <c r="F3894" s="282">
        <v>37.630000000000003</v>
      </c>
      <c r="G3894" s="282">
        <v>144.47999999999999</v>
      </c>
    </row>
    <row r="3895" spans="1:7" ht="12.75">
      <c r="A3895" s="351" t="s">
        <v>7427</v>
      </c>
      <c r="B3895" s="352"/>
      <c r="C3895" s="351" t="s">
        <v>7428</v>
      </c>
      <c r="D3895" s="354" t="s">
        <v>2</v>
      </c>
      <c r="E3895" s="282">
        <v>171.58</v>
      </c>
      <c r="F3895" s="282">
        <v>50.17</v>
      </c>
      <c r="G3895" s="282">
        <v>221.75</v>
      </c>
    </row>
    <row r="3896" spans="1:7" ht="12.75">
      <c r="A3896" s="357" t="s">
        <v>7429</v>
      </c>
      <c r="B3896" s="358" t="s">
        <v>8587</v>
      </c>
      <c r="C3896" s="358" t="s">
        <v>8587</v>
      </c>
      <c r="D3896" s="359"/>
      <c r="E3896" s="360"/>
      <c r="F3896" s="360"/>
      <c r="G3896" s="360"/>
    </row>
    <row r="3897" spans="1:7" ht="38.25">
      <c r="A3897" s="351" t="s">
        <v>7430</v>
      </c>
      <c r="B3897" s="352"/>
      <c r="C3897" s="351" t="s">
        <v>7431</v>
      </c>
      <c r="D3897" s="354" t="s">
        <v>2</v>
      </c>
      <c r="E3897" s="282">
        <v>4810.45</v>
      </c>
      <c r="F3897" s="282">
        <v>1699.8</v>
      </c>
      <c r="G3897" s="282">
        <v>6510.25</v>
      </c>
    </row>
    <row r="3898" spans="1:7" ht="38.25">
      <c r="A3898" s="351" t="s">
        <v>7432</v>
      </c>
      <c r="B3898" s="352"/>
      <c r="C3898" s="351" t="s">
        <v>7433</v>
      </c>
      <c r="D3898" s="354" t="s">
        <v>2</v>
      </c>
      <c r="E3898" s="282">
        <v>16985.89</v>
      </c>
      <c r="F3898" s="282">
        <v>3966.2</v>
      </c>
      <c r="G3898" s="282">
        <v>20952.09</v>
      </c>
    </row>
    <row r="3899" spans="1:7" ht="38.25">
      <c r="A3899" s="351" t="s">
        <v>7434</v>
      </c>
      <c r="B3899" s="352"/>
      <c r="C3899" s="351" t="s">
        <v>7435</v>
      </c>
      <c r="D3899" s="354" t="s">
        <v>2</v>
      </c>
      <c r="E3899" s="282">
        <v>5697.06</v>
      </c>
      <c r="F3899" s="282">
        <v>219</v>
      </c>
      <c r="G3899" s="282">
        <v>5916.06</v>
      </c>
    </row>
    <row r="3900" spans="1:7" ht="38.25">
      <c r="A3900" s="351" t="s">
        <v>7436</v>
      </c>
      <c r="B3900" s="352"/>
      <c r="C3900" s="351" t="s">
        <v>7437</v>
      </c>
      <c r="D3900" s="354" t="s">
        <v>2</v>
      </c>
      <c r="E3900" s="282">
        <v>2836.59</v>
      </c>
      <c r="F3900" s="282">
        <v>219</v>
      </c>
      <c r="G3900" s="282">
        <v>3055.59</v>
      </c>
    </row>
    <row r="3901" spans="1:7" ht="38.25">
      <c r="A3901" s="351" t="s">
        <v>7438</v>
      </c>
      <c r="B3901" s="352"/>
      <c r="C3901" s="351" t="s">
        <v>7439</v>
      </c>
      <c r="D3901" s="354" t="s">
        <v>2</v>
      </c>
      <c r="E3901" s="282">
        <v>2923.93</v>
      </c>
      <c r="F3901" s="282">
        <v>219</v>
      </c>
      <c r="G3901" s="282">
        <v>3142.93</v>
      </c>
    </row>
    <row r="3902" spans="1:7" ht="38.25">
      <c r="A3902" s="351" t="s">
        <v>7440</v>
      </c>
      <c r="B3902" s="352"/>
      <c r="C3902" s="351" t="s">
        <v>7441</v>
      </c>
      <c r="D3902" s="354" t="s">
        <v>2</v>
      </c>
      <c r="E3902" s="282">
        <v>9761.5300000000007</v>
      </c>
      <c r="F3902" s="282">
        <v>513.5</v>
      </c>
      <c r="G3902" s="282">
        <v>10275.030000000001</v>
      </c>
    </row>
    <row r="3903" spans="1:7" ht="12.75">
      <c r="A3903" s="357" t="s">
        <v>7442</v>
      </c>
      <c r="B3903" s="358" t="s">
        <v>8588</v>
      </c>
      <c r="C3903" s="358" t="s">
        <v>8588</v>
      </c>
      <c r="D3903" s="359"/>
      <c r="E3903" s="360"/>
      <c r="F3903" s="360"/>
      <c r="G3903" s="360"/>
    </row>
    <row r="3904" spans="1:7" ht="25.5">
      <c r="A3904" s="351" t="s">
        <v>404</v>
      </c>
      <c r="B3904" s="352"/>
      <c r="C3904" s="351" t="s">
        <v>403</v>
      </c>
      <c r="D3904" s="354" t="s">
        <v>2</v>
      </c>
      <c r="E3904" s="282">
        <v>69</v>
      </c>
      <c r="F3904" s="282">
        <v>1.84</v>
      </c>
      <c r="G3904" s="282">
        <v>70.84</v>
      </c>
    </row>
    <row r="3905" spans="1:7" ht="25.5">
      <c r="A3905" s="351" t="s">
        <v>7443</v>
      </c>
      <c r="B3905" s="352"/>
      <c r="C3905" s="351" t="s">
        <v>7444</v>
      </c>
      <c r="D3905" s="354" t="s">
        <v>2</v>
      </c>
      <c r="E3905" s="282">
        <v>10.18</v>
      </c>
      <c r="F3905" s="282">
        <v>10.96</v>
      </c>
      <c r="G3905" s="282">
        <v>21.14</v>
      </c>
    </row>
    <row r="3906" spans="1:7" ht="25.5">
      <c r="A3906" s="351" t="s">
        <v>7445</v>
      </c>
      <c r="B3906" s="352"/>
      <c r="C3906" s="351" t="s">
        <v>7446</v>
      </c>
      <c r="D3906" s="354" t="s">
        <v>2</v>
      </c>
      <c r="E3906" s="282">
        <v>133.01</v>
      </c>
      <c r="F3906" s="282">
        <v>1.84</v>
      </c>
      <c r="G3906" s="282">
        <v>134.85</v>
      </c>
    </row>
    <row r="3907" spans="1:7" ht="38.25">
      <c r="A3907" s="351" t="s">
        <v>7447</v>
      </c>
      <c r="B3907" s="352"/>
      <c r="C3907" s="351" t="s">
        <v>7448</v>
      </c>
      <c r="D3907" s="354" t="s">
        <v>2</v>
      </c>
      <c r="E3907" s="282">
        <v>1140.68</v>
      </c>
      <c r="F3907" s="282">
        <v>11.17</v>
      </c>
      <c r="G3907" s="282">
        <v>1151.8499999999999</v>
      </c>
    </row>
    <row r="3908" spans="1:7" ht="25.5">
      <c r="A3908" s="351" t="s">
        <v>7449</v>
      </c>
      <c r="B3908" s="352"/>
      <c r="C3908" s="351" t="s">
        <v>7450</v>
      </c>
      <c r="D3908" s="354" t="s">
        <v>2</v>
      </c>
      <c r="E3908" s="282">
        <v>976.59</v>
      </c>
      <c r="F3908" s="282">
        <v>16.760000000000002</v>
      </c>
      <c r="G3908" s="282">
        <v>993.35</v>
      </c>
    </row>
    <row r="3909" spans="1:7" ht="25.5">
      <c r="A3909" s="351" t="s">
        <v>7451</v>
      </c>
      <c r="B3909" s="352"/>
      <c r="C3909" s="351" t="s">
        <v>7452</v>
      </c>
      <c r="D3909" s="354" t="s">
        <v>2</v>
      </c>
      <c r="E3909" s="282">
        <v>448.01</v>
      </c>
      <c r="F3909" s="282">
        <v>13.04</v>
      </c>
      <c r="G3909" s="282">
        <v>461.05</v>
      </c>
    </row>
    <row r="3910" spans="1:7" ht="25.5">
      <c r="A3910" s="351" t="s">
        <v>7453</v>
      </c>
      <c r="B3910" s="352"/>
      <c r="C3910" s="351" t="s">
        <v>7454</v>
      </c>
      <c r="D3910" s="354" t="s">
        <v>2</v>
      </c>
      <c r="E3910" s="282">
        <v>1604.78</v>
      </c>
      <c r="F3910" s="282">
        <v>16.760000000000002</v>
      </c>
      <c r="G3910" s="282">
        <v>1621.54</v>
      </c>
    </row>
    <row r="3911" spans="1:7" ht="25.5">
      <c r="A3911" s="351" t="s">
        <v>7455</v>
      </c>
      <c r="B3911" s="352"/>
      <c r="C3911" s="351" t="s">
        <v>7456</v>
      </c>
      <c r="D3911" s="354" t="s">
        <v>2</v>
      </c>
      <c r="E3911" s="282">
        <v>182.11</v>
      </c>
      <c r="F3911" s="282">
        <v>16.760000000000002</v>
      </c>
      <c r="G3911" s="282">
        <v>198.87</v>
      </c>
    </row>
    <row r="3912" spans="1:7" ht="25.5">
      <c r="A3912" s="351" t="s">
        <v>7457</v>
      </c>
      <c r="B3912" s="352"/>
      <c r="C3912" s="351" t="s">
        <v>7458</v>
      </c>
      <c r="D3912" s="354" t="s">
        <v>2</v>
      </c>
      <c r="E3912" s="282">
        <v>1164.51</v>
      </c>
      <c r="F3912" s="282">
        <v>16.760000000000002</v>
      </c>
      <c r="G3912" s="282">
        <v>1181.27</v>
      </c>
    </row>
    <row r="3913" spans="1:7" ht="25.5">
      <c r="A3913" s="351" t="s">
        <v>7459</v>
      </c>
      <c r="B3913" s="352"/>
      <c r="C3913" s="351" t="s">
        <v>7460</v>
      </c>
      <c r="D3913" s="354" t="s">
        <v>2</v>
      </c>
      <c r="E3913" s="282">
        <v>503</v>
      </c>
      <c r="F3913" s="282">
        <v>11.17</v>
      </c>
      <c r="G3913" s="282">
        <v>514.16999999999996</v>
      </c>
    </row>
    <row r="3914" spans="1:7" ht="12.75">
      <c r="A3914" s="351" t="s">
        <v>7461</v>
      </c>
      <c r="B3914" s="352"/>
      <c r="C3914" s="351" t="s">
        <v>7462</v>
      </c>
      <c r="D3914" s="354" t="s">
        <v>2</v>
      </c>
      <c r="E3914" s="282">
        <v>1551.46</v>
      </c>
      <c r="F3914" s="282">
        <v>13.04</v>
      </c>
      <c r="G3914" s="282">
        <v>1564.5</v>
      </c>
    </row>
    <row r="3915" spans="1:7" ht="25.5">
      <c r="A3915" s="351" t="s">
        <v>7463</v>
      </c>
      <c r="B3915" s="352"/>
      <c r="C3915" s="351" t="s">
        <v>7464</v>
      </c>
      <c r="D3915" s="354" t="s">
        <v>2</v>
      </c>
      <c r="E3915" s="282">
        <v>69.430000000000007</v>
      </c>
      <c r="F3915" s="282">
        <v>5.48</v>
      </c>
      <c r="G3915" s="282">
        <v>74.91</v>
      </c>
    </row>
    <row r="3916" spans="1:7" ht="12.75">
      <c r="A3916" s="351" t="s">
        <v>7465</v>
      </c>
      <c r="B3916" s="352"/>
      <c r="C3916" s="351" t="s">
        <v>7466</v>
      </c>
      <c r="D3916" s="354" t="s">
        <v>2</v>
      </c>
      <c r="E3916" s="282">
        <v>122.79</v>
      </c>
      <c r="F3916" s="282">
        <v>55.73</v>
      </c>
      <c r="G3916" s="282">
        <v>178.52</v>
      </c>
    </row>
    <row r="3917" spans="1:7" ht="12.75">
      <c r="A3917" s="351" t="s">
        <v>7467</v>
      </c>
      <c r="B3917" s="352"/>
      <c r="C3917" s="351" t="s">
        <v>7468</v>
      </c>
      <c r="D3917" s="354" t="s">
        <v>2</v>
      </c>
      <c r="E3917" s="282">
        <v>1038.0899999999999</v>
      </c>
      <c r="F3917" s="282">
        <v>37.83</v>
      </c>
      <c r="G3917" s="282">
        <v>1075.92</v>
      </c>
    </row>
    <row r="3918" spans="1:7" ht="12.75">
      <c r="A3918" s="351" t="s">
        <v>7469</v>
      </c>
      <c r="B3918" s="352"/>
      <c r="C3918" s="351" t="s">
        <v>7470</v>
      </c>
      <c r="D3918" s="354" t="s">
        <v>2</v>
      </c>
      <c r="E3918" s="282">
        <v>157.68</v>
      </c>
      <c r="F3918" s="282">
        <v>27.38</v>
      </c>
      <c r="G3918" s="282">
        <v>185.06</v>
      </c>
    </row>
    <row r="3919" spans="1:7" ht="25.5">
      <c r="A3919" s="351" t="s">
        <v>7471</v>
      </c>
      <c r="B3919" s="352"/>
      <c r="C3919" s="351" t="s">
        <v>7472</v>
      </c>
      <c r="D3919" s="354" t="s">
        <v>2</v>
      </c>
      <c r="E3919" s="282">
        <v>128.54</v>
      </c>
      <c r="F3919" s="282">
        <v>55.37</v>
      </c>
      <c r="G3919" s="282">
        <v>183.91</v>
      </c>
    </row>
    <row r="3920" spans="1:7" ht="38.25">
      <c r="A3920" s="351" t="s">
        <v>7473</v>
      </c>
      <c r="B3920" s="352"/>
      <c r="C3920" s="351" t="s">
        <v>7474</v>
      </c>
      <c r="D3920" s="354" t="s">
        <v>2</v>
      </c>
      <c r="E3920" s="282">
        <v>191.49</v>
      </c>
      <c r="F3920" s="282">
        <v>77.13</v>
      </c>
      <c r="G3920" s="282">
        <v>268.62</v>
      </c>
    </row>
    <row r="3921" spans="1:7" ht="25.5">
      <c r="A3921" s="351" t="s">
        <v>7475</v>
      </c>
      <c r="B3921" s="352"/>
      <c r="C3921" s="351" t="s">
        <v>7476</v>
      </c>
      <c r="D3921" s="354" t="s">
        <v>2</v>
      </c>
      <c r="E3921" s="282">
        <v>71.569999999999993</v>
      </c>
      <c r="F3921" s="282">
        <v>60.29</v>
      </c>
      <c r="G3921" s="282">
        <v>131.86000000000001</v>
      </c>
    </row>
    <row r="3922" spans="1:7" ht="25.5">
      <c r="A3922" s="351" t="s">
        <v>7477</v>
      </c>
      <c r="B3922" s="352"/>
      <c r="C3922" s="351" t="s">
        <v>7478</v>
      </c>
      <c r="D3922" s="354" t="s">
        <v>2</v>
      </c>
      <c r="E3922" s="282">
        <v>449.79</v>
      </c>
      <c r="F3922" s="282">
        <v>55.73</v>
      </c>
      <c r="G3922" s="282">
        <v>505.52</v>
      </c>
    </row>
    <row r="3923" spans="1:7" ht="25.5">
      <c r="A3923" s="351" t="s">
        <v>7479</v>
      </c>
      <c r="B3923" s="352"/>
      <c r="C3923" s="351" t="s">
        <v>7480</v>
      </c>
      <c r="D3923" s="354" t="s">
        <v>2</v>
      </c>
      <c r="E3923" s="282">
        <v>678.46</v>
      </c>
      <c r="F3923" s="282">
        <v>55.73</v>
      </c>
      <c r="G3923" s="282">
        <v>734.19</v>
      </c>
    </row>
    <row r="3924" spans="1:7" ht="38.25">
      <c r="A3924" s="351" t="s">
        <v>7481</v>
      </c>
      <c r="B3924" s="352"/>
      <c r="C3924" s="351" t="s">
        <v>7482</v>
      </c>
      <c r="D3924" s="354" t="s">
        <v>2</v>
      </c>
      <c r="E3924" s="282">
        <v>1177.48</v>
      </c>
      <c r="F3924" s="282">
        <v>55.73</v>
      </c>
      <c r="G3924" s="282">
        <v>1233.21</v>
      </c>
    </row>
    <row r="3925" spans="1:7" ht="25.5">
      <c r="A3925" s="351" t="s">
        <v>7483</v>
      </c>
      <c r="B3925" s="352"/>
      <c r="C3925" s="351" t="s">
        <v>7484</v>
      </c>
      <c r="D3925" s="354" t="s">
        <v>2</v>
      </c>
      <c r="E3925" s="282">
        <v>3238.43</v>
      </c>
      <c r="F3925" s="282">
        <v>240.51</v>
      </c>
      <c r="G3925" s="282">
        <v>3478.94</v>
      </c>
    </row>
    <row r="3926" spans="1:7" ht="25.5">
      <c r="A3926" s="351" t="s">
        <v>7485</v>
      </c>
      <c r="B3926" s="352"/>
      <c r="C3926" s="351" t="s">
        <v>7486</v>
      </c>
      <c r="D3926" s="354" t="s">
        <v>2</v>
      </c>
      <c r="E3926" s="282">
        <v>2603.15</v>
      </c>
      <c r="F3926" s="282">
        <v>141.91</v>
      </c>
      <c r="G3926" s="282">
        <v>2745.06</v>
      </c>
    </row>
    <row r="3927" spans="1:7" ht="25.5">
      <c r="A3927" s="351" t="s">
        <v>7487</v>
      </c>
      <c r="B3927" s="352"/>
      <c r="C3927" s="351" t="s">
        <v>7488</v>
      </c>
      <c r="D3927" s="354" t="s">
        <v>2</v>
      </c>
      <c r="E3927" s="282">
        <v>3857.53</v>
      </c>
      <c r="F3927" s="282">
        <v>141.91</v>
      </c>
      <c r="G3927" s="282">
        <v>3999.44</v>
      </c>
    </row>
    <row r="3928" spans="1:7" ht="25.5">
      <c r="A3928" s="351" t="s">
        <v>7489</v>
      </c>
      <c r="B3928" s="352"/>
      <c r="C3928" s="351" t="s">
        <v>7490</v>
      </c>
      <c r="D3928" s="354" t="s">
        <v>2</v>
      </c>
      <c r="E3928" s="282">
        <v>663.52</v>
      </c>
      <c r="F3928" s="282">
        <v>157.82</v>
      </c>
      <c r="G3928" s="282">
        <v>821.34</v>
      </c>
    </row>
    <row r="3929" spans="1:7" ht="12.75">
      <c r="A3929" s="357" t="s">
        <v>7491</v>
      </c>
      <c r="B3929" s="358" t="s">
        <v>8589</v>
      </c>
      <c r="C3929" s="358" t="s">
        <v>8589</v>
      </c>
      <c r="D3929" s="359"/>
      <c r="E3929" s="360"/>
      <c r="F3929" s="360"/>
      <c r="G3929" s="360"/>
    </row>
    <row r="3930" spans="1:7" ht="25.5">
      <c r="A3930" s="351" t="s">
        <v>7492</v>
      </c>
      <c r="B3930" s="352"/>
      <c r="C3930" s="351" t="s">
        <v>7493</v>
      </c>
      <c r="D3930" s="354" t="s">
        <v>1</v>
      </c>
      <c r="E3930" s="282">
        <v>605.47</v>
      </c>
      <c r="F3930" s="282">
        <v>9.6</v>
      </c>
      <c r="G3930" s="282">
        <v>615.07000000000005</v>
      </c>
    </row>
    <row r="3931" spans="1:7" ht="25.5">
      <c r="A3931" s="351" t="s">
        <v>7494</v>
      </c>
      <c r="B3931" s="352"/>
      <c r="C3931" s="351" t="s">
        <v>7495</v>
      </c>
      <c r="D3931" s="354" t="s">
        <v>1</v>
      </c>
      <c r="E3931" s="282">
        <v>765.64</v>
      </c>
      <c r="F3931" s="282">
        <v>9.6</v>
      </c>
      <c r="G3931" s="282">
        <v>775.24</v>
      </c>
    </row>
    <row r="3932" spans="1:7" ht="25.5">
      <c r="A3932" s="351" t="s">
        <v>7496</v>
      </c>
      <c r="B3932" s="352"/>
      <c r="C3932" s="351" t="s">
        <v>7497</v>
      </c>
      <c r="D3932" s="354" t="s">
        <v>1</v>
      </c>
      <c r="E3932" s="282">
        <v>761.17</v>
      </c>
      <c r="F3932" s="282">
        <v>391.32</v>
      </c>
      <c r="G3932" s="282">
        <v>1152.49</v>
      </c>
    </row>
    <row r="3933" spans="1:7" ht="25.5">
      <c r="A3933" s="351" t="s">
        <v>7498</v>
      </c>
      <c r="B3933" s="352"/>
      <c r="C3933" s="351" t="s">
        <v>7499</v>
      </c>
      <c r="D3933" s="354" t="s">
        <v>1</v>
      </c>
      <c r="E3933" s="282">
        <v>872.06</v>
      </c>
      <c r="F3933" s="282">
        <v>417.24</v>
      </c>
      <c r="G3933" s="282">
        <v>1289.3</v>
      </c>
    </row>
    <row r="3934" spans="1:7" ht="25.5">
      <c r="A3934" s="351" t="s">
        <v>7500</v>
      </c>
      <c r="B3934" s="352"/>
      <c r="C3934" s="351" t="s">
        <v>7501</v>
      </c>
      <c r="D3934" s="354" t="s">
        <v>1</v>
      </c>
      <c r="E3934" s="282">
        <v>1056.4100000000001</v>
      </c>
      <c r="F3934" s="282">
        <v>469.07</v>
      </c>
      <c r="G3934" s="282">
        <v>1525.48</v>
      </c>
    </row>
    <row r="3935" spans="1:7" ht="25.5">
      <c r="A3935" s="351" t="s">
        <v>7502</v>
      </c>
      <c r="B3935" s="352"/>
      <c r="C3935" s="351" t="s">
        <v>7503</v>
      </c>
      <c r="D3935" s="354" t="s">
        <v>1</v>
      </c>
      <c r="E3935" s="282">
        <v>1343.78</v>
      </c>
      <c r="F3935" s="282">
        <v>494.98</v>
      </c>
      <c r="G3935" s="282">
        <v>1838.76</v>
      </c>
    </row>
    <row r="3936" spans="1:7" ht="12.75">
      <c r="A3936" s="351" t="s">
        <v>7504</v>
      </c>
      <c r="B3936" s="352"/>
      <c r="C3936" s="351" t="s">
        <v>7505</v>
      </c>
      <c r="D3936" s="354" t="s">
        <v>19</v>
      </c>
      <c r="E3936" s="282">
        <v>13.7</v>
      </c>
      <c r="F3936" s="282">
        <v>21.23</v>
      </c>
      <c r="G3936" s="282">
        <v>34.93</v>
      </c>
    </row>
    <row r="3937" spans="1:7" ht="12.75">
      <c r="A3937" s="361" t="s">
        <v>7506</v>
      </c>
      <c r="B3937" s="361" t="s">
        <v>8590</v>
      </c>
      <c r="C3937" s="361" t="s">
        <v>8590</v>
      </c>
      <c r="D3937" s="362"/>
      <c r="E3937" s="363"/>
      <c r="F3937" s="363"/>
      <c r="G3937" s="363"/>
    </row>
    <row r="3938" spans="1:7" ht="12.75">
      <c r="A3938" s="348" t="s">
        <v>7507</v>
      </c>
      <c r="B3938" s="348" t="s">
        <v>8591</v>
      </c>
      <c r="C3938" s="348" t="s">
        <v>8591</v>
      </c>
      <c r="D3938" s="349"/>
      <c r="E3938" s="350"/>
      <c r="F3938" s="350"/>
      <c r="G3938" s="350"/>
    </row>
    <row r="3939" spans="1:7" ht="25.5">
      <c r="A3939" s="351" t="s">
        <v>7508</v>
      </c>
      <c r="B3939" s="352"/>
      <c r="C3939" s="351" t="s">
        <v>7509</v>
      </c>
      <c r="D3939" s="354" t="s">
        <v>2</v>
      </c>
      <c r="E3939" s="282">
        <v>3162.6</v>
      </c>
      <c r="F3939" s="282">
        <v>18.5</v>
      </c>
      <c r="G3939" s="282">
        <v>3181.1</v>
      </c>
    </row>
    <row r="3940" spans="1:7" ht="12.75">
      <c r="A3940" s="351" t="s">
        <v>7510</v>
      </c>
      <c r="B3940" s="352"/>
      <c r="C3940" s="351" t="s">
        <v>7511</v>
      </c>
      <c r="D3940" s="354" t="s">
        <v>16</v>
      </c>
      <c r="E3940" s="282">
        <v>1373</v>
      </c>
      <c r="F3940" s="282">
        <v>0</v>
      </c>
      <c r="G3940" s="282">
        <v>1373</v>
      </c>
    </row>
    <row r="3941" spans="1:7" ht="25.5">
      <c r="A3941" s="351" t="s">
        <v>7512</v>
      </c>
      <c r="B3941" s="352"/>
      <c r="C3941" s="351" t="s">
        <v>7513</v>
      </c>
      <c r="D3941" s="354" t="s">
        <v>16</v>
      </c>
      <c r="E3941" s="282">
        <v>1465.64</v>
      </c>
      <c r="F3941" s="282">
        <v>0</v>
      </c>
      <c r="G3941" s="282">
        <v>1465.64</v>
      </c>
    </row>
    <row r="3942" spans="1:7" ht="12.75">
      <c r="A3942" s="357" t="s">
        <v>7514</v>
      </c>
      <c r="B3942" s="358" t="s">
        <v>8592</v>
      </c>
      <c r="C3942" s="358" t="s">
        <v>8592</v>
      </c>
      <c r="D3942" s="359"/>
      <c r="E3942" s="360"/>
      <c r="F3942" s="360"/>
      <c r="G3942" s="360"/>
    </row>
    <row r="3943" spans="1:7" ht="25.5">
      <c r="A3943" s="351" t="s">
        <v>7515</v>
      </c>
      <c r="B3943" s="352"/>
      <c r="C3943" s="351" t="s">
        <v>7516</v>
      </c>
      <c r="D3943" s="354" t="s">
        <v>63</v>
      </c>
      <c r="E3943" s="282">
        <v>5961.1</v>
      </c>
      <c r="F3943" s="282">
        <v>0</v>
      </c>
      <c r="G3943" s="282">
        <v>5961.1</v>
      </c>
    </row>
    <row r="3944" spans="1:7" ht="25.5">
      <c r="A3944" s="351" t="s">
        <v>7517</v>
      </c>
      <c r="B3944" s="352"/>
      <c r="C3944" s="351" t="s">
        <v>7518</v>
      </c>
      <c r="D3944" s="354" t="s">
        <v>63</v>
      </c>
      <c r="E3944" s="282">
        <v>6097.4</v>
      </c>
      <c r="F3944" s="282">
        <v>0</v>
      </c>
      <c r="G3944" s="282">
        <v>6097.4</v>
      </c>
    </row>
    <row r="3945" spans="1:7" ht="25.5">
      <c r="A3945" s="351" t="s">
        <v>7519</v>
      </c>
      <c r="B3945" s="352"/>
      <c r="C3945" s="351" t="s">
        <v>7520</v>
      </c>
      <c r="D3945" s="354" t="s">
        <v>63</v>
      </c>
      <c r="E3945" s="282">
        <v>3174.01</v>
      </c>
      <c r="F3945" s="282">
        <v>0</v>
      </c>
      <c r="G3945" s="282">
        <v>3174.01</v>
      </c>
    </row>
    <row r="3946" spans="1:7" ht="12.75">
      <c r="A3946" s="361" t="s">
        <v>7521</v>
      </c>
      <c r="B3946" s="361" t="s">
        <v>8593</v>
      </c>
      <c r="C3946" s="361" t="s">
        <v>8593</v>
      </c>
      <c r="D3946" s="362"/>
      <c r="E3946" s="363"/>
      <c r="F3946" s="363"/>
      <c r="G3946" s="363"/>
    </row>
    <row r="3947" spans="1:7" ht="12.75">
      <c r="A3947" s="348" t="s">
        <v>7522</v>
      </c>
      <c r="B3947" s="348" t="s">
        <v>8594</v>
      </c>
      <c r="C3947" s="348" t="s">
        <v>8594</v>
      </c>
      <c r="D3947" s="349"/>
      <c r="E3947" s="350"/>
      <c r="F3947" s="350"/>
      <c r="G3947" s="350"/>
    </row>
    <row r="3948" spans="1:7" ht="12.75">
      <c r="A3948" s="351" t="s">
        <v>7523</v>
      </c>
      <c r="B3948" s="352"/>
      <c r="C3948" s="351" t="s">
        <v>7524</v>
      </c>
      <c r="D3948" s="354" t="s">
        <v>63</v>
      </c>
      <c r="E3948" s="282">
        <v>1645.49</v>
      </c>
      <c r="F3948" s="282">
        <v>0</v>
      </c>
      <c r="G3948" s="282">
        <v>1645.49</v>
      </c>
    </row>
    <row r="3949" spans="1:7" ht="12.75">
      <c r="A3949" s="357" t="s">
        <v>7525</v>
      </c>
      <c r="B3949" s="358" t="s">
        <v>8595</v>
      </c>
      <c r="C3949" s="358" t="s">
        <v>8595</v>
      </c>
      <c r="D3949" s="359"/>
      <c r="E3949" s="360"/>
      <c r="F3949" s="360"/>
      <c r="G3949" s="360"/>
    </row>
    <row r="3950" spans="1:7" ht="12.75">
      <c r="A3950" s="351" t="s">
        <v>7526</v>
      </c>
      <c r="B3950" s="352"/>
      <c r="C3950" s="351" t="s">
        <v>7527</v>
      </c>
      <c r="D3950" s="354" t="s">
        <v>63</v>
      </c>
      <c r="E3950" s="282">
        <v>2336.0300000000002</v>
      </c>
      <c r="F3950" s="282">
        <v>0</v>
      </c>
      <c r="G3950" s="282">
        <v>2336.0300000000002</v>
      </c>
    </row>
    <row r="3951" spans="1:7" ht="12.75">
      <c r="A3951" s="361" t="s">
        <v>7528</v>
      </c>
      <c r="B3951" s="361" t="s">
        <v>8596</v>
      </c>
      <c r="C3951" s="361" t="s">
        <v>8596</v>
      </c>
      <c r="D3951" s="362"/>
      <c r="E3951" s="363"/>
      <c r="F3951" s="363"/>
      <c r="G3951" s="363"/>
    </row>
    <row r="3952" spans="1:7" ht="12.75">
      <c r="A3952" s="348" t="s">
        <v>7529</v>
      </c>
      <c r="B3952" s="348" t="s">
        <v>8597</v>
      </c>
      <c r="C3952" s="348" t="s">
        <v>8597</v>
      </c>
      <c r="D3952" s="349"/>
      <c r="E3952" s="350"/>
      <c r="F3952" s="350"/>
      <c r="G3952" s="350"/>
    </row>
    <row r="3953" spans="1:7" ht="25.5">
      <c r="A3953" s="351" t="s">
        <v>7530</v>
      </c>
      <c r="B3953" s="352"/>
      <c r="C3953" s="351" t="s">
        <v>7531</v>
      </c>
      <c r="D3953" s="354" t="s">
        <v>2</v>
      </c>
      <c r="E3953" s="282">
        <v>1008.99</v>
      </c>
      <c r="F3953" s="282">
        <v>10.96</v>
      </c>
      <c r="G3953" s="282">
        <v>1019.95</v>
      </c>
    </row>
    <row r="3954" spans="1:7" ht="25.5">
      <c r="A3954" s="351" t="s">
        <v>7532</v>
      </c>
      <c r="B3954" s="352"/>
      <c r="C3954" s="351" t="s">
        <v>7533</v>
      </c>
      <c r="D3954" s="354" t="s">
        <v>2</v>
      </c>
      <c r="E3954" s="282">
        <v>6666.72</v>
      </c>
      <c r="F3954" s="282">
        <v>0</v>
      </c>
      <c r="G3954" s="282">
        <v>6666.72</v>
      </c>
    </row>
    <row r="3955" spans="1:7" ht="12.75">
      <c r="A3955" s="351" t="s">
        <v>7534</v>
      </c>
      <c r="B3955" s="352"/>
      <c r="C3955" s="351" t="s">
        <v>7535</v>
      </c>
      <c r="D3955" s="354" t="s">
        <v>1</v>
      </c>
      <c r="E3955" s="282">
        <v>153.49</v>
      </c>
      <c r="F3955" s="282">
        <v>36.5</v>
      </c>
      <c r="G3955" s="282">
        <v>189.99</v>
      </c>
    </row>
    <row r="3956" spans="1:7" ht="25.5">
      <c r="A3956" s="351" t="s">
        <v>7536</v>
      </c>
      <c r="B3956" s="352"/>
      <c r="C3956" s="351" t="s">
        <v>7537</v>
      </c>
      <c r="D3956" s="354" t="s">
        <v>1</v>
      </c>
      <c r="E3956" s="282">
        <v>2616.67</v>
      </c>
      <c r="F3956" s="282">
        <v>0</v>
      </c>
      <c r="G3956" s="282">
        <v>2616.67</v>
      </c>
    </row>
    <row r="3957" spans="1:7" ht="38.25">
      <c r="A3957" s="351" t="s">
        <v>7538</v>
      </c>
      <c r="B3957" s="352"/>
      <c r="C3957" s="351" t="s">
        <v>7539</v>
      </c>
      <c r="D3957" s="354" t="s">
        <v>1</v>
      </c>
      <c r="E3957" s="282">
        <v>3452.22</v>
      </c>
      <c r="F3957" s="282">
        <v>0</v>
      </c>
      <c r="G3957" s="282">
        <v>3452.22</v>
      </c>
    </row>
    <row r="3958" spans="1:7" ht="25.5">
      <c r="A3958" s="351" t="s">
        <v>7540</v>
      </c>
      <c r="B3958" s="352"/>
      <c r="C3958" s="351" t="s">
        <v>8598</v>
      </c>
      <c r="D3958" s="354" t="s">
        <v>1</v>
      </c>
      <c r="E3958" s="282">
        <v>1091.5</v>
      </c>
      <c r="F3958" s="282">
        <v>91.26</v>
      </c>
      <c r="G3958" s="282">
        <v>1182.76</v>
      </c>
    </row>
    <row r="3959" spans="1:7" ht="25.5">
      <c r="A3959" s="351" t="s">
        <v>7541</v>
      </c>
      <c r="B3959" s="352"/>
      <c r="C3959" s="351" t="s">
        <v>7542</v>
      </c>
      <c r="D3959" s="354" t="s">
        <v>2</v>
      </c>
      <c r="E3959" s="282">
        <v>2305.0500000000002</v>
      </c>
      <c r="F3959" s="282">
        <v>10.96</v>
      </c>
      <c r="G3959" s="282">
        <v>2316.0100000000002</v>
      </c>
    </row>
    <row r="3960" spans="1:7" ht="38.25">
      <c r="A3960" s="351" t="s">
        <v>7543</v>
      </c>
      <c r="B3960" s="352"/>
      <c r="C3960" s="351" t="s">
        <v>7544</v>
      </c>
      <c r="D3960" s="354" t="s">
        <v>1</v>
      </c>
      <c r="E3960" s="282">
        <v>2379.83</v>
      </c>
      <c r="F3960" s="282">
        <v>498.38</v>
      </c>
      <c r="G3960" s="282">
        <v>2878.21</v>
      </c>
    </row>
    <row r="3961" spans="1:7" ht="12.75">
      <c r="A3961" s="357" t="s">
        <v>7545</v>
      </c>
      <c r="B3961" s="358" t="s">
        <v>8599</v>
      </c>
      <c r="C3961" s="358" t="s">
        <v>8599</v>
      </c>
      <c r="D3961" s="359"/>
      <c r="E3961" s="360"/>
      <c r="F3961" s="360"/>
      <c r="G3961" s="360"/>
    </row>
    <row r="3962" spans="1:7" ht="25.5">
      <c r="A3962" s="351" t="s">
        <v>7546</v>
      </c>
      <c r="B3962" s="352"/>
      <c r="C3962" s="351" t="s">
        <v>7547</v>
      </c>
      <c r="D3962" s="354" t="s">
        <v>2</v>
      </c>
      <c r="E3962" s="282">
        <v>755.32</v>
      </c>
      <c r="F3962" s="282">
        <v>149.13999999999999</v>
      </c>
      <c r="G3962" s="282">
        <v>904.46</v>
      </c>
    </row>
    <row r="3963" spans="1:7" ht="38.25">
      <c r="A3963" s="351" t="s">
        <v>7548</v>
      </c>
      <c r="B3963" s="352"/>
      <c r="C3963" s="351" t="s">
        <v>7549</v>
      </c>
      <c r="D3963" s="354" t="s">
        <v>2</v>
      </c>
      <c r="E3963" s="282">
        <v>3127.07</v>
      </c>
      <c r="F3963" s="282">
        <v>149.13999999999999</v>
      </c>
      <c r="G3963" s="282">
        <v>3276.21</v>
      </c>
    </row>
    <row r="3964" spans="1:7" ht="51">
      <c r="A3964" s="351" t="s">
        <v>7550</v>
      </c>
      <c r="B3964" s="352"/>
      <c r="C3964" s="351" t="s">
        <v>7551</v>
      </c>
      <c r="D3964" s="354" t="s">
        <v>2</v>
      </c>
      <c r="E3964" s="282">
        <v>2819.95</v>
      </c>
      <c r="F3964" s="282">
        <v>812.56</v>
      </c>
      <c r="G3964" s="282">
        <v>3632.51</v>
      </c>
    </row>
    <row r="3965" spans="1:7" ht="12.75">
      <c r="A3965" s="351" t="s">
        <v>7552</v>
      </c>
      <c r="B3965" s="352"/>
      <c r="C3965" s="351" t="s">
        <v>7553</v>
      </c>
      <c r="D3965" s="354" t="s">
        <v>2</v>
      </c>
      <c r="E3965" s="282">
        <v>6080.04</v>
      </c>
      <c r="F3965" s="282">
        <v>32.92</v>
      </c>
      <c r="G3965" s="282">
        <v>6112.96</v>
      </c>
    </row>
    <row r="3966" spans="1:7" ht="25.5">
      <c r="A3966" s="351" t="s">
        <v>7554</v>
      </c>
      <c r="B3966" s="352"/>
      <c r="C3966" s="351" t="s">
        <v>7555</v>
      </c>
      <c r="D3966" s="354" t="s">
        <v>2</v>
      </c>
      <c r="E3966" s="282">
        <v>570.66999999999996</v>
      </c>
      <c r="F3966" s="282">
        <v>253.93</v>
      </c>
      <c r="G3966" s="282">
        <v>824.6</v>
      </c>
    </row>
    <row r="3967" spans="1:7" ht="25.5">
      <c r="A3967" s="351" t="s">
        <v>7556</v>
      </c>
      <c r="B3967" s="352"/>
      <c r="C3967" s="351" t="s">
        <v>7557</v>
      </c>
      <c r="D3967" s="354" t="s">
        <v>2</v>
      </c>
      <c r="E3967" s="282">
        <v>997.38</v>
      </c>
      <c r="F3967" s="282">
        <v>253.93</v>
      </c>
      <c r="G3967" s="282">
        <v>1251.31</v>
      </c>
    </row>
    <row r="3968" spans="1:7" ht="25.5">
      <c r="A3968" s="351" t="s">
        <v>7558</v>
      </c>
      <c r="B3968" s="352"/>
      <c r="C3968" s="351" t="s">
        <v>7559</v>
      </c>
      <c r="D3968" s="354" t="s">
        <v>2</v>
      </c>
      <c r="E3968" s="282">
        <v>968.57</v>
      </c>
      <c r="F3968" s="282">
        <v>253.93</v>
      </c>
      <c r="G3968" s="282">
        <v>1222.5</v>
      </c>
    </row>
    <row r="3969" spans="1:7" ht="25.5">
      <c r="A3969" s="351" t="s">
        <v>7560</v>
      </c>
      <c r="B3969" s="352"/>
      <c r="C3969" s="351" t="s">
        <v>7561</v>
      </c>
      <c r="D3969" s="354" t="s">
        <v>2</v>
      </c>
      <c r="E3969" s="282">
        <v>1880.51</v>
      </c>
      <c r="F3969" s="282">
        <v>507.85</v>
      </c>
      <c r="G3969" s="282">
        <v>2388.36</v>
      </c>
    </row>
    <row r="3970" spans="1:7" ht="25.5">
      <c r="A3970" s="351" t="s">
        <v>7562</v>
      </c>
      <c r="B3970" s="352"/>
      <c r="C3970" s="351" t="s">
        <v>7563</v>
      </c>
      <c r="D3970" s="354" t="s">
        <v>2</v>
      </c>
      <c r="E3970" s="282">
        <v>678.15</v>
      </c>
      <c r="F3970" s="282">
        <v>8.1</v>
      </c>
      <c r="G3970" s="282">
        <v>686.25</v>
      </c>
    </row>
    <row r="3971" spans="1:7" ht="25.5">
      <c r="A3971" s="351" t="s">
        <v>7564</v>
      </c>
      <c r="B3971" s="352"/>
      <c r="C3971" s="351" t="s">
        <v>7565</v>
      </c>
      <c r="D3971" s="354" t="s">
        <v>2</v>
      </c>
      <c r="E3971" s="282">
        <v>8.4600000000000009</v>
      </c>
      <c r="F3971" s="282">
        <v>18.260000000000002</v>
      </c>
      <c r="G3971" s="282">
        <v>26.72</v>
      </c>
    </row>
    <row r="3972" spans="1:7" ht="25.5">
      <c r="A3972" s="351" t="s">
        <v>7566</v>
      </c>
      <c r="B3972" s="352"/>
      <c r="C3972" s="351" t="s">
        <v>7567</v>
      </c>
      <c r="D3972" s="354" t="s">
        <v>2</v>
      </c>
      <c r="E3972" s="282">
        <v>3801.19</v>
      </c>
      <c r="F3972" s="282">
        <v>146</v>
      </c>
      <c r="G3972" s="282">
        <v>3947.19</v>
      </c>
    </row>
    <row r="3973" spans="1:7" ht="25.5">
      <c r="A3973" s="351" t="s">
        <v>7568</v>
      </c>
      <c r="B3973" s="352"/>
      <c r="C3973" s="351" t="s">
        <v>7569</v>
      </c>
      <c r="D3973" s="354" t="s">
        <v>2</v>
      </c>
      <c r="E3973" s="282">
        <v>1238.03</v>
      </c>
      <c r="F3973" s="282">
        <v>146</v>
      </c>
      <c r="G3973" s="282">
        <v>1384.03</v>
      </c>
    </row>
    <row r="3974" spans="1:7" ht="25.5">
      <c r="A3974" s="351" t="s">
        <v>7570</v>
      </c>
      <c r="B3974" s="352"/>
      <c r="C3974" s="351" t="s">
        <v>7571</v>
      </c>
      <c r="D3974" s="354" t="s">
        <v>2</v>
      </c>
      <c r="E3974" s="282">
        <v>235.98</v>
      </c>
      <c r="F3974" s="282">
        <v>36.5</v>
      </c>
      <c r="G3974" s="282">
        <v>272.48</v>
      </c>
    </row>
    <row r="3975" spans="1:7" ht="25.5">
      <c r="A3975" s="351" t="s">
        <v>7572</v>
      </c>
      <c r="B3975" s="352"/>
      <c r="C3975" s="351" t="s">
        <v>7573</v>
      </c>
      <c r="D3975" s="354" t="s">
        <v>2</v>
      </c>
      <c r="E3975" s="282">
        <v>484.46</v>
      </c>
      <c r="F3975" s="282">
        <v>10.96</v>
      </c>
      <c r="G3975" s="282">
        <v>495.42</v>
      </c>
    </row>
    <row r="3976" spans="1:7" ht="25.5">
      <c r="A3976" s="351" t="s">
        <v>7574</v>
      </c>
      <c r="B3976" s="352"/>
      <c r="C3976" s="351" t="s">
        <v>7575</v>
      </c>
      <c r="D3976" s="354" t="s">
        <v>2</v>
      </c>
      <c r="E3976" s="282">
        <v>9065.11</v>
      </c>
      <c r="F3976" s="282">
        <v>149.13999999999999</v>
      </c>
      <c r="G3976" s="282">
        <v>9214.25</v>
      </c>
    </row>
    <row r="3977" spans="1:7" ht="12.75">
      <c r="A3977" s="351" t="s">
        <v>7576</v>
      </c>
      <c r="B3977" s="352"/>
      <c r="C3977" s="351" t="s">
        <v>7577</v>
      </c>
      <c r="D3977" s="354" t="s">
        <v>2</v>
      </c>
      <c r="E3977" s="282">
        <v>951.97</v>
      </c>
      <c r="F3977" s="282">
        <v>2.7</v>
      </c>
      <c r="G3977" s="282">
        <v>954.67</v>
      </c>
    </row>
    <row r="3978" spans="1:7" ht="25.5">
      <c r="A3978" s="351" t="s">
        <v>7578</v>
      </c>
      <c r="B3978" s="352"/>
      <c r="C3978" s="351" t="s">
        <v>7579</v>
      </c>
      <c r="D3978" s="354" t="s">
        <v>1</v>
      </c>
      <c r="E3978" s="282">
        <v>6970.03</v>
      </c>
      <c r="F3978" s="282">
        <v>192.87</v>
      </c>
      <c r="G3978" s="282">
        <v>7162.9</v>
      </c>
    </row>
    <row r="3979" spans="1:7" ht="25.5">
      <c r="A3979" s="351" t="s">
        <v>7580</v>
      </c>
      <c r="B3979" s="352"/>
      <c r="C3979" s="351" t="s">
        <v>7581</v>
      </c>
      <c r="D3979" s="354" t="s">
        <v>1</v>
      </c>
      <c r="E3979" s="282">
        <v>13714.5</v>
      </c>
      <c r="F3979" s="282">
        <v>192.87</v>
      </c>
      <c r="G3979" s="282">
        <v>13907.37</v>
      </c>
    </row>
    <row r="3980" spans="1:7" ht="38.25">
      <c r="A3980" s="351" t="s">
        <v>7582</v>
      </c>
      <c r="B3980" s="352"/>
      <c r="C3980" s="351" t="s">
        <v>7583</v>
      </c>
      <c r="D3980" s="354" t="s">
        <v>2</v>
      </c>
      <c r="E3980" s="282">
        <v>1105.7</v>
      </c>
      <c r="F3980" s="282">
        <v>128.57</v>
      </c>
      <c r="G3980" s="282">
        <v>1234.27</v>
      </c>
    </row>
    <row r="3981" spans="1:7" ht="51">
      <c r="A3981" s="351" t="s">
        <v>7584</v>
      </c>
      <c r="B3981" s="352"/>
      <c r="C3981" s="351" t="s">
        <v>7585</v>
      </c>
      <c r="D3981" s="354" t="s">
        <v>2</v>
      </c>
      <c r="E3981" s="282">
        <v>1397.03</v>
      </c>
      <c r="F3981" s="282">
        <v>192.87</v>
      </c>
      <c r="G3981" s="282">
        <v>1589.9</v>
      </c>
    </row>
    <row r="3982" spans="1:7" ht="51">
      <c r="A3982" s="351" t="s">
        <v>7586</v>
      </c>
      <c r="B3982" s="352"/>
      <c r="C3982" s="351" t="s">
        <v>7587</v>
      </c>
      <c r="D3982" s="354" t="s">
        <v>2</v>
      </c>
      <c r="E3982" s="282">
        <v>3417.03</v>
      </c>
      <c r="F3982" s="282">
        <v>253.93</v>
      </c>
      <c r="G3982" s="282">
        <v>3670.96</v>
      </c>
    </row>
    <row r="3983" spans="1:7" ht="12.75">
      <c r="A3983" s="357" t="s">
        <v>7588</v>
      </c>
      <c r="B3983" s="358" t="s">
        <v>8600</v>
      </c>
      <c r="C3983" s="358" t="s">
        <v>8600</v>
      </c>
      <c r="D3983" s="359"/>
      <c r="E3983" s="360"/>
      <c r="F3983" s="360"/>
      <c r="G3983" s="360"/>
    </row>
    <row r="3984" spans="1:7" ht="12.75">
      <c r="A3984" s="351" t="s">
        <v>7589</v>
      </c>
      <c r="B3984" s="352"/>
      <c r="C3984" s="351" t="s">
        <v>7590</v>
      </c>
      <c r="D3984" s="354" t="s">
        <v>2</v>
      </c>
      <c r="E3984" s="282">
        <v>13.64</v>
      </c>
      <c r="F3984" s="282">
        <v>10.16</v>
      </c>
      <c r="G3984" s="282">
        <v>23.8</v>
      </c>
    </row>
    <row r="3985" spans="1:7" ht="12.75">
      <c r="A3985" s="351" t="s">
        <v>7591</v>
      </c>
      <c r="B3985" s="352"/>
      <c r="C3985" s="351" t="s">
        <v>7592</v>
      </c>
      <c r="D3985" s="354" t="s">
        <v>2</v>
      </c>
      <c r="E3985" s="282">
        <v>21.73</v>
      </c>
      <c r="F3985" s="282">
        <v>10.16</v>
      </c>
      <c r="G3985" s="282">
        <v>31.89</v>
      </c>
    </row>
    <row r="3986" spans="1:7" ht="25.5">
      <c r="A3986" s="351" t="s">
        <v>7593</v>
      </c>
      <c r="B3986" s="352"/>
      <c r="C3986" s="351" t="s">
        <v>7594</v>
      </c>
      <c r="D3986" s="354" t="s">
        <v>2</v>
      </c>
      <c r="E3986" s="282">
        <v>33.99</v>
      </c>
      <c r="F3986" s="282">
        <v>41.85</v>
      </c>
      <c r="G3986" s="282">
        <v>75.84</v>
      </c>
    </row>
    <row r="3987" spans="1:7" ht="12.75">
      <c r="A3987" s="351" t="s">
        <v>7595</v>
      </c>
      <c r="B3987" s="352"/>
      <c r="C3987" s="351" t="s">
        <v>7596</v>
      </c>
      <c r="D3987" s="354" t="s">
        <v>2</v>
      </c>
      <c r="E3987" s="282">
        <v>0</v>
      </c>
      <c r="F3987" s="282">
        <v>149.13999999999999</v>
      </c>
      <c r="G3987" s="282">
        <v>149.13999999999999</v>
      </c>
    </row>
    <row r="3988" spans="1:7" ht="12.75">
      <c r="A3988" s="351" t="s">
        <v>7597</v>
      </c>
      <c r="B3988" s="352"/>
      <c r="C3988" s="351" t="s">
        <v>7598</v>
      </c>
      <c r="D3988" s="354" t="s">
        <v>2</v>
      </c>
      <c r="E3988" s="282">
        <v>0</v>
      </c>
      <c r="F3988" s="282">
        <v>149.13999999999999</v>
      </c>
      <c r="G3988" s="282">
        <v>149.13999999999999</v>
      </c>
    </row>
    <row r="3989" spans="1:7" ht="38.25">
      <c r="A3989" s="351" t="s">
        <v>7599</v>
      </c>
      <c r="B3989" s="352"/>
      <c r="C3989" s="351" t="s">
        <v>7600</v>
      </c>
      <c r="D3989" s="354" t="s">
        <v>2</v>
      </c>
      <c r="E3989" s="282">
        <v>7779</v>
      </c>
      <c r="F3989" s="282">
        <v>13.51</v>
      </c>
      <c r="G3989" s="282">
        <v>7792.51</v>
      </c>
    </row>
    <row r="3990" spans="1:7" ht="25.5">
      <c r="A3990" s="351" t="s">
        <v>7601</v>
      </c>
      <c r="B3990" s="352"/>
      <c r="C3990" s="351" t="s">
        <v>7602</v>
      </c>
      <c r="D3990" s="354" t="s">
        <v>2</v>
      </c>
      <c r="E3990" s="282">
        <v>2496.1799999999998</v>
      </c>
      <c r="F3990" s="282">
        <v>13.51</v>
      </c>
      <c r="G3990" s="282">
        <v>2509.69</v>
      </c>
    </row>
    <row r="3991" spans="1:7" ht="12.75">
      <c r="A3991" s="361" t="s">
        <v>7603</v>
      </c>
      <c r="B3991" s="361" t="s">
        <v>8601</v>
      </c>
      <c r="C3991" s="361" t="s">
        <v>8601</v>
      </c>
      <c r="D3991" s="362"/>
      <c r="E3991" s="363"/>
      <c r="F3991" s="363"/>
      <c r="G3991" s="363"/>
    </row>
    <row r="3992" spans="1:7" ht="12.75">
      <c r="A3992" s="348" t="s">
        <v>7604</v>
      </c>
      <c r="B3992" s="348" t="s">
        <v>8602</v>
      </c>
      <c r="C3992" s="348" t="s">
        <v>8602</v>
      </c>
      <c r="D3992" s="349"/>
      <c r="E3992" s="350"/>
      <c r="F3992" s="350"/>
      <c r="G3992" s="350"/>
    </row>
    <row r="3993" spans="1:7" ht="25.5">
      <c r="A3993" s="351" t="s">
        <v>7605</v>
      </c>
      <c r="B3993" s="352"/>
      <c r="C3993" s="351" t="s">
        <v>7606</v>
      </c>
      <c r="D3993" s="354" t="s">
        <v>2</v>
      </c>
      <c r="E3993" s="282">
        <v>1058.8900000000001</v>
      </c>
      <c r="F3993" s="282">
        <v>65.84</v>
      </c>
      <c r="G3993" s="282">
        <v>1124.73</v>
      </c>
    </row>
    <row r="3994" spans="1:7" ht="25.5">
      <c r="A3994" s="351" t="s">
        <v>7607</v>
      </c>
      <c r="B3994" s="352"/>
      <c r="C3994" s="351" t="s">
        <v>7608</v>
      </c>
      <c r="D3994" s="354" t="s">
        <v>63</v>
      </c>
      <c r="E3994" s="282">
        <v>519.03</v>
      </c>
      <c r="F3994" s="282">
        <v>7.43</v>
      </c>
      <c r="G3994" s="282">
        <v>526.46</v>
      </c>
    </row>
    <row r="3995" spans="1:7" ht="25.5">
      <c r="A3995" s="351" t="s">
        <v>7609</v>
      </c>
      <c r="B3995" s="352"/>
      <c r="C3995" s="351" t="s">
        <v>7610</v>
      </c>
      <c r="D3995" s="354" t="s">
        <v>63</v>
      </c>
      <c r="E3995" s="282">
        <v>1457.83</v>
      </c>
      <c r="F3995" s="282">
        <v>7.43</v>
      </c>
      <c r="G3995" s="282">
        <v>1465.26</v>
      </c>
    </row>
    <row r="3996" spans="1:7" ht="25.5">
      <c r="A3996" s="351" t="s">
        <v>7611</v>
      </c>
      <c r="B3996" s="352"/>
      <c r="C3996" s="351" t="s">
        <v>7612</v>
      </c>
      <c r="D3996" s="354" t="s">
        <v>2</v>
      </c>
      <c r="E3996" s="282">
        <v>687.36</v>
      </c>
      <c r="F3996" s="282">
        <v>3.72</v>
      </c>
      <c r="G3996" s="282">
        <v>691.08</v>
      </c>
    </row>
    <row r="3997" spans="1:7" ht="51">
      <c r="A3997" s="351" t="s">
        <v>7613</v>
      </c>
      <c r="B3997" s="352"/>
      <c r="C3997" s="351" t="s">
        <v>7614</v>
      </c>
      <c r="D3997" s="354" t="s">
        <v>2</v>
      </c>
      <c r="E3997" s="282">
        <v>17517</v>
      </c>
      <c r="F3997" s="282">
        <v>132.52000000000001</v>
      </c>
      <c r="G3997" s="282">
        <v>17649.52</v>
      </c>
    </row>
    <row r="3998" spans="1:7" ht="25.5">
      <c r="A3998" s="351" t="s">
        <v>7615</v>
      </c>
      <c r="B3998" s="352"/>
      <c r="C3998" s="351" t="s">
        <v>7616</v>
      </c>
      <c r="D3998" s="354" t="s">
        <v>63</v>
      </c>
      <c r="E3998" s="282">
        <v>1680.22</v>
      </c>
      <c r="F3998" s="282">
        <v>23.89</v>
      </c>
      <c r="G3998" s="282">
        <v>1704.11</v>
      </c>
    </row>
    <row r="3999" spans="1:7" ht="38.25">
      <c r="A3999" s="351" t="s">
        <v>7617</v>
      </c>
      <c r="B3999" s="352"/>
      <c r="C3999" s="351" t="s">
        <v>7618</v>
      </c>
      <c r="D3999" s="354" t="s">
        <v>2</v>
      </c>
      <c r="E3999" s="282">
        <v>76510</v>
      </c>
      <c r="F3999" s="282">
        <v>0</v>
      </c>
      <c r="G3999" s="282">
        <v>76510</v>
      </c>
    </row>
    <row r="4000" spans="1:7" ht="38.25">
      <c r="A4000" s="351" t="s">
        <v>7619</v>
      </c>
      <c r="B4000" s="352"/>
      <c r="C4000" s="351" t="s">
        <v>7620</v>
      </c>
      <c r="D4000" s="354" t="s">
        <v>2</v>
      </c>
      <c r="E4000" s="282">
        <v>52207.42</v>
      </c>
      <c r="F4000" s="282">
        <v>213.93</v>
      </c>
      <c r="G4000" s="282">
        <v>52421.35</v>
      </c>
    </row>
    <row r="4001" spans="1:7" ht="51">
      <c r="A4001" s="351" t="s">
        <v>7621</v>
      </c>
      <c r="B4001" s="352"/>
      <c r="C4001" s="351" t="s">
        <v>7622</v>
      </c>
      <c r="D4001" s="354" t="s">
        <v>1</v>
      </c>
      <c r="E4001" s="282">
        <v>308075.92</v>
      </c>
      <c r="F4001" s="282">
        <v>0</v>
      </c>
      <c r="G4001" s="282">
        <v>308075.92</v>
      </c>
    </row>
    <row r="4002" spans="1:7" ht="63.75">
      <c r="A4002" s="351" t="s">
        <v>7623</v>
      </c>
      <c r="B4002" s="352"/>
      <c r="C4002" s="351" t="s">
        <v>218</v>
      </c>
      <c r="D4002" s="354" t="s">
        <v>1</v>
      </c>
      <c r="E4002" s="282">
        <v>4574.2</v>
      </c>
      <c r="F4002" s="282">
        <v>52769.69</v>
      </c>
      <c r="G4002" s="282">
        <v>57343.89</v>
      </c>
    </row>
    <row r="4003" spans="1:7" ht="76.5">
      <c r="A4003" s="351" t="s">
        <v>7624</v>
      </c>
      <c r="B4003" s="352"/>
      <c r="C4003" s="351" t="s">
        <v>7625</v>
      </c>
      <c r="D4003" s="354" t="s">
        <v>1</v>
      </c>
      <c r="E4003" s="282">
        <v>6412.6</v>
      </c>
      <c r="F4003" s="282">
        <v>45622.69</v>
      </c>
      <c r="G4003" s="282">
        <v>52035.29</v>
      </c>
    </row>
    <row r="4004" spans="1:7" ht="12.75">
      <c r="A4004" s="361" t="s">
        <v>7626</v>
      </c>
      <c r="B4004" s="361" t="s">
        <v>8603</v>
      </c>
      <c r="C4004" s="361" t="s">
        <v>8603</v>
      </c>
      <c r="D4004" s="362"/>
      <c r="E4004" s="363"/>
      <c r="F4004" s="363"/>
      <c r="G4004" s="363"/>
    </row>
    <row r="4005" spans="1:7" ht="12.75">
      <c r="A4005" s="348" t="s">
        <v>7627</v>
      </c>
      <c r="B4005" s="348" t="s">
        <v>8604</v>
      </c>
      <c r="C4005" s="348" t="s">
        <v>8604</v>
      </c>
      <c r="D4005" s="349"/>
      <c r="E4005" s="350"/>
      <c r="F4005" s="350"/>
      <c r="G4005" s="350"/>
    </row>
    <row r="4006" spans="1:7" ht="25.5">
      <c r="A4006" s="351" t="s">
        <v>7628</v>
      </c>
      <c r="B4006" s="352"/>
      <c r="C4006" s="351" t="s">
        <v>7629</v>
      </c>
      <c r="D4006" s="354" t="s">
        <v>2</v>
      </c>
      <c r="E4006" s="282">
        <v>690.64</v>
      </c>
      <c r="F4006" s="282">
        <v>222.95</v>
      </c>
      <c r="G4006" s="282">
        <v>913.59</v>
      </c>
    </row>
    <row r="4007" spans="1:7" ht="25.5">
      <c r="A4007" s="351" t="s">
        <v>7630</v>
      </c>
      <c r="B4007" s="352"/>
      <c r="C4007" s="351" t="s">
        <v>7631</v>
      </c>
      <c r="D4007" s="354" t="s">
        <v>2</v>
      </c>
      <c r="E4007" s="282">
        <v>1285.1199999999999</v>
      </c>
      <c r="F4007" s="282">
        <v>222.95</v>
      </c>
      <c r="G4007" s="282">
        <v>1508.07</v>
      </c>
    </row>
    <row r="4008" spans="1:7" ht="25.5">
      <c r="A4008" s="351" t="s">
        <v>7632</v>
      </c>
      <c r="B4008" s="352"/>
      <c r="C4008" s="351" t="s">
        <v>7633</v>
      </c>
      <c r="D4008" s="354" t="s">
        <v>2</v>
      </c>
      <c r="E4008" s="282">
        <v>1185.76</v>
      </c>
      <c r="F4008" s="282">
        <v>222.95</v>
      </c>
      <c r="G4008" s="282">
        <v>1408.71</v>
      </c>
    </row>
    <row r="4009" spans="1:7" ht="25.5">
      <c r="A4009" s="351" t="s">
        <v>7634</v>
      </c>
      <c r="B4009" s="352"/>
      <c r="C4009" s="351" t="s">
        <v>7635</v>
      </c>
      <c r="D4009" s="354" t="s">
        <v>2</v>
      </c>
      <c r="E4009" s="282">
        <v>941.91</v>
      </c>
      <c r="F4009" s="282">
        <v>222.95</v>
      </c>
      <c r="G4009" s="282">
        <v>1164.8599999999999</v>
      </c>
    </row>
    <row r="4010" spans="1:7" ht="25.5">
      <c r="A4010" s="351" t="s">
        <v>7636</v>
      </c>
      <c r="B4010" s="352"/>
      <c r="C4010" s="351" t="s">
        <v>7637</v>
      </c>
      <c r="D4010" s="354" t="s">
        <v>2</v>
      </c>
      <c r="E4010" s="282">
        <v>1372.05</v>
      </c>
      <c r="F4010" s="282">
        <v>222.95</v>
      </c>
      <c r="G4010" s="282">
        <v>1595</v>
      </c>
    </row>
    <row r="4011" spans="1:7" ht="25.5">
      <c r="A4011" s="351" t="s">
        <v>7638</v>
      </c>
      <c r="B4011" s="352"/>
      <c r="C4011" s="351" t="s">
        <v>7639</v>
      </c>
      <c r="D4011" s="354" t="s">
        <v>2</v>
      </c>
      <c r="E4011" s="282">
        <v>920.06</v>
      </c>
      <c r="F4011" s="282">
        <v>222.95</v>
      </c>
      <c r="G4011" s="282">
        <v>1143.01</v>
      </c>
    </row>
    <row r="4012" spans="1:7" ht="25.5">
      <c r="A4012" s="351" t="s">
        <v>7640</v>
      </c>
      <c r="B4012" s="352"/>
      <c r="C4012" s="351" t="s">
        <v>7641</v>
      </c>
      <c r="D4012" s="354" t="s">
        <v>2</v>
      </c>
      <c r="E4012" s="282">
        <v>1087.72</v>
      </c>
      <c r="F4012" s="282">
        <v>222.95</v>
      </c>
      <c r="G4012" s="282">
        <v>1310.67</v>
      </c>
    </row>
    <row r="4013" spans="1:7" ht="25.5">
      <c r="A4013" s="351" t="s">
        <v>7642</v>
      </c>
      <c r="B4013" s="352"/>
      <c r="C4013" s="351" t="s">
        <v>7643</v>
      </c>
      <c r="D4013" s="354" t="s">
        <v>2</v>
      </c>
      <c r="E4013" s="282">
        <v>1265.17</v>
      </c>
      <c r="F4013" s="282">
        <v>222.95</v>
      </c>
      <c r="G4013" s="282">
        <v>1488.12</v>
      </c>
    </row>
    <row r="4014" spans="1:7" ht="25.5">
      <c r="A4014" s="351" t="s">
        <v>7644</v>
      </c>
      <c r="B4014" s="352"/>
      <c r="C4014" s="351" t="s">
        <v>7645</v>
      </c>
      <c r="D4014" s="354" t="s">
        <v>2</v>
      </c>
      <c r="E4014" s="282">
        <v>1399.61</v>
      </c>
      <c r="F4014" s="282">
        <v>222.95</v>
      </c>
      <c r="G4014" s="282">
        <v>1622.56</v>
      </c>
    </row>
    <row r="4015" spans="1:7" ht="25.5">
      <c r="A4015" s="351" t="s">
        <v>7646</v>
      </c>
      <c r="B4015" s="352"/>
      <c r="C4015" s="351" t="s">
        <v>7647</v>
      </c>
      <c r="D4015" s="354" t="s">
        <v>2</v>
      </c>
      <c r="E4015" s="282">
        <v>1678.3</v>
      </c>
      <c r="F4015" s="282">
        <v>222.95</v>
      </c>
      <c r="G4015" s="282">
        <v>1901.25</v>
      </c>
    </row>
    <row r="4016" spans="1:7" ht="25.5">
      <c r="A4016" s="351" t="s">
        <v>7648</v>
      </c>
      <c r="B4016" s="352"/>
      <c r="C4016" s="351" t="s">
        <v>7649</v>
      </c>
      <c r="D4016" s="354" t="s">
        <v>2</v>
      </c>
      <c r="E4016" s="282">
        <v>1368.97</v>
      </c>
      <c r="F4016" s="282">
        <v>222.95</v>
      </c>
      <c r="G4016" s="282">
        <v>1591.92</v>
      </c>
    </row>
    <row r="4017" spans="1:7" ht="25.5">
      <c r="A4017" s="351" t="s">
        <v>7650</v>
      </c>
      <c r="B4017" s="352"/>
      <c r="C4017" s="351" t="s">
        <v>7651</v>
      </c>
      <c r="D4017" s="354" t="s">
        <v>2</v>
      </c>
      <c r="E4017" s="282">
        <v>1749.17</v>
      </c>
      <c r="F4017" s="282">
        <v>222.95</v>
      </c>
      <c r="G4017" s="282">
        <v>1972.12</v>
      </c>
    </row>
    <row r="4018" spans="1:7" ht="25.5">
      <c r="A4018" s="351" t="s">
        <v>7652</v>
      </c>
      <c r="B4018" s="352"/>
      <c r="C4018" s="351" t="s">
        <v>7653</v>
      </c>
      <c r="D4018" s="354" t="s">
        <v>2</v>
      </c>
      <c r="E4018" s="282">
        <v>1958.66</v>
      </c>
      <c r="F4018" s="282">
        <v>222.95</v>
      </c>
      <c r="G4018" s="282">
        <v>2181.61</v>
      </c>
    </row>
    <row r="4019" spans="1:7" ht="25.5">
      <c r="A4019" s="351" t="s">
        <v>7654</v>
      </c>
      <c r="B4019" s="352"/>
      <c r="C4019" s="351" t="s">
        <v>7655</v>
      </c>
      <c r="D4019" s="354" t="s">
        <v>2</v>
      </c>
      <c r="E4019" s="282">
        <v>2873.48</v>
      </c>
      <c r="F4019" s="282">
        <v>222.95</v>
      </c>
      <c r="G4019" s="282">
        <v>3096.43</v>
      </c>
    </row>
    <row r="4020" spans="1:7" ht="12.75">
      <c r="A4020" s="357" t="s">
        <v>7656</v>
      </c>
      <c r="B4020" s="358" t="s">
        <v>8605</v>
      </c>
      <c r="C4020" s="358" t="s">
        <v>8605</v>
      </c>
      <c r="D4020" s="359"/>
      <c r="E4020" s="360"/>
      <c r="F4020" s="360"/>
      <c r="G4020" s="360"/>
    </row>
    <row r="4021" spans="1:7" ht="12.75">
      <c r="A4021" s="351" t="s">
        <v>7657</v>
      </c>
      <c r="B4021" s="352"/>
      <c r="C4021" s="351" t="s">
        <v>7658</v>
      </c>
      <c r="D4021" s="354" t="s">
        <v>2</v>
      </c>
      <c r="E4021" s="282">
        <v>313.10000000000002</v>
      </c>
      <c r="F4021" s="282">
        <v>130.71</v>
      </c>
      <c r="G4021" s="282">
        <v>443.81</v>
      </c>
    </row>
    <row r="4022" spans="1:7" ht="12.75">
      <c r="A4022" s="351" t="s">
        <v>7659</v>
      </c>
      <c r="B4022" s="352"/>
      <c r="C4022" s="351" t="s">
        <v>7660</v>
      </c>
      <c r="D4022" s="354" t="s">
        <v>2</v>
      </c>
      <c r="E4022" s="282">
        <v>288.83999999999997</v>
      </c>
      <c r="F4022" s="282">
        <v>156.84</v>
      </c>
      <c r="G4022" s="282">
        <v>445.68</v>
      </c>
    </row>
    <row r="4023" spans="1:7" ht="12.75">
      <c r="A4023" s="351" t="s">
        <v>7661</v>
      </c>
      <c r="B4023" s="352"/>
      <c r="C4023" s="351" t="s">
        <v>7662</v>
      </c>
      <c r="D4023" s="354" t="s">
        <v>2</v>
      </c>
      <c r="E4023" s="282">
        <v>598.34</v>
      </c>
      <c r="F4023" s="282">
        <v>156.84</v>
      </c>
      <c r="G4023" s="282">
        <v>755.18</v>
      </c>
    </row>
    <row r="4024" spans="1:7" ht="12.75">
      <c r="A4024" s="351" t="s">
        <v>7663</v>
      </c>
      <c r="B4024" s="352"/>
      <c r="C4024" s="351" t="s">
        <v>7664</v>
      </c>
      <c r="D4024" s="354" t="s">
        <v>2</v>
      </c>
      <c r="E4024" s="282">
        <v>785.26</v>
      </c>
      <c r="F4024" s="282">
        <v>235.27</v>
      </c>
      <c r="G4024" s="282">
        <v>1020.53</v>
      </c>
    </row>
    <row r="4025" spans="1:7" ht="12.75">
      <c r="A4025" s="351" t="s">
        <v>7665</v>
      </c>
      <c r="B4025" s="352"/>
      <c r="C4025" s="351" t="s">
        <v>7666</v>
      </c>
      <c r="D4025" s="354" t="s">
        <v>2</v>
      </c>
      <c r="E4025" s="282">
        <v>885.16</v>
      </c>
      <c r="F4025" s="282">
        <v>313.68</v>
      </c>
      <c r="G4025" s="282">
        <v>1198.8399999999999</v>
      </c>
    </row>
    <row r="4026" spans="1:7" ht="12.75">
      <c r="A4026" s="351" t="s">
        <v>7667</v>
      </c>
      <c r="B4026" s="352"/>
      <c r="C4026" s="351" t="s">
        <v>7668</v>
      </c>
      <c r="D4026" s="354" t="s">
        <v>2</v>
      </c>
      <c r="E4026" s="282">
        <v>1387.25</v>
      </c>
      <c r="F4026" s="282">
        <v>235.27</v>
      </c>
      <c r="G4026" s="282">
        <v>1622.52</v>
      </c>
    </row>
    <row r="4027" spans="1:7" ht="12.75">
      <c r="A4027" s="351" t="s">
        <v>7669</v>
      </c>
      <c r="B4027" s="352"/>
      <c r="C4027" s="351" t="s">
        <v>7670</v>
      </c>
      <c r="D4027" s="354" t="s">
        <v>2</v>
      </c>
      <c r="E4027" s="282">
        <v>667.47</v>
      </c>
      <c r="F4027" s="282">
        <v>235.27</v>
      </c>
      <c r="G4027" s="282">
        <v>902.74</v>
      </c>
    </row>
    <row r="4028" spans="1:7" ht="12.75">
      <c r="A4028" s="351" t="s">
        <v>7671</v>
      </c>
      <c r="B4028" s="352"/>
      <c r="C4028" s="351" t="s">
        <v>7672</v>
      </c>
      <c r="D4028" s="354" t="s">
        <v>2</v>
      </c>
      <c r="E4028" s="282">
        <v>1369.82</v>
      </c>
      <c r="F4028" s="282">
        <v>313.68</v>
      </c>
      <c r="G4028" s="282">
        <v>1683.5</v>
      </c>
    </row>
    <row r="4029" spans="1:7" ht="12.75">
      <c r="A4029" s="351" t="s">
        <v>7673</v>
      </c>
      <c r="B4029" s="352"/>
      <c r="C4029" s="351" t="s">
        <v>7674</v>
      </c>
      <c r="D4029" s="354" t="s">
        <v>2</v>
      </c>
      <c r="E4029" s="282">
        <v>59.38</v>
      </c>
      <c r="F4029" s="282">
        <v>104.56</v>
      </c>
      <c r="G4029" s="282">
        <v>163.94</v>
      </c>
    </row>
    <row r="4030" spans="1:7" ht="12.75">
      <c r="A4030" s="351" t="s">
        <v>7675</v>
      </c>
      <c r="B4030" s="352"/>
      <c r="C4030" s="351" t="s">
        <v>7676</v>
      </c>
      <c r="D4030" s="354" t="s">
        <v>2</v>
      </c>
      <c r="E4030" s="282">
        <v>64.14</v>
      </c>
      <c r="F4030" s="282">
        <v>104.56</v>
      </c>
      <c r="G4030" s="282">
        <v>168.7</v>
      </c>
    </row>
    <row r="4031" spans="1:7" ht="12.75">
      <c r="A4031" s="351" t="s">
        <v>7677</v>
      </c>
      <c r="B4031" s="352"/>
      <c r="C4031" s="351" t="s">
        <v>7678</v>
      </c>
      <c r="D4031" s="354" t="s">
        <v>2</v>
      </c>
      <c r="E4031" s="282">
        <v>103.65</v>
      </c>
      <c r="F4031" s="282">
        <v>130.71</v>
      </c>
      <c r="G4031" s="282">
        <v>234.36</v>
      </c>
    </row>
    <row r="4032" spans="1:7" ht="12.75">
      <c r="A4032" s="351" t="s">
        <v>7679</v>
      </c>
      <c r="B4032" s="352"/>
      <c r="C4032" s="351" t="s">
        <v>7680</v>
      </c>
      <c r="D4032" s="354" t="s">
        <v>2</v>
      </c>
      <c r="E4032" s="282">
        <v>207.3</v>
      </c>
      <c r="F4032" s="282">
        <v>156.84</v>
      </c>
      <c r="G4032" s="282">
        <v>364.14</v>
      </c>
    </row>
    <row r="4033" spans="1:7" ht="12.75">
      <c r="A4033" s="357" t="s">
        <v>7681</v>
      </c>
      <c r="B4033" s="358" t="s">
        <v>8606</v>
      </c>
      <c r="C4033" s="358" t="s">
        <v>8606</v>
      </c>
      <c r="D4033" s="359"/>
      <c r="E4033" s="360"/>
      <c r="F4033" s="360"/>
      <c r="G4033" s="360"/>
    </row>
    <row r="4034" spans="1:7" ht="12.75">
      <c r="A4034" s="351" t="s">
        <v>7682</v>
      </c>
      <c r="B4034" s="352"/>
      <c r="C4034" s="351" t="s">
        <v>7683</v>
      </c>
      <c r="D4034" s="354" t="s">
        <v>2</v>
      </c>
      <c r="E4034" s="282">
        <v>146.56</v>
      </c>
      <c r="F4034" s="282">
        <v>175.98</v>
      </c>
      <c r="G4034" s="282">
        <v>322.54000000000002</v>
      </c>
    </row>
    <row r="4035" spans="1:7" ht="38.25">
      <c r="A4035" s="351" t="s">
        <v>7684</v>
      </c>
      <c r="B4035" s="352"/>
      <c r="C4035" s="351" t="s">
        <v>7685</v>
      </c>
      <c r="D4035" s="354" t="s">
        <v>2</v>
      </c>
      <c r="E4035" s="282">
        <v>27.63</v>
      </c>
      <c r="F4035" s="282">
        <v>12.85</v>
      </c>
      <c r="G4035" s="282">
        <v>40.479999999999997</v>
      </c>
    </row>
    <row r="4036" spans="1:7" ht="25.5">
      <c r="A4036" s="351" t="s">
        <v>7686</v>
      </c>
      <c r="B4036" s="352"/>
      <c r="C4036" s="351" t="s">
        <v>7687</v>
      </c>
      <c r="D4036" s="354" t="s">
        <v>2</v>
      </c>
      <c r="E4036" s="282">
        <v>325.95999999999998</v>
      </c>
      <c r="F4036" s="282">
        <v>25.68</v>
      </c>
      <c r="G4036" s="282">
        <v>351.64</v>
      </c>
    </row>
    <row r="4037" spans="1:7" ht="25.5">
      <c r="A4037" s="351" t="s">
        <v>7688</v>
      </c>
      <c r="B4037" s="352"/>
      <c r="C4037" s="351" t="s">
        <v>7689</v>
      </c>
      <c r="D4037" s="354" t="s">
        <v>2</v>
      </c>
      <c r="E4037" s="282">
        <v>12.48</v>
      </c>
      <c r="F4037" s="282">
        <v>25.56</v>
      </c>
      <c r="G4037" s="282">
        <v>38.04</v>
      </c>
    </row>
    <row r="4038" spans="1:7" ht="12.75">
      <c r="A4038" s="361" t="s">
        <v>7690</v>
      </c>
      <c r="B4038" s="361" t="s">
        <v>8607</v>
      </c>
      <c r="C4038" s="361" t="s">
        <v>8607</v>
      </c>
      <c r="D4038" s="362"/>
      <c r="E4038" s="363"/>
      <c r="F4038" s="363"/>
      <c r="G4038" s="363"/>
    </row>
    <row r="4039" spans="1:7" ht="12.75">
      <c r="A4039" s="348" t="s">
        <v>7691</v>
      </c>
      <c r="B4039" s="348" t="s">
        <v>8608</v>
      </c>
      <c r="C4039" s="348" t="s">
        <v>8608</v>
      </c>
      <c r="D4039" s="349"/>
      <c r="E4039" s="350"/>
      <c r="F4039" s="350"/>
      <c r="G4039" s="350"/>
    </row>
    <row r="4040" spans="1:7" ht="38.25">
      <c r="A4040" s="351" t="s">
        <v>7692</v>
      </c>
      <c r="B4040" s="352"/>
      <c r="C4040" s="351" t="s">
        <v>7693</v>
      </c>
      <c r="D4040" s="354" t="s">
        <v>2</v>
      </c>
      <c r="E4040" s="282">
        <v>49.98</v>
      </c>
      <c r="F4040" s="282">
        <v>0</v>
      </c>
      <c r="G4040" s="282">
        <v>49.98</v>
      </c>
    </row>
    <row r="4041" spans="1:7" ht="38.25">
      <c r="A4041" s="351" t="s">
        <v>7694</v>
      </c>
      <c r="B4041" s="352"/>
      <c r="C4041" s="351" t="s">
        <v>8609</v>
      </c>
      <c r="D4041" s="354" t="s">
        <v>2</v>
      </c>
      <c r="E4041" s="282">
        <v>218.39</v>
      </c>
      <c r="F4041" s="282">
        <v>46</v>
      </c>
      <c r="G4041" s="282">
        <v>264.39</v>
      </c>
    </row>
    <row r="4042" spans="1:7" ht="38.25">
      <c r="A4042" s="351" t="s">
        <v>7695</v>
      </c>
      <c r="B4042" s="352"/>
      <c r="C4042" s="351" t="s">
        <v>8610</v>
      </c>
      <c r="D4042" s="354" t="s">
        <v>2</v>
      </c>
      <c r="E4042" s="282">
        <v>479.98</v>
      </c>
      <c r="F4042" s="282">
        <v>97.85</v>
      </c>
      <c r="G4042" s="282">
        <v>577.83000000000004</v>
      </c>
    </row>
    <row r="4043" spans="1:7" ht="38.25">
      <c r="A4043" s="351" t="s">
        <v>7696</v>
      </c>
      <c r="B4043" s="352"/>
      <c r="C4043" s="351" t="s">
        <v>7697</v>
      </c>
      <c r="D4043" s="354" t="s">
        <v>2</v>
      </c>
      <c r="E4043" s="282">
        <v>108.71</v>
      </c>
      <c r="F4043" s="282">
        <v>14.6</v>
      </c>
      <c r="G4043" s="282">
        <v>123.31</v>
      </c>
    </row>
    <row r="4044" spans="1:7" ht="12.75">
      <c r="A4044" s="351" t="s">
        <v>7698</v>
      </c>
      <c r="B4044" s="352"/>
      <c r="C4044" s="351" t="s">
        <v>7699</v>
      </c>
      <c r="D4044" s="354" t="s">
        <v>2</v>
      </c>
      <c r="E4044" s="282">
        <v>27.68</v>
      </c>
      <c r="F4044" s="282">
        <v>5.48</v>
      </c>
      <c r="G4044" s="282">
        <v>33.159999999999997</v>
      </c>
    </row>
    <row r="4045" spans="1:7" ht="12.75">
      <c r="A4045" s="351" t="s">
        <v>7700</v>
      </c>
      <c r="B4045" s="352"/>
      <c r="C4045" s="351" t="s">
        <v>7701</v>
      </c>
      <c r="D4045" s="354" t="s">
        <v>2</v>
      </c>
      <c r="E4045" s="282">
        <v>115.02</v>
      </c>
      <c r="F4045" s="282">
        <v>5.48</v>
      </c>
      <c r="G4045" s="282">
        <v>120.5</v>
      </c>
    </row>
    <row r="4046" spans="1:7" ht="25.5">
      <c r="A4046" s="351" t="s">
        <v>7702</v>
      </c>
      <c r="B4046" s="352"/>
      <c r="C4046" s="351" t="s">
        <v>7703</v>
      </c>
      <c r="D4046" s="354" t="s">
        <v>1</v>
      </c>
      <c r="E4046" s="282">
        <v>4982.7</v>
      </c>
      <c r="F4046" s="282">
        <v>0</v>
      </c>
      <c r="G4046" s="282">
        <v>4982.7</v>
      </c>
    </row>
    <row r="4047" spans="1:7" ht="25.5">
      <c r="A4047" s="351" t="s">
        <v>7704</v>
      </c>
      <c r="B4047" s="352"/>
      <c r="C4047" s="351" t="s">
        <v>7705</v>
      </c>
      <c r="D4047" s="354" t="s">
        <v>1</v>
      </c>
      <c r="E4047" s="282">
        <v>26614.959999999999</v>
      </c>
      <c r="F4047" s="282">
        <v>0</v>
      </c>
      <c r="G4047" s="282">
        <v>26614.959999999999</v>
      </c>
    </row>
    <row r="4048" spans="1:7" ht="38.25">
      <c r="A4048" s="351" t="s">
        <v>7706</v>
      </c>
      <c r="B4048" s="352"/>
      <c r="C4048" s="351" t="s">
        <v>7707</v>
      </c>
      <c r="D4048" s="354" t="s">
        <v>1</v>
      </c>
      <c r="E4048" s="282">
        <v>48581.42</v>
      </c>
      <c r="F4048" s="282">
        <v>0</v>
      </c>
      <c r="G4048" s="282">
        <v>48581.42</v>
      </c>
    </row>
    <row r="4049" spans="1:7" ht="12.75">
      <c r="A4049" s="357" t="s">
        <v>7708</v>
      </c>
      <c r="B4049" s="358" t="s">
        <v>8611</v>
      </c>
      <c r="C4049" s="358" t="s">
        <v>8611</v>
      </c>
      <c r="D4049" s="359"/>
      <c r="E4049" s="360"/>
      <c r="F4049" s="360"/>
      <c r="G4049" s="360"/>
    </row>
    <row r="4050" spans="1:7" ht="25.5">
      <c r="A4050" s="351" t="s">
        <v>7709</v>
      </c>
      <c r="B4050" s="352"/>
      <c r="C4050" s="351" t="s">
        <v>7710</v>
      </c>
      <c r="D4050" s="354" t="s">
        <v>2</v>
      </c>
      <c r="E4050" s="282">
        <v>5986.11</v>
      </c>
      <c r="F4050" s="282">
        <v>54.76</v>
      </c>
      <c r="G4050" s="282">
        <v>6040.87</v>
      </c>
    </row>
    <row r="4051" spans="1:7" ht="25.5">
      <c r="A4051" s="351" t="s">
        <v>7711</v>
      </c>
      <c r="B4051" s="352"/>
      <c r="C4051" s="351" t="s">
        <v>7712</v>
      </c>
      <c r="D4051" s="354" t="s">
        <v>2</v>
      </c>
      <c r="E4051" s="282">
        <v>8874.6200000000008</v>
      </c>
      <c r="F4051" s="282">
        <v>54.76</v>
      </c>
      <c r="G4051" s="282">
        <v>8929.3799999999992</v>
      </c>
    </row>
    <row r="4052" spans="1:7" ht="25.5">
      <c r="A4052" s="351" t="s">
        <v>7713</v>
      </c>
      <c r="B4052" s="352"/>
      <c r="C4052" s="351" t="s">
        <v>7714</v>
      </c>
      <c r="D4052" s="354" t="s">
        <v>2</v>
      </c>
      <c r="E4052" s="282">
        <v>28064.71</v>
      </c>
      <c r="F4052" s="282">
        <v>54.76</v>
      </c>
      <c r="G4052" s="282">
        <v>28119.47</v>
      </c>
    </row>
    <row r="4053" spans="1:7" ht="12.75">
      <c r="A4053" s="357" t="s">
        <v>7715</v>
      </c>
      <c r="B4053" s="358" t="s">
        <v>8612</v>
      </c>
      <c r="C4053" s="358" t="s">
        <v>8612</v>
      </c>
      <c r="D4053" s="359"/>
      <c r="E4053" s="360"/>
      <c r="F4053" s="360"/>
      <c r="G4053" s="360"/>
    </row>
    <row r="4054" spans="1:7" ht="38.25">
      <c r="A4054" s="351" t="s">
        <v>7716</v>
      </c>
      <c r="B4054" s="352"/>
      <c r="C4054" s="351" t="s">
        <v>7717</v>
      </c>
      <c r="D4054" s="354" t="s">
        <v>2</v>
      </c>
      <c r="E4054" s="282">
        <v>34831.39</v>
      </c>
      <c r="F4054" s="282">
        <v>102.7</v>
      </c>
      <c r="G4054" s="282">
        <v>34934.089999999997</v>
      </c>
    </row>
    <row r="4055" spans="1:7" ht="38.25">
      <c r="A4055" s="351" t="s">
        <v>7718</v>
      </c>
      <c r="B4055" s="352"/>
      <c r="C4055" s="351" t="s">
        <v>7719</v>
      </c>
      <c r="D4055" s="354" t="s">
        <v>2</v>
      </c>
      <c r="E4055" s="282">
        <v>44614.91</v>
      </c>
      <c r="F4055" s="282">
        <v>102.7</v>
      </c>
      <c r="G4055" s="282">
        <v>44717.61</v>
      </c>
    </row>
    <row r="4056" spans="1:7" ht="38.25">
      <c r="A4056" s="351" t="s">
        <v>7720</v>
      </c>
      <c r="B4056" s="352"/>
      <c r="C4056" s="351" t="s">
        <v>7721</v>
      </c>
      <c r="D4056" s="354" t="s">
        <v>2</v>
      </c>
      <c r="E4056" s="282">
        <v>45473.13</v>
      </c>
      <c r="F4056" s="282">
        <v>102.7</v>
      </c>
      <c r="G4056" s="282">
        <v>45575.83</v>
      </c>
    </row>
    <row r="4057" spans="1:7" ht="25.5">
      <c r="A4057" s="351" t="s">
        <v>7722</v>
      </c>
      <c r="B4057" s="352"/>
      <c r="C4057" s="351" t="s">
        <v>7723</v>
      </c>
      <c r="D4057" s="354" t="s">
        <v>2</v>
      </c>
      <c r="E4057" s="282">
        <v>5005.3100000000004</v>
      </c>
      <c r="F4057" s="282">
        <v>73</v>
      </c>
      <c r="G4057" s="282">
        <v>5078.3100000000004</v>
      </c>
    </row>
    <row r="4058" spans="1:7" ht="38.25">
      <c r="A4058" s="351" t="s">
        <v>7724</v>
      </c>
      <c r="B4058" s="352"/>
      <c r="C4058" s="351" t="s">
        <v>7725</v>
      </c>
      <c r="D4058" s="354" t="s">
        <v>2</v>
      </c>
      <c r="E4058" s="282">
        <v>14398.21</v>
      </c>
      <c r="F4058" s="282">
        <v>102.7</v>
      </c>
      <c r="G4058" s="282">
        <v>14500.91</v>
      </c>
    </row>
    <row r="4059" spans="1:7" ht="25.5">
      <c r="A4059" s="351" t="s">
        <v>7726</v>
      </c>
      <c r="B4059" s="352"/>
      <c r="C4059" s="351" t="s">
        <v>7727</v>
      </c>
      <c r="D4059" s="354" t="s">
        <v>2</v>
      </c>
      <c r="E4059" s="282">
        <v>19731.41</v>
      </c>
      <c r="F4059" s="282">
        <v>73</v>
      </c>
      <c r="G4059" s="282">
        <v>19804.41</v>
      </c>
    </row>
    <row r="4060" spans="1:7" ht="38.25">
      <c r="A4060" s="351" t="s">
        <v>7728</v>
      </c>
      <c r="B4060" s="352"/>
      <c r="C4060" s="351" t="s">
        <v>7729</v>
      </c>
      <c r="D4060" s="354" t="s">
        <v>2</v>
      </c>
      <c r="E4060" s="282">
        <v>716.71</v>
      </c>
      <c r="F4060" s="282">
        <v>36.5</v>
      </c>
      <c r="G4060" s="282">
        <v>753.21</v>
      </c>
    </row>
    <row r="4061" spans="1:7" ht="38.25">
      <c r="A4061" s="351" t="s">
        <v>7730</v>
      </c>
      <c r="B4061" s="352"/>
      <c r="C4061" s="351" t="s">
        <v>7731</v>
      </c>
      <c r="D4061" s="354" t="s">
        <v>2</v>
      </c>
      <c r="E4061" s="282">
        <v>49487.88</v>
      </c>
      <c r="F4061" s="282">
        <v>102.7</v>
      </c>
      <c r="G4061" s="282">
        <v>49590.58</v>
      </c>
    </row>
    <row r="4062" spans="1:7" ht="38.25">
      <c r="A4062" s="351" t="s">
        <v>7732</v>
      </c>
      <c r="B4062" s="352"/>
      <c r="C4062" s="351" t="s">
        <v>7733</v>
      </c>
      <c r="D4062" s="354" t="s">
        <v>2</v>
      </c>
      <c r="E4062" s="282">
        <v>47488.74</v>
      </c>
      <c r="F4062" s="282">
        <v>102.7</v>
      </c>
      <c r="G4062" s="282">
        <v>47591.44</v>
      </c>
    </row>
    <row r="4063" spans="1:7" ht="38.25">
      <c r="A4063" s="351" t="s">
        <v>7734</v>
      </c>
      <c r="B4063" s="352"/>
      <c r="C4063" s="351" t="s">
        <v>7735</v>
      </c>
      <c r="D4063" s="354" t="s">
        <v>2</v>
      </c>
      <c r="E4063" s="282">
        <v>118936.52</v>
      </c>
      <c r="F4063" s="282">
        <v>102.7</v>
      </c>
      <c r="G4063" s="282">
        <v>119039.22</v>
      </c>
    </row>
    <row r="4064" spans="1:7" ht="38.25">
      <c r="A4064" s="351" t="s">
        <v>7736</v>
      </c>
      <c r="B4064" s="352"/>
      <c r="C4064" s="351" t="s">
        <v>7737</v>
      </c>
      <c r="D4064" s="354" t="s">
        <v>2</v>
      </c>
      <c r="E4064" s="282">
        <v>150309.28</v>
      </c>
      <c r="F4064" s="282">
        <v>102.7</v>
      </c>
      <c r="G4064" s="282">
        <v>150411.98000000001</v>
      </c>
    </row>
    <row r="4065" spans="1:7" ht="38.25">
      <c r="A4065" s="351" t="s">
        <v>7738</v>
      </c>
      <c r="B4065" s="352"/>
      <c r="C4065" s="351" t="s">
        <v>7739</v>
      </c>
      <c r="D4065" s="354" t="s">
        <v>2</v>
      </c>
      <c r="E4065" s="282">
        <v>49684.97</v>
      </c>
      <c r="F4065" s="282">
        <v>102.7</v>
      </c>
      <c r="G4065" s="282">
        <v>49787.67</v>
      </c>
    </row>
    <row r="4066" spans="1:7" ht="38.25">
      <c r="A4066" s="351" t="s">
        <v>7740</v>
      </c>
      <c r="B4066" s="352"/>
      <c r="C4066" s="351" t="s">
        <v>7741</v>
      </c>
      <c r="D4066" s="354" t="s">
        <v>2</v>
      </c>
      <c r="E4066" s="282">
        <v>22355.18</v>
      </c>
      <c r="F4066" s="282">
        <v>102.7</v>
      </c>
      <c r="G4066" s="282">
        <v>22457.88</v>
      </c>
    </row>
    <row r="4067" spans="1:7" ht="38.25">
      <c r="A4067" s="351" t="s">
        <v>7742</v>
      </c>
      <c r="B4067" s="352"/>
      <c r="C4067" s="351" t="s">
        <v>7743</v>
      </c>
      <c r="D4067" s="354" t="s">
        <v>2</v>
      </c>
      <c r="E4067" s="282">
        <v>36695.82</v>
      </c>
      <c r="F4067" s="282">
        <v>102.7</v>
      </c>
      <c r="G4067" s="282">
        <v>36798.519999999997</v>
      </c>
    </row>
    <row r="4068" spans="1:7" ht="38.25">
      <c r="A4068" s="351" t="s">
        <v>7744</v>
      </c>
      <c r="B4068" s="352"/>
      <c r="C4068" s="351" t="s">
        <v>7745</v>
      </c>
      <c r="D4068" s="354" t="s">
        <v>2</v>
      </c>
      <c r="E4068" s="282">
        <v>91353.919999999998</v>
      </c>
      <c r="F4068" s="282">
        <v>102.7</v>
      </c>
      <c r="G4068" s="282">
        <v>91456.62</v>
      </c>
    </row>
    <row r="4069" spans="1:7" ht="38.25">
      <c r="A4069" s="351" t="s">
        <v>7746</v>
      </c>
      <c r="B4069" s="352"/>
      <c r="C4069" s="351" t="s">
        <v>7747</v>
      </c>
      <c r="D4069" s="354" t="s">
        <v>2</v>
      </c>
      <c r="E4069" s="282">
        <v>24124.25</v>
      </c>
      <c r="F4069" s="282">
        <v>102.7</v>
      </c>
      <c r="G4069" s="282">
        <v>24226.95</v>
      </c>
    </row>
    <row r="4070" spans="1:7" ht="12.75">
      <c r="A4070" s="357" t="s">
        <v>7748</v>
      </c>
      <c r="B4070" s="358" t="s">
        <v>8613</v>
      </c>
      <c r="C4070" s="358" t="s">
        <v>8613</v>
      </c>
      <c r="D4070" s="359"/>
      <c r="E4070" s="360"/>
      <c r="F4070" s="360"/>
      <c r="G4070" s="360"/>
    </row>
    <row r="4071" spans="1:7" ht="25.5">
      <c r="A4071" s="351" t="s">
        <v>7749</v>
      </c>
      <c r="B4071" s="352"/>
      <c r="C4071" s="351" t="s">
        <v>7750</v>
      </c>
      <c r="D4071" s="354" t="s">
        <v>2</v>
      </c>
      <c r="E4071" s="282">
        <v>506.33</v>
      </c>
      <c r="F4071" s="282">
        <v>41.85</v>
      </c>
      <c r="G4071" s="282">
        <v>548.17999999999995</v>
      </c>
    </row>
    <row r="4072" spans="1:7" ht="12.75">
      <c r="A4072" s="357" t="s">
        <v>7751</v>
      </c>
      <c r="B4072" s="358" t="s">
        <v>8614</v>
      </c>
      <c r="C4072" s="358" t="s">
        <v>8614</v>
      </c>
      <c r="D4072" s="359"/>
      <c r="E4072" s="360"/>
      <c r="F4072" s="360"/>
      <c r="G4072" s="360"/>
    </row>
    <row r="4073" spans="1:7" ht="25.5">
      <c r="A4073" s="351" t="s">
        <v>7752</v>
      </c>
      <c r="B4073" s="352"/>
      <c r="C4073" s="351" t="s">
        <v>7753</v>
      </c>
      <c r="D4073" s="354" t="s">
        <v>2</v>
      </c>
      <c r="E4073" s="282">
        <v>29.35</v>
      </c>
      <c r="F4073" s="282">
        <v>7.3</v>
      </c>
      <c r="G4073" s="282">
        <v>36.65</v>
      </c>
    </row>
    <row r="4074" spans="1:7" ht="12.75">
      <c r="A4074" s="351" t="s">
        <v>7754</v>
      </c>
      <c r="B4074" s="352"/>
      <c r="C4074" s="351" t="s">
        <v>7755</v>
      </c>
      <c r="D4074" s="354" t="s">
        <v>2</v>
      </c>
      <c r="E4074" s="282">
        <v>651.65</v>
      </c>
      <c r="F4074" s="282">
        <v>29.2</v>
      </c>
      <c r="G4074" s="282">
        <v>680.85</v>
      </c>
    </row>
    <row r="4075" spans="1:7" ht="12.75">
      <c r="A4075" s="351" t="s">
        <v>7756</v>
      </c>
      <c r="B4075" s="352"/>
      <c r="C4075" s="351" t="s">
        <v>7757</v>
      </c>
      <c r="D4075" s="354" t="s">
        <v>2</v>
      </c>
      <c r="E4075" s="282">
        <v>380.9</v>
      </c>
      <c r="F4075" s="282">
        <v>29.2</v>
      </c>
      <c r="G4075" s="282">
        <v>410.1</v>
      </c>
    </row>
    <row r="4076" spans="1:7" ht="25.5">
      <c r="A4076" s="351" t="s">
        <v>7758</v>
      </c>
      <c r="B4076" s="352"/>
      <c r="C4076" s="351" t="s">
        <v>7759</v>
      </c>
      <c r="D4076" s="354" t="s">
        <v>2</v>
      </c>
      <c r="E4076" s="282">
        <v>128.32</v>
      </c>
      <c r="F4076" s="282">
        <v>7.3</v>
      </c>
      <c r="G4076" s="282">
        <v>135.62</v>
      </c>
    </row>
    <row r="4077" spans="1:7" ht="25.5">
      <c r="A4077" s="351" t="s">
        <v>7760</v>
      </c>
      <c r="B4077" s="352"/>
      <c r="C4077" s="351" t="s">
        <v>7761</v>
      </c>
      <c r="D4077" s="354" t="s">
        <v>2</v>
      </c>
      <c r="E4077" s="282">
        <v>2221.41</v>
      </c>
      <c r="F4077" s="282">
        <v>2.7</v>
      </c>
      <c r="G4077" s="282">
        <v>2224.11</v>
      </c>
    </row>
    <row r="4078" spans="1:7" ht="12.75">
      <c r="A4078" s="357" t="s">
        <v>7762</v>
      </c>
      <c r="B4078" s="358" t="s">
        <v>8615</v>
      </c>
      <c r="C4078" s="358" t="s">
        <v>8615</v>
      </c>
      <c r="D4078" s="359"/>
      <c r="E4078" s="360"/>
      <c r="F4078" s="360"/>
      <c r="G4078" s="360"/>
    </row>
    <row r="4079" spans="1:7" ht="25.5">
      <c r="A4079" s="351" t="s">
        <v>7763</v>
      </c>
      <c r="B4079" s="352"/>
      <c r="C4079" s="351" t="s">
        <v>7764</v>
      </c>
      <c r="D4079" s="354" t="s">
        <v>2</v>
      </c>
      <c r="E4079" s="282">
        <v>749.19</v>
      </c>
      <c r="F4079" s="282">
        <v>16.739999999999998</v>
      </c>
      <c r="G4079" s="282">
        <v>765.93</v>
      </c>
    </row>
    <row r="4080" spans="1:7" ht="25.5">
      <c r="A4080" s="351" t="s">
        <v>7765</v>
      </c>
      <c r="B4080" s="352"/>
      <c r="C4080" s="351" t="s">
        <v>7766</v>
      </c>
      <c r="D4080" s="354" t="s">
        <v>1</v>
      </c>
      <c r="E4080" s="282">
        <v>361.14</v>
      </c>
      <c r="F4080" s="282">
        <v>292</v>
      </c>
      <c r="G4080" s="282">
        <v>653.14</v>
      </c>
    </row>
    <row r="4081" spans="1:7" ht="12.75">
      <c r="A4081" s="357" t="s">
        <v>7767</v>
      </c>
      <c r="B4081" s="358" t="s">
        <v>8616</v>
      </c>
      <c r="C4081" s="358" t="s">
        <v>8616</v>
      </c>
      <c r="D4081" s="359"/>
      <c r="E4081" s="360"/>
      <c r="F4081" s="360"/>
      <c r="G4081" s="360"/>
    </row>
    <row r="4082" spans="1:7" ht="25.5">
      <c r="A4082" s="351" t="s">
        <v>7768</v>
      </c>
      <c r="B4082" s="352"/>
      <c r="C4082" s="351" t="s">
        <v>7769</v>
      </c>
      <c r="D4082" s="354" t="s">
        <v>16</v>
      </c>
      <c r="E4082" s="282">
        <v>0.31</v>
      </c>
      <c r="F4082" s="282">
        <v>3.66</v>
      </c>
      <c r="G4082" s="282">
        <v>3.97</v>
      </c>
    </row>
    <row r="4083" spans="1:7" ht="12.75">
      <c r="A4083" s="351" t="s">
        <v>7770</v>
      </c>
      <c r="B4083" s="352"/>
      <c r="C4083" s="351" t="s">
        <v>7771</v>
      </c>
      <c r="D4083" s="354" t="s">
        <v>2</v>
      </c>
      <c r="E4083" s="282">
        <v>3.7</v>
      </c>
      <c r="F4083" s="282">
        <v>7.3</v>
      </c>
      <c r="G4083" s="282">
        <v>11</v>
      </c>
    </row>
    <row r="4084" spans="1:7" ht="25.5">
      <c r="A4084" s="351" t="s">
        <v>7772</v>
      </c>
      <c r="B4084" s="352"/>
      <c r="C4084" s="351" t="s">
        <v>7773</v>
      </c>
      <c r="D4084" s="354" t="s">
        <v>2</v>
      </c>
      <c r="E4084" s="282">
        <v>1.34</v>
      </c>
      <c r="F4084" s="282">
        <v>7.3</v>
      </c>
      <c r="G4084" s="282">
        <v>8.64</v>
      </c>
    </row>
    <row r="4085" spans="1:7" ht="25.5">
      <c r="A4085" s="351" t="s">
        <v>7774</v>
      </c>
      <c r="B4085" s="352"/>
      <c r="C4085" s="351" t="s">
        <v>7775</v>
      </c>
      <c r="D4085" s="354" t="s">
        <v>2</v>
      </c>
      <c r="E4085" s="282">
        <v>1.54</v>
      </c>
      <c r="F4085" s="282">
        <v>7.3</v>
      </c>
      <c r="G4085" s="282">
        <v>8.84</v>
      </c>
    </row>
    <row r="4086" spans="1:7" ht="12.75">
      <c r="A4086" s="351" t="s">
        <v>7776</v>
      </c>
      <c r="B4086" s="352"/>
      <c r="C4086" s="351" t="s">
        <v>7777</v>
      </c>
      <c r="D4086" s="354" t="s">
        <v>2</v>
      </c>
      <c r="E4086" s="282">
        <v>158.88</v>
      </c>
      <c r="F4086" s="282">
        <v>8.11</v>
      </c>
      <c r="G4086" s="282">
        <v>166.99</v>
      </c>
    </row>
    <row r="4087" spans="1:7" ht="12.75">
      <c r="A4087" s="351" t="s">
        <v>7778</v>
      </c>
      <c r="B4087" s="352"/>
      <c r="C4087" s="351" t="s">
        <v>7779</v>
      </c>
      <c r="D4087" s="354" t="s">
        <v>2</v>
      </c>
      <c r="E4087" s="282">
        <v>372.1</v>
      </c>
      <c r="F4087" s="282">
        <v>8.11</v>
      </c>
      <c r="G4087" s="282">
        <v>380.21</v>
      </c>
    </row>
    <row r="4088" spans="1:7" ht="12.75">
      <c r="A4088" s="351" t="s">
        <v>7780</v>
      </c>
      <c r="B4088" s="352"/>
      <c r="C4088" s="351" t="s">
        <v>7781</v>
      </c>
      <c r="D4088" s="354" t="s">
        <v>2</v>
      </c>
      <c r="E4088" s="282">
        <v>3.93</v>
      </c>
      <c r="F4088" s="282">
        <v>12.85</v>
      </c>
      <c r="G4088" s="282">
        <v>16.78</v>
      </c>
    </row>
    <row r="4089" spans="1:7" ht="25.5">
      <c r="A4089" s="351" t="s">
        <v>7782</v>
      </c>
      <c r="B4089" s="352"/>
      <c r="C4089" s="351" t="s">
        <v>7783</v>
      </c>
      <c r="D4089" s="354" t="s">
        <v>2</v>
      </c>
      <c r="E4089" s="282">
        <v>22.26</v>
      </c>
      <c r="F4089" s="282">
        <v>12.85</v>
      </c>
      <c r="G4089" s="282">
        <v>35.11</v>
      </c>
    </row>
    <row r="4090" spans="1:7" ht="25.5">
      <c r="A4090" s="351" t="s">
        <v>7784</v>
      </c>
      <c r="B4090" s="352"/>
      <c r="C4090" s="351" t="s">
        <v>7785</v>
      </c>
      <c r="D4090" s="354" t="s">
        <v>2</v>
      </c>
      <c r="E4090" s="282">
        <v>57.31</v>
      </c>
      <c r="F4090" s="282">
        <v>1.49</v>
      </c>
      <c r="G4090" s="282">
        <v>58.8</v>
      </c>
    </row>
    <row r="4091" spans="1:7" ht="25.5">
      <c r="A4091" s="351" t="s">
        <v>7786</v>
      </c>
      <c r="B4091" s="352"/>
      <c r="C4091" s="351" t="s">
        <v>7787</v>
      </c>
      <c r="D4091" s="354" t="s">
        <v>2</v>
      </c>
      <c r="E4091" s="282">
        <v>96.66</v>
      </c>
      <c r="F4091" s="282">
        <v>8.3699999999999992</v>
      </c>
      <c r="G4091" s="282">
        <v>105.03</v>
      </c>
    </row>
    <row r="4092" spans="1:7" ht="12.75">
      <c r="A4092" s="351" t="s">
        <v>7788</v>
      </c>
      <c r="B4092" s="352"/>
      <c r="C4092" s="351" t="s">
        <v>7789</v>
      </c>
      <c r="D4092" s="354" t="s">
        <v>2</v>
      </c>
      <c r="E4092" s="282">
        <v>60.91</v>
      </c>
      <c r="F4092" s="282">
        <v>5.4</v>
      </c>
      <c r="G4092" s="282">
        <v>66.31</v>
      </c>
    </row>
    <row r="4093" spans="1:7" ht="12.75">
      <c r="A4093" s="351" t="s">
        <v>7790</v>
      </c>
      <c r="B4093" s="352"/>
      <c r="C4093" s="351" t="s">
        <v>7791</v>
      </c>
      <c r="D4093" s="354" t="s">
        <v>2</v>
      </c>
      <c r="E4093" s="282">
        <v>85.47</v>
      </c>
      <c r="F4093" s="282">
        <v>5.4</v>
      </c>
      <c r="G4093" s="282">
        <v>90.87</v>
      </c>
    </row>
    <row r="4094" spans="1:7" ht="12.75">
      <c r="A4094" s="351" t="s">
        <v>7792</v>
      </c>
      <c r="B4094" s="352"/>
      <c r="C4094" s="351" t="s">
        <v>7793</v>
      </c>
      <c r="D4094" s="354" t="s">
        <v>2</v>
      </c>
      <c r="E4094" s="282">
        <v>157.02000000000001</v>
      </c>
      <c r="F4094" s="282">
        <v>5.4</v>
      </c>
      <c r="G4094" s="282">
        <v>162.41999999999999</v>
      </c>
    </row>
    <row r="4095" spans="1:7" ht="25.5">
      <c r="A4095" s="351" t="s">
        <v>7794</v>
      </c>
      <c r="B4095" s="352"/>
      <c r="C4095" s="351" t="s">
        <v>7795</v>
      </c>
      <c r="D4095" s="354" t="s">
        <v>2</v>
      </c>
      <c r="E4095" s="282">
        <v>64.319999999999993</v>
      </c>
      <c r="F4095" s="282">
        <v>1.49</v>
      </c>
      <c r="G4095" s="282">
        <v>65.81</v>
      </c>
    </row>
    <row r="4096" spans="1:7" ht="25.5">
      <c r="A4096" s="351" t="s">
        <v>7796</v>
      </c>
      <c r="B4096" s="352"/>
      <c r="C4096" s="351" t="s">
        <v>7797</v>
      </c>
      <c r="D4096" s="354" t="s">
        <v>2</v>
      </c>
      <c r="E4096" s="282">
        <v>79.5</v>
      </c>
      <c r="F4096" s="282">
        <v>1.49</v>
      </c>
      <c r="G4096" s="282">
        <v>80.989999999999995</v>
      </c>
    </row>
    <row r="4097" spans="1:7" ht="12.75">
      <c r="A4097" s="351" t="s">
        <v>8617</v>
      </c>
      <c r="B4097" s="352"/>
      <c r="C4097" s="351" t="s">
        <v>8618</v>
      </c>
      <c r="D4097" s="354" t="s">
        <v>2</v>
      </c>
      <c r="E4097" s="282">
        <v>9.76</v>
      </c>
      <c r="F4097" s="282">
        <v>2.97</v>
      </c>
      <c r="G4097" s="282">
        <v>12.73</v>
      </c>
    </row>
    <row r="4098" spans="1:7" ht="12.75">
      <c r="A4098" s="351" t="s">
        <v>7798</v>
      </c>
      <c r="B4098" s="352"/>
      <c r="C4098" s="351" t="s">
        <v>8619</v>
      </c>
      <c r="D4098" s="354" t="s">
        <v>2</v>
      </c>
      <c r="E4098" s="282">
        <v>9.85</v>
      </c>
      <c r="F4098" s="282">
        <v>2.97</v>
      </c>
      <c r="G4098" s="282">
        <v>12.82</v>
      </c>
    </row>
    <row r="4099" spans="1:7" ht="25.5">
      <c r="A4099" s="351" t="s">
        <v>385</v>
      </c>
      <c r="B4099" s="352"/>
      <c r="C4099" s="351" t="s">
        <v>384</v>
      </c>
      <c r="D4099" s="354" t="s">
        <v>2</v>
      </c>
      <c r="E4099" s="282">
        <v>14.96</v>
      </c>
      <c r="F4099" s="282">
        <v>13.81</v>
      </c>
      <c r="G4099" s="282">
        <v>28.77</v>
      </c>
    </row>
    <row r="4100" spans="1:7" ht="25.5">
      <c r="A4100" s="351" t="s">
        <v>7799</v>
      </c>
      <c r="B4100" s="352"/>
      <c r="C4100" s="351" t="s">
        <v>7800</v>
      </c>
      <c r="D4100" s="354" t="s">
        <v>2</v>
      </c>
      <c r="E4100" s="282">
        <v>7.23</v>
      </c>
      <c r="F4100" s="282">
        <v>8.3699999999999992</v>
      </c>
      <c r="G4100" s="282">
        <v>15.6</v>
      </c>
    </row>
    <row r="4101" spans="1:7" ht="25.5">
      <c r="A4101" s="351" t="s">
        <v>7801</v>
      </c>
      <c r="B4101" s="352"/>
      <c r="C4101" s="351" t="s">
        <v>7802</v>
      </c>
      <c r="D4101" s="354" t="s">
        <v>2</v>
      </c>
      <c r="E4101" s="282">
        <v>10.33</v>
      </c>
      <c r="F4101" s="282">
        <v>8.3699999999999992</v>
      </c>
      <c r="G4101" s="282">
        <v>18.7</v>
      </c>
    </row>
    <row r="4102" spans="1:7" ht="25.5">
      <c r="A4102" s="351" t="s">
        <v>7803</v>
      </c>
      <c r="B4102" s="352"/>
      <c r="C4102" s="351" t="s">
        <v>7804</v>
      </c>
      <c r="D4102" s="354" t="s">
        <v>2</v>
      </c>
      <c r="E4102" s="282">
        <v>9.2799999999999994</v>
      </c>
      <c r="F4102" s="282">
        <v>8.3699999999999992</v>
      </c>
      <c r="G4102" s="282">
        <v>17.649999999999999</v>
      </c>
    </row>
    <row r="4103" spans="1:7" ht="25.5">
      <c r="A4103" s="351" t="s">
        <v>7805</v>
      </c>
      <c r="B4103" s="352"/>
      <c r="C4103" s="351" t="s">
        <v>7806</v>
      </c>
      <c r="D4103" s="354" t="s">
        <v>2</v>
      </c>
      <c r="E4103" s="282">
        <v>20.38</v>
      </c>
      <c r="F4103" s="282">
        <v>14.18</v>
      </c>
      <c r="G4103" s="282">
        <v>34.56</v>
      </c>
    </row>
    <row r="4104" spans="1:7" ht="12.75">
      <c r="A4104" s="351" t="s">
        <v>7807</v>
      </c>
      <c r="B4104" s="352"/>
      <c r="C4104" s="351" t="s">
        <v>7808</v>
      </c>
      <c r="D4104" s="354" t="s">
        <v>2</v>
      </c>
      <c r="E4104" s="282">
        <v>8.4499999999999993</v>
      </c>
      <c r="F4104" s="282">
        <v>7.3</v>
      </c>
      <c r="G4104" s="282">
        <v>15.75</v>
      </c>
    </row>
    <row r="4105" spans="1:7" ht="25.5">
      <c r="A4105" s="351" t="s">
        <v>7809</v>
      </c>
      <c r="B4105" s="352"/>
      <c r="C4105" s="351" t="s">
        <v>7810</v>
      </c>
      <c r="D4105" s="354" t="s">
        <v>2</v>
      </c>
      <c r="E4105" s="282">
        <v>91.44</v>
      </c>
      <c r="F4105" s="282">
        <v>25.68</v>
      </c>
      <c r="G4105" s="282">
        <v>117.12</v>
      </c>
    </row>
    <row r="4106" spans="1:7" ht="12.75">
      <c r="A4106" s="361" t="s">
        <v>7811</v>
      </c>
      <c r="B4106" s="361" t="s">
        <v>8620</v>
      </c>
      <c r="C4106" s="361" t="s">
        <v>8620</v>
      </c>
      <c r="D4106" s="362"/>
      <c r="E4106" s="363"/>
      <c r="F4106" s="363"/>
      <c r="G4106" s="363"/>
    </row>
    <row r="4107" spans="1:7" ht="12.75">
      <c r="A4107" s="348" t="s">
        <v>7812</v>
      </c>
      <c r="B4107" s="348" t="s">
        <v>8621</v>
      </c>
      <c r="C4107" s="348" t="s">
        <v>8621</v>
      </c>
      <c r="D4107" s="349"/>
      <c r="E4107" s="350"/>
      <c r="F4107" s="350"/>
      <c r="G4107" s="350"/>
    </row>
    <row r="4108" spans="1:7" ht="25.5">
      <c r="A4108" s="351" t="s">
        <v>7813</v>
      </c>
      <c r="B4108" s="352"/>
      <c r="C4108" s="351" t="s">
        <v>7814</v>
      </c>
      <c r="D4108" s="354" t="s">
        <v>2</v>
      </c>
      <c r="E4108" s="282">
        <v>13.53</v>
      </c>
      <c r="F4108" s="282">
        <v>2.23</v>
      </c>
      <c r="G4108" s="282">
        <v>15.76</v>
      </c>
    </row>
    <row r="4109" spans="1:7" ht="12.75">
      <c r="A4109" s="357" t="s">
        <v>7815</v>
      </c>
      <c r="B4109" s="358" t="s">
        <v>8622</v>
      </c>
      <c r="C4109" s="358" t="s">
        <v>8622</v>
      </c>
      <c r="D4109" s="359"/>
      <c r="E4109" s="360"/>
      <c r="F4109" s="360"/>
      <c r="G4109" s="360"/>
    </row>
    <row r="4110" spans="1:7" ht="25.5">
      <c r="A4110" s="351" t="s">
        <v>7816</v>
      </c>
      <c r="B4110" s="352"/>
      <c r="C4110" s="351" t="s">
        <v>7817</v>
      </c>
      <c r="D4110" s="354" t="s">
        <v>63</v>
      </c>
      <c r="E4110" s="282">
        <v>5616.12</v>
      </c>
      <c r="F4110" s="282">
        <v>65.84</v>
      </c>
      <c r="G4110" s="282">
        <v>5681.96</v>
      </c>
    </row>
    <row r="4111" spans="1:7" ht="25.5">
      <c r="A4111" s="351" t="s">
        <v>7818</v>
      </c>
      <c r="B4111" s="352"/>
      <c r="C4111" s="351" t="s">
        <v>7819</v>
      </c>
      <c r="D4111" s="354" t="s">
        <v>63</v>
      </c>
      <c r="E4111" s="282">
        <v>373.26</v>
      </c>
      <c r="F4111" s="282">
        <v>65.84</v>
      </c>
      <c r="G4111" s="282">
        <v>439.1</v>
      </c>
    </row>
    <row r="4112" spans="1:7" ht="25.5">
      <c r="A4112" s="351" t="s">
        <v>7820</v>
      </c>
      <c r="B4112" s="352"/>
      <c r="C4112" s="351" t="s">
        <v>7821</v>
      </c>
      <c r="D4112" s="354" t="s">
        <v>63</v>
      </c>
      <c r="E4112" s="282">
        <v>739.27</v>
      </c>
      <c r="F4112" s="282">
        <v>65.84</v>
      </c>
      <c r="G4112" s="282">
        <v>805.11</v>
      </c>
    </row>
    <row r="4113" spans="1:7" ht="51">
      <c r="A4113" s="351" t="s">
        <v>7822</v>
      </c>
      <c r="B4113" s="352"/>
      <c r="C4113" s="351" t="s">
        <v>7823</v>
      </c>
      <c r="D4113" s="354" t="s">
        <v>2</v>
      </c>
      <c r="E4113" s="282">
        <v>12.92</v>
      </c>
      <c r="F4113" s="282">
        <v>4.78</v>
      </c>
      <c r="G4113" s="282">
        <v>17.7</v>
      </c>
    </row>
    <row r="4114" spans="1:7" ht="51">
      <c r="A4114" s="351" t="s">
        <v>7824</v>
      </c>
      <c r="B4114" s="352"/>
      <c r="C4114" s="351" t="s">
        <v>7825</v>
      </c>
      <c r="D4114" s="354" t="s">
        <v>2</v>
      </c>
      <c r="E4114" s="282">
        <v>7.94</v>
      </c>
      <c r="F4114" s="282">
        <v>4.78</v>
      </c>
      <c r="G4114" s="282">
        <v>12.72</v>
      </c>
    </row>
    <row r="4115" spans="1:7" ht="38.25">
      <c r="A4115" s="351" t="s">
        <v>7826</v>
      </c>
      <c r="B4115" s="352"/>
      <c r="C4115" s="351" t="s">
        <v>7827</v>
      </c>
      <c r="D4115" s="354" t="s">
        <v>2</v>
      </c>
      <c r="E4115" s="282">
        <v>13.01</v>
      </c>
      <c r="F4115" s="282">
        <v>4.78</v>
      </c>
      <c r="G4115" s="282">
        <v>17.79</v>
      </c>
    </row>
    <row r="4116" spans="1:7" ht="38.25">
      <c r="A4116" s="351" t="s">
        <v>7828</v>
      </c>
      <c r="B4116" s="352"/>
      <c r="C4116" s="351" t="s">
        <v>7829</v>
      </c>
      <c r="D4116" s="354" t="s">
        <v>2</v>
      </c>
      <c r="E4116" s="282">
        <v>9.5</v>
      </c>
      <c r="F4116" s="282">
        <v>4.78</v>
      </c>
      <c r="G4116" s="282">
        <v>14.28</v>
      </c>
    </row>
    <row r="4117" spans="1:7" ht="25.5">
      <c r="A4117" s="351" t="s">
        <v>7830</v>
      </c>
      <c r="B4117" s="352"/>
      <c r="C4117" s="351" t="s">
        <v>7831</v>
      </c>
      <c r="D4117" s="354" t="s">
        <v>2</v>
      </c>
      <c r="E4117" s="282">
        <v>12.64</v>
      </c>
      <c r="F4117" s="282">
        <v>4.78</v>
      </c>
      <c r="G4117" s="282">
        <v>17.420000000000002</v>
      </c>
    </row>
    <row r="4118" spans="1:7" ht="25.5">
      <c r="A4118" s="351" t="s">
        <v>7832</v>
      </c>
      <c r="B4118" s="352"/>
      <c r="C4118" s="351" t="s">
        <v>7833</v>
      </c>
      <c r="D4118" s="354" t="s">
        <v>2</v>
      </c>
      <c r="E4118" s="282">
        <v>11.97</v>
      </c>
      <c r="F4118" s="282">
        <v>4.78</v>
      </c>
      <c r="G4118" s="282">
        <v>16.75</v>
      </c>
    </row>
    <row r="4119" spans="1:7" ht="12.75">
      <c r="A4119" s="351" t="s">
        <v>7834</v>
      </c>
      <c r="B4119" s="352"/>
      <c r="C4119" s="351" t="s">
        <v>7835</v>
      </c>
      <c r="D4119" s="354" t="s">
        <v>2</v>
      </c>
      <c r="E4119" s="282">
        <v>160.16999999999999</v>
      </c>
      <c r="F4119" s="282">
        <v>2.72</v>
      </c>
      <c r="G4119" s="282">
        <v>162.88999999999999</v>
      </c>
    </row>
    <row r="4120" spans="1:7" ht="12.75">
      <c r="A4120" s="357" t="s">
        <v>7836</v>
      </c>
      <c r="B4120" s="358" t="s">
        <v>8623</v>
      </c>
      <c r="C4120" s="358" t="s">
        <v>8623</v>
      </c>
      <c r="D4120" s="359"/>
      <c r="E4120" s="360"/>
      <c r="F4120" s="360"/>
      <c r="G4120" s="360"/>
    </row>
    <row r="4121" spans="1:7" ht="12.75">
      <c r="A4121" s="351" t="s">
        <v>7837</v>
      </c>
      <c r="B4121" s="352"/>
      <c r="C4121" s="351" t="s">
        <v>7838</v>
      </c>
      <c r="D4121" s="354" t="s">
        <v>2</v>
      </c>
      <c r="E4121" s="282">
        <v>6.45</v>
      </c>
      <c r="F4121" s="282">
        <v>38.29</v>
      </c>
      <c r="G4121" s="282">
        <v>44.74</v>
      </c>
    </row>
    <row r="4122" spans="1:7" ht="12.75">
      <c r="A4122" s="357" t="s">
        <v>7839</v>
      </c>
      <c r="B4122" s="358" t="s">
        <v>8624</v>
      </c>
      <c r="C4122" s="358" t="s">
        <v>8624</v>
      </c>
      <c r="D4122" s="359"/>
      <c r="E4122" s="360"/>
      <c r="F4122" s="360"/>
      <c r="G4122" s="360"/>
    </row>
    <row r="4123" spans="1:7" ht="25.5">
      <c r="A4123" s="351" t="s">
        <v>7840</v>
      </c>
      <c r="B4123" s="352"/>
      <c r="C4123" s="351" t="s">
        <v>7841</v>
      </c>
      <c r="D4123" s="354" t="s">
        <v>63</v>
      </c>
      <c r="E4123" s="282">
        <v>23.14</v>
      </c>
      <c r="F4123" s="282">
        <v>0</v>
      </c>
      <c r="G4123" s="282">
        <v>23.14</v>
      </c>
    </row>
    <row r="4124" spans="1:7" ht="25.5">
      <c r="A4124" s="351" t="s">
        <v>7842</v>
      </c>
      <c r="B4124" s="352"/>
      <c r="C4124" s="351" t="s">
        <v>7843</v>
      </c>
      <c r="D4124" s="354" t="s">
        <v>63</v>
      </c>
      <c r="E4124" s="282">
        <v>37.56</v>
      </c>
      <c r="F4124" s="282">
        <v>0</v>
      </c>
      <c r="G4124" s="282">
        <v>37.56</v>
      </c>
    </row>
    <row r="4125" spans="1:7" ht="12.75">
      <c r="A4125" s="357" t="s">
        <v>7844</v>
      </c>
      <c r="B4125" s="358" t="s">
        <v>8625</v>
      </c>
      <c r="C4125" s="358" t="s">
        <v>8625</v>
      </c>
      <c r="D4125" s="359"/>
      <c r="E4125" s="360"/>
      <c r="F4125" s="360"/>
      <c r="G4125" s="360"/>
    </row>
    <row r="4126" spans="1:7" ht="40.5" customHeight="1">
      <c r="A4126" s="351" t="s">
        <v>7845</v>
      </c>
      <c r="B4126" s="352"/>
      <c r="C4126" s="351" t="s">
        <v>7846</v>
      </c>
      <c r="D4126" s="354" t="s">
        <v>2</v>
      </c>
      <c r="E4126" s="282">
        <v>79.959999999999994</v>
      </c>
      <c r="F4126" s="282">
        <v>5.59</v>
      </c>
      <c r="G4126" s="282">
        <v>85.55</v>
      </c>
    </row>
    <row r="4127" spans="1:7" ht="38.25">
      <c r="A4127" s="351" t="s">
        <v>7847</v>
      </c>
      <c r="B4127" s="352"/>
      <c r="C4127" s="351" t="s">
        <v>7848</v>
      </c>
      <c r="D4127" s="354" t="s">
        <v>2</v>
      </c>
      <c r="E4127" s="282">
        <v>24.63</v>
      </c>
      <c r="F4127" s="282">
        <v>1.1499999999999999</v>
      </c>
      <c r="G4127" s="282">
        <v>25.78</v>
      </c>
    </row>
    <row r="4128" spans="1:7" ht="25.5">
      <c r="A4128" s="351" t="s">
        <v>7849</v>
      </c>
      <c r="B4128" s="352"/>
      <c r="C4128" s="351" t="s">
        <v>7850</v>
      </c>
      <c r="D4128" s="354" t="s">
        <v>63</v>
      </c>
      <c r="E4128" s="282">
        <v>647.14</v>
      </c>
      <c r="F4128" s="282">
        <v>46.3</v>
      </c>
      <c r="G4128" s="282">
        <v>693.44</v>
      </c>
    </row>
    <row r="4129" spans="1:7" ht="25.5">
      <c r="A4129" s="351" t="s">
        <v>7851</v>
      </c>
      <c r="B4129" s="352"/>
      <c r="C4129" s="351" t="s">
        <v>7852</v>
      </c>
      <c r="D4129" s="354" t="s">
        <v>63</v>
      </c>
      <c r="E4129" s="282">
        <v>40.56</v>
      </c>
      <c r="F4129" s="282">
        <v>0</v>
      </c>
      <c r="G4129" s="282">
        <v>40.56</v>
      </c>
    </row>
    <row r="4130" spans="1:7" ht="12.75">
      <c r="A4130" s="351" t="s">
        <v>7853</v>
      </c>
      <c r="B4130" s="352"/>
      <c r="C4130" s="351" t="s">
        <v>7854</v>
      </c>
      <c r="D4130" s="354" t="s">
        <v>19</v>
      </c>
      <c r="E4130" s="282">
        <v>15.64</v>
      </c>
      <c r="F4130" s="282">
        <v>0</v>
      </c>
      <c r="G4130" s="282">
        <v>15.64</v>
      </c>
    </row>
    <row r="4131" spans="1:7" ht="12.75">
      <c r="A4131" s="361" t="s">
        <v>7855</v>
      </c>
      <c r="B4131" s="361" t="s">
        <v>8626</v>
      </c>
      <c r="C4131" s="361" t="s">
        <v>8626</v>
      </c>
      <c r="D4131" s="362"/>
      <c r="E4131" s="363"/>
      <c r="F4131" s="363"/>
      <c r="G4131" s="363"/>
    </row>
    <row r="4132" spans="1:7" ht="12.75">
      <c r="A4132" s="348" t="s">
        <v>7856</v>
      </c>
      <c r="B4132" s="348" t="s">
        <v>8627</v>
      </c>
      <c r="C4132" s="348" t="s">
        <v>8627</v>
      </c>
      <c r="D4132" s="349"/>
      <c r="E4132" s="350"/>
      <c r="F4132" s="350"/>
      <c r="G4132" s="350"/>
    </row>
    <row r="4133" spans="1:7" ht="25.5">
      <c r="A4133" s="351" t="s">
        <v>7857</v>
      </c>
      <c r="B4133" s="365"/>
      <c r="C4133" s="351" t="s">
        <v>7858</v>
      </c>
      <c r="D4133" s="354" t="s">
        <v>2</v>
      </c>
      <c r="E4133" s="282">
        <v>389.07</v>
      </c>
      <c r="F4133" s="282">
        <v>0</v>
      </c>
      <c r="G4133" s="282">
        <v>389.07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DS286"/>
  <sheetViews>
    <sheetView showGridLines="0" showZeros="0" topLeftCell="A253" zoomScale="90" zoomScaleNormal="90" zoomScaleSheetLayoutView="80" workbookViewId="0">
      <selection activeCell="E268" sqref="E268"/>
    </sheetView>
  </sheetViews>
  <sheetFormatPr defaultColWidth="9.140625" defaultRowHeight="12.75"/>
  <cols>
    <col min="1" max="1" width="7.7109375" style="9" customWidth="1"/>
    <col min="2" max="2" width="11.42578125" style="18" customWidth="1"/>
    <col min="3" max="3" width="57.85546875" style="19" customWidth="1"/>
    <col min="4" max="4" width="8.5703125" style="41" customWidth="1"/>
    <col min="5" max="5" width="13.7109375" style="23" customWidth="1"/>
    <col min="6" max="6" width="13.5703125" style="23" customWidth="1"/>
    <col min="7" max="7" width="13.42578125" style="23" bestFit="1" customWidth="1"/>
    <col min="8" max="8" width="4.7109375" style="6" customWidth="1"/>
    <col min="9" max="9" width="12.7109375" style="6" bestFit="1" customWidth="1"/>
    <col min="10" max="10" width="9.140625" style="6"/>
    <col min="11" max="11" width="19.42578125" style="6" customWidth="1"/>
    <col min="12" max="12" width="20.28515625" style="6" customWidth="1"/>
    <col min="13" max="16384" width="9.140625" style="6"/>
  </cols>
  <sheetData>
    <row r="1" spans="1:123" s="16" customFormat="1" ht="15">
      <c r="A1" s="379" t="s">
        <v>134</v>
      </c>
      <c r="B1" s="379"/>
      <c r="C1" s="379"/>
      <c r="D1" s="379"/>
      <c r="E1" s="379"/>
      <c r="F1" s="22"/>
      <c r="I1" s="297"/>
      <c r="J1" s="297"/>
      <c r="K1" s="297"/>
      <c r="L1" s="297"/>
      <c r="M1" s="297"/>
    </row>
    <row r="2" spans="1:123" s="24" customFormat="1" ht="15">
      <c r="A2" s="379" t="s">
        <v>135</v>
      </c>
      <c r="B2" s="379"/>
      <c r="C2" s="379"/>
      <c r="D2" s="379"/>
      <c r="E2" s="379"/>
      <c r="F2" s="56"/>
      <c r="I2" s="298"/>
      <c r="J2" s="298"/>
      <c r="K2" s="298"/>
      <c r="L2" s="298"/>
      <c r="M2" s="298"/>
    </row>
    <row r="3" spans="1:123" s="24" customFormat="1" ht="15">
      <c r="A3" s="379" t="s">
        <v>136</v>
      </c>
      <c r="B3" s="379"/>
      <c r="C3" s="379"/>
      <c r="D3" s="379"/>
      <c r="E3" s="379"/>
      <c r="F3" s="56"/>
      <c r="I3" s="298"/>
      <c r="J3" s="298"/>
      <c r="K3" s="298"/>
      <c r="L3" s="298"/>
      <c r="M3" s="298"/>
    </row>
    <row r="4" spans="1:123" s="24" customFormat="1">
      <c r="B4" s="56"/>
      <c r="D4" s="40"/>
      <c r="E4" s="55"/>
      <c r="F4" s="55"/>
      <c r="G4" s="55"/>
      <c r="I4" s="298"/>
      <c r="J4" s="298"/>
      <c r="K4" s="298"/>
      <c r="L4" s="298"/>
      <c r="M4" s="298"/>
    </row>
    <row r="5" spans="1:123" s="24" customFormat="1">
      <c r="B5" s="56"/>
      <c r="C5" s="25"/>
      <c r="D5" s="42"/>
      <c r="E5" s="55"/>
      <c r="F5" s="55"/>
      <c r="G5" s="55"/>
      <c r="I5" s="298"/>
      <c r="J5" s="298"/>
      <c r="K5" s="298"/>
      <c r="L5" s="298"/>
      <c r="M5" s="298"/>
    </row>
    <row r="6" spans="1:123" s="24" customFormat="1">
      <c r="A6" s="5"/>
      <c r="B6" s="21"/>
      <c r="C6" s="59"/>
      <c r="D6" s="40"/>
      <c r="E6" s="55"/>
      <c r="F6" s="55"/>
      <c r="G6" s="55"/>
      <c r="I6" s="298"/>
      <c r="J6" s="298"/>
      <c r="K6" s="298"/>
      <c r="L6" s="298"/>
      <c r="M6" s="298"/>
    </row>
    <row r="7" spans="1:123" s="24" customFormat="1">
      <c r="A7" s="86" t="s">
        <v>83</v>
      </c>
      <c r="B7" s="59" t="s">
        <v>139</v>
      </c>
      <c r="C7" s="15"/>
      <c r="D7" s="40"/>
      <c r="E7" s="55"/>
      <c r="F7" s="55"/>
      <c r="G7" s="55"/>
      <c r="I7" s="298"/>
      <c r="J7" s="298"/>
      <c r="K7" s="298"/>
      <c r="L7" s="298"/>
      <c r="M7" s="298"/>
    </row>
    <row r="8" spans="1:123" s="24" customFormat="1">
      <c r="A8" s="5" t="s">
        <v>84</v>
      </c>
      <c r="B8" s="380" t="s">
        <v>138</v>
      </c>
      <c r="C8" s="380"/>
      <c r="D8" s="40"/>
      <c r="E8" s="55"/>
      <c r="F8" s="55"/>
      <c r="G8" s="55"/>
      <c r="I8" s="298"/>
      <c r="J8" s="298"/>
      <c r="K8" s="298"/>
      <c r="L8" s="298"/>
      <c r="M8" s="298"/>
    </row>
    <row r="9" spans="1:123" s="24" customFormat="1">
      <c r="A9" s="5" t="s">
        <v>85</v>
      </c>
      <c r="B9" s="380" t="s">
        <v>8630</v>
      </c>
      <c r="C9" s="380"/>
      <c r="D9" s="40"/>
      <c r="E9" s="55"/>
      <c r="F9" s="55"/>
      <c r="G9" s="55"/>
      <c r="I9" s="298"/>
      <c r="J9" s="298"/>
      <c r="K9" s="298"/>
      <c r="L9" s="298"/>
      <c r="M9" s="298"/>
    </row>
    <row r="10" spans="1:123" s="24" customFormat="1" ht="13.5" thickBot="1">
      <c r="A10" s="378"/>
      <c r="B10" s="378"/>
      <c r="C10" s="378"/>
      <c r="D10" s="378"/>
      <c r="E10" s="378"/>
      <c r="F10" s="378"/>
      <c r="G10" s="378"/>
      <c r="I10" s="298"/>
      <c r="J10" s="298"/>
      <c r="K10" s="298"/>
      <c r="L10" s="298"/>
      <c r="M10" s="298"/>
    </row>
    <row r="11" spans="1:123" s="24" customFormat="1" ht="13.5" thickBot="1">
      <c r="A11" s="5"/>
      <c r="B11" s="5"/>
      <c r="C11" s="14">
        <f>G269</f>
        <v>0</v>
      </c>
      <c r="D11" s="43"/>
      <c r="E11" s="371"/>
      <c r="F11" s="381" t="s">
        <v>144</v>
      </c>
      <c r="G11" s="382"/>
      <c r="I11" s="298"/>
      <c r="J11" s="298"/>
      <c r="K11" s="298"/>
      <c r="L11" s="298"/>
      <c r="M11" s="298"/>
    </row>
    <row r="12" spans="1:123" s="56" customFormat="1">
      <c r="A12" s="372" t="s">
        <v>34</v>
      </c>
      <c r="B12" s="374" t="s">
        <v>8628</v>
      </c>
      <c r="C12" s="376" t="s">
        <v>35</v>
      </c>
      <c r="D12" s="387" t="s">
        <v>36</v>
      </c>
      <c r="E12" s="389" t="s">
        <v>42</v>
      </c>
      <c r="F12" s="383" t="s">
        <v>8629</v>
      </c>
      <c r="G12" s="385" t="s">
        <v>143</v>
      </c>
      <c r="H12" s="55"/>
      <c r="I12" s="79"/>
      <c r="J12" s="79"/>
      <c r="K12" s="79"/>
      <c r="L12" s="79"/>
      <c r="M12" s="79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</row>
    <row r="13" spans="1:123" s="56" customFormat="1" ht="13.5" thickBot="1">
      <c r="A13" s="373"/>
      <c r="B13" s="375"/>
      <c r="C13" s="377"/>
      <c r="D13" s="388"/>
      <c r="E13" s="390"/>
      <c r="F13" s="384"/>
      <c r="G13" s="386"/>
      <c r="I13" s="79"/>
      <c r="J13" s="79"/>
      <c r="K13" s="79"/>
      <c r="L13" s="79"/>
      <c r="M13" s="79"/>
    </row>
    <row r="14" spans="1:123" s="10" customFormat="1">
      <c r="A14" s="2" t="s">
        <v>485</v>
      </c>
      <c r="B14" s="8"/>
      <c r="C14" s="17" t="s">
        <v>40</v>
      </c>
      <c r="D14" s="60"/>
      <c r="E14" s="61"/>
      <c r="F14" s="62"/>
      <c r="G14" s="44"/>
      <c r="I14" s="299"/>
      <c r="J14" s="299"/>
      <c r="K14" s="299"/>
      <c r="L14" s="299"/>
      <c r="M14" s="299"/>
    </row>
    <row r="15" spans="1:123" s="56" customFormat="1">
      <c r="A15" s="1" t="s">
        <v>25</v>
      </c>
      <c r="B15" s="326" t="s">
        <v>175</v>
      </c>
      <c r="C15" s="32" t="str">
        <f>VLOOKUP(B15,'CPOS 175'!$A$9:$G4456,3,FALSE)</f>
        <v>Projeto executivo de estrutura em formato A1</v>
      </c>
      <c r="D15" s="66" t="str">
        <f>VLOOKUP(B15,'CPOS 175'!$A$11:$G4456,4,FALSE)</f>
        <v>un</v>
      </c>
      <c r="E15" s="158">
        <v>10</v>
      </c>
      <c r="F15" s="158"/>
      <c r="G15" s="159"/>
      <c r="I15" s="79"/>
      <c r="J15" s="79"/>
      <c r="K15" s="79"/>
      <c r="L15" s="79"/>
      <c r="M15" s="79"/>
    </row>
    <row r="16" spans="1:123" s="56" customFormat="1">
      <c r="A16" s="1" t="s">
        <v>71</v>
      </c>
      <c r="B16" s="326" t="s">
        <v>220</v>
      </c>
      <c r="C16" s="32" t="str">
        <f>VLOOKUP(B16,'CPOS 175'!$A$9:$G4457,3,FALSE)</f>
        <v>Projeto executivo de climatização em formato A1</v>
      </c>
      <c r="D16" s="66" t="str">
        <f>VLOOKUP(B16,'CPOS 175'!$A$11:$G4457,4,FALSE)</f>
        <v>un</v>
      </c>
      <c r="E16" s="158">
        <v>15</v>
      </c>
      <c r="F16" s="158"/>
      <c r="G16" s="159"/>
      <c r="I16" s="79"/>
      <c r="J16" s="79"/>
      <c r="K16" s="79"/>
      <c r="L16" s="79"/>
      <c r="M16" s="79"/>
    </row>
    <row r="17" spans="1:13" s="56" customFormat="1">
      <c r="A17" s="1" t="s">
        <v>48</v>
      </c>
      <c r="B17" s="323" t="s">
        <v>221</v>
      </c>
      <c r="C17" s="32" t="str">
        <f>VLOOKUP(B17,'CPOS 175'!$A$9:$G4458,3,FALSE)</f>
        <v>Projeto executivo de arquitetura em formato A1</v>
      </c>
      <c r="D17" s="66" t="str">
        <f>VLOOKUP(B17,'CPOS 175'!$A$11:$G4458,4,FALSE)</f>
        <v>un</v>
      </c>
      <c r="E17" s="158">
        <v>5</v>
      </c>
      <c r="F17" s="158"/>
      <c r="G17" s="159"/>
      <c r="I17" s="79"/>
      <c r="J17" s="79"/>
      <c r="K17" s="79"/>
      <c r="L17" s="79"/>
      <c r="M17" s="79"/>
    </row>
    <row r="18" spans="1:13" s="56" customFormat="1">
      <c r="A18" s="1" t="s">
        <v>37</v>
      </c>
      <c r="B18" s="326" t="s">
        <v>223</v>
      </c>
      <c r="C18" s="32" t="str">
        <f>VLOOKUP(B18,'CPOS 175'!$A$9:$G4459,3,FALSE)</f>
        <v>Projeto executivo de instalações hidráulicas em formato A1</v>
      </c>
      <c r="D18" s="66" t="str">
        <f>VLOOKUP(B18,'CPOS 175'!$A$11:$G4459,4,FALSE)</f>
        <v>un</v>
      </c>
      <c r="E18" s="158">
        <v>10</v>
      </c>
      <c r="F18" s="158"/>
      <c r="G18" s="159"/>
      <c r="I18" s="79"/>
      <c r="J18" s="79"/>
      <c r="K18" s="79"/>
      <c r="L18" s="79"/>
      <c r="M18" s="79"/>
    </row>
    <row r="19" spans="1:13" s="56" customFormat="1" ht="25.5">
      <c r="A19" s="1" t="s">
        <v>148</v>
      </c>
      <c r="B19" s="325" t="s">
        <v>224</v>
      </c>
      <c r="C19" s="32" t="str">
        <f>VLOOKUP(B19,'CPOS 175'!$A$9:$G4460,3,FALSE)</f>
        <v>Taxa de mobilização e desmobilização de equipamentos para execução de levantamento topográfico</v>
      </c>
      <c r="D19" s="66" t="str">
        <f>VLOOKUP(B19,'CPOS 175'!$A$11:$G4460,4,FALSE)</f>
        <v>tx</v>
      </c>
      <c r="E19" s="158">
        <v>1</v>
      </c>
      <c r="F19" s="158"/>
      <c r="G19" s="159"/>
      <c r="I19" s="79"/>
      <c r="J19" s="79"/>
      <c r="K19" s="79"/>
      <c r="L19" s="79"/>
      <c r="M19" s="79"/>
    </row>
    <row r="20" spans="1:13" s="56" customFormat="1" ht="25.5">
      <c r="A20" s="1" t="s">
        <v>150</v>
      </c>
      <c r="B20" s="323" t="s">
        <v>7928</v>
      </c>
      <c r="C20" s="32" t="str">
        <f>VLOOKUP(B20,'CPOS 175'!$A$9:$G4461,3,FALSE)</f>
        <v>Levantamento planimétrico cadastral com áreas até 50% de ocupação - área até 20.000 m² (mínimo de 3.500 m²)</v>
      </c>
      <c r="D20" s="66" t="str">
        <f>VLOOKUP(B20,'CPOS 175'!$A$11:$G4461,4,FALSE)</f>
        <v>m²</v>
      </c>
      <c r="E20" s="158">
        <v>7133.45</v>
      </c>
      <c r="F20" s="158"/>
      <c r="G20" s="159"/>
      <c r="I20" s="79"/>
      <c r="J20" s="79"/>
      <c r="K20" s="79"/>
      <c r="L20" s="79"/>
      <c r="M20" s="79"/>
    </row>
    <row r="21" spans="1:13" s="56" customFormat="1">
      <c r="A21" s="1" t="s">
        <v>156</v>
      </c>
      <c r="B21" s="323" t="s">
        <v>226</v>
      </c>
      <c r="C21" s="32" t="str">
        <f>VLOOKUP(B21,'CPOS 175'!$A$9:$G4462,3,FALSE)</f>
        <v>Locação para muros, cercas e alambrados</v>
      </c>
      <c r="D21" s="66" t="str">
        <f>VLOOKUP(B21,'CPOS 175'!$A$11:$G4462,4,FALSE)</f>
        <v>m</v>
      </c>
      <c r="E21" s="158">
        <v>85</v>
      </c>
      <c r="F21" s="158"/>
      <c r="G21" s="159"/>
      <c r="I21" s="79"/>
      <c r="J21" s="79"/>
      <c r="K21" s="79"/>
      <c r="L21" s="79"/>
      <c r="M21" s="79"/>
    </row>
    <row r="22" spans="1:13" s="56" customFormat="1">
      <c r="A22" s="1" t="s">
        <v>157</v>
      </c>
      <c r="B22" s="326" t="s">
        <v>228</v>
      </c>
      <c r="C22" s="32" t="str">
        <f>VLOOKUP(B22,'CPOS 175'!$A$9:$G4463,3,FALSE)</f>
        <v>Locação de vias, calçadas, tanques e lagoas</v>
      </c>
      <c r="D22" s="66" t="str">
        <f>VLOOKUP(B22,'CPOS 175'!$A$11:$G4463,4,FALSE)</f>
        <v>m²</v>
      </c>
      <c r="E22" s="158">
        <v>13430.7</v>
      </c>
      <c r="F22" s="158"/>
      <c r="G22" s="159"/>
      <c r="I22" s="79"/>
      <c r="J22" s="79"/>
      <c r="K22" s="79"/>
      <c r="L22" s="79"/>
      <c r="M22" s="79"/>
    </row>
    <row r="23" spans="1:13" s="80" customFormat="1">
      <c r="A23" s="1" t="s">
        <v>158</v>
      </c>
      <c r="B23" s="326"/>
      <c r="C23" s="32" t="s">
        <v>490</v>
      </c>
      <c r="D23" s="66" t="s">
        <v>491</v>
      </c>
      <c r="E23" s="158">
        <v>1</v>
      </c>
      <c r="F23" s="158"/>
      <c r="G23" s="159"/>
      <c r="I23" s="79"/>
      <c r="J23" s="79"/>
      <c r="K23" s="79"/>
      <c r="L23" s="79"/>
      <c r="M23" s="79"/>
    </row>
    <row r="24" spans="1:13" s="56" customFormat="1">
      <c r="A24" s="1"/>
      <c r="B24" s="323"/>
      <c r="C24" s="32"/>
      <c r="D24" s="64"/>
      <c r="E24" s="30"/>
      <c r="F24" s="30"/>
      <c r="G24" s="57"/>
      <c r="H24" s="79"/>
      <c r="I24" s="79"/>
      <c r="J24" s="79"/>
      <c r="K24" s="79"/>
      <c r="L24" s="79"/>
      <c r="M24" s="79"/>
    </row>
    <row r="25" spans="1:13" s="10" customFormat="1">
      <c r="A25" s="3" t="s">
        <v>3</v>
      </c>
      <c r="B25" s="45"/>
      <c r="C25" s="36" t="s">
        <v>56</v>
      </c>
      <c r="D25" s="65"/>
      <c r="E25" s="46"/>
      <c r="F25" s="46"/>
      <c r="G25" s="58"/>
      <c r="H25" s="79"/>
      <c r="I25" s="299"/>
      <c r="J25" s="299"/>
      <c r="K25" s="299"/>
      <c r="L25" s="299"/>
      <c r="M25" s="299"/>
    </row>
    <row r="26" spans="1:13" s="56" customFormat="1">
      <c r="A26" s="1" t="s">
        <v>49</v>
      </c>
      <c r="B26" s="326" t="s">
        <v>536</v>
      </c>
      <c r="C26" s="32" t="str">
        <f>VLOOKUP(B26,'CPOS 175'!$A$9:$G4467,3,FALSE)</f>
        <v>Andaime torre metálico (1,5 x 1,5 m) com piso metálico</v>
      </c>
      <c r="D26" s="66" t="str">
        <f>VLOOKUP(B26,'CPOS 175'!$A$11:$G4467,4,FALSE)</f>
        <v>mxmês</v>
      </c>
      <c r="E26" s="158">
        <v>4800</v>
      </c>
      <c r="F26" s="158"/>
      <c r="G26" s="159"/>
      <c r="I26" s="79"/>
      <c r="J26" s="79"/>
      <c r="K26" s="79"/>
      <c r="L26" s="79"/>
      <c r="M26" s="79"/>
    </row>
    <row r="27" spans="1:13" s="56" customFormat="1" ht="25.5">
      <c r="A27" s="1" t="s">
        <v>50</v>
      </c>
      <c r="B27" s="326" t="s">
        <v>230</v>
      </c>
      <c r="C27" s="32" t="str">
        <f>VLOOKUP(B27,'CPOS 175'!$A$9:$G4468,3,FALSE)</f>
        <v>Montagem e desmontagem de andaime torre metálica com altura até 10 m</v>
      </c>
      <c r="D27" s="66" t="str">
        <f>VLOOKUP(B27,'CPOS 175'!$A$11:$G4468,4,FALSE)</f>
        <v>m</v>
      </c>
      <c r="E27" s="158">
        <v>600</v>
      </c>
      <c r="F27" s="158"/>
      <c r="G27" s="159"/>
      <c r="I27" s="79"/>
      <c r="J27" s="79"/>
      <c r="K27" s="79"/>
      <c r="L27" s="79"/>
      <c r="M27" s="79"/>
    </row>
    <row r="28" spans="1:13" s="56" customFormat="1" ht="25.5">
      <c r="A28" s="1" t="s">
        <v>51</v>
      </c>
      <c r="B28" s="326" t="s">
        <v>537</v>
      </c>
      <c r="C28" s="32" t="str">
        <f>VLOOKUP(B28,'CPOS 175'!$A$9:$G4469,3,FALSE)</f>
        <v>Andaime tubular fachadeiro com piso metálico e sapatas ajustáveis</v>
      </c>
      <c r="D28" s="66" t="str">
        <f>VLOOKUP(B28,'CPOS 175'!$A$11:$G4469,4,FALSE)</f>
        <v>m²xmês</v>
      </c>
      <c r="E28" s="158">
        <f>E29+E30</f>
        <v>3100</v>
      </c>
      <c r="F28" s="158"/>
      <c r="G28" s="159"/>
      <c r="I28" s="79"/>
      <c r="J28" s="79"/>
      <c r="K28" s="79"/>
      <c r="L28" s="79"/>
      <c r="M28" s="79"/>
    </row>
    <row r="29" spans="1:13" s="56" customFormat="1" ht="25.5">
      <c r="A29" s="1" t="s">
        <v>59</v>
      </c>
      <c r="B29" s="326" t="s">
        <v>231</v>
      </c>
      <c r="C29" s="32" t="str">
        <f>VLOOKUP(B29,'CPOS 175'!$A$9:$G4470,3,FALSE)</f>
        <v>Montagem e desmontagem de andaime tubular fachadeiro com altura até 10 m</v>
      </c>
      <c r="D29" s="66" t="str">
        <f>VLOOKUP(B29,'CPOS 175'!$A$11:$G4470,4,FALSE)</f>
        <v>m²</v>
      </c>
      <c r="E29" s="158">
        <f>90*10*3</f>
        <v>2700</v>
      </c>
      <c r="F29" s="158"/>
      <c r="G29" s="159"/>
      <c r="I29" s="79"/>
      <c r="J29" s="79"/>
      <c r="K29" s="79"/>
      <c r="L29" s="79"/>
      <c r="M29" s="79"/>
    </row>
    <row r="30" spans="1:13" s="56" customFormat="1" ht="25.5">
      <c r="A30" s="1" t="s">
        <v>60</v>
      </c>
      <c r="B30" s="326" t="s">
        <v>232</v>
      </c>
      <c r="C30" s="32" t="str">
        <f>VLOOKUP(B30,'CPOS 175'!$A$9:$G4471,3,FALSE)</f>
        <v>Montagem e desmontagem de andaime tubular fachadeiro com altura superior a 10 m</v>
      </c>
      <c r="D30" s="66" t="str">
        <f>VLOOKUP(B30,'CPOS 175'!$A$11:$G4471,4,FALSE)</f>
        <v>m²</v>
      </c>
      <c r="E30" s="158">
        <f>(2*25)*2*4</f>
        <v>400</v>
      </c>
      <c r="F30" s="158"/>
      <c r="G30" s="159"/>
      <c r="I30" s="79"/>
      <c r="J30" s="79"/>
      <c r="K30" s="79"/>
      <c r="L30" s="79"/>
      <c r="M30" s="79"/>
    </row>
    <row r="31" spans="1:13" s="56" customFormat="1">
      <c r="A31" s="1" t="s">
        <v>38</v>
      </c>
      <c r="B31" s="326" t="s">
        <v>489</v>
      </c>
      <c r="C31" s="32" t="str">
        <f>VLOOKUP(B31,'CPOS 175'!$A$9:$G4472,3,FALSE)</f>
        <v>Placa em lona com impressão digital e requadro em metalon</v>
      </c>
      <c r="D31" s="66" t="str">
        <f>VLOOKUP(B31,'CPOS 175'!$A$11:$G4472,4,FALSE)</f>
        <v>m²</v>
      </c>
      <c r="E31" s="158">
        <v>18</v>
      </c>
      <c r="F31" s="158"/>
      <c r="G31" s="159"/>
      <c r="I31" s="79"/>
      <c r="J31" s="79"/>
      <c r="K31" s="79"/>
      <c r="L31" s="79"/>
      <c r="M31" s="79"/>
    </row>
    <row r="32" spans="1:13" s="56" customFormat="1" ht="25.5">
      <c r="A32" s="1" t="s">
        <v>160</v>
      </c>
      <c r="B32" s="326" t="s">
        <v>236</v>
      </c>
      <c r="C32" s="32" t="str">
        <f>VLOOKUP(B32,'CPOS 175'!$A$9:$G4473,3,FALSE)</f>
        <v>Balancim elétrico tipo plataforma para transporte vertical, com altura até 60 m</v>
      </c>
      <c r="D32" s="66" t="str">
        <f>VLOOKUP(B32,'CPOS 175'!$A$11:$G4473,4,FALSE)</f>
        <v>unxmês</v>
      </c>
      <c r="E32" s="158">
        <v>12</v>
      </c>
      <c r="F32" s="158"/>
      <c r="G32" s="159"/>
      <c r="I32" s="79"/>
      <c r="J32" s="79"/>
      <c r="K32" s="79"/>
      <c r="L32" s="79"/>
      <c r="M32" s="79"/>
    </row>
    <row r="33" spans="1:13" s="56" customFormat="1">
      <c r="A33" s="1" t="s">
        <v>169</v>
      </c>
      <c r="B33" s="326" t="s">
        <v>492</v>
      </c>
      <c r="C33" s="32" t="str">
        <f>VLOOKUP(B33,'CPOS 175'!$A$9:$G4474,3,FALSE)</f>
        <v>Fechamento provisório de vãos em chapa de madeira compensada</v>
      </c>
      <c r="D33" s="66" t="str">
        <f>VLOOKUP(B33,'CPOS 175'!$A$11:$G4474,4,FALSE)</f>
        <v>m²</v>
      </c>
      <c r="E33" s="158">
        <v>200</v>
      </c>
      <c r="F33" s="158"/>
      <c r="G33" s="159"/>
      <c r="I33" s="79"/>
      <c r="J33" s="79"/>
      <c r="K33" s="79"/>
      <c r="L33" s="79"/>
      <c r="M33" s="79"/>
    </row>
    <row r="34" spans="1:13" s="80" customFormat="1">
      <c r="A34" s="1"/>
      <c r="B34" s="157"/>
      <c r="C34" s="32"/>
      <c r="D34" s="66"/>
      <c r="E34" s="158"/>
      <c r="F34" s="158"/>
      <c r="G34" s="159"/>
      <c r="I34" s="79"/>
      <c r="J34" s="79"/>
      <c r="K34" s="79"/>
      <c r="L34" s="79"/>
      <c r="M34" s="79"/>
    </row>
    <row r="35" spans="1:13" s="80" customFormat="1">
      <c r="A35" s="3" t="s">
        <v>4</v>
      </c>
      <c r="B35" s="45"/>
      <c r="C35" s="324" t="s">
        <v>546</v>
      </c>
      <c r="D35" s="65"/>
      <c r="E35" s="46"/>
      <c r="F35" s="46"/>
      <c r="G35" s="58"/>
      <c r="I35" s="79"/>
      <c r="J35" s="79"/>
      <c r="K35" s="79"/>
      <c r="L35" s="79"/>
      <c r="M35" s="79"/>
    </row>
    <row r="36" spans="1:13" s="80" customFormat="1">
      <c r="A36" s="1" t="s">
        <v>142</v>
      </c>
      <c r="B36" s="326" t="s">
        <v>7914</v>
      </c>
      <c r="C36" s="32" t="s">
        <v>546</v>
      </c>
      <c r="D36" s="66" t="s">
        <v>162</v>
      </c>
      <c r="E36" s="158">
        <v>1</v>
      </c>
      <c r="F36" s="158"/>
      <c r="G36" s="159"/>
      <c r="I36" s="79"/>
      <c r="J36" s="79"/>
      <c r="K36" s="79"/>
      <c r="L36" s="79"/>
      <c r="M36" s="79"/>
    </row>
    <row r="37" spans="1:13" s="80" customFormat="1">
      <c r="A37" s="1"/>
      <c r="B37" s="157"/>
      <c r="C37" s="32"/>
      <c r="D37" s="66"/>
      <c r="E37" s="158"/>
      <c r="F37" s="158"/>
      <c r="G37" s="159"/>
      <c r="I37" s="79"/>
      <c r="J37" s="79"/>
      <c r="K37" s="79"/>
      <c r="L37" s="79"/>
      <c r="M37" s="79"/>
    </row>
    <row r="38" spans="1:13" s="56" customFormat="1">
      <c r="A38" s="3" t="s">
        <v>5</v>
      </c>
      <c r="B38" s="45"/>
      <c r="C38" s="36" t="s">
        <v>141</v>
      </c>
      <c r="D38" s="65"/>
      <c r="E38" s="46"/>
      <c r="F38" s="46"/>
      <c r="G38" s="58"/>
      <c r="I38" s="79"/>
      <c r="J38" s="79"/>
      <c r="K38" s="79"/>
      <c r="L38" s="79"/>
      <c r="M38" s="79"/>
    </row>
    <row r="39" spans="1:13" s="10" customFormat="1" ht="25.5">
      <c r="A39" s="1" t="s">
        <v>238</v>
      </c>
      <c r="B39" s="327" t="s">
        <v>240</v>
      </c>
      <c r="C39" s="32" t="str">
        <f>VLOOKUP(B39,'CPOS 175'!$A$9:$G4480,3,FALSE)</f>
        <v>Escavação manual em solo de 1ª e 2ª categoria em vala ou cava até 1,50 m</v>
      </c>
      <c r="D39" s="66" t="str">
        <f>VLOOKUP(B39,'CPOS 175'!$A$11:$G4480,4,FALSE)</f>
        <v>m³</v>
      </c>
      <c r="E39" s="158">
        <v>2094.0732920000005</v>
      </c>
      <c r="F39" s="158"/>
      <c r="G39" s="159"/>
      <c r="I39" s="299"/>
      <c r="J39" s="299"/>
      <c r="K39" s="299"/>
      <c r="L39" s="299"/>
      <c r="M39" s="299"/>
    </row>
    <row r="40" spans="1:13" s="56" customFormat="1">
      <c r="A40" s="1" t="s">
        <v>39</v>
      </c>
      <c r="B40" s="328" t="s">
        <v>242</v>
      </c>
      <c r="C40" s="32" t="str">
        <f>VLOOKUP(B40,'CPOS 175'!$A$9:$G4482,3,FALSE)</f>
        <v>Reaterro manual apiloado sem controle de compactação</v>
      </c>
      <c r="D40" s="66" t="str">
        <f>VLOOKUP(B40,'CPOS 175'!$A$11:$G4482,4,FALSE)</f>
        <v>m³</v>
      </c>
      <c r="E40" s="158">
        <v>2094.0700000000002</v>
      </c>
      <c r="F40" s="158"/>
      <c r="G40" s="159"/>
      <c r="I40" s="79"/>
      <c r="J40" s="79"/>
      <c r="K40" s="79"/>
      <c r="L40" s="79"/>
      <c r="M40" s="79"/>
    </row>
    <row r="41" spans="1:13" s="56" customFormat="1" ht="38.25">
      <c r="A41" s="1" t="s">
        <v>46</v>
      </c>
      <c r="B41" s="329" t="s">
        <v>245</v>
      </c>
      <c r="C41" s="32" t="str">
        <f>VLOOKUP(B41,'CPOS 175'!$A$9:$G4483,3,FALSE)</f>
        <v>Limpeza mecanizada do terreno, inclusive troncos com diâmetro acima de 15 cm até 50 cm, com caminhão à disposição dentro da obra, até o raio de 1,0 km</v>
      </c>
      <c r="D41" s="66" t="str">
        <f>VLOOKUP(B41,'CPOS 175'!$A$11:$G4483,4,FALSE)</f>
        <v>m²</v>
      </c>
      <c r="E41" s="158">
        <f>300*1.5</f>
        <v>450</v>
      </c>
      <c r="F41" s="158"/>
      <c r="G41" s="159"/>
      <c r="I41" s="79"/>
      <c r="J41" s="79"/>
      <c r="K41" s="79"/>
      <c r="L41" s="79"/>
      <c r="M41" s="79"/>
    </row>
    <row r="42" spans="1:13" s="56" customFormat="1" ht="25.5">
      <c r="A42" s="1" t="s">
        <v>58</v>
      </c>
      <c r="B42" s="330" t="s">
        <v>309</v>
      </c>
      <c r="C42" s="32" t="str">
        <f>VLOOKUP(B42,'CPOS 175'!$A$9:$G4484,3,FALSE)</f>
        <v>Transporte de solo de 1ª e 2ª categoria por caminhão para distâncias superiores ao 10° km até o 15° km</v>
      </c>
      <c r="D42" s="66" t="str">
        <f>VLOOKUP(B42,'CPOS 175'!$A$11:$G4484,4,FALSE)</f>
        <v>m³</v>
      </c>
      <c r="E42" s="158">
        <v>715</v>
      </c>
      <c r="F42" s="158"/>
      <c r="G42" s="159"/>
      <c r="I42" s="79"/>
      <c r="J42" s="79"/>
      <c r="K42" s="79"/>
      <c r="L42" s="79"/>
      <c r="M42" s="79"/>
    </row>
    <row r="43" spans="1:13" s="56" customFormat="1">
      <c r="A43" s="4"/>
      <c r="B43" s="47"/>
      <c r="C43" s="37"/>
      <c r="D43" s="67"/>
      <c r="E43" s="30"/>
      <c r="F43" s="30"/>
      <c r="G43" s="77"/>
      <c r="I43" s="79"/>
      <c r="J43" s="79"/>
      <c r="K43" s="79"/>
      <c r="L43" s="79"/>
      <c r="M43" s="79"/>
    </row>
    <row r="44" spans="1:13" s="56" customFormat="1">
      <c r="A44" s="3" t="s">
        <v>0</v>
      </c>
      <c r="B44" s="45"/>
      <c r="C44" s="36" t="s">
        <v>62</v>
      </c>
      <c r="D44" s="65"/>
      <c r="E44" s="46"/>
      <c r="F44" s="46"/>
      <c r="G44" s="58"/>
      <c r="I44" s="79"/>
      <c r="J44" s="79"/>
      <c r="K44" s="79"/>
      <c r="L44" s="79"/>
      <c r="M44" s="79"/>
    </row>
    <row r="45" spans="1:13" s="11" customFormat="1">
      <c r="A45" s="1" t="s">
        <v>72</v>
      </c>
      <c r="B45" s="326" t="s">
        <v>248</v>
      </c>
      <c r="C45" s="32" t="str">
        <f>VLOOKUP(B45,'CPOS 175'!$A$9:$G4487,3,FALSE)</f>
        <v>Concreto usinado, fck = 25,0 MPa</v>
      </c>
      <c r="D45" s="66" t="str">
        <f>VLOOKUP(B45,'CPOS 175'!$A$11:$G4487,4,FALSE)</f>
        <v>m³</v>
      </c>
      <c r="E45" s="158">
        <v>127.61</v>
      </c>
      <c r="F45" s="158"/>
      <c r="G45" s="159"/>
      <c r="I45" s="300"/>
      <c r="J45" s="300"/>
      <c r="K45" s="300"/>
      <c r="L45" s="300"/>
      <c r="M45" s="300"/>
    </row>
    <row r="46" spans="1:13" s="10" customFormat="1">
      <c r="A46" s="1" t="s">
        <v>146</v>
      </c>
      <c r="B46" s="326" t="s">
        <v>247</v>
      </c>
      <c r="C46" s="32" t="str">
        <f>VLOOKUP(B46,'CPOS 175'!$A$9:$G4488,3,FALSE)</f>
        <v>Forma em madeira comum para fundação</v>
      </c>
      <c r="D46" s="66" t="str">
        <f>VLOOKUP(B46,'CPOS 175'!$A$11:$G4488,4,FALSE)</f>
        <v>m²</v>
      </c>
      <c r="E46" s="158">
        <v>652.63</v>
      </c>
      <c r="F46" s="158"/>
      <c r="G46" s="159"/>
      <c r="I46" s="299"/>
      <c r="J46" s="299"/>
      <c r="K46" s="299"/>
      <c r="L46" s="299"/>
      <c r="M46" s="299"/>
    </row>
    <row r="47" spans="1:13" s="10" customFormat="1">
      <c r="A47" s="1" t="s">
        <v>147</v>
      </c>
      <c r="B47" s="326" t="s">
        <v>249</v>
      </c>
      <c r="C47" s="32" t="str">
        <f>VLOOKUP(B47,'CPOS 175'!$A$9:$G4489,3,FALSE)</f>
        <v>Lançamento e adensamento de concreto ou massa em fundação</v>
      </c>
      <c r="D47" s="66" t="str">
        <f>VLOOKUP(B47,'CPOS 175'!$A$11:$G4489,4,FALSE)</f>
        <v>m³</v>
      </c>
      <c r="E47" s="158">
        <v>301.77999999999997</v>
      </c>
      <c r="F47" s="158"/>
      <c r="G47" s="159"/>
      <c r="I47" s="299"/>
      <c r="J47" s="299"/>
      <c r="K47" s="299"/>
      <c r="L47" s="299"/>
      <c r="M47" s="299"/>
    </row>
    <row r="48" spans="1:13" s="10" customFormat="1">
      <c r="A48" s="1" t="s">
        <v>73</v>
      </c>
      <c r="B48" s="326" t="s">
        <v>250</v>
      </c>
      <c r="C48" s="32" t="str">
        <f>VLOOKUP(B48,'CPOS 175'!$A$9:$G4490,3,FALSE)</f>
        <v>Armadura em barra de aço CA-50 (A ou B) fyk = 500 MPa</v>
      </c>
      <c r="D48" s="66" t="str">
        <f>VLOOKUP(B48,'CPOS 175'!$A$11:$G4490,4,FALSE)</f>
        <v>kg</v>
      </c>
      <c r="E48" s="158">
        <v>12836.95</v>
      </c>
      <c r="F48" s="158"/>
      <c r="G48" s="159"/>
      <c r="I48" s="299"/>
      <c r="J48" s="299"/>
      <c r="K48" s="299"/>
      <c r="L48" s="299"/>
      <c r="M48" s="299"/>
    </row>
    <row r="49" spans="1:13" s="10" customFormat="1">
      <c r="A49" s="1" t="s">
        <v>149</v>
      </c>
      <c r="B49" s="326" t="s">
        <v>251</v>
      </c>
      <c r="C49" s="32" t="str">
        <f>VLOOKUP(B49,'CPOS 175'!$A$9:$G4491,3,FALSE)</f>
        <v>Lastro de pedra britada</v>
      </c>
      <c r="D49" s="66" t="str">
        <f>VLOOKUP(B49,'CPOS 175'!$A$11:$G4491,4,FALSE)</f>
        <v>m³</v>
      </c>
      <c r="E49" s="158">
        <v>8.7510100000000008</v>
      </c>
      <c r="F49" s="158"/>
      <c r="G49" s="159"/>
      <c r="I49" s="299"/>
      <c r="J49" s="299"/>
      <c r="K49" s="299"/>
      <c r="L49" s="299"/>
      <c r="M49" s="299"/>
    </row>
    <row r="50" spans="1:13" s="10" customFormat="1">
      <c r="A50" s="1" t="s">
        <v>578</v>
      </c>
      <c r="B50" s="326" t="s">
        <v>252</v>
      </c>
      <c r="C50" s="32" t="str">
        <f>VLOOKUP(B50,'CPOS 175'!$A$9:$G4492,3,FALSE)</f>
        <v>Lona plástica</v>
      </c>
      <c r="D50" s="66" t="str">
        <f>VLOOKUP(B50,'CPOS 175'!$A$11:$G4492,4,FALSE)</f>
        <v>m²</v>
      </c>
      <c r="E50" s="158">
        <v>122</v>
      </c>
      <c r="F50" s="158"/>
      <c r="G50" s="159"/>
      <c r="I50" s="299"/>
      <c r="J50" s="299"/>
      <c r="K50" s="299"/>
      <c r="L50" s="299"/>
      <c r="M50" s="299"/>
    </row>
    <row r="51" spans="1:13" s="56" customFormat="1">
      <c r="A51" s="1" t="s">
        <v>522</v>
      </c>
      <c r="B51" s="326" t="s">
        <v>253</v>
      </c>
      <c r="C51" s="32" t="str">
        <f>VLOOKUP(B51,'CPOS 175'!$A$9:$G4493,3,FALSE)</f>
        <v>Forma plana em compensado para estrutura convencional</v>
      </c>
      <c r="D51" s="66" t="str">
        <f>VLOOKUP(B51,'CPOS 175'!$A$11:$G4493,4,FALSE)</f>
        <v>m²</v>
      </c>
      <c r="E51" s="158">
        <v>41.849099999999993</v>
      </c>
      <c r="F51" s="158"/>
      <c r="G51" s="159"/>
      <c r="I51" s="79"/>
      <c r="J51" s="79"/>
      <c r="K51" s="79"/>
      <c r="L51" s="79"/>
      <c r="M51" s="79"/>
    </row>
    <row r="52" spans="1:13" s="56" customFormat="1" ht="25.5">
      <c r="A52" s="1" t="s">
        <v>525</v>
      </c>
      <c r="B52" s="326" t="s">
        <v>244</v>
      </c>
      <c r="C52" s="32" t="str">
        <f>VLOOKUP(B52,'CPOS 175'!$A$9:$G4494,3,FALSE)</f>
        <v>Concreto não estrutural executado no local, mínimo 150 kg cimento / m³</v>
      </c>
      <c r="D52" s="66" t="str">
        <f>VLOOKUP(B52,'CPOS 175'!$A$11:$G4494,4,FALSE)</f>
        <v>m³</v>
      </c>
      <c r="E52" s="158">
        <v>174.17</v>
      </c>
      <c r="F52" s="158"/>
      <c r="G52" s="159"/>
      <c r="I52" s="79"/>
      <c r="J52" s="79"/>
      <c r="K52" s="79"/>
      <c r="L52" s="79"/>
      <c r="M52" s="79"/>
    </row>
    <row r="53" spans="1:13" s="56" customFormat="1">
      <c r="A53" s="1" t="s">
        <v>661</v>
      </c>
      <c r="B53" s="331" t="s">
        <v>659</v>
      </c>
      <c r="C53" s="32" t="str">
        <f>VLOOKUP(B53,'CPOS 175'!$A$9:$G4495,3,FALSE)</f>
        <v>Broca em concreto armado diâmetro de 25 cm - completa</v>
      </c>
      <c r="D53" s="66" t="str">
        <f>VLOOKUP(B53,'CPOS 175'!$A$11:$G4495,4,FALSE)</f>
        <v>m</v>
      </c>
      <c r="E53" s="158">
        <v>489</v>
      </c>
      <c r="F53" s="158"/>
      <c r="G53" s="159"/>
      <c r="I53" s="79"/>
      <c r="J53" s="79"/>
      <c r="K53" s="79"/>
      <c r="L53" s="79"/>
      <c r="M53" s="79"/>
    </row>
    <row r="54" spans="1:13" s="80" customFormat="1">
      <c r="A54" s="1"/>
      <c r="B54" s="31"/>
      <c r="C54" s="32"/>
      <c r="D54" s="66"/>
      <c r="E54" s="30"/>
      <c r="F54" s="30"/>
      <c r="G54" s="57"/>
      <c r="I54" s="79"/>
      <c r="J54" s="79"/>
      <c r="K54" s="79"/>
      <c r="L54" s="79"/>
      <c r="M54" s="79"/>
    </row>
    <row r="55" spans="1:13" s="56" customFormat="1">
      <c r="A55" s="3" t="s">
        <v>263</v>
      </c>
      <c r="B55" s="45"/>
      <c r="C55" s="36" t="s">
        <v>137</v>
      </c>
      <c r="D55" s="65"/>
      <c r="E55" s="46"/>
      <c r="F55" s="46"/>
      <c r="G55" s="58"/>
      <c r="I55" s="79"/>
      <c r="J55" s="79"/>
      <c r="K55" s="79"/>
      <c r="L55" s="79"/>
      <c r="M55" s="79"/>
    </row>
    <row r="56" spans="1:13" s="56" customFormat="1">
      <c r="A56" s="1" t="s">
        <v>74</v>
      </c>
      <c r="B56" s="157" t="s">
        <v>254</v>
      </c>
      <c r="C56" s="32" t="str">
        <f>VLOOKUP(B56,'CPOS 175'!$A$9:$G4498,3,FALSE)</f>
        <v>Alvenaria de embasamento em tijolo maciço comum</v>
      </c>
      <c r="D56" s="66" t="str">
        <f>VLOOKUP(B56,'CPOS 175'!$A$11:$G4498,4,FALSE)</f>
        <v>m³</v>
      </c>
      <c r="E56" s="158">
        <v>12.8</v>
      </c>
      <c r="F56" s="158"/>
      <c r="G56" s="159"/>
      <c r="I56" s="79"/>
      <c r="J56" s="79"/>
      <c r="K56" s="79"/>
      <c r="L56" s="79"/>
      <c r="M56" s="79"/>
    </row>
    <row r="57" spans="1:13" s="10" customFormat="1">
      <c r="A57" s="1" t="s">
        <v>262</v>
      </c>
      <c r="B57" s="157" t="s">
        <v>255</v>
      </c>
      <c r="C57" s="32" t="str">
        <f>VLOOKUP(B57,'CPOS 175'!$A$9:$G4499,3,FALSE)</f>
        <v>Alvenaria de bloco cerâmico de vedação, uso revestido, de 14 cm</v>
      </c>
      <c r="D57" s="66" t="str">
        <f>VLOOKUP(B57,'CPOS 175'!$A$11:$G4499,4,FALSE)</f>
        <v>m²</v>
      </c>
      <c r="E57" s="158">
        <v>132.905</v>
      </c>
      <c r="F57" s="158"/>
      <c r="G57" s="159"/>
      <c r="I57" s="299"/>
      <c r="J57" s="299"/>
      <c r="K57" s="299"/>
      <c r="L57" s="299"/>
      <c r="M57" s="299"/>
    </row>
    <row r="58" spans="1:13" s="56" customFormat="1" ht="25.5">
      <c r="A58" s="1" t="s">
        <v>75</v>
      </c>
      <c r="B58" s="198" t="s">
        <v>311</v>
      </c>
      <c r="C58" s="32" t="str">
        <f>VLOOKUP(B58,'CPOS 175'!$A$9:$G4500,3,FALSE)</f>
        <v>Alvenaria de bloco de concreto de vedação de 14 x 19 x 39 cm - classe C</v>
      </c>
      <c r="D58" s="66" t="str">
        <f>VLOOKUP(B58,'CPOS 175'!$A$11:$G4500,4,FALSE)</f>
        <v>m²</v>
      </c>
      <c r="E58" s="158">
        <v>344.65600000000006</v>
      </c>
      <c r="F58" s="158"/>
      <c r="G58" s="159"/>
      <c r="I58" s="79"/>
      <c r="J58" s="79"/>
      <c r="K58" s="79"/>
      <c r="L58" s="79"/>
      <c r="M58" s="79"/>
    </row>
    <row r="59" spans="1:13" s="56" customFormat="1" ht="25.5">
      <c r="A59" s="1" t="s">
        <v>76</v>
      </c>
      <c r="B59" s="199" t="s">
        <v>313</v>
      </c>
      <c r="C59" s="32" t="str">
        <f>VLOOKUP(B59,'CPOS 175'!$A$9:$G4501,3,FALSE)</f>
        <v>Alvenaria de bloco de concreto estrutural 19 x 19 x 39 cm - classe B</v>
      </c>
      <c r="D59" s="66" t="str">
        <f>VLOOKUP(B59,'CPOS 175'!$A$11:$G4501,4,FALSE)</f>
        <v>m²</v>
      </c>
      <c r="E59" s="158">
        <v>178</v>
      </c>
      <c r="F59" s="158"/>
      <c r="G59" s="159"/>
      <c r="I59" s="79"/>
      <c r="J59" s="79"/>
      <c r="K59" s="79"/>
      <c r="L59" s="79"/>
      <c r="M59" s="79"/>
    </row>
    <row r="60" spans="1:13" s="56" customFormat="1" ht="25.5">
      <c r="A60" s="1" t="s">
        <v>88</v>
      </c>
      <c r="B60" s="160" t="s">
        <v>657</v>
      </c>
      <c r="C60" s="32" t="str">
        <f>VLOOKUP(B60,'CPOS 175'!$A$9:$G4502,3,FALSE)</f>
        <v>Alvenaria de bloco de concreto de vedação de 19 x 19 x 39 cm - classe C</v>
      </c>
      <c r="D60" s="66" t="str">
        <f>VLOOKUP(B60,'CPOS 175'!$A$11:$G4502,4,FALSE)</f>
        <v>m²</v>
      </c>
      <c r="E60" s="158">
        <v>195</v>
      </c>
      <c r="F60" s="158"/>
      <c r="G60" s="159"/>
      <c r="I60" s="79"/>
      <c r="J60" s="79"/>
      <c r="K60" s="79"/>
      <c r="L60" s="79"/>
      <c r="M60" s="79"/>
    </row>
    <row r="61" spans="1:13" s="80" customFormat="1">
      <c r="A61" s="1" t="s">
        <v>579</v>
      </c>
      <c r="B61" s="157" t="s">
        <v>257</v>
      </c>
      <c r="C61" s="32" t="str">
        <f>VLOOKUP(B61,'CPOS 175'!$A$9:$G4503,3,FALSE)</f>
        <v>Vergas, contravergas e pilaretes de concreto armado</v>
      </c>
      <c r="D61" s="66" t="str">
        <f>VLOOKUP(B61,'CPOS 175'!$A$11:$G4503,4,FALSE)</f>
        <v>m³</v>
      </c>
      <c r="E61" s="158">
        <v>17.100000000000001</v>
      </c>
      <c r="F61" s="158"/>
      <c r="G61" s="159"/>
      <c r="I61" s="79"/>
      <c r="J61" s="79"/>
      <c r="K61" s="79"/>
      <c r="L61" s="79"/>
      <c r="M61" s="79"/>
    </row>
    <row r="62" spans="1:13" s="56" customFormat="1" ht="25.5">
      <c r="A62" s="1" t="s">
        <v>580</v>
      </c>
      <c r="B62" s="201" t="s">
        <v>523</v>
      </c>
      <c r="C62" s="32" t="str">
        <f>VLOOKUP(B62,'CPOS 175'!$A$9:$G4504,3,FALSE)</f>
        <v>Fornecimento e montagem de estrutura em aço ASTM-A36, sem pintura</v>
      </c>
      <c r="D62" s="66" t="str">
        <f>VLOOKUP(B62,'CPOS 175'!$A$11:$G4504,4,FALSE)</f>
        <v>kg</v>
      </c>
      <c r="E62" s="203">
        <v>794.88</v>
      </c>
      <c r="F62" s="158"/>
      <c r="G62" s="159"/>
      <c r="I62" s="79"/>
      <c r="J62" s="79"/>
      <c r="K62" s="79"/>
      <c r="L62" s="79"/>
      <c r="M62" s="79"/>
    </row>
    <row r="63" spans="1:13" s="80" customFormat="1" ht="25.5">
      <c r="A63" s="1" t="s">
        <v>145</v>
      </c>
      <c r="B63" s="201" t="s">
        <v>526</v>
      </c>
      <c r="C63" s="32" t="str">
        <f>VLOOKUP(B63,'CPOS 175'!$A$9:$G4505,3,FALSE)</f>
        <v>Telhamento em chapa de aço com pintura poliéster, tipo sanduíche, espessura de 0,50 mm, com poliestireno expandido</v>
      </c>
      <c r="D63" s="66" t="str">
        <f>VLOOKUP(B63,'CPOS 175'!$A$11:$G4505,4,FALSE)</f>
        <v>m²</v>
      </c>
      <c r="E63" s="203">
        <v>44.16</v>
      </c>
      <c r="F63" s="158"/>
      <c r="G63" s="159"/>
      <c r="I63" s="79"/>
      <c r="J63" s="79"/>
      <c r="K63" s="79"/>
      <c r="L63" s="79"/>
      <c r="M63" s="79"/>
    </row>
    <row r="64" spans="1:13" s="80" customFormat="1">
      <c r="A64" s="4"/>
      <c r="B64" s="47"/>
      <c r="C64" s="37"/>
      <c r="D64" s="67"/>
      <c r="E64" s="30"/>
      <c r="F64" s="30"/>
      <c r="G64" s="77"/>
      <c r="I64" s="79"/>
      <c r="J64" s="79"/>
      <c r="K64" s="79"/>
      <c r="L64" s="79"/>
      <c r="M64" s="79"/>
    </row>
    <row r="65" spans="1:13" s="11" customFormat="1">
      <c r="A65" s="3" t="s">
        <v>466</v>
      </c>
      <c r="B65" s="45"/>
      <c r="C65" s="36" t="s">
        <v>57</v>
      </c>
      <c r="D65" s="65"/>
      <c r="E65" s="46"/>
      <c r="F65" s="46"/>
      <c r="G65" s="58"/>
      <c r="I65" s="300"/>
      <c r="J65" s="300"/>
      <c r="K65" s="300"/>
      <c r="L65" s="300"/>
      <c r="M65" s="300"/>
    </row>
    <row r="66" spans="1:13" s="12" customFormat="1">
      <c r="A66" s="1" t="s">
        <v>581</v>
      </c>
      <c r="B66" s="326" t="s">
        <v>258</v>
      </c>
      <c r="C66" s="32" t="str">
        <f>VLOOKUP(B66,'CPOS 175'!$A$9:$G4508,3,FALSE)</f>
        <v>Argamassa de regularização e/ou proteção</v>
      </c>
      <c r="D66" s="66" t="str">
        <f>VLOOKUP(B66,'CPOS 175'!$A$11:$G4508,4,FALSE)</f>
        <v>m³</v>
      </c>
      <c r="E66" s="158">
        <v>29.708499999999997</v>
      </c>
      <c r="F66" s="158"/>
      <c r="G66" s="159"/>
      <c r="I66" s="301"/>
      <c r="J66" s="301"/>
      <c r="K66" s="301"/>
      <c r="L66" s="301"/>
      <c r="M66" s="301"/>
    </row>
    <row r="67" spans="1:13" s="10" customFormat="1">
      <c r="A67" s="1" t="s">
        <v>582</v>
      </c>
      <c r="B67" s="326" t="s">
        <v>259</v>
      </c>
      <c r="C67" s="32" t="str">
        <f>VLOOKUP(B67,'CPOS 175'!$A$9:$G4509,3,FALSE)</f>
        <v>Chapisco</v>
      </c>
      <c r="D67" s="66" t="str">
        <f>VLOOKUP(B67,'CPOS 175'!$A$11:$G4509,4,FALSE)</f>
        <v>m²</v>
      </c>
      <c r="E67" s="158">
        <v>1082.8399999999999</v>
      </c>
      <c r="F67" s="158"/>
      <c r="G67" s="159"/>
      <c r="I67" s="299"/>
      <c r="J67" s="299"/>
      <c r="K67" s="299"/>
      <c r="L67" s="299"/>
      <c r="M67" s="299"/>
    </row>
    <row r="68" spans="1:13" s="56" customFormat="1">
      <c r="A68" s="1" t="s">
        <v>583</v>
      </c>
      <c r="B68" s="326" t="s">
        <v>260</v>
      </c>
      <c r="C68" s="32" t="str">
        <f>VLOOKUP(B68,'CPOS 175'!$A$9:$G4510,3,FALSE)</f>
        <v>Emboço comum</v>
      </c>
      <c r="D68" s="66" t="str">
        <f>VLOOKUP(B68,'CPOS 175'!$A$11:$G4510,4,FALSE)</f>
        <v>m²</v>
      </c>
      <c r="E68" s="158">
        <v>1082.8399999999999</v>
      </c>
      <c r="F68" s="158"/>
      <c r="G68" s="159"/>
      <c r="I68" s="79"/>
      <c r="J68" s="79"/>
      <c r="K68" s="79"/>
      <c r="L68" s="79"/>
      <c r="M68" s="79"/>
    </row>
    <row r="69" spans="1:13" s="56" customFormat="1">
      <c r="A69" s="1" t="s">
        <v>584</v>
      </c>
      <c r="B69" s="326" t="s">
        <v>261</v>
      </c>
      <c r="C69" s="32" t="str">
        <f>VLOOKUP(B69,'CPOS 175'!$A$9:$G4511,3,FALSE)</f>
        <v>Reboco</v>
      </c>
      <c r="D69" s="66" t="str">
        <f>VLOOKUP(B69,'CPOS 175'!$A$11:$G4511,4,FALSE)</f>
        <v>m²</v>
      </c>
      <c r="E69" s="158">
        <v>786.2</v>
      </c>
      <c r="F69" s="158"/>
      <c r="G69" s="159"/>
      <c r="I69" s="79"/>
      <c r="J69" s="79"/>
      <c r="K69" s="79"/>
      <c r="L69" s="79"/>
      <c r="M69" s="79"/>
    </row>
    <row r="70" spans="1:13" s="56" customFormat="1">
      <c r="A70" s="1" t="s">
        <v>585</v>
      </c>
      <c r="B70" s="326" t="s">
        <v>264</v>
      </c>
      <c r="C70" s="32" t="str">
        <f>VLOOKUP(B70,'CPOS 175'!$A$9:$G4512,3,FALSE)</f>
        <v>Cimentado desempenado</v>
      </c>
      <c r="D70" s="66" t="str">
        <f>VLOOKUP(B70,'CPOS 175'!$A$11:$G4512,4,FALSE)</f>
        <v>m²</v>
      </c>
      <c r="E70" s="158">
        <v>50</v>
      </c>
      <c r="F70" s="158"/>
      <c r="G70" s="159"/>
      <c r="I70" s="79"/>
      <c r="J70" s="79"/>
      <c r="K70" s="79"/>
      <c r="L70" s="79"/>
      <c r="M70" s="79"/>
    </row>
    <row r="71" spans="1:13" s="56" customFormat="1">
      <c r="A71" s="1" t="s">
        <v>586</v>
      </c>
      <c r="B71" s="323" t="s">
        <v>538</v>
      </c>
      <c r="C71" s="32" t="str">
        <f>VLOOKUP(B71,'CPOS 175'!$A$9:$G4513,3,FALSE)</f>
        <v>Calha, rufo, afins em chapa galvanizada nº 24 - corte 0,50 m</v>
      </c>
      <c r="D71" s="66" t="str">
        <f>VLOOKUP(B71,'CPOS 175'!$A$11:$G4513,4,FALSE)</f>
        <v>m</v>
      </c>
      <c r="E71" s="158">
        <v>382</v>
      </c>
      <c r="F71" s="158"/>
      <c r="G71" s="159"/>
      <c r="I71" s="79"/>
      <c r="J71" s="79"/>
      <c r="K71" s="79"/>
      <c r="L71" s="79"/>
      <c r="M71" s="79"/>
    </row>
    <row r="72" spans="1:13" s="56" customFormat="1">
      <c r="A72" s="1" t="s">
        <v>587</v>
      </c>
      <c r="B72" s="323" t="s">
        <v>324</v>
      </c>
      <c r="C72" s="32" t="str">
        <f>VLOOKUP(B72,'CPOS 175'!$A$9:$G4514,3,FALSE)</f>
        <v>Piso em granilite moldado no local</v>
      </c>
      <c r="D72" s="66" t="str">
        <f>VLOOKUP(B72,'CPOS 175'!$A$11:$G4514,4,FALSE)</f>
        <v>m²</v>
      </c>
      <c r="E72" s="158">
        <v>295.83600000000001</v>
      </c>
      <c r="F72" s="158"/>
      <c r="G72" s="159"/>
      <c r="I72" s="79"/>
      <c r="J72" s="79"/>
      <c r="K72" s="79"/>
      <c r="L72" s="79"/>
      <c r="M72" s="79"/>
    </row>
    <row r="73" spans="1:13" s="11" customFormat="1">
      <c r="A73" s="1" t="s">
        <v>588</v>
      </c>
      <c r="B73" s="323" t="s">
        <v>326</v>
      </c>
      <c r="C73" s="32" t="str">
        <f>VLOOKUP(B73,'CPOS 175'!$A$9:$G4515,3,FALSE)</f>
        <v>Degrau em granilite moldado no local</v>
      </c>
      <c r="D73" s="66" t="str">
        <f>VLOOKUP(B73,'CPOS 175'!$A$11:$G4515,4,FALSE)</f>
        <v>m</v>
      </c>
      <c r="E73" s="158">
        <v>748.8</v>
      </c>
      <c r="F73" s="158"/>
      <c r="G73" s="159"/>
      <c r="I73" s="300"/>
      <c r="J73" s="300"/>
      <c r="K73" s="300"/>
      <c r="L73" s="300"/>
      <c r="M73" s="300"/>
    </row>
    <row r="74" spans="1:13" s="11" customFormat="1">
      <c r="A74" s="1" t="s">
        <v>589</v>
      </c>
      <c r="B74" s="323" t="s">
        <v>328</v>
      </c>
      <c r="C74" s="32" t="str">
        <f>VLOOKUP(B74,'CPOS 175'!$A$9:$G4516,3,FALSE)</f>
        <v>Rodapé qualquer em granilite moldado no local até 10 cm</v>
      </c>
      <c r="D74" s="66" t="str">
        <f>VLOOKUP(B74,'CPOS 175'!$A$11:$G4516,4,FALSE)</f>
        <v>m</v>
      </c>
      <c r="E74" s="158">
        <v>500.76</v>
      </c>
      <c r="F74" s="158"/>
      <c r="G74" s="159"/>
      <c r="I74" s="300"/>
      <c r="J74" s="300"/>
      <c r="K74" s="300"/>
      <c r="L74" s="300"/>
      <c r="M74" s="300"/>
    </row>
    <row r="75" spans="1:13" s="11" customFormat="1">
      <c r="A75" s="1"/>
      <c r="B75" s="29"/>
      <c r="C75" s="32"/>
      <c r="D75" s="66"/>
      <c r="E75" s="30"/>
      <c r="F75" s="30"/>
      <c r="G75" s="57"/>
      <c r="I75" s="300"/>
      <c r="J75" s="300"/>
      <c r="K75" s="300"/>
      <c r="L75" s="300"/>
      <c r="M75" s="300"/>
    </row>
    <row r="76" spans="1:13" s="11" customFormat="1">
      <c r="A76" s="3" t="s">
        <v>467</v>
      </c>
      <c r="B76" s="45"/>
      <c r="C76" s="36" t="s">
        <v>323</v>
      </c>
      <c r="D76" s="65"/>
      <c r="E76" s="46"/>
      <c r="F76" s="46"/>
      <c r="G76" s="58"/>
      <c r="I76" s="300"/>
      <c r="J76" s="300"/>
      <c r="K76" s="300"/>
      <c r="L76" s="300"/>
      <c r="M76" s="300"/>
    </row>
    <row r="77" spans="1:13" s="56" customFormat="1" ht="17.25" customHeight="1">
      <c r="A77" s="1" t="s">
        <v>590</v>
      </c>
      <c r="B77" s="332" t="s">
        <v>267</v>
      </c>
      <c r="C77" s="32" t="str">
        <f>VLOOKUP(B77,'CPOS 175'!$A$9:$G4519,3,FALSE)</f>
        <v>Caixilho em alumínio tipo veneziana, sob medida</v>
      </c>
      <c r="D77" s="66" t="str">
        <f>VLOOKUP(B77,'CPOS 175'!$A$11:$G4519,4,FALSE)</f>
        <v>m²</v>
      </c>
      <c r="E77" s="158">
        <v>122.85</v>
      </c>
      <c r="F77" s="158"/>
      <c r="G77" s="159"/>
      <c r="I77" s="79"/>
      <c r="J77" s="79"/>
      <c r="K77" s="79"/>
      <c r="L77" s="79"/>
      <c r="M77" s="79"/>
    </row>
    <row r="78" spans="1:13" s="56" customFormat="1">
      <c r="A78" s="1" t="s">
        <v>591</v>
      </c>
      <c r="B78" s="333" t="s">
        <v>268</v>
      </c>
      <c r="C78" s="32" t="str">
        <f>VLOOKUP(B78,'CPOS 175'!$A$9:$G4520,3,FALSE)</f>
        <v>Porta veneziana de abrir em alumínio, sob medida</v>
      </c>
      <c r="D78" s="66" t="str">
        <f>VLOOKUP(B78,'CPOS 175'!$A$11:$G4520,4,FALSE)</f>
        <v>m²</v>
      </c>
      <c r="E78" s="158">
        <v>73.200499999999991</v>
      </c>
      <c r="F78" s="158"/>
      <c r="G78" s="159"/>
      <c r="I78" s="79"/>
      <c r="J78" s="79"/>
      <c r="K78" s="79"/>
      <c r="L78" s="79"/>
      <c r="M78" s="79"/>
    </row>
    <row r="79" spans="1:13" s="56" customFormat="1">
      <c r="A79" s="1" t="s">
        <v>592</v>
      </c>
      <c r="B79" s="333" t="s">
        <v>269</v>
      </c>
      <c r="C79" s="32" t="str">
        <f>VLOOKUP(B79,'CPOS 175'!$A$9:$G4521,3,FALSE)</f>
        <v>Escada marinheiro (galvanizada)</v>
      </c>
      <c r="D79" s="66" t="str">
        <f>VLOOKUP(B79,'CPOS 175'!$A$11:$G4521,4,FALSE)</f>
        <v>m</v>
      </c>
      <c r="E79" s="158">
        <v>2.2999999999999998</v>
      </c>
      <c r="F79" s="158"/>
      <c r="G79" s="159"/>
      <c r="I79" s="79"/>
      <c r="J79" s="79"/>
      <c r="K79" s="79"/>
      <c r="L79" s="79"/>
      <c r="M79" s="79"/>
    </row>
    <row r="80" spans="1:13" s="56" customFormat="1">
      <c r="A80" s="1" t="s">
        <v>593</v>
      </c>
      <c r="B80" s="333" t="s">
        <v>270</v>
      </c>
      <c r="C80" s="32" t="str">
        <f>VLOOKUP(B80,'CPOS 175'!$A$9:$G4522,3,FALSE)</f>
        <v>Escada marinheiro com guarda corpo (degrau em ´T´)</v>
      </c>
      <c r="D80" s="66" t="str">
        <f>VLOOKUP(B80,'CPOS 175'!$A$11:$G4522,4,FALSE)</f>
        <v>m</v>
      </c>
      <c r="E80" s="158">
        <v>19.399999999999999</v>
      </c>
      <c r="F80" s="158"/>
      <c r="G80" s="159"/>
      <c r="I80" s="79"/>
      <c r="J80" s="79"/>
      <c r="K80" s="79"/>
      <c r="L80" s="79"/>
      <c r="M80" s="79"/>
    </row>
    <row r="81" spans="1:13" s="13" customFormat="1">
      <c r="A81" s="1" t="s">
        <v>594</v>
      </c>
      <c r="B81" s="326" t="s">
        <v>271</v>
      </c>
      <c r="C81" s="32" t="str">
        <f>VLOOKUP(B81,'CPOS 175'!$A$9:$G4523,3,FALSE)</f>
        <v>Caixilho em alumínio para pele de vidro, tipo fachada</v>
      </c>
      <c r="D81" s="66" t="str">
        <f>VLOOKUP(B81,'CPOS 175'!$A$11:$G4523,4,FALSE)</f>
        <v>m²</v>
      </c>
      <c r="E81" s="197">
        <v>152.83229999999998</v>
      </c>
      <c r="F81" s="158"/>
      <c r="G81" s="159"/>
      <c r="I81" s="302"/>
      <c r="J81" s="302"/>
      <c r="K81" s="302"/>
      <c r="L81" s="302"/>
      <c r="M81" s="302"/>
    </row>
    <row r="82" spans="1:13" s="56" customFormat="1" ht="25.5">
      <c r="A82" s="1" t="s">
        <v>595</v>
      </c>
      <c r="B82" s="334" t="s">
        <v>531</v>
      </c>
      <c r="C82" s="32" t="str">
        <f>VLOOKUP(B82,'CPOS 175'!$A$9:$G4524,3,FALSE)</f>
        <v>Guarda-corpo tubular com tela em aço galvanizado, diâmetro de 1 1/2´</v>
      </c>
      <c r="D82" s="66" t="str">
        <f>VLOOKUP(B82,'CPOS 175'!$A$11:$G4524,4,FALSE)</f>
        <v>m</v>
      </c>
      <c r="E82" s="204">
        <v>220</v>
      </c>
      <c r="F82" s="158"/>
      <c r="G82" s="159"/>
      <c r="I82" s="79"/>
      <c r="J82" s="79"/>
      <c r="K82" s="79"/>
      <c r="L82" s="79"/>
      <c r="M82" s="79"/>
    </row>
    <row r="83" spans="1:13" s="80" customFormat="1" ht="25.5">
      <c r="A83" s="1" t="s">
        <v>596</v>
      </c>
      <c r="B83" s="323" t="s">
        <v>273</v>
      </c>
      <c r="C83" s="32" t="str">
        <f>VLOOKUP(B83,'CPOS 175'!$A$9:$G4525,3,FALSE)</f>
        <v>Peitoril e/ou soleira em granito, espessura de 2 cm e largura até 20 cm</v>
      </c>
      <c r="D83" s="66" t="str">
        <f>VLOOKUP(B83,'CPOS 175'!$A$11:$G4525,4,FALSE)</f>
        <v>m</v>
      </c>
      <c r="E83" s="158">
        <v>210</v>
      </c>
      <c r="F83" s="158"/>
      <c r="G83" s="159"/>
      <c r="I83" s="79"/>
      <c r="J83" s="79"/>
      <c r="K83" s="79"/>
      <c r="L83" s="79"/>
      <c r="M83" s="79"/>
    </row>
    <row r="84" spans="1:13" s="56" customFormat="1" ht="25.5">
      <c r="A84" s="1" t="s">
        <v>597</v>
      </c>
      <c r="B84" s="323" t="s">
        <v>275</v>
      </c>
      <c r="C84" s="32" t="str">
        <f>VLOOKUP(B84,'CPOS 175'!$A$9:$G4526,3,FALSE)</f>
        <v>Peitoril e/ou soleira em granito, espessura de 2 cm e largura de 21 até 30 cm</v>
      </c>
      <c r="D84" s="66" t="str">
        <f>VLOOKUP(B84,'CPOS 175'!$A$11:$G4526,4,FALSE)</f>
        <v>m</v>
      </c>
      <c r="E84" s="158">
        <v>172</v>
      </c>
      <c r="F84" s="158"/>
      <c r="G84" s="159"/>
      <c r="I84" s="79"/>
      <c r="J84" s="79"/>
      <c r="K84" s="79"/>
      <c r="L84" s="79"/>
      <c r="M84" s="79"/>
    </row>
    <row r="85" spans="1:13" s="56" customFormat="1">
      <c r="A85" s="1" t="s">
        <v>598</v>
      </c>
      <c r="B85" s="323" t="s">
        <v>438</v>
      </c>
      <c r="C85" s="32" t="str">
        <f>VLOOKUP(B85,'CPOS 175'!$A$9:$G4527,3,FALSE)</f>
        <v>Porta de abrir em tela ondulada de aço galvanizado, completa</v>
      </c>
      <c r="D85" s="66" t="str">
        <f>VLOOKUP(B85,'CPOS 175'!$A$11:$G4527,4,FALSE)</f>
        <v>m²</v>
      </c>
      <c r="E85" s="158">
        <v>53.37</v>
      </c>
      <c r="F85" s="158"/>
      <c r="G85" s="159"/>
      <c r="I85" s="79"/>
      <c r="J85" s="79"/>
      <c r="K85" s="79"/>
      <c r="L85" s="79"/>
      <c r="M85" s="79"/>
    </row>
    <row r="86" spans="1:13" s="13" customFormat="1" ht="25.5">
      <c r="A86" s="1" t="s">
        <v>151</v>
      </c>
      <c r="B86" s="323" t="s">
        <v>440</v>
      </c>
      <c r="C86" s="32" t="str">
        <f>VLOOKUP(B86,'CPOS 175'!$A$9:$G4528,3,FALSE)</f>
        <v>Alambrado em tela de aço galvanizado de 2´, montantes metálicos retos</v>
      </c>
      <c r="D86" s="66" t="str">
        <f>VLOOKUP(B86,'CPOS 175'!$A$11:$G4528,4,FALSE)</f>
        <v>m²</v>
      </c>
      <c r="E86" s="158">
        <v>71.819999999999993</v>
      </c>
      <c r="F86" s="158"/>
      <c r="G86" s="159"/>
      <c r="I86" s="302"/>
      <c r="J86" s="302"/>
      <c r="K86" s="302"/>
      <c r="L86" s="302"/>
      <c r="M86" s="302"/>
    </row>
    <row r="87" spans="1:13" s="56" customFormat="1">
      <c r="A87" s="1" t="s">
        <v>152</v>
      </c>
      <c r="B87" s="323" t="s">
        <v>648</v>
      </c>
      <c r="C87" s="32" t="str">
        <f>VLOOKUP(B87,'CPOS 175'!$A$9:$G4529,3,FALSE)</f>
        <v>Vidro liso laminado incolor de 8 mm</v>
      </c>
      <c r="D87" s="66" t="str">
        <f>VLOOKUP(B87,'CPOS 175'!$A$11:$G4529,4,FALSE)</f>
        <v>m²</v>
      </c>
      <c r="E87" s="158">
        <v>152.83000000000001</v>
      </c>
      <c r="F87" s="158"/>
      <c r="G87" s="159"/>
      <c r="I87" s="79"/>
      <c r="J87" s="79"/>
      <c r="K87" s="79"/>
      <c r="L87" s="79"/>
      <c r="M87" s="79"/>
    </row>
    <row r="88" spans="1:13" s="80" customFormat="1">
      <c r="A88" s="1"/>
      <c r="B88" s="160"/>
      <c r="C88" s="32"/>
      <c r="D88" s="66"/>
      <c r="E88" s="30"/>
      <c r="F88" s="30"/>
      <c r="G88" s="57"/>
      <c r="I88" s="79"/>
      <c r="J88" s="79"/>
      <c r="K88" s="79"/>
      <c r="L88" s="79"/>
      <c r="M88" s="79"/>
    </row>
    <row r="89" spans="1:13" s="80" customFormat="1">
      <c r="A89" s="3" t="s">
        <v>279</v>
      </c>
      <c r="B89" s="45"/>
      <c r="C89" s="36" t="s">
        <v>535</v>
      </c>
      <c r="D89" s="65"/>
      <c r="E89" s="46"/>
      <c r="F89" s="46"/>
      <c r="G89" s="58"/>
      <c r="I89" s="79"/>
      <c r="J89" s="79"/>
      <c r="K89" s="79"/>
      <c r="L89" s="79"/>
      <c r="M89" s="79"/>
    </row>
    <row r="90" spans="1:13" s="13" customFormat="1" ht="25.5">
      <c r="A90" s="1" t="s">
        <v>599</v>
      </c>
      <c r="B90" s="325" t="s">
        <v>278</v>
      </c>
      <c r="C90" s="32" t="str">
        <f>VLOOKUP(B90,'CPOS 175'!$A$9:$G4532,3,FALSE)</f>
        <v>Impermeabilização com cimento cristalizante para umidade e água de percolação</v>
      </c>
      <c r="D90" s="66" t="str">
        <f>VLOOKUP(B90,'CPOS 175'!$A$11:$G4532,4,FALSE)</f>
        <v>m²</v>
      </c>
      <c r="E90" s="158">
        <v>182.22923</v>
      </c>
      <c r="F90" s="196"/>
      <c r="G90" s="159"/>
      <c r="I90" s="302"/>
      <c r="J90" s="302"/>
      <c r="K90" s="302"/>
      <c r="L90" s="302"/>
      <c r="M90" s="302"/>
    </row>
    <row r="91" spans="1:13" s="11" customFormat="1">
      <c r="A91" s="1"/>
      <c r="B91" s="31"/>
      <c r="C91" s="32"/>
      <c r="D91" s="66"/>
      <c r="E91" s="30"/>
      <c r="F91" s="30"/>
      <c r="G91" s="57"/>
      <c r="I91" s="300"/>
      <c r="J91" s="300"/>
      <c r="K91" s="300"/>
      <c r="L91" s="300"/>
      <c r="M91" s="300"/>
    </row>
    <row r="92" spans="1:13" s="11" customFormat="1">
      <c r="A92" s="3" t="s">
        <v>468</v>
      </c>
      <c r="B92" s="45"/>
      <c r="C92" s="36" t="s">
        <v>47</v>
      </c>
      <c r="D92" s="65"/>
      <c r="E92" s="46"/>
      <c r="F92" s="46"/>
      <c r="G92" s="58"/>
      <c r="I92" s="300"/>
      <c r="J92" s="300"/>
      <c r="K92" s="300"/>
      <c r="L92" s="300"/>
      <c r="M92" s="300"/>
    </row>
    <row r="93" spans="1:13" s="56" customFormat="1">
      <c r="A93" s="1" t="s">
        <v>600</v>
      </c>
      <c r="B93" s="326" t="s">
        <v>8295</v>
      </c>
      <c r="C93" s="32" t="str">
        <f>VLOOKUP(B93,'CPOS 175'!$A$9:$G4535,3,FALSE)</f>
        <v>Esmalte à base água em superfície metálica, inclusive preparo</v>
      </c>
      <c r="D93" s="66" t="str">
        <f>VLOOKUP(B93,'CPOS 175'!$A$11:$G4535,4,FALSE)</f>
        <v>m²</v>
      </c>
      <c r="E93" s="158">
        <v>245</v>
      </c>
      <c r="F93" s="158"/>
      <c r="G93" s="159"/>
      <c r="I93" s="79"/>
      <c r="J93" s="79"/>
      <c r="K93" s="79"/>
      <c r="L93" s="79"/>
      <c r="M93" s="79"/>
    </row>
    <row r="94" spans="1:13" s="56" customFormat="1">
      <c r="A94" s="1" t="s">
        <v>601</v>
      </c>
      <c r="B94" s="191"/>
      <c r="C94" s="32" t="s">
        <v>497</v>
      </c>
      <c r="D94" s="66" t="s">
        <v>63</v>
      </c>
      <c r="E94" s="158">
        <v>7938.78</v>
      </c>
      <c r="F94" s="158"/>
      <c r="G94" s="159"/>
      <c r="I94" s="79"/>
      <c r="J94" s="79"/>
      <c r="K94" s="79"/>
      <c r="L94" s="79"/>
      <c r="M94" s="79"/>
    </row>
    <row r="95" spans="1:13" s="80" customFormat="1">
      <c r="A95" s="1" t="s">
        <v>602</v>
      </c>
      <c r="B95" s="335" t="s">
        <v>529</v>
      </c>
      <c r="C95" s="32" t="str">
        <f>VLOOKUP(B95,'CPOS 175'!$A$9:$G4537,3,FALSE)</f>
        <v>Pintura com esmalte alquídico em estrutura metálica</v>
      </c>
      <c r="D95" s="66" t="str">
        <f>VLOOKUP(B95,'CPOS 175'!$A$11:$G4537,4,FALSE)</f>
        <v>kg</v>
      </c>
      <c r="E95" s="263">
        <v>794.88</v>
      </c>
      <c r="F95" s="158"/>
      <c r="G95" s="264"/>
      <c r="I95" s="79"/>
      <c r="J95" s="79"/>
      <c r="K95" s="79"/>
      <c r="L95" s="79"/>
      <c r="M95" s="79"/>
    </row>
    <row r="96" spans="1:13" s="80" customFormat="1">
      <c r="A96" s="1" t="s">
        <v>163</v>
      </c>
      <c r="B96" s="262" t="s">
        <v>650</v>
      </c>
      <c r="C96" s="32" t="str">
        <f>VLOOKUP(B96,'CPOS 175'!$A$9:$G4538,3,FALSE)</f>
        <v>Limpeza de superfície com hidrojateamento</v>
      </c>
      <c r="D96" s="66" t="str">
        <f>VLOOKUP(B96,'CPOS 175'!$A$11:$G4538,4,FALSE)</f>
        <v>m²</v>
      </c>
      <c r="E96" s="263">
        <v>7938.78</v>
      </c>
      <c r="F96" s="158"/>
      <c r="G96" s="264"/>
      <c r="I96" s="79"/>
      <c r="J96" s="79"/>
      <c r="K96" s="79"/>
      <c r="L96" s="79"/>
      <c r="M96" s="79"/>
    </row>
    <row r="97" spans="1:13" s="80" customFormat="1">
      <c r="A97" s="1"/>
      <c r="B97" s="31"/>
      <c r="C97" s="32"/>
      <c r="D97" s="66"/>
      <c r="E97" s="30"/>
      <c r="F97" s="30"/>
      <c r="G97" s="57"/>
      <c r="I97" s="79"/>
      <c r="J97" s="79"/>
      <c r="K97" s="79"/>
      <c r="L97" s="79"/>
      <c r="M97" s="79"/>
    </row>
    <row r="98" spans="1:13" s="56" customFormat="1">
      <c r="A98" s="3" t="s">
        <v>469</v>
      </c>
      <c r="B98" s="45"/>
      <c r="C98" s="36" t="s">
        <v>61</v>
      </c>
      <c r="D98" s="65"/>
      <c r="E98" s="46"/>
      <c r="F98" s="46"/>
      <c r="G98" s="58"/>
      <c r="I98" s="79"/>
      <c r="J98" s="79"/>
      <c r="K98" s="79"/>
      <c r="L98" s="79"/>
      <c r="M98" s="79"/>
    </row>
    <row r="99" spans="1:13" s="56" customFormat="1" ht="25.5">
      <c r="A99" s="70" t="s">
        <v>6</v>
      </c>
      <c r="B99" s="326" t="s">
        <v>428</v>
      </c>
      <c r="C99" s="32" t="str">
        <f>VLOOKUP(B99,'CPOS 175'!$A$9:$G4541,3,FALSE)</f>
        <v>Grupo gerador com potência de 460/434 kVA, variação de + ou - 10% - completo</v>
      </c>
      <c r="D99" s="66" t="str">
        <f>VLOOKUP(B99,'CPOS 175'!$A$11:$G4541,4,FALSE)</f>
        <v>un</v>
      </c>
      <c r="E99" s="158">
        <v>2</v>
      </c>
      <c r="F99" s="158"/>
      <c r="G99" s="159"/>
      <c r="I99" s="79"/>
      <c r="J99" s="79"/>
      <c r="K99" s="79"/>
      <c r="L99" s="79"/>
      <c r="M99" s="79"/>
    </row>
    <row r="100" spans="1:13" s="10" customFormat="1" ht="25.5">
      <c r="A100" s="70" t="s">
        <v>603</v>
      </c>
      <c r="B100" s="326" t="s">
        <v>652</v>
      </c>
      <c r="C100" s="32" t="str">
        <f>VLOOKUP(B100,'CPOS 175'!$A$9:$G4542,3,FALSE)</f>
        <v>Cabo de cobre flexível de 240 mm², isolamento 0,6/1kV - isolação HEPR 90°C</v>
      </c>
      <c r="D100" s="66" t="str">
        <f>VLOOKUP(B100,'CPOS 175'!$A$11:$G4542,4,FALSE)</f>
        <v>m</v>
      </c>
      <c r="E100" s="158">
        <v>3868</v>
      </c>
      <c r="F100" s="158"/>
      <c r="G100" s="159"/>
      <c r="I100" s="299"/>
      <c r="J100" s="299"/>
      <c r="K100" s="299"/>
      <c r="L100" s="299"/>
      <c r="M100" s="299"/>
    </row>
    <row r="101" spans="1:13" s="10" customFormat="1" ht="25.5">
      <c r="A101" s="70" t="s">
        <v>604</v>
      </c>
      <c r="B101" s="326" t="s">
        <v>331</v>
      </c>
      <c r="C101" s="32" t="str">
        <f>VLOOKUP(B101,'CPOS 175'!$A$9:$G4543,3,FALSE)</f>
        <v>Cabo de cobre flexível de 185 mm², isolamento 0,6/1kV - isolação HEPR 90°C</v>
      </c>
      <c r="D101" s="66" t="str">
        <f>VLOOKUP(B101,'CPOS 175'!$A$11:$G4543,4,FALSE)</f>
        <v>m</v>
      </c>
      <c r="E101" s="158">
        <v>2246</v>
      </c>
      <c r="F101" s="158"/>
      <c r="G101" s="159"/>
      <c r="I101" s="299"/>
      <c r="J101" s="299"/>
      <c r="K101" s="299"/>
      <c r="L101" s="299"/>
      <c r="M101" s="299"/>
    </row>
    <row r="102" spans="1:13" s="56" customFormat="1" ht="25.5">
      <c r="A102" s="70" t="s">
        <v>605</v>
      </c>
      <c r="B102" s="326" t="s">
        <v>333</v>
      </c>
      <c r="C102" s="32" t="str">
        <f>VLOOKUP(B102,'CPOS 175'!$A$9:$G4544,3,FALSE)</f>
        <v>Cabo de cobre flexível de 150 mm², isolamento 0,6/1 kV - isolação HEPR 90°C</v>
      </c>
      <c r="D102" s="66" t="str">
        <f>VLOOKUP(B102,'CPOS 175'!$A$11:$G4544,4,FALSE)</f>
        <v>m</v>
      </c>
      <c r="E102" s="158">
        <v>1680</v>
      </c>
      <c r="F102" s="158"/>
      <c r="G102" s="159"/>
      <c r="I102" s="79"/>
      <c r="J102" s="79"/>
      <c r="K102" s="79"/>
      <c r="L102" s="79"/>
      <c r="M102" s="79"/>
    </row>
    <row r="103" spans="1:13" s="56" customFormat="1" ht="25.5">
      <c r="A103" s="70" t="s">
        <v>7</v>
      </c>
      <c r="B103" s="326" t="s">
        <v>335</v>
      </c>
      <c r="C103" s="32" t="str">
        <f>VLOOKUP(B103,'CPOS 175'!$A$9:$G4545,3,FALSE)</f>
        <v>Cabo de cobre flexível de 120 mm², isolamento 0,6/1kV - isolação HEPR 90°C</v>
      </c>
      <c r="D103" s="66" t="str">
        <f>VLOOKUP(B103,'CPOS 175'!$A$11:$G4545,4,FALSE)</f>
        <v>m</v>
      </c>
      <c r="E103" s="158">
        <v>1326</v>
      </c>
      <c r="F103" s="158"/>
      <c r="G103" s="159"/>
      <c r="I103" s="79"/>
      <c r="J103" s="79"/>
      <c r="K103" s="79"/>
      <c r="L103" s="79"/>
      <c r="M103" s="79"/>
    </row>
    <row r="104" spans="1:13" s="56" customFormat="1" ht="25.5">
      <c r="A104" s="70" t="s">
        <v>77</v>
      </c>
      <c r="B104" s="326" t="s">
        <v>337</v>
      </c>
      <c r="C104" s="32" t="str">
        <f>VLOOKUP(B104,'CPOS 175'!$A$9:$G4546,3,FALSE)</f>
        <v>Cabo de cobre flexível de 95 mm², isolamento 0,6/1kV - isolação HEPR 90°C</v>
      </c>
      <c r="D104" s="66" t="str">
        <f>VLOOKUP(B104,'CPOS 175'!$A$11:$G4546,4,FALSE)</f>
        <v>m</v>
      </c>
      <c r="E104" s="158">
        <v>1326</v>
      </c>
      <c r="F104" s="158"/>
      <c r="G104" s="159"/>
      <c r="I104" s="79"/>
      <c r="J104" s="79"/>
      <c r="K104" s="79"/>
      <c r="L104" s="79"/>
      <c r="M104" s="79"/>
    </row>
    <row r="105" spans="1:13" s="56" customFormat="1" ht="25.5">
      <c r="A105" s="70" t="s">
        <v>78</v>
      </c>
      <c r="B105" s="326" t="s">
        <v>339</v>
      </c>
      <c r="C105" s="32" t="str">
        <f>VLOOKUP(B105,'CPOS 175'!$A$9:$G4547,3,FALSE)</f>
        <v>Cabo de cobre flexível de 70 mm², isolamento 0,6/1kV - isolação HEPR 90°C</v>
      </c>
      <c r="D105" s="66" t="str">
        <f>VLOOKUP(B105,'CPOS 175'!$A$11:$G4547,4,FALSE)</f>
        <v>m</v>
      </c>
      <c r="E105" s="158">
        <v>36</v>
      </c>
      <c r="F105" s="158"/>
      <c r="G105" s="159"/>
      <c r="I105" s="79"/>
      <c r="J105" s="79"/>
      <c r="K105" s="79"/>
      <c r="L105" s="79"/>
      <c r="M105" s="79"/>
    </row>
    <row r="106" spans="1:13" s="56" customFormat="1" ht="25.5">
      <c r="A106" s="70" t="s">
        <v>79</v>
      </c>
      <c r="B106" s="326" t="s">
        <v>341</v>
      </c>
      <c r="C106" s="32" t="str">
        <f>VLOOKUP(B106,'CPOS 175'!$A$9:$G4548,3,FALSE)</f>
        <v>Cabo de cobre flexível de 50 mm², isolamento 0,6/1kV - isolação HEPR 90°C</v>
      </c>
      <c r="D106" s="66" t="str">
        <f>VLOOKUP(B106,'CPOS 175'!$A$11:$G4548,4,FALSE)</f>
        <v>m</v>
      </c>
      <c r="E106" s="158">
        <v>26</v>
      </c>
      <c r="F106" s="158"/>
      <c r="G106" s="159"/>
      <c r="I106" s="79"/>
      <c r="J106" s="79"/>
      <c r="K106" s="79"/>
      <c r="L106" s="79"/>
      <c r="M106" s="79"/>
    </row>
    <row r="107" spans="1:13" s="56" customFormat="1" ht="25.5">
      <c r="A107" s="70" t="s">
        <v>8</v>
      </c>
      <c r="B107" s="325" t="s">
        <v>343</v>
      </c>
      <c r="C107" s="32" t="str">
        <f>VLOOKUP(B107,'CPOS 175'!$A$9:$G4549,3,FALSE)</f>
        <v>Cabo de cobre flexível de 35 mm², isolamento 0,6/1kV - isolação HEPR 90°C</v>
      </c>
      <c r="D107" s="66" t="str">
        <f>VLOOKUP(B107,'CPOS 175'!$A$11:$G4549,4,FALSE)</f>
        <v>m</v>
      </c>
      <c r="E107" s="158">
        <v>140</v>
      </c>
      <c r="F107" s="158"/>
      <c r="G107" s="159"/>
      <c r="I107" s="79"/>
      <c r="J107" s="79"/>
      <c r="K107" s="79"/>
      <c r="L107" s="79"/>
      <c r="M107" s="79"/>
    </row>
    <row r="108" spans="1:13" s="56" customFormat="1" ht="25.5">
      <c r="A108" s="70" t="s">
        <v>87</v>
      </c>
      <c r="B108" s="325" t="s">
        <v>345</v>
      </c>
      <c r="C108" s="32" t="str">
        <f>VLOOKUP(B108,'CPOS 175'!$A$9:$G4550,3,FALSE)</f>
        <v>Cabo de cobre flexível de 25 mm², isolamento 0,6/1kV - isolação HEPR 90°C</v>
      </c>
      <c r="D108" s="66" t="str">
        <f>VLOOKUP(B108,'CPOS 175'!$A$11:$G4550,4,FALSE)</f>
        <v>m</v>
      </c>
      <c r="E108" s="158">
        <v>2200</v>
      </c>
      <c r="F108" s="158"/>
      <c r="G108" s="159"/>
      <c r="I108" s="79"/>
      <c r="J108" s="79"/>
      <c r="K108" s="79"/>
      <c r="L108" s="79"/>
      <c r="M108" s="79"/>
    </row>
    <row r="109" spans="1:13" s="56" customFormat="1">
      <c r="A109" s="70" t="s">
        <v>95</v>
      </c>
      <c r="B109" s="370" t="s">
        <v>4829</v>
      </c>
      <c r="C109" s="32" t="e">
        <f>VLOOKUP(B109,'CPOS 175'!$A$9:$G4551,3,FALSE)</f>
        <v>#N/A</v>
      </c>
      <c r="D109" s="66" t="e">
        <f>VLOOKUP(B109,'CPOS 175'!$A$11:$G4551,4,FALSE)</f>
        <v>#N/A</v>
      </c>
      <c r="E109" s="158">
        <f>1940+5640</f>
        <v>7580</v>
      </c>
      <c r="F109" s="158"/>
      <c r="G109" s="159"/>
      <c r="I109" s="79"/>
      <c r="J109" s="79"/>
      <c r="K109" s="79"/>
      <c r="L109" s="79"/>
      <c r="M109" s="79"/>
    </row>
    <row r="110" spans="1:13" s="11" customFormat="1" ht="25.5">
      <c r="A110" s="70" t="s">
        <v>96</v>
      </c>
      <c r="B110" s="336" t="s">
        <v>348</v>
      </c>
      <c r="C110" s="32" t="str">
        <f>VLOOKUP(B110,'CPOS 175'!$A$9:$G4552,3,FALSE)</f>
        <v>Cabo de cobre flexível de 10 mm², isolamento 0,6/1kV - isolação HEPR 90°C</v>
      </c>
      <c r="D110" s="66" t="str">
        <f>VLOOKUP(B110,'CPOS 175'!$A$11:$G4552,4,FALSE)</f>
        <v>m</v>
      </c>
      <c r="E110" s="158">
        <v>3400</v>
      </c>
      <c r="F110" s="158"/>
      <c r="G110" s="159"/>
      <c r="I110" s="300"/>
      <c r="J110" s="300"/>
      <c r="K110" s="300"/>
      <c r="L110" s="300"/>
      <c r="M110" s="300"/>
    </row>
    <row r="111" spans="1:13" s="11" customFormat="1" ht="25.5">
      <c r="A111" s="70" t="s">
        <v>97</v>
      </c>
      <c r="B111" s="326" t="s">
        <v>350</v>
      </c>
      <c r="C111" s="32" t="str">
        <f>VLOOKUP(B111,'CPOS 175'!$A$9:$G4553,3,FALSE)</f>
        <v>Cabo de cobre flexível de 6 mm², isolamento 0,6/1kV - isolação HEPR 90°C</v>
      </c>
      <c r="D111" s="66" t="str">
        <f>VLOOKUP(B111,'CPOS 175'!$A$11:$G4553,4,FALSE)</f>
        <v>m</v>
      </c>
      <c r="E111" s="158">
        <v>200</v>
      </c>
      <c r="F111" s="158"/>
      <c r="G111" s="159"/>
      <c r="I111" s="300"/>
      <c r="J111" s="300"/>
      <c r="K111" s="300"/>
      <c r="L111" s="300"/>
      <c r="M111" s="300"/>
    </row>
    <row r="112" spans="1:13" s="11" customFormat="1" ht="25.5">
      <c r="A112" s="70" t="s">
        <v>98</v>
      </c>
      <c r="B112" s="326" t="s">
        <v>4706</v>
      </c>
      <c r="C112" s="32" t="str">
        <f>VLOOKUP(B112,'CPOS 175'!$A$9:$G4554,3,FALSE)</f>
        <v>Cabo de cobre de 50 mm², isolamento 8,7/15 kV - isolação EPR 90°C</v>
      </c>
      <c r="D112" s="66" t="str">
        <f>VLOOKUP(B112,'CPOS 175'!$A$11:$G4554,4,FALSE)</f>
        <v>m</v>
      </c>
      <c r="E112" s="158">
        <v>1164</v>
      </c>
      <c r="F112" s="158"/>
      <c r="G112" s="159"/>
      <c r="I112" s="300"/>
      <c r="J112" s="300"/>
      <c r="K112" s="300"/>
      <c r="L112" s="300"/>
      <c r="M112" s="300"/>
    </row>
    <row r="113" spans="1:13" s="11" customFormat="1" ht="25.5">
      <c r="A113" s="70" t="s">
        <v>99</v>
      </c>
      <c r="B113" s="326" t="s">
        <v>351</v>
      </c>
      <c r="C113" s="32" t="str">
        <f>VLOOKUP(B113,'CPOS 175'!$A$9:$G4555,3,FALSE)</f>
        <v>Cabo de cobre flexível de 10 mm², isolamento 750 V - isolação LSHF/A 70°C - baixa emissão de fumaça e gases</v>
      </c>
      <c r="D113" s="66" t="str">
        <f>VLOOKUP(B113,'CPOS 175'!$A$11:$G4555,4,FALSE)</f>
        <v>m</v>
      </c>
      <c r="E113" s="158">
        <v>1840</v>
      </c>
      <c r="F113" s="158"/>
      <c r="G113" s="159"/>
      <c r="I113" s="300"/>
      <c r="J113" s="300"/>
      <c r="K113" s="300"/>
      <c r="L113" s="300"/>
      <c r="M113" s="300"/>
    </row>
    <row r="114" spans="1:13" s="11" customFormat="1" ht="33.75" customHeight="1">
      <c r="A114" s="70" t="s">
        <v>100</v>
      </c>
      <c r="B114" s="326" t="s">
        <v>352</v>
      </c>
      <c r="C114" s="32" t="str">
        <f>VLOOKUP(B114,'CPOS 175'!$A$9:$G4556,3,FALSE)</f>
        <v>Cabo de cobre flexível de 6 mm², isolamento 750 V - isolação LSHF/A 70°C - baixa emissão de fumaça e gases</v>
      </c>
      <c r="D114" s="66" t="str">
        <f>VLOOKUP(B114,'CPOS 175'!$A$11:$G4556,4,FALSE)</f>
        <v>m</v>
      </c>
      <c r="E114" s="158">
        <v>2350</v>
      </c>
      <c r="F114" s="158"/>
      <c r="G114" s="159"/>
      <c r="I114" s="300"/>
      <c r="J114" s="300"/>
      <c r="K114" s="300"/>
      <c r="L114" s="300"/>
      <c r="M114" s="300"/>
    </row>
    <row r="115" spans="1:13" s="11" customFormat="1" ht="39" customHeight="1">
      <c r="A115" s="70" t="s">
        <v>435</v>
      </c>
      <c r="B115" s="326" t="s">
        <v>353</v>
      </c>
      <c r="C115" s="32" t="str">
        <f>VLOOKUP(B115,'CPOS 175'!$A$9:$G4557,3,FALSE)</f>
        <v>Cabo de cobre flexível de 4 mm², isolamento 750 V - isolação LSHF/A 70°C - baixa emissão de fumaça e gases</v>
      </c>
      <c r="D115" s="66" t="str">
        <f>VLOOKUP(B115,'CPOS 175'!$A$11:$G4557,4,FALSE)</f>
        <v>m</v>
      </c>
      <c r="E115" s="158">
        <v>3650</v>
      </c>
      <c r="F115" s="158"/>
      <c r="G115" s="159"/>
      <c r="I115" s="300"/>
      <c r="J115" s="300"/>
      <c r="K115" s="300"/>
      <c r="L115" s="300"/>
      <c r="M115" s="300"/>
    </row>
    <row r="116" spans="1:13" s="11" customFormat="1" ht="33" customHeight="1">
      <c r="A116" s="70" t="s">
        <v>101</v>
      </c>
      <c r="B116" s="326" t="s">
        <v>354</v>
      </c>
      <c r="C116" s="32" t="str">
        <f>VLOOKUP(B116,'CPOS 175'!$A$9:$G4558,3,FALSE)</f>
        <v>Cabo de cobre flexível de 2,5 mm², isolamento 750 V - isolação LSHF/A 70°C - baixa emissão de fumaça e gases</v>
      </c>
      <c r="D116" s="66" t="str">
        <f>VLOOKUP(B116,'CPOS 175'!$A$11:$G4558,4,FALSE)</f>
        <v>m</v>
      </c>
      <c r="E116" s="158">
        <v>35000</v>
      </c>
      <c r="F116" s="158"/>
      <c r="G116" s="159"/>
      <c r="I116" s="300"/>
      <c r="J116" s="300"/>
      <c r="K116" s="300"/>
      <c r="L116" s="300"/>
      <c r="M116" s="300"/>
    </row>
    <row r="117" spans="1:13" s="11" customFormat="1" ht="33" customHeight="1">
      <c r="A117" s="70" t="s">
        <v>102</v>
      </c>
      <c r="B117" s="326" t="s">
        <v>355</v>
      </c>
      <c r="C117" s="32" t="str">
        <f>VLOOKUP(B117,'CPOS 175'!$A$9:$G4559,3,FALSE)</f>
        <v>Cabo de cobre flexível de 1,5 mm², isolamento 750 V - isolação LSHF/A 70°C - baixa emissão de fumaça e gases</v>
      </c>
      <c r="D117" s="66" t="str">
        <f>VLOOKUP(B117,'CPOS 175'!$A$11:$G4559,4,FALSE)</f>
        <v>m</v>
      </c>
      <c r="E117" s="158">
        <v>8650</v>
      </c>
      <c r="F117" s="158"/>
      <c r="G117" s="159"/>
      <c r="I117" s="300"/>
      <c r="J117" s="300"/>
      <c r="K117" s="300"/>
      <c r="L117" s="300"/>
      <c r="M117" s="300"/>
    </row>
    <row r="118" spans="1:13" s="11" customFormat="1" ht="35.25" customHeight="1">
      <c r="A118" s="70" t="s">
        <v>103</v>
      </c>
      <c r="B118" s="326" t="s">
        <v>5217</v>
      </c>
      <c r="C118" s="32" t="str">
        <f>VLOOKUP(B118,'CPOS 175'!$A$9:$G4560,3,FALSE)</f>
        <v>Poste telecônico curvo em aço SAE 1010/1020 galvanizado a fogo, altura de 8,00 m</v>
      </c>
      <c r="D118" s="66" t="str">
        <f>VLOOKUP(B118,'CPOS 175'!$A$11:$G4560,4,FALSE)</f>
        <v>un</v>
      </c>
      <c r="E118" s="158">
        <v>72</v>
      </c>
      <c r="F118" s="158"/>
      <c r="G118" s="159"/>
      <c r="I118" s="300"/>
      <c r="J118" s="300"/>
      <c r="K118" s="300"/>
      <c r="L118" s="300"/>
      <c r="M118" s="300"/>
    </row>
    <row r="119" spans="1:13" s="11" customFormat="1" ht="25.5">
      <c r="A119" s="70" t="s">
        <v>104</v>
      </c>
      <c r="B119" s="326" t="s">
        <v>442</v>
      </c>
      <c r="C119" s="32" t="str">
        <f>VLOOKUP(B119,'CPOS 175'!$A$9:$G4561,3,FALSE)</f>
        <v>Braço em tubo de ferro galvanizado de 1´ x 1,00 m para fixação de uma luminária</v>
      </c>
      <c r="D119" s="66" t="str">
        <f>VLOOKUP(B119,'CPOS 175'!$A$11:$G4561,4,FALSE)</f>
        <v>un</v>
      </c>
      <c r="E119" s="158">
        <v>101</v>
      </c>
      <c r="F119" s="158"/>
      <c r="G119" s="159"/>
      <c r="I119" s="300"/>
      <c r="J119" s="300"/>
      <c r="K119" s="300"/>
      <c r="L119" s="300"/>
      <c r="M119" s="300"/>
    </row>
    <row r="120" spans="1:13" s="11" customFormat="1">
      <c r="A120" s="70" t="s">
        <v>606</v>
      </c>
      <c r="B120" s="326" t="s">
        <v>430</v>
      </c>
      <c r="C120" s="32" t="str">
        <f>VLOOKUP(B120,'CPOS 175'!$A$9:$G4562,3,FALSE)</f>
        <v>Luminária fechada para iluminação pública tipo pétala pequena</v>
      </c>
      <c r="D120" s="66" t="str">
        <f>VLOOKUP(B120,'CPOS 175'!$A$11:$G4562,4,FALSE)</f>
        <v>un</v>
      </c>
      <c r="E120" s="158">
        <v>101</v>
      </c>
      <c r="F120" s="158"/>
      <c r="G120" s="159"/>
      <c r="I120" s="300"/>
      <c r="J120" s="300"/>
      <c r="K120" s="300"/>
      <c r="L120" s="300"/>
      <c r="M120" s="300"/>
    </row>
    <row r="121" spans="1:13" s="11" customFormat="1">
      <c r="A121" s="70" t="s">
        <v>105</v>
      </c>
      <c r="B121" s="336" t="s">
        <v>434</v>
      </c>
      <c r="C121" s="32" t="str">
        <f>VLOOKUP(B121,'CPOS 175'!$A$9:$G4563,3,FALSE)</f>
        <v>Lâmpada de vapor metálico elipsoidal, base E40 de 250 W</v>
      </c>
      <c r="D121" s="66" t="str">
        <f>VLOOKUP(B121,'CPOS 175'!$A$11:$G4563,4,FALSE)</f>
        <v>un</v>
      </c>
      <c r="E121" s="158">
        <v>101</v>
      </c>
      <c r="F121" s="158"/>
      <c r="G121" s="159"/>
      <c r="I121" s="300"/>
      <c r="J121" s="300"/>
      <c r="K121" s="300"/>
      <c r="L121" s="300"/>
      <c r="M121" s="300"/>
    </row>
    <row r="122" spans="1:13" s="11" customFormat="1" ht="25.5">
      <c r="A122" s="70" t="s">
        <v>106</v>
      </c>
      <c r="B122" s="326" t="s">
        <v>432</v>
      </c>
      <c r="C122" s="32" t="str">
        <f>VLOOKUP(B122,'CPOS 175'!$A$9:$G4564,3,FALSE)</f>
        <v>Reator eletromagnético de alto fator de potência, para lâmpada vapor metálico 150 W / 220 V</v>
      </c>
      <c r="D122" s="66" t="str">
        <f>VLOOKUP(B122,'CPOS 175'!$A$11:$G4564,4,FALSE)</f>
        <v>un</v>
      </c>
      <c r="E122" s="158">
        <v>101</v>
      </c>
      <c r="F122" s="158"/>
      <c r="G122" s="159"/>
      <c r="I122" s="300"/>
      <c r="J122" s="300"/>
      <c r="K122" s="300"/>
      <c r="L122" s="300"/>
      <c r="M122" s="300"/>
    </row>
    <row r="123" spans="1:13" s="11" customFormat="1" ht="25.5">
      <c r="A123" s="70" t="s">
        <v>107</v>
      </c>
      <c r="B123" s="326" t="s">
        <v>356</v>
      </c>
      <c r="C123" s="32" t="str">
        <f>VLOOKUP(B123,'CPOS 175'!$A$9:$G4570,3,FALSE)</f>
        <v>Eletroduto corrugado em polietileno de alta densidade, DN= 30 mm, com acessórios</v>
      </c>
      <c r="D123" s="66" t="str">
        <f>VLOOKUP(B123,'CPOS 175'!$A$11:$G4570,4,FALSE)</f>
        <v>m</v>
      </c>
      <c r="E123" s="158">
        <v>1200</v>
      </c>
      <c r="F123" s="158"/>
      <c r="G123" s="159"/>
      <c r="I123" s="300"/>
      <c r="J123" s="300"/>
      <c r="K123" s="300"/>
      <c r="L123" s="300"/>
      <c r="M123" s="300"/>
    </row>
    <row r="124" spans="1:13" s="11" customFormat="1" ht="25.5">
      <c r="A124" s="70" t="s">
        <v>108</v>
      </c>
      <c r="B124" s="326" t="s">
        <v>357</v>
      </c>
      <c r="C124" s="32" t="str">
        <f>VLOOKUP(B124,'CPOS 175'!$A$9:$G4571,3,FALSE)</f>
        <v>Eletroduto corrugado em polietileno de alta densidade, DN= 50 mm, com acessórios</v>
      </c>
      <c r="D124" s="66" t="str">
        <f>VLOOKUP(B124,'CPOS 175'!$A$11:$G4571,4,FALSE)</f>
        <v>m</v>
      </c>
      <c r="E124" s="158">
        <v>300</v>
      </c>
      <c r="F124" s="158"/>
      <c r="G124" s="159"/>
      <c r="I124" s="300"/>
      <c r="J124" s="300"/>
      <c r="K124" s="300"/>
      <c r="L124" s="300"/>
      <c r="M124" s="300"/>
    </row>
    <row r="125" spans="1:13" s="11" customFormat="1" ht="25.5">
      <c r="A125" s="70" t="s">
        <v>109</v>
      </c>
      <c r="B125" s="326" t="s">
        <v>358</v>
      </c>
      <c r="C125" s="32" t="str">
        <f>VLOOKUP(B125,'CPOS 175'!$A$9:$G4572,3,FALSE)</f>
        <v>Eletroduto corrugado em polietileno de alta densidade, DN= 75 mm, com acessórios</v>
      </c>
      <c r="D125" s="66" t="str">
        <f>VLOOKUP(B125,'CPOS 175'!$A$11:$G4572,4,FALSE)</f>
        <v>m</v>
      </c>
      <c r="E125" s="158">
        <v>200</v>
      </c>
      <c r="F125" s="158"/>
      <c r="G125" s="159"/>
      <c r="I125" s="300"/>
      <c r="J125" s="300"/>
      <c r="K125" s="300"/>
      <c r="L125" s="300"/>
      <c r="M125" s="300"/>
    </row>
    <row r="126" spans="1:13" s="11" customFormat="1" ht="25.5">
      <c r="A126" s="70" t="s">
        <v>110</v>
      </c>
      <c r="B126" s="326" t="s">
        <v>359</v>
      </c>
      <c r="C126" s="32" t="str">
        <f>VLOOKUP(B126,'CPOS 175'!$A$9:$G4573,3,FALSE)</f>
        <v>Caixa de passagem em alumínio fundido à prova de tempo, 300 x 300 mm</v>
      </c>
      <c r="D126" s="66" t="str">
        <f>VLOOKUP(B126,'CPOS 175'!$A$11:$G4573,4,FALSE)</f>
        <v>un</v>
      </c>
      <c r="E126" s="158">
        <v>100</v>
      </c>
      <c r="F126" s="158"/>
      <c r="G126" s="159"/>
      <c r="I126" s="300"/>
      <c r="J126" s="300"/>
      <c r="K126" s="300"/>
      <c r="L126" s="300"/>
      <c r="M126" s="300"/>
    </row>
    <row r="127" spans="1:13" s="11" customFormat="1" ht="14.25">
      <c r="A127" s="70" t="s">
        <v>111</v>
      </c>
      <c r="B127" s="334" t="s">
        <v>533</v>
      </c>
      <c r="C127" s="32" t="str">
        <f>VLOOKUP(B127,'CPOS 175'!$A$9:$G4574,3,FALSE)</f>
        <v>Relé fotoelétrico 50/60 Hz, 110/220 V, 1200 VA, completo</v>
      </c>
      <c r="D127" s="66" t="str">
        <f>VLOOKUP(B127,'CPOS 175'!$A$11:$G4574,4,FALSE)</f>
        <v>un</v>
      </c>
      <c r="E127" s="200">
        <v>39</v>
      </c>
      <c r="F127" s="158"/>
      <c r="G127" s="159"/>
      <c r="I127" s="300"/>
      <c r="J127" s="300"/>
      <c r="K127" s="300"/>
      <c r="L127" s="300"/>
      <c r="M127" s="300"/>
    </row>
    <row r="128" spans="1:13" s="11" customFormat="1">
      <c r="A128" s="70" t="s">
        <v>112</v>
      </c>
      <c r="B128" s="326" t="s">
        <v>361</v>
      </c>
      <c r="C128" s="32" t="str">
        <f>VLOOKUP(B128,'CPOS 175'!$A$9:$G4575,3,FALSE)</f>
        <v>Eletroduto galvanizado, médio de 3/4´ - com acessórios</v>
      </c>
      <c r="D128" s="66" t="str">
        <f>VLOOKUP(B128,'CPOS 175'!$A$11:$G4575,4,FALSE)</f>
        <v>m</v>
      </c>
      <c r="E128" s="158">
        <v>2501</v>
      </c>
      <c r="F128" s="158"/>
      <c r="G128" s="159"/>
      <c r="I128" s="300"/>
      <c r="J128" s="300"/>
      <c r="K128" s="300"/>
      <c r="L128" s="300"/>
      <c r="M128" s="300"/>
    </row>
    <row r="129" spans="1:13" s="11" customFormat="1">
      <c r="A129" s="70" t="s">
        <v>113</v>
      </c>
      <c r="B129" s="326" t="s">
        <v>362</v>
      </c>
      <c r="C129" s="32" t="str">
        <f>VLOOKUP(B129,'CPOS 175'!$A$9:$G4576,3,FALSE)</f>
        <v>Vergalhão com rosca, porca e arruela de diâmetro 1/4´ (tirante)</v>
      </c>
      <c r="D129" s="66" t="str">
        <f>VLOOKUP(B129,'CPOS 175'!$A$11:$G4576,4,FALSE)</f>
        <v>m</v>
      </c>
      <c r="E129" s="158">
        <v>2000</v>
      </c>
      <c r="F129" s="158"/>
      <c r="G129" s="159"/>
      <c r="I129" s="300"/>
      <c r="J129" s="300"/>
      <c r="K129" s="300"/>
      <c r="L129" s="300"/>
      <c r="M129" s="300"/>
    </row>
    <row r="130" spans="1:13" s="11" customFormat="1" ht="25.5">
      <c r="A130" s="70" t="s">
        <v>114</v>
      </c>
      <c r="B130" s="326" t="s">
        <v>443</v>
      </c>
      <c r="C130" s="32" t="str">
        <f>VLOOKUP(B130,'CPOS 175'!$A$9:$G4577,3,FALSE)</f>
        <v>Perfilado perfurado 38 x 38 mm em chapa 14 pré-zincada, com acessórios</v>
      </c>
      <c r="D130" s="66" t="str">
        <f>VLOOKUP(B130,'CPOS 175'!$A$11:$G4577,4,FALSE)</f>
        <v>m</v>
      </c>
      <c r="E130" s="158">
        <v>1000</v>
      </c>
      <c r="F130" s="158"/>
      <c r="G130" s="159"/>
      <c r="I130" s="300"/>
      <c r="J130" s="300"/>
      <c r="K130" s="300"/>
      <c r="L130" s="300"/>
      <c r="M130" s="300"/>
    </row>
    <row r="131" spans="1:13" s="11" customFormat="1">
      <c r="A131" s="70" t="s">
        <v>115</v>
      </c>
      <c r="B131" s="326" t="s">
        <v>444</v>
      </c>
      <c r="C131" s="32" t="str">
        <f>VLOOKUP(B131,'CPOS 175'!$A$9:$G4578,3,FALSE)</f>
        <v>Eletrocalha lisa galvanizada a fogo, 200 x 50 mm, com acessórios</v>
      </c>
      <c r="D131" s="66" t="str">
        <f>VLOOKUP(B131,'CPOS 175'!$A$11:$G4578,4,FALSE)</f>
        <v>m</v>
      </c>
      <c r="E131" s="158">
        <v>500</v>
      </c>
      <c r="F131" s="158"/>
      <c r="G131" s="159"/>
      <c r="I131" s="300"/>
      <c r="J131" s="300"/>
      <c r="K131" s="300"/>
      <c r="L131" s="300"/>
      <c r="M131" s="300"/>
    </row>
    <row r="132" spans="1:13" s="11" customFormat="1">
      <c r="A132" s="70" t="s">
        <v>116</v>
      </c>
      <c r="B132" s="326" t="s">
        <v>363</v>
      </c>
      <c r="C132" s="32" t="str">
        <f>VLOOKUP(B132,'CPOS 175'!$A$9:$G4579,3,FALSE)</f>
        <v>Condulete metálico de 3/4´</v>
      </c>
      <c r="D132" s="66" t="str">
        <f>VLOOKUP(B132,'CPOS 175'!$A$11:$G4579,4,FALSE)</f>
        <v>cj</v>
      </c>
      <c r="E132" s="158">
        <v>500</v>
      </c>
      <c r="F132" s="158"/>
      <c r="G132" s="159"/>
      <c r="I132" s="300"/>
      <c r="J132" s="300"/>
      <c r="K132" s="300"/>
      <c r="L132" s="300"/>
      <c r="M132" s="300"/>
    </row>
    <row r="133" spans="1:13" s="11" customFormat="1" ht="25.5">
      <c r="A133" s="70" t="s">
        <v>117</v>
      </c>
      <c r="B133" s="325" t="s">
        <v>365</v>
      </c>
      <c r="C133" s="32" t="str">
        <f>VLOOKUP(B133,'CPOS 175'!$A$9:$G4580,3,FALSE)</f>
        <v>Eletroduto de PVC corrugado flexível reforçado, diâmetro externo de 25 mm</v>
      </c>
      <c r="D133" s="66" t="str">
        <f>VLOOKUP(B133,'CPOS 175'!$A$11:$G4580,4,FALSE)</f>
        <v>m</v>
      </c>
      <c r="E133" s="158">
        <v>1750</v>
      </c>
      <c r="F133" s="158"/>
      <c r="G133" s="159"/>
      <c r="I133" s="300"/>
      <c r="J133" s="300"/>
      <c r="K133" s="300"/>
      <c r="L133" s="300"/>
      <c r="M133" s="300"/>
    </row>
    <row r="134" spans="1:13" s="11" customFormat="1" ht="25.5">
      <c r="A134" s="70" t="s">
        <v>118</v>
      </c>
      <c r="B134" s="326" t="s">
        <v>367</v>
      </c>
      <c r="C134" s="32" t="str">
        <f>VLOOKUP(B134,'CPOS 175'!$A$9:$G4581,3,FALSE)</f>
        <v>Eletroduto de PVC corrugado flexível reforçado, diâmetro externo de 32 mm</v>
      </c>
      <c r="D134" s="66" t="str">
        <f>VLOOKUP(B134,'CPOS 175'!$A$11:$G4581,4,FALSE)</f>
        <v>m</v>
      </c>
      <c r="E134" s="158">
        <v>500</v>
      </c>
      <c r="F134" s="158"/>
      <c r="G134" s="159"/>
      <c r="I134" s="300"/>
      <c r="J134" s="300"/>
      <c r="K134" s="300"/>
      <c r="L134" s="300"/>
      <c r="M134" s="300"/>
    </row>
    <row r="135" spans="1:13" s="11" customFormat="1">
      <c r="A135" s="70" t="s">
        <v>607</v>
      </c>
      <c r="B135" s="326" t="s">
        <v>370</v>
      </c>
      <c r="C135" s="32" t="str">
        <f>VLOOKUP(B135,'CPOS 175'!$A$9:$G4582,3,FALSE)</f>
        <v>Caixa em PVC de 4´ x 2´</v>
      </c>
      <c r="D135" s="66" t="str">
        <f>VLOOKUP(B135,'CPOS 175'!$A$11:$G4582,4,FALSE)</f>
        <v>un</v>
      </c>
      <c r="E135" s="158">
        <v>390</v>
      </c>
      <c r="F135" s="158"/>
      <c r="G135" s="159"/>
      <c r="I135" s="300"/>
      <c r="J135" s="300"/>
      <c r="K135" s="300"/>
      <c r="L135" s="300"/>
      <c r="M135" s="300"/>
    </row>
    <row r="136" spans="1:13" s="11" customFormat="1">
      <c r="A136" s="70" t="s">
        <v>608</v>
      </c>
      <c r="B136" s="326" t="s">
        <v>371</v>
      </c>
      <c r="C136" s="32" t="str">
        <f>VLOOKUP(B136,'CPOS 175'!$A$9:$G4583,3,FALSE)</f>
        <v>Caixa em PVC de 4´ x 4´</v>
      </c>
      <c r="D136" s="66" t="str">
        <f>VLOOKUP(B136,'CPOS 175'!$A$11:$G4583,4,FALSE)</f>
        <v>un</v>
      </c>
      <c r="E136" s="158">
        <v>205</v>
      </c>
      <c r="F136" s="158"/>
      <c r="G136" s="159"/>
      <c r="I136" s="300"/>
      <c r="J136" s="300"/>
      <c r="K136" s="300"/>
      <c r="L136" s="300"/>
      <c r="M136" s="300"/>
    </row>
    <row r="137" spans="1:13" s="11" customFormat="1" ht="25.5">
      <c r="A137" s="70" t="s">
        <v>609</v>
      </c>
      <c r="B137" s="326" t="s">
        <v>372</v>
      </c>
      <c r="C137" s="32" t="str">
        <f>VLOOKUP(B137,'CPOS 175'!$A$9:$G4584,3,FALSE)</f>
        <v>Quadro de distribuição universal de embutir, para disjuntores 24 DIN / 18 Bolt-on - 150 A - sem componentes</v>
      </c>
      <c r="D137" s="66" t="str">
        <f>VLOOKUP(B137,'CPOS 175'!$A$11:$G4584,4,FALSE)</f>
        <v>un</v>
      </c>
      <c r="E137" s="158">
        <v>3</v>
      </c>
      <c r="F137" s="158"/>
      <c r="G137" s="159"/>
      <c r="I137" s="300"/>
      <c r="J137" s="300"/>
      <c r="K137" s="300"/>
      <c r="L137" s="300"/>
      <c r="M137" s="300"/>
    </row>
    <row r="138" spans="1:13" s="11" customFormat="1" ht="25.5">
      <c r="A138" s="70" t="s">
        <v>610</v>
      </c>
      <c r="B138" s="326" t="s">
        <v>374</v>
      </c>
      <c r="C138" s="32" t="str">
        <f>VLOOKUP(B138,'CPOS 175'!$A$9:$G4585,3,FALSE)</f>
        <v>Quadro de distribuição universal de embutir, para disjuntores 56 DIN / 40 Bolt-on - 225 A - sem componentes</v>
      </c>
      <c r="D138" s="66" t="str">
        <f>VLOOKUP(B138,'CPOS 175'!$A$11:$G4585,4,FALSE)</f>
        <v>un</v>
      </c>
      <c r="E138" s="158">
        <v>2</v>
      </c>
      <c r="F138" s="158"/>
      <c r="G138" s="159"/>
      <c r="I138" s="300"/>
      <c r="J138" s="300"/>
      <c r="K138" s="300"/>
      <c r="L138" s="300"/>
      <c r="M138" s="300"/>
    </row>
    <row r="139" spans="1:13" s="11" customFormat="1" ht="25.5">
      <c r="A139" s="70" t="s">
        <v>611</v>
      </c>
      <c r="B139" s="326" t="s">
        <v>376</v>
      </c>
      <c r="C139" s="32" t="str">
        <f>VLOOKUP(B139,'CPOS 175'!$A$9:$G4586,3,FALSE)</f>
        <v>Painel monobloco autoportante em chapa de aço de 2,0 mm de espessura, com proteção mínima IP 54 - sem componentes</v>
      </c>
      <c r="D139" s="66" t="str">
        <f>VLOOKUP(B139,'CPOS 175'!$A$11:$G4586,4,FALSE)</f>
        <v>m²</v>
      </c>
      <c r="E139" s="158">
        <f>(2*0.8*0.6)*4</f>
        <v>3.84</v>
      </c>
      <c r="F139" s="158"/>
      <c r="G139" s="159"/>
      <c r="I139" s="300"/>
      <c r="J139" s="300"/>
      <c r="K139" s="300"/>
      <c r="L139" s="300"/>
      <c r="M139" s="300"/>
    </row>
    <row r="140" spans="1:13" s="11" customFormat="1" ht="25.5">
      <c r="A140" s="70" t="s">
        <v>612</v>
      </c>
      <c r="B140" s="325" t="s">
        <v>377</v>
      </c>
      <c r="C140" s="32" t="str">
        <f>VLOOKUP(B140,'CPOS 175'!$A$9:$G4587,3,FALSE)</f>
        <v>Disjuntor em caixa moldada, térmico e magnético ajustáveis, tripolar 1250/690 V, faixa de ajuste de 800 até 1250 A</v>
      </c>
      <c r="D140" s="66" t="str">
        <f>VLOOKUP(B140,'CPOS 175'!$A$11:$G4587,4,FALSE)</f>
        <v>un</v>
      </c>
      <c r="E140" s="158">
        <f>1+1</f>
        <v>2</v>
      </c>
      <c r="F140" s="158"/>
      <c r="G140" s="159"/>
      <c r="I140" s="300"/>
      <c r="J140" s="300"/>
      <c r="K140" s="300"/>
      <c r="L140" s="300"/>
      <c r="M140" s="300"/>
    </row>
    <row r="141" spans="1:13" s="11" customFormat="1" ht="25.5">
      <c r="A141" s="70" t="s">
        <v>613</v>
      </c>
      <c r="B141" s="330" t="s">
        <v>379</v>
      </c>
      <c r="C141" s="32" t="str">
        <f>VLOOKUP(B141,'CPOS 175'!$A$9:$G4588,3,FALSE)</f>
        <v>Disjuntor em caixa moldada, térmico e magnético ajustáveis, tripolar 630/690 V, faixa de ajuste de 440 até 630 A</v>
      </c>
      <c r="D141" s="66" t="str">
        <f>VLOOKUP(B141,'CPOS 175'!$A$11:$G4588,4,FALSE)</f>
        <v>un</v>
      </c>
      <c r="E141" s="158">
        <v>5</v>
      </c>
      <c r="F141" s="158"/>
      <c r="G141" s="159"/>
      <c r="I141" s="300"/>
      <c r="J141" s="300"/>
      <c r="K141" s="300"/>
      <c r="L141" s="300"/>
      <c r="M141" s="300"/>
    </row>
    <row r="142" spans="1:13" s="11" customFormat="1" ht="25.5">
      <c r="A142" s="70" t="s">
        <v>614</v>
      </c>
      <c r="B142" s="330" t="s">
        <v>380</v>
      </c>
      <c r="C142" s="32" t="str">
        <f>VLOOKUP(B142,'CPOS 175'!$A$9:$G4589,3,FALSE)</f>
        <v>Disjuntor em caixa moldada tripolar, térmico e magnético fixos, tensão de isolamento 415/690V, de 175A a 250A</v>
      </c>
      <c r="D142" s="66" t="str">
        <f>VLOOKUP(B142,'CPOS 175'!$A$11:$G4589,4,FALSE)</f>
        <v>un</v>
      </c>
      <c r="E142" s="158">
        <v>6</v>
      </c>
      <c r="F142" s="158"/>
      <c r="G142" s="159"/>
      <c r="I142" s="300"/>
      <c r="J142" s="300"/>
      <c r="K142" s="300"/>
      <c r="L142" s="300"/>
      <c r="M142" s="300"/>
    </row>
    <row r="143" spans="1:13" s="11" customFormat="1" ht="25.5">
      <c r="A143" s="70" t="s">
        <v>615</v>
      </c>
      <c r="B143" s="330" t="s">
        <v>381</v>
      </c>
      <c r="C143" s="32" t="str">
        <f>VLOOKUP(B143,'CPOS 175'!$A$9:$G4590,3,FALSE)</f>
        <v>Disjuntor em caixa moldada tripolar, térmico e magnético fixos, tensão de isolamento 480/690V, de 70A até 150A</v>
      </c>
      <c r="D143" s="66" t="str">
        <f>VLOOKUP(B143,'CPOS 175'!$A$11:$G4590,4,FALSE)</f>
        <v>un</v>
      </c>
      <c r="E143" s="158">
        <f>1+7</f>
        <v>8</v>
      </c>
      <c r="F143" s="158"/>
      <c r="G143" s="159"/>
      <c r="I143" s="300"/>
      <c r="J143" s="300"/>
      <c r="K143" s="300"/>
      <c r="L143" s="300"/>
      <c r="M143" s="300"/>
    </row>
    <row r="144" spans="1:13" s="11" customFormat="1" ht="25.5">
      <c r="A144" s="70" t="s">
        <v>616</v>
      </c>
      <c r="B144" s="325" t="s">
        <v>383</v>
      </c>
      <c r="C144" s="32" t="str">
        <f>VLOOKUP(B144,'CPOS 175'!$A$9:$G4591,3,FALSE)</f>
        <v>Disjuntor em caixa moldada tripolar, térmico e magnético fixos, tensão de isolamento 480/690V, de 10A a 60A</v>
      </c>
      <c r="D144" s="66" t="str">
        <f>VLOOKUP(B144,'CPOS 175'!$A$11:$G4591,4,FALSE)</f>
        <v>un</v>
      </c>
      <c r="E144" s="158">
        <f>5+8</f>
        <v>13</v>
      </c>
      <c r="F144" s="158"/>
      <c r="G144" s="159"/>
      <c r="I144" s="300"/>
      <c r="J144" s="300"/>
      <c r="K144" s="300"/>
      <c r="L144" s="300"/>
      <c r="M144" s="300"/>
    </row>
    <row r="145" spans="1:13" s="11" customFormat="1">
      <c r="A145" s="70" t="s">
        <v>617</v>
      </c>
      <c r="B145" s="325" t="s">
        <v>385</v>
      </c>
      <c r="C145" s="32" t="str">
        <f>VLOOKUP(B145,'CPOS 175'!$A$9:$G4592,3,FALSE)</f>
        <v>Protetor de surto híbrido para rede de telecomunicações</v>
      </c>
      <c r="D145" s="66" t="str">
        <f>VLOOKUP(B145,'CPOS 175'!$A$11:$G4592,4,FALSE)</f>
        <v>un</v>
      </c>
      <c r="E145" s="158">
        <v>96</v>
      </c>
      <c r="F145" s="158"/>
      <c r="G145" s="159"/>
      <c r="I145" s="300"/>
      <c r="J145" s="300"/>
      <c r="K145" s="300"/>
      <c r="L145" s="300"/>
      <c r="M145" s="300"/>
    </row>
    <row r="146" spans="1:13" s="11" customFormat="1">
      <c r="A146" s="70" t="s">
        <v>618</v>
      </c>
      <c r="B146" s="39" t="s">
        <v>539</v>
      </c>
      <c r="C146" s="32" t="str">
        <f>VLOOKUP(B146,'CPOS 175'!$A$9:$G4593,3,FALSE)</f>
        <v>Base de fusível Diazed completa para 25 A</v>
      </c>
      <c r="D146" s="66" t="str">
        <f>VLOOKUP(B146,'CPOS 175'!$A$11:$G4593,4,FALSE)</f>
        <v>un</v>
      </c>
      <c r="E146" s="158">
        <v>96</v>
      </c>
      <c r="F146" s="158"/>
      <c r="G146" s="159"/>
      <c r="I146" s="300"/>
      <c r="J146" s="300"/>
      <c r="K146" s="300"/>
      <c r="L146" s="300"/>
      <c r="M146" s="300"/>
    </row>
    <row r="147" spans="1:13" s="11" customFormat="1">
      <c r="A147" s="70" t="s">
        <v>619</v>
      </c>
      <c r="B147" s="325" t="s">
        <v>386</v>
      </c>
      <c r="C147" s="32" t="str">
        <f>VLOOKUP(B147,'CPOS 175'!$A$9:$G4594,3,FALSE)</f>
        <v>Fusível diazed retardado de 2 A até 25 A</v>
      </c>
      <c r="D147" s="66" t="str">
        <f>VLOOKUP(B147,'CPOS 175'!$A$11:$G4594,4,FALSE)</f>
        <v>un</v>
      </c>
      <c r="E147" s="158">
        <v>96</v>
      </c>
      <c r="F147" s="158"/>
      <c r="G147" s="159"/>
      <c r="I147" s="300"/>
      <c r="J147" s="300"/>
      <c r="K147" s="300"/>
      <c r="L147" s="300"/>
      <c r="M147" s="300"/>
    </row>
    <row r="148" spans="1:13" s="11" customFormat="1" ht="25.5">
      <c r="A148" s="70" t="s">
        <v>620</v>
      </c>
      <c r="B148" s="330" t="s">
        <v>389</v>
      </c>
      <c r="C148" s="32" t="str">
        <f>VLOOKUP(B148,'CPOS 175'!$A$9:$G4595,3,FALSE)</f>
        <v>Mini-disjuntor termomagnético, tripolar 220/380 V, corrente de 40 A até 50 A</v>
      </c>
      <c r="D148" s="66" t="str">
        <f>VLOOKUP(B148,'CPOS 175'!$A$11:$G4595,4,FALSE)</f>
        <v>un</v>
      </c>
      <c r="E148" s="158">
        <f>2+11+15</f>
        <v>28</v>
      </c>
      <c r="F148" s="158"/>
      <c r="G148" s="159"/>
      <c r="I148" s="300"/>
      <c r="J148" s="300"/>
      <c r="K148" s="300"/>
      <c r="L148" s="300"/>
      <c r="M148" s="300"/>
    </row>
    <row r="149" spans="1:13" s="11" customFormat="1" ht="25.5">
      <c r="A149" s="70" t="s">
        <v>621</v>
      </c>
      <c r="B149" s="330" t="s">
        <v>391</v>
      </c>
      <c r="C149" s="32" t="str">
        <f>VLOOKUP(B149,'CPOS 175'!$A$9:$G4596,3,FALSE)</f>
        <v>Mini-disjuntor termomagnético, tripolar 400 V, corrente de 80 A até 125 A</v>
      </c>
      <c r="D149" s="66" t="str">
        <f>VLOOKUP(B149,'CPOS 175'!$A$11:$G4596,4,FALSE)</f>
        <v>un</v>
      </c>
      <c r="E149" s="158">
        <v>1</v>
      </c>
      <c r="F149" s="158"/>
      <c r="G149" s="159"/>
      <c r="I149" s="300"/>
      <c r="J149" s="300"/>
      <c r="K149" s="300"/>
      <c r="L149" s="300"/>
      <c r="M149" s="300"/>
    </row>
    <row r="150" spans="1:13" s="11" customFormat="1" ht="25.5">
      <c r="A150" s="70" t="s">
        <v>622</v>
      </c>
      <c r="B150" s="330" t="s">
        <v>393</v>
      </c>
      <c r="C150" s="32" t="str">
        <f>VLOOKUP(B150,'CPOS 175'!$A$9:$G4597,3,FALSE)</f>
        <v>Mini-disjuntor termomagnético, tripolar 220/380 V, corrente de 63 A</v>
      </c>
      <c r="D150" s="66" t="str">
        <f>VLOOKUP(B150,'CPOS 175'!$A$11:$G4597,4,FALSE)</f>
        <v>un</v>
      </c>
      <c r="E150" s="158">
        <v>4</v>
      </c>
      <c r="F150" s="158"/>
      <c r="G150" s="159"/>
      <c r="I150" s="300"/>
      <c r="J150" s="300"/>
      <c r="K150" s="300"/>
      <c r="L150" s="300"/>
      <c r="M150" s="300"/>
    </row>
    <row r="151" spans="1:13" s="11" customFormat="1" ht="25.5">
      <c r="A151" s="70" t="s">
        <v>623</v>
      </c>
      <c r="B151" s="330" t="s">
        <v>395</v>
      </c>
      <c r="C151" s="32" t="str">
        <f>VLOOKUP(B151,'CPOS 175'!$A$9:$G4598,3,FALSE)</f>
        <v>Mini-disjuntor termomagnético, tripolar 220/380 V, corrente de 10 A até 32 A</v>
      </c>
      <c r="D151" s="66" t="str">
        <f>VLOOKUP(B151,'CPOS 175'!$A$11:$G4598,4,FALSE)</f>
        <v>un</v>
      </c>
      <c r="E151" s="158">
        <f>6+1+1</f>
        <v>8</v>
      </c>
      <c r="F151" s="158"/>
      <c r="G151" s="159"/>
      <c r="I151" s="300"/>
      <c r="J151" s="300"/>
      <c r="K151" s="300"/>
      <c r="L151" s="300"/>
      <c r="M151" s="300"/>
    </row>
    <row r="152" spans="1:13" s="11" customFormat="1" ht="25.5">
      <c r="A152" s="70" t="s">
        <v>624</v>
      </c>
      <c r="B152" s="330" t="s">
        <v>397</v>
      </c>
      <c r="C152" s="32" t="str">
        <f>VLOOKUP(B152,'CPOS 175'!$A$9:$G4599,3,FALSE)</f>
        <v>Mini-disjuntor termomagnético, bipolar 220/380 V, corrente de 10 A até 32 A</v>
      </c>
      <c r="D152" s="66" t="str">
        <f>VLOOKUP(B152,'CPOS 175'!$A$11:$G4599,4,FALSE)</f>
        <v>un</v>
      </c>
      <c r="E152" s="158">
        <v>76</v>
      </c>
      <c r="F152" s="158"/>
      <c r="G152" s="159"/>
      <c r="I152" s="300"/>
      <c r="J152" s="300"/>
      <c r="K152" s="300"/>
      <c r="L152" s="300"/>
      <c r="M152" s="300"/>
    </row>
    <row r="153" spans="1:13" s="11" customFormat="1" ht="25.5">
      <c r="A153" s="70" t="s">
        <v>625</v>
      </c>
      <c r="B153" s="330" t="s">
        <v>399</v>
      </c>
      <c r="C153" s="32" t="str">
        <f>VLOOKUP(B153,'CPOS 175'!$A$9:$G4600,3,FALSE)</f>
        <v>Mini-disjuntor termomagnético, unipolar 127/220 V, corrente de 10 A até 32 A</v>
      </c>
      <c r="D153" s="66" t="str">
        <f>VLOOKUP(B153,'CPOS 175'!$A$11:$G4600,4,FALSE)</f>
        <v>un</v>
      </c>
      <c r="E153" s="158">
        <f>80+39</f>
        <v>119</v>
      </c>
      <c r="F153" s="158"/>
      <c r="G153" s="159"/>
      <c r="I153" s="300"/>
      <c r="J153" s="300"/>
      <c r="K153" s="300"/>
      <c r="L153" s="300"/>
      <c r="M153" s="300"/>
    </row>
    <row r="154" spans="1:13" s="11" customFormat="1">
      <c r="A154" s="70" t="s">
        <v>626</v>
      </c>
      <c r="B154" s="330" t="s">
        <v>401</v>
      </c>
      <c r="C154" s="32" t="str">
        <f>VLOOKUP(B154,'CPOS 175'!$A$9:$G4601,3,FALSE)</f>
        <v>Dispositivo diferencial residual de 25 A x 30 mA - 2 polos</v>
      </c>
      <c r="D154" s="66" t="str">
        <f>VLOOKUP(B154,'CPOS 175'!$A$11:$G4601,4,FALSE)</f>
        <v>un</v>
      </c>
      <c r="E154" s="158">
        <v>7</v>
      </c>
      <c r="F154" s="158"/>
      <c r="G154" s="159"/>
      <c r="I154" s="300"/>
      <c r="J154" s="300"/>
      <c r="K154" s="300"/>
      <c r="L154" s="300"/>
      <c r="M154" s="300"/>
    </row>
    <row r="155" spans="1:13" s="11" customFormat="1" ht="25.5">
      <c r="A155" s="70" t="s">
        <v>627</v>
      </c>
      <c r="B155" s="326" t="s">
        <v>448</v>
      </c>
      <c r="C155" s="32" t="str">
        <f>VLOOKUP(B155,'CPOS 175'!$A$9:$G4605,3,FALSE)</f>
        <v>Transformador de potência trifásico de 30 kVA, classe 1,2 KV, a seco com cabine</v>
      </c>
      <c r="D155" s="66" t="str">
        <f>VLOOKUP(B155,'CPOS 175'!$A$11:$G4605,4,FALSE)</f>
        <v>un</v>
      </c>
      <c r="E155" s="158">
        <v>3</v>
      </c>
      <c r="F155" s="158"/>
      <c r="G155" s="159"/>
      <c r="I155" s="300"/>
      <c r="J155" s="300"/>
      <c r="K155" s="300"/>
      <c r="L155" s="300"/>
      <c r="M155" s="300"/>
    </row>
    <row r="156" spans="1:13" s="11" customFormat="1" ht="25.5">
      <c r="A156" s="70" t="s">
        <v>119</v>
      </c>
      <c r="B156" s="325" t="s">
        <v>404</v>
      </c>
      <c r="C156" s="32" t="str">
        <f>VLOOKUP(B156,'CPOS 175'!$A$9:$G4606,3,FALSE)</f>
        <v>Fonte de alimentação universal bivolt com saída de 24 V - 1,5 A - 35 W</v>
      </c>
      <c r="D156" s="66" t="str">
        <f>VLOOKUP(B156,'CPOS 175'!$A$11:$G4606,4,FALSE)</f>
        <v>un</v>
      </c>
      <c r="E156" s="158">
        <v>4</v>
      </c>
      <c r="F156" s="158"/>
      <c r="G156" s="159"/>
      <c r="I156" s="300"/>
      <c r="J156" s="300"/>
      <c r="K156" s="300"/>
      <c r="L156" s="300"/>
      <c r="M156" s="300"/>
    </row>
    <row r="157" spans="1:13" s="11" customFormat="1" ht="38.25">
      <c r="A157" s="70" t="s">
        <v>120</v>
      </c>
      <c r="B157" s="325" t="s">
        <v>405</v>
      </c>
      <c r="C157" s="32" t="str">
        <f>VLOOKUP(B157,'CPOS 175'!$A$9:$G4607,3,FALSE)</f>
        <v>Disjuntor em caixa moldada bipolar, térmico e magnético fixos - 600V, de 150A para 120/240Vca - 25KA e para 380/440Vca - 18KA</v>
      </c>
      <c r="D157" s="66" t="str">
        <f>VLOOKUP(B157,'CPOS 175'!$A$11:$G4607,4,FALSE)</f>
        <v>un</v>
      </c>
      <c r="E157" s="158">
        <f>2+2</f>
        <v>4</v>
      </c>
      <c r="F157" s="158"/>
      <c r="G157" s="159"/>
      <c r="I157" s="300"/>
      <c r="J157" s="300"/>
      <c r="K157" s="300"/>
      <c r="L157" s="300"/>
      <c r="M157" s="300"/>
    </row>
    <row r="158" spans="1:13" s="11" customFormat="1">
      <c r="A158" s="70" t="s">
        <v>121</v>
      </c>
      <c r="B158" s="330" t="s">
        <v>407</v>
      </c>
      <c r="C158" s="32" t="str">
        <f>VLOOKUP(B158,'CPOS 175'!$A$9:$G4608,3,FALSE)</f>
        <v>Transformador de corrente 50-5 A até 150-5 A, janela</v>
      </c>
      <c r="D158" s="66" t="str">
        <f>VLOOKUP(B158,'CPOS 175'!$A$11:$G4608,4,FALSE)</f>
        <v>un</v>
      </c>
      <c r="E158" s="158">
        <f>2+2</f>
        <v>4</v>
      </c>
      <c r="F158" s="158"/>
      <c r="G158" s="159"/>
      <c r="I158" s="300"/>
      <c r="J158" s="300"/>
      <c r="K158" s="300"/>
      <c r="L158" s="300"/>
      <c r="M158" s="300"/>
    </row>
    <row r="159" spans="1:13" s="11" customFormat="1">
      <c r="A159" s="70" t="s">
        <v>122</v>
      </c>
      <c r="B159" s="330" t="s">
        <v>409</v>
      </c>
      <c r="C159" s="32" t="str">
        <f>VLOOKUP(B159,'CPOS 175'!$A$9:$G4610,3,FALSE)</f>
        <v>Quadro Telebrás de embutir de 600 x 600 x 120 mm</v>
      </c>
      <c r="D159" s="66" t="str">
        <f>VLOOKUP(B159,'CPOS 175'!$A$11:$G4610,4,FALSE)</f>
        <v>un</v>
      </c>
      <c r="E159" s="158">
        <v>3</v>
      </c>
      <c r="F159" s="158"/>
      <c r="G159" s="159"/>
      <c r="I159" s="300"/>
      <c r="J159" s="300"/>
      <c r="K159" s="300"/>
      <c r="L159" s="300"/>
      <c r="M159" s="300"/>
    </row>
    <row r="160" spans="1:13" s="11" customFormat="1">
      <c r="A160" s="70" t="s">
        <v>123</v>
      </c>
      <c r="B160" s="330" t="s">
        <v>411</v>
      </c>
      <c r="C160" s="32" t="str">
        <f>VLOOKUP(B160,'CPOS 175'!$A$9:$G4611,3,FALSE)</f>
        <v>Quadro Telebrás de embutir de 1200 x 1200 x 120 mm</v>
      </c>
      <c r="D160" s="66" t="str">
        <f>VLOOKUP(B160,'CPOS 175'!$A$11:$G4611,4,FALSE)</f>
        <v>un</v>
      </c>
      <c r="E160" s="158">
        <f>8+2+1</f>
        <v>11</v>
      </c>
      <c r="F160" s="158"/>
      <c r="G160" s="159"/>
      <c r="I160" s="300"/>
      <c r="J160" s="300"/>
      <c r="K160" s="300"/>
      <c r="L160" s="300"/>
      <c r="M160" s="300"/>
    </row>
    <row r="161" spans="1:13" s="11" customFormat="1">
      <c r="A161" s="70" t="s">
        <v>124</v>
      </c>
      <c r="B161" s="330" t="s">
        <v>413</v>
      </c>
      <c r="C161" s="32" t="str">
        <f>VLOOKUP(B161,'CPOS 175'!$A$9:$G4612,3,FALSE)</f>
        <v>Quadro Telebrás de embutir de 800 x 800 x 120 mm</v>
      </c>
      <c r="D161" s="66" t="str">
        <f>VLOOKUP(B161,'CPOS 175'!$A$11:$G4612,4,FALSE)</f>
        <v>un</v>
      </c>
      <c r="E161" s="158">
        <v>2</v>
      </c>
      <c r="F161" s="158"/>
      <c r="G161" s="159"/>
      <c r="I161" s="300"/>
      <c r="J161" s="300"/>
      <c r="K161" s="300"/>
      <c r="L161" s="300"/>
      <c r="M161" s="300"/>
    </row>
    <row r="162" spans="1:13" s="11" customFormat="1">
      <c r="A162" s="70" t="s">
        <v>125</v>
      </c>
      <c r="B162" s="330" t="s">
        <v>541</v>
      </c>
      <c r="C162" s="32" t="str">
        <f>VLOOKUP(B162,'CPOS 175'!$A$9:$G4613,3,FALSE)</f>
        <v>Exaustor elétrico em plástico, vazão de 150 a 190m³/h</v>
      </c>
      <c r="D162" s="66" t="str">
        <f>VLOOKUP(B162,'CPOS 175'!$A$11:$G4613,4,FALSE)</f>
        <v>un</v>
      </c>
      <c r="E162" s="158">
        <v>116</v>
      </c>
      <c r="F162" s="158"/>
      <c r="G162" s="159"/>
      <c r="I162" s="300"/>
      <c r="J162" s="300"/>
      <c r="K162" s="300"/>
      <c r="L162" s="300"/>
      <c r="M162" s="300"/>
    </row>
    <row r="163" spans="1:13" s="11" customFormat="1">
      <c r="A163" s="70" t="s">
        <v>126</v>
      </c>
      <c r="B163" s="330" t="s">
        <v>415</v>
      </c>
      <c r="C163" s="32" t="str">
        <f>VLOOKUP(B163,'CPOS 175'!$A$9:$G4614,3,FALSE)</f>
        <v>Cabo de cobre nu, têmpera mole, classe 2, de 35 mm²</v>
      </c>
      <c r="D163" s="66" t="str">
        <f>VLOOKUP(B163,'CPOS 175'!$A$11:$G4614,4,FALSE)</f>
        <v>m</v>
      </c>
      <c r="E163" s="158">
        <v>100</v>
      </c>
      <c r="F163" s="158"/>
      <c r="G163" s="159"/>
      <c r="I163" s="300"/>
      <c r="J163" s="300"/>
      <c r="K163" s="300"/>
      <c r="L163" s="300"/>
      <c r="M163" s="300"/>
    </row>
    <row r="164" spans="1:13" s="11" customFormat="1">
      <c r="A164" s="70" t="s">
        <v>127</v>
      </c>
      <c r="B164" s="325" t="s">
        <v>417</v>
      </c>
      <c r="C164" s="32" t="str">
        <f>VLOOKUP(B164,'CPOS 175'!$A$9:$G4615,3,FALSE)</f>
        <v>Caixa de inspeção suspensa</v>
      </c>
      <c r="D164" s="66" t="str">
        <f>VLOOKUP(B164,'CPOS 175'!$A$11:$G4615,4,FALSE)</f>
        <v>un</v>
      </c>
      <c r="E164" s="158">
        <v>27</v>
      </c>
      <c r="F164" s="158"/>
      <c r="G164" s="159"/>
      <c r="I164" s="300"/>
      <c r="J164" s="300"/>
      <c r="K164" s="300"/>
      <c r="L164" s="300"/>
      <c r="M164" s="300"/>
    </row>
    <row r="165" spans="1:13" s="11" customFormat="1">
      <c r="A165" s="70" t="s">
        <v>628</v>
      </c>
      <c r="B165" s="330" t="s">
        <v>419</v>
      </c>
      <c r="C165" s="32" t="str">
        <f>VLOOKUP(B165,'CPOS 175'!$A$9:$G4616,3,FALSE)</f>
        <v>Terminal de pressão/compressão para cabo de 35 mm²</v>
      </c>
      <c r="D165" s="66" t="str">
        <f>VLOOKUP(B165,'CPOS 175'!$A$11:$G4616,4,FALSE)</f>
        <v>un</v>
      </c>
      <c r="E165" s="158">
        <v>50</v>
      </c>
      <c r="F165" s="158"/>
      <c r="G165" s="159"/>
      <c r="I165" s="300"/>
      <c r="J165" s="300"/>
      <c r="K165" s="300"/>
      <c r="L165" s="300"/>
      <c r="M165" s="300"/>
    </row>
    <row r="166" spans="1:13" s="11" customFormat="1">
      <c r="A166" s="70" t="s">
        <v>128</v>
      </c>
      <c r="B166" s="330" t="s">
        <v>449</v>
      </c>
      <c r="C166" s="32" t="str">
        <f>VLOOKUP(B166,'CPOS 175'!$A$9:$G4617,3,FALSE)</f>
        <v>Eletroduto de PVC rígido roscável de 3/4´ - com acessórios</v>
      </c>
      <c r="D166" s="66" t="str">
        <f>VLOOKUP(B166,'CPOS 175'!$A$11:$G4617,4,FALSE)</f>
        <v>m</v>
      </c>
      <c r="E166" s="158">
        <v>2500</v>
      </c>
      <c r="F166" s="158"/>
      <c r="G166" s="159"/>
      <c r="I166" s="300"/>
      <c r="J166" s="300"/>
      <c r="K166" s="300"/>
      <c r="L166" s="300"/>
      <c r="M166" s="300"/>
    </row>
    <row r="167" spans="1:13" s="11" customFormat="1">
      <c r="A167" s="70" t="s">
        <v>129</v>
      </c>
      <c r="B167" s="330" t="s">
        <v>421</v>
      </c>
      <c r="C167" s="32" t="str">
        <f>VLOOKUP(B167,'CPOS 175'!$A$9:$G4618,3,FALSE)</f>
        <v>Eletroduto de PVC rígido roscável de 1´ - com acessórios</v>
      </c>
      <c r="D167" s="66" t="str">
        <f>VLOOKUP(B167,'CPOS 175'!$A$11:$G4618,4,FALSE)</f>
        <v>m</v>
      </c>
      <c r="E167" s="158">
        <v>1000</v>
      </c>
      <c r="F167" s="158"/>
      <c r="G167" s="159"/>
      <c r="I167" s="300"/>
      <c r="J167" s="300"/>
      <c r="K167" s="300"/>
      <c r="L167" s="300"/>
      <c r="M167" s="300"/>
    </row>
    <row r="168" spans="1:13" s="11" customFormat="1" ht="25.5">
      <c r="A168" s="70" t="s">
        <v>130</v>
      </c>
      <c r="B168" s="330" t="s">
        <v>422</v>
      </c>
      <c r="C168" s="32" t="str">
        <f>VLOOKUP(B168,'CPOS 175'!$A$9:$G4620,3,FALSE)</f>
        <v>Barra condutora chata em alumínio de 7/8´ x 1/8´, inclusive acessórios de fixação</v>
      </c>
      <c r="D168" s="66" t="str">
        <f>VLOOKUP(B168,'CPOS 175'!$A$11:$G4620,4,FALSE)</f>
        <v>m</v>
      </c>
      <c r="E168" s="158">
        <v>850</v>
      </c>
      <c r="F168" s="158"/>
      <c r="G168" s="159"/>
      <c r="I168" s="300"/>
      <c r="J168" s="300"/>
      <c r="K168" s="300"/>
      <c r="L168" s="300"/>
      <c r="M168" s="300"/>
    </row>
    <row r="169" spans="1:13" s="11" customFormat="1" ht="25.5">
      <c r="A169" s="70" t="s">
        <v>131</v>
      </c>
      <c r="B169" s="330" t="s">
        <v>424</v>
      </c>
      <c r="C169" s="32" t="str">
        <f>VLOOKUP(B169,'CPOS 175'!$A$9:$G4621,3,FALSE)</f>
        <v>Captor tipo terminal aéreo, h= 600 mm, diâmetro de 3/8´ galvanizado a fogo</v>
      </c>
      <c r="D169" s="66" t="str">
        <f>VLOOKUP(B169,'CPOS 175'!$A$11:$G4621,4,FALSE)</f>
        <v>un</v>
      </c>
      <c r="E169" s="158">
        <v>55</v>
      </c>
      <c r="F169" s="158"/>
      <c r="G169" s="159"/>
      <c r="I169" s="300"/>
      <c r="J169" s="300"/>
      <c r="K169" s="300"/>
      <c r="L169" s="300"/>
      <c r="M169" s="300"/>
    </row>
    <row r="170" spans="1:13" s="11" customFormat="1" ht="25.5">
      <c r="A170" s="70" t="s">
        <v>132</v>
      </c>
      <c r="B170" s="330" t="s">
        <v>426</v>
      </c>
      <c r="C170" s="32" t="str">
        <f>VLOOKUP(B170,'CPOS 175'!$A$9:$G4622,3,FALSE)</f>
        <v>Captor tipo Franklin, h= 300 mm, 4 pontos, 2 descidas, acabamento cromado</v>
      </c>
      <c r="D170" s="66" t="str">
        <f>VLOOKUP(B170,'CPOS 175'!$A$11:$G4622,4,FALSE)</f>
        <v>un</v>
      </c>
      <c r="E170" s="158">
        <v>1</v>
      </c>
      <c r="F170" s="158"/>
      <c r="G170" s="159"/>
      <c r="I170" s="300"/>
      <c r="J170" s="300"/>
      <c r="K170" s="300"/>
      <c r="L170" s="300"/>
      <c r="M170" s="300"/>
    </row>
    <row r="171" spans="1:13" s="11" customFormat="1" ht="25.5">
      <c r="A171" s="70" t="s">
        <v>133</v>
      </c>
      <c r="B171" s="326" t="s">
        <v>494</v>
      </c>
      <c r="C171" s="32" t="str">
        <f>VLOOKUP(B171,'CPOS 175'!$A$9:$G4623,3,FALSE)</f>
        <v>Transformador de potência trifásico de 7,5 kVA, classe 0,6 kV, a seco com cabine</v>
      </c>
      <c r="D171" s="66" t="str">
        <f>VLOOKUP(B171,'CPOS 175'!$A$11:$G4623,4,FALSE)</f>
        <v>un</v>
      </c>
      <c r="E171" s="158">
        <v>7</v>
      </c>
      <c r="F171" s="158"/>
      <c r="G171" s="159"/>
      <c r="I171" s="300"/>
      <c r="J171" s="300"/>
      <c r="K171" s="300"/>
      <c r="L171" s="300"/>
      <c r="M171" s="300"/>
    </row>
    <row r="172" spans="1:13" s="11" customFormat="1">
      <c r="A172" s="70"/>
      <c r="B172" s="63"/>
      <c r="C172" s="68"/>
      <c r="D172" s="69"/>
      <c r="E172" s="30"/>
      <c r="F172" s="38"/>
      <c r="G172" s="57"/>
      <c r="I172" s="300"/>
      <c r="J172" s="300"/>
      <c r="K172" s="300"/>
      <c r="L172" s="300"/>
      <c r="M172" s="300"/>
    </row>
    <row r="173" spans="1:13" s="11" customFormat="1">
      <c r="A173" s="3" t="s">
        <v>9</v>
      </c>
      <c r="B173" s="45"/>
      <c r="C173" s="36" t="s">
        <v>55</v>
      </c>
      <c r="D173" s="65"/>
      <c r="E173" s="46"/>
      <c r="F173" s="46"/>
      <c r="G173" s="58"/>
      <c r="I173" s="300"/>
      <c r="J173" s="300"/>
      <c r="K173" s="300"/>
      <c r="L173" s="300"/>
      <c r="M173" s="300"/>
    </row>
    <row r="174" spans="1:13" s="11" customFormat="1">
      <c r="A174" s="1" t="s">
        <v>629</v>
      </c>
      <c r="B174" s="325"/>
      <c r="C174" s="161" t="s">
        <v>154</v>
      </c>
      <c r="D174" s="66" t="s">
        <v>2</v>
      </c>
      <c r="E174" s="158">
        <v>1</v>
      </c>
      <c r="F174" s="158"/>
      <c r="G174" s="159"/>
      <c r="I174" s="300"/>
      <c r="J174" s="300"/>
      <c r="K174" s="300"/>
      <c r="L174" s="300"/>
      <c r="M174" s="300"/>
    </row>
    <row r="175" spans="1:13" s="11" customFormat="1">
      <c r="A175" s="1" t="s">
        <v>7862</v>
      </c>
      <c r="B175" s="330" t="s">
        <v>283</v>
      </c>
      <c r="C175" s="32" t="str">
        <f>VLOOKUP(B175,'CPOS 175'!$A$9:$G4628,3,FALSE)</f>
        <v>Boca de leão simples tipo PMSP com grelha</v>
      </c>
      <c r="D175" s="66" t="str">
        <f>VLOOKUP(B175,'CPOS 175'!$A$11:$G4628,4,FALSE)</f>
        <v>un</v>
      </c>
      <c r="E175" s="158">
        <v>18</v>
      </c>
      <c r="F175" s="158"/>
      <c r="G175" s="159"/>
      <c r="I175" s="300"/>
      <c r="J175" s="300"/>
      <c r="K175" s="300"/>
      <c r="L175" s="300"/>
      <c r="M175" s="300"/>
    </row>
    <row r="176" spans="1:13" s="11" customFormat="1">
      <c r="A176" s="1" t="s">
        <v>8631</v>
      </c>
      <c r="B176" s="330" t="s">
        <v>315</v>
      </c>
      <c r="C176" s="32" t="str">
        <f>VLOOKUP(B176,'CPOS 175'!$A$9:$G4629,3,FALSE)</f>
        <v>Tubo de cobre classe A, DN= 54mm (2´), inclusive conexões</v>
      </c>
      <c r="D176" s="66" t="str">
        <f>VLOOKUP(B176,'CPOS 175'!$A$11:$G4629,4,FALSE)</f>
        <v>m</v>
      </c>
      <c r="E176" s="158">
        <v>20</v>
      </c>
      <c r="F176" s="158"/>
      <c r="G176" s="159"/>
      <c r="I176" s="300"/>
      <c r="J176" s="300"/>
      <c r="K176" s="300"/>
      <c r="L176" s="300"/>
      <c r="M176" s="300"/>
    </row>
    <row r="177" spans="1:13" s="11" customFormat="1" ht="25.5">
      <c r="A177" s="1" t="s">
        <v>7863</v>
      </c>
      <c r="B177" s="331" t="s">
        <v>545</v>
      </c>
      <c r="C177" s="32" t="str">
        <f>VLOOKUP(B177,'CPOS 175'!$A$9:$G4630,3,FALSE)</f>
        <v>Tubo de PVC rígido soldável marrom, DN= 32 mm, (1´), inclusive conexões</v>
      </c>
      <c r="D177" s="66" t="str">
        <f>VLOOKUP(B177,'CPOS 175'!$A$11:$G4630,4,FALSE)</f>
        <v>m</v>
      </c>
      <c r="E177" s="158">
        <v>132</v>
      </c>
      <c r="F177" s="158"/>
      <c r="G177" s="159"/>
      <c r="I177" s="300"/>
      <c r="J177" s="300"/>
      <c r="K177" s="300"/>
      <c r="L177" s="300"/>
      <c r="M177" s="300"/>
    </row>
    <row r="178" spans="1:13" s="11" customFormat="1" ht="25.5">
      <c r="A178" s="1" t="s">
        <v>7864</v>
      </c>
      <c r="B178" s="331" t="s">
        <v>6013</v>
      </c>
      <c r="C178" s="32" t="str">
        <f>VLOOKUP(B178,'CPOS 175'!$A$9:$G4631,3,FALSE)</f>
        <v>Tubo de PVC rígido soldável marrom, DN= 75 mm, (2 1/2´), inclusive conexões</v>
      </c>
      <c r="D178" s="66" t="str">
        <f>VLOOKUP(B178,'CPOS 175'!$A$11:$G4631,4,FALSE)</f>
        <v>m</v>
      </c>
      <c r="E178" s="158">
        <v>24</v>
      </c>
      <c r="F178" s="158"/>
      <c r="G178" s="159"/>
      <c r="I178" s="300"/>
      <c r="J178" s="300"/>
      <c r="K178" s="300"/>
      <c r="L178" s="300"/>
      <c r="M178" s="300"/>
    </row>
    <row r="179" spans="1:13" s="11" customFormat="1">
      <c r="A179" s="1" t="s">
        <v>7865</v>
      </c>
      <c r="B179" s="331" t="s">
        <v>6650</v>
      </c>
      <c r="C179" s="32" t="str">
        <f>VLOOKUP(B179,'CPOS 175'!$A$9:$G4632,3,FALSE)</f>
        <v>Registro de gaveta em latão fundido sem acabamento, DN= 1´</v>
      </c>
      <c r="D179" s="66" t="str">
        <f>VLOOKUP(B179,'CPOS 175'!$A$11:$G4632,4,FALSE)</f>
        <v>un</v>
      </c>
      <c r="E179" s="158">
        <v>2</v>
      </c>
      <c r="F179" s="158"/>
      <c r="G179" s="159"/>
      <c r="I179" s="300"/>
      <c r="J179" s="300"/>
      <c r="K179" s="300"/>
      <c r="L179" s="300"/>
      <c r="M179" s="300"/>
    </row>
    <row r="180" spans="1:13" s="11" customFormat="1">
      <c r="A180" s="1" t="s">
        <v>7866</v>
      </c>
      <c r="B180" s="330" t="s">
        <v>319</v>
      </c>
      <c r="C180" s="32" t="str">
        <f>VLOOKUP(B180,'CPOS 175'!$A$9:$G4633,3,FALSE)</f>
        <v>Caixa sifonada de PVC rígido de 150 x 185 x 75 mm, com grelha</v>
      </c>
      <c r="D180" s="66" t="str">
        <f>VLOOKUP(B180,'CPOS 175'!$A$11:$G4633,4,FALSE)</f>
        <v>un</v>
      </c>
      <c r="E180" s="158">
        <v>3</v>
      </c>
      <c r="F180" s="158"/>
      <c r="G180" s="159"/>
      <c r="I180" s="300"/>
      <c r="J180" s="300"/>
      <c r="K180" s="300"/>
      <c r="L180" s="300"/>
      <c r="M180" s="300"/>
    </row>
    <row r="181" spans="1:13" s="11" customFormat="1" ht="25.5">
      <c r="A181" s="1" t="s">
        <v>7867</v>
      </c>
      <c r="B181" s="330" t="s">
        <v>321</v>
      </c>
      <c r="C181" s="32" t="str">
        <f>VLOOKUP(B181,'CPOS 175'!$A$9:$G4634,3,FALSE)</f>
        <v>Tubo de PVC rígido soldável marrom, DN= 25 mm, (3/4´), inclusive conexões</v>
      </c>
      <c r="D181" s="66" t="str">
        <f>VLOOKUP(B181,'CPOS 175'!$A$11:$G4634,4,FALSE)</f>
        <v>m</v>
      </c>
      <c r="E181" s="158">
        <v>102</v>
      </c>
      <c r="F181" s="158"/>
      <c r="G181" s="159"/>
      <c r="I181" s="300"/>
      <c r="J181" s="300"/>
      <c r="K181" s="300"/>
      <c r="L181" s="300"/>
      <c r="M181" s="300"/>
    </row>
    <row r="182" spans="1:13" s="11" customFormat="1" ht="25.5">
      <c r="A182" s="1" t="s">
        <v>7868</v>
      </c>
      <c r="B182" s="330" t="s">
        <v>453</v>
      </c>
      <c r="C182" s="32" t="str">
        <f>VLOOKUP(B182,'CPOS 175'!$A$9:$G4635,3,FALSE)</f>
        <v>Tubo PVC rígido, tipo Coletor Esgoto, junta elástica, DN= 150 mm, inclusive conexões</v>
      </c>
      <c r="D182" s="66" t="str">
        <f>VLOOKUP(B182,'CPOS 175'!$A$11:$G4635,4,FALSE)</f>
        <v>m</v>
      </c>
      <c r="E182" s="158">
        <v>150</v>
      </c>
      <c r="F182" s="158"/>
      <c r="G182" s="159"/>
      <c r="I182" s="300"/>
      <c r="J182" s="300"/>
      <c r="K182" s="300"/>
      <c r="L182" s="300"/>
      <c r="M182" s="300"/>
    </row>
    <row r="183" spans="1:13" s="11" customFormat="1" ht="25.5">
      <c r="A183" s="1" t="s">
        <v>8632</v>
      </c>
      <c r="B183" s="330" t="s">
        <v>455</v>
      </c>
      <c r="C183" s="32" t="str">
        <f>VLOOKUP(B183,'CPOS 175'!$A$9:$G4636,3,FALSE)</f>
        <v>Tubo PVC rígido, tipo Coletor Esgoto, junta elástica, DN= 300 mm, inclusive conexões</v>
      </c>
      <c r="D183" s="66" t="str">
        <f>VLOOKUP(B183,'CPOS 175'!$A$11:$G4636,4,FALSE)</f>
        <v>m</v>
      </c>
      <c r="E183" s="158">
        <v>669</v>
      </c>
      <c r="F183" s="158"/>
      <c r="G183" s="159"/>
      <c r="I183" s="300"/>
      <c r="J183" s="300"/>
      <c r="K183" s="300"/>
      <c r="L183" s="300"/>
      <c r="M183" s="300"/>
    </row>
    <row r="184" spans="1:13" s="11" customFormat="1" ht="25.5">
      <c r="A184" s="1" t="s">
        <v>7869</v>
      </c>
      <c r="B184" s="330" t="s">
        <v>322</v>
      </c>
      <c r="C184" s="32" t="str">
        <f>VLOOKUP(B184,'CPOS 175'!$A$9:$G4637,3,FALSE)</f>
        <v>Tubo de PVC rígido branco PxB com virola e anel de borracha, linha esgoto série normal, DN= 75 mm, inclusive conexões</v>
      </c>
      <c r="D184" s="66" t="str">
        <f>VLOOKUP(B184,'CPOS 175'!$A$11:$G4637,4,FALSE)</f>
        <v>m</v>
      </c>
      <c r="E184" s="158">
        <v>400</v>
      </c>
      <c r="F184" s="158"/>
      <c r="G184" s="159"/>
      <c r="I184" s="300"/>
      <c r="J184" s="300"/>
      <c r="K184" s="300"/>
      <c r="L184" s="300"/>
      <c r="M184" s="300"/>
    </row>
    <row r="185" spans="1:13" s="56" customFormat="1">
      <c r="A185" s="1" t="s">
        <v>630</v>
      </c>
      <c r="B185" s="160" t="s">
        <v>6915</v>
      </c>
      <c r="C185" s="32" t="str">
        <f>VLOOKUP(B185,'CPOS 175'!$A$9:$G4638,3,FALSE)</f>
        <v>Reservatório de fibra de vidro - capacidade de 5.000 litros</v>
      </c>
      <c r="D185" s="66" t="str">
        <f>VLOOKUP(B185,'CPOS 175'!$A$11:$G4638,4,FALSE)</f>
        <v>un</v>
      </c>
      <c r="E185" s="158">
        <v>1</v>
      </c>
      <c r="F185" s="158"/>
      <c r="G185" s="159"/>
      <c r="I185" s="79"/>
      <c r="J185" s="79"/>
      <c r="K185" s="79"/>
      <c r="L185" s="79"/>
      <c r="M185" s="79"/>
    </row>
    <row r="186" spans="1:13" s="10" customFormat="1" ht="17.25" customHeight="1">
      <c r="A186" s="1" t="s">
        <v>7870</v>
      </c>
      <c r="B186" s="160" t="s">
        <v>6917</v>
      </c>
      <c r="C186" s="32" t="str">
        <f>VLOOKUP(B186,'CPOS 175'!$A$9:$G4639,3,FALSE)</f>
        <v>Reservatório de fibra de vidro - capacidade de 10.000 litros</v>
      </c>
      <c r="D186" s="66" t="str">
        <f>VLOOKUP(B186,'CPOS 175'!$A$11:$G4639,4,FALSE)</f>
        <v>un</v>
      </c>
      <c r="E186" s="158">
        <v>2</v>
      </c>
      <c r="F186" s="158"/>
      <c r="G186" s="159"/>
      <c r="I186" s="299"/>
      <c r="J186" s="299"/>
      <c r="K186" s="299"/>
      <c r="L186" s="299"/>
      <c r="M186" s="299"/>
    </row>
    <row r="187" spans="1:13" s="56" customFormat="1">
      <c r="A187" s="1" t="s">
        <v>631</v>
      </c>
      <c r="B187" s="160" t="s">
        <v>6919</v>
      </c>
      <c r="C187" s="32" t="str">
        <f>VLOOKUP(B187,'CPOS 175'!$A$9:$G4640,3,FALSE)</f>
        <v>Reservatório de fibra de vidro - capacidade de 15.000 litros</v>
      </c>
      <c r="D187" s="66" t="str">
        <f>VLOOKUP(B187,'CPOS 175'!$A$11:$G4640,4,FALSE)</f>
        <v>un</v>
      </c>
      <c r="E187" s="158">
        <v>2</v>
      </c>
      <c r="F187" s="158"/>
      <c r="G187" s="159"/>
      <c r="I187" s="79"/>
      <c r="J187" s="79"/>
      <c r="K187" s="79"/>
      <c r="L187" s="79"/>
      <c r="M187" s="79"/>
    </row>
    <row r="188" spans="1:13" s="11" customFormat="1">
      <c r="A188" s="1" t="s">
        <v>7871</v>
      </c>
      <c r="B188" s="157" t="s">
        <v>284</v>
      </c>
      <c r="C188" s="32" t="str">
        <f>VLOOKUP(B188,'CPOS 175'!$A$9:$G4641,3,FALSE)</f>
        <v>Registro de gaveta em latão fundido sem acabamento, DN= 2 1/2´</v>
      </c>
      <c r="D188" s="66" t="str">
        <f>VLOOKUP(B188,'CPOS 175'!$A$11:$G4641,4,FALSE)</f>
        <v>un</v>
      </c>
      <c r="E188" s="158">
        <v>4</v>
      </c>
      <c r="F188" s="158"/>
      <c r="G188" s="159"/>
      <c r="I188" s="300"/>
      <c r="J188" s="300"/>
      <c r="K188" s="300"/>
      <c r="L188" s="300"/>
      <c r="M188" s="300"/>
    </row>
    <row r="189" spans="1:13" s="11" customFormat="1">
      <c r="A189" s="1" t="s">
        <v>7872</v>
      </c>
      <c r="B189" s="160" t="s">
        <v>6950</v>
      </c>
      <c r="C189" s="32" t="str">
        <f>VLOOKUP(B189,'CPOS 175'!$A$9:$G4642,3,FALSE)</f>
        <v>Torneira de boia, DN= 1´</v>
      </c>
      <c r="D189" s="66" t="str">
        <f>VLOOKUP(B189,'CPOS 175'!$A$11:$G4642,4,FALSE)</f>
        <v>un</v>
      </c>
      <c r="E189" s="158">
        <v>1</v>
      </c>
      <c r="F189" s="158"/>
      <c r="G189" s="159"/>
      <c r="I189" s="300"/>
      <c r="J189" s="300"/>
      <c r="K189" s="300"/>
      <c r="L189" s="300"/>
      <c r="M189" s="300"/>
    </row>
    <row r="190" spans="1:13" s="11" customFormat="1">
      <c r="A190" s="1" t="s">
        <v>7873</v>
      </c>
      <c r="B190" s="160" t="s">
        <v>5094</v>
      </c>
      <c r="C190" s="32" t="str">
        <f>VLOOKUP(B190,'CPOS 175'!$A$9:$G4643,3,FALSE)</f>
        <v>Chave de nível tipo boia pendular (pera), com contato microswitch</v>
      </c>
      <c r="D190" s="66" t="str">
        <f>VLOOKUP(B190,'CPOS 175'!$A$11:$G4643,4,FALSE)</f>
        <v>un</v>
      </c>
      <c r="E190" s="158">
        <v>2</v>
      </c>
      <c r="F190" s="158"/>
      <c r="G190" s="159"/>
      <c r="I190" s="300"/>
      <c r="J190" s="300"/>
      <c r="K190" s="300"/>
      <c r="L190" s="300"/>
      <c r="M190" s="300"/>
    </row>
    <row r="191" spans="1:13" s="11" customFormat="1">
      <c r="A191" s="1" t="s">
        <v>7874</v>
      </c>
      <c r="B191" s="201" t="s">
        <v>7046</v>
      </c>
      <c r="C191" s="32" t="str">
        <f>VLOOKUP(B191,'CPOS 175'!$A$9:$G4644,3,FALSE)</f>
        <v>Boca de lobo simples tipo PMSP com tampa de concreto</v>
      </c>
      <c r="D191" s="66" t="str">
        <f>VLOOKUP(B191,'CPOS 175'!$A$11:$G4644,4,FALSE)</f>
        <v>un</v>
      </c>
      <c r="E191" s="266">
        <v>34</v>
      </c>
      <c r="F191" s="158"/>
      <c r="G191" s="288"/>
      <c r="I191" s="300"/>
      <c r="J191" s="300"/>
      <c r="K191" s="300"/>
      <c r="L191" s="300"/>
      <c r="M191" s="300"/>
    </row>
    <row r="192" spans="1:13" s="11" customFormat="1" ht="25.5">
      <c r="A192" s="1" t="s">
        <v>7875</v>
      </c>
      <c r="B192" s="201" t="s">
        <v>6063</v>
      </c>
      <c r="C192" s="32" t="str">
        <f>VLOOKUP(B192,'CPOS 175'!$A$9:$G4646,3,FALSE)</f>
        <v>Tubo PVC rígido, tipo Coletor Esgoto, junta elástica, DN= 400 mm, inclusive conexões</v>
      </c>
      <c r="D192" s="66" t="str">
        <f>VLOOKUP(B192,'CPOS 175'!$A$11:$G4646,4,FALSE)</f>
        <v>m</v>
      </c>
      <c r="E192" s="266">
        <v>315</v>
      </c>
      <c r="F192" s="158"/>
      <c r="G192" s="288"/>
      <c r="I192" s="300"/>
      <c r="J192" s="300"/>
      <c r="K192" s="300"/>
      <c r="L192" s="300"/>
      <c r="M192" s="300"/>
    </row>
    <row r="193" spans="1:13" s="11" customFormat="1">
      <c r="A193" s="1"/>
      <c r="B193" s="160"/>
      <c r="C193" s="160"/>
      <c r="D193" s="160"/>
      <c r="E193" s="158"/>
      <c r="F193" s="158"/>
      <c r="G193" s="159"/>
      <c r="I193" s="300"/>
      <c r="J193" s="300"/>
      <c r="K193" s="300"/>
      <c r="L193" s="300"/>
      <c r="M193" s="300"/>
    </row>
    <row r="194" spans="1:13" s="11" customFormat="1">
      <c r="A194" s="3" t="s">
        <v>10</v>
      </c>
      <c r="B194" s="45"/>
      <c r="C194" s="36" t="s">
        <v>528</v>
      </c>
      <c r="D194" s="65"/>
      <c r="E194" s="46"/>
      <c r="F194" s="46"/>
      <c r="G194" s="58"/>
      <c r="I194" s="300"/>
      <c r="J194" s="300"/>
      <c r="K194" s="300"/>
      <c r="L194" s="300"/>
      <c r="M194" s="300"/>
    </row>
    <row r="195" spans="1:13" s="11" customFormat="1">
      <c r="A195" s="1" t="s">
        <v>632</v>
      </c>
      <c r="B195" s="326" t="s">
        <v>284</v>
      </c>
      <c r="C195" s="32" t="str">
        <f>VLOOKUP(B195,'CPOS 175'!$A$9:$G4649,3,FALSE)</f>
        <v>Registro de gaveta em latão fundido sem acabamento, DN= 2 1/2´</v>
      </c>
      <c r="D195" s="66" t="str">
        <f>VLOOKUP(B195,'CPOS 175'!$A$11:$G4649,4,FALSE)</f>
        <v>un</v>
      </c>
      <c r="E195" s="158">
        <v>4</v>
      </c>
      <c r="F195" s="158"/>
      <c r="G195" s="159"/>
      <c r="I195" s="300"/>
      <c r="J195" s="300"/>
      <c r="K195" s="300"/>
      <c r="L195" s="300"/>
      <c r="M195" s="300"/>
    </row>
    <row r="196" spans="1:13" s="11" customFormat="1">
      <c r="A196" s="1" t="s">
        <v>155</v>
      </c>
      <c r="B196" s="323" t="s">
        <v>288</v>
      </c>
      <c r="C196" s="32" t="str">
        <f>VLOOKUP(B196,'CPOS 175'!$A$9:$G4650,3,FALSE)</f>
        <v>Válvula globo angular de 45° em bronze, DN= 2 1/2´</v>
      </c>
      <c r="D196" s="66" t="str">
        <f>VLOOKUP(B196,'CPOS 175'!$A$11:$G4650,4,FALSE)</f>
        <v>un</v>
      </c>
      <c r="E196" s="158">
        <v>18</v>
      </c>
      <c r="F196" s="158"/>
      <c r="G196" s="159"/>
      <c r="I196" s="300"/>
      <c r="J196" s="300"/>
      <c r="K196" s="300"/>
      <c r="L196" s="300"/>
      <c r="M196" s="300"/>
    </row>
    <row r="197" spans="1:13" s="11" customFormat="1">
      <c r="A197" s="1" t="s">
        <v>281</v>
      </c>
      <c r="B197" s="331" t="s">
        <v>655</v>
      </c>
      <c r="C197" s="32" t="str">
        <f>VLOOKUP(B197,'CPOS 175'!$A$9:$G4651,3,FALSE)</f>
        <v>Abrigo para hidrante/mangueira (embutir e externo)</v>
      </c>
      <c r="D197" s="66" t="str">
        <f>VLOOKUP(B197,'CPOS 175'!$A$11:$G4651,4,FALSE)</f>
        <v>un</v>
      </c>
      <c r="E197" s="158">
        <v>17</v>
      </c>
      <c r="F197" s="158"/>
      <c r="G197" s="159"/>
      <c r="I197" s="300"/>
      <c r="J197" s="300"/>
      <c r="K197" s="300"/>
      <c r="L197" s="300"/>
      <c r="M197" s="300"/>
    </row>
    <row r="198" spans="1:13" s="11" customFormat="1">
      <c r="A198" s="1" t="s">
        <v>164</v>
      </c>
      <c r="B198" s="323" t="s">
        <v>289</v>
      </c>
      <c r="C198" s="32" t="str">
        <f>VLOOKUP(B198,'CPOS 175'!$A$9:$G4652,3,FALSE)</f>
        <v>Chave para conexão de engate rápido</v>
      </c>
      <c r="D198" s="66" t="str">
        <f>VLOOKUP(B198,'CPOS 175'!$A$11:$G4652,4,FALSE)</f>
        <v>un</v>
      </c>
      <c r="E198" s="158">
        <v>18</v>
      </c>
      <c r="F198" s="158"/>
      <c r="G198" s="159"/>
      <c r="I198" s="300"/>
      <c r="J198" s="300"/>
      <c r="K198" s="300"/>
      <c r="L198" s="300"/>
      <c r="M198" s="300"/>
    </row>
    <row r="199" spans="1:13" s="11" customFormat="1">
      <c r="A199" s="1" t="s">
        <v>165</v>
      </c>
      <c r="B199" s="326" t="s">
        <v>286</v>
      </c>
      <c r="C199" s="32" t="str">
        <f>VLOOKUP(B199,'CPOS 175'!$A$9:$G4653,3,FALSE)</f>
        <v>Tampão de engate rápido em latão, DN= 2 1/2´, com corrente</v>
      </c>
      <c r="D199" s="66" t="str">
        <f>VLOOKUP(B199,'CPOS 175'!$A$11:$G4653,4,FALSE)</f>
        <v>un</v>
      </c>
      <c r="E199" s="158">
        <v>1</v>
      </c>
      <c r="F199" s="158"/>
      <c r="G199" s="159"/>
      <c r="I199" s="300"/>
      <c r="J199" s="300"/>
      <c r="K199" s="300"/>
      <c r="L199" s="300"/>
      <c r="M199" s="300"/>
    </row>
    <row r="200" spans="1:13" s="11" customFormat="1">
      <c r="A200" s="1" t="s">
        <v>166</v>
      </c>
      <c r="B200" s="323" t="s">
        <v>456</v>
      </c>
      <c r="C200" s="32" t="str">
        <f>VLOOKUP(B200,'CPOS 175'!$A$9:$G4654,3,FALSE)</f>
        <v>Válvula de retenção horizontal em bronze, DN= 2 1/2´</v>
      </c>
      <c r="D200" s="66" t="str">
        <f>VLOOKUP(B200,'CPOS 175'!$A$11:$G4654,4,FALSE)</f>
        <v>un</v>
      </c>
      <c r="E200" s="158">
        <v>2</v>
      </c>
      <c r="F200" s="158"/>
      <c r="G200" s="159"/>
      <c r="I200" s="300"/>
      <c r="J200" s="300"/>
      <c r="K200" s="300"/>
      <c r="L200" s="300"/>
      <c r="M200" s="300"/>
    </row>
    <row r="201" spans="1:13" s="11" customFormat="1">
      <c r="A201" s="1" t="s">
        <v>172</v>
      </c>
      <c r="B201" s="323" t="s">
        <v>458</v>
      </c>
      <c r="C201" s="32" t="str">
        <f>VLOOKUP(B201,'CPOS 175'!$A$9:$G4655,3,FALSE)</f>
        <v>Válvula de retenção vertical em bronze, DN= 2 1/2´</v>
      </c>
      <c r="D201" s="66" t="str">
        <f>VLOOKUP(B201,'CPOS 175'!$A$11:$G4655,4,FALSE)</f>
        <v>un</v>
      </c>
      <c r="E201" s="158">
        <v>2</v>
      </c>
      <c r="F201" s="158"/>
      <c r="G201" s="159"/>
      <c r="I201" s="300"/>
      <c r="J201" s="300"/>
      <c r="K201" s="300"/>
      <c r="L201" s="300"/>
      <c r="M201" s="300"/>
    </row>
    <row r="202" spans="1:13" s="11" customFormat="1" ht="25.5">
      <c r="A202" s="1" t="s">
        <v>173</v>
      </c>
      <c r="B202" s="337" t="s">
        <v>460</v>
      </c>
      <c r="C202" s="32" t="str">
        <f>VLOOKUP(B202,'CPOS 175'!$A$9:$G4656,3,FALSE)</f>
        <v>Tubo galvanizado sem costura schedule 40, DN= 2 1/2´, inclusive conexões</v>
      </c>
      <c r="D202" s="66" t="str">
        <f>VLOOKUP(B202,'CPOS 175'!$A$11:$G4656,4,FALSE)</f>
        <v>m</v>
      </c>
      <c r="E202" s="195">
        <v>360</v>
      </c>
      <c r="F202" s="158"/>
      <c r="G202" s="159"/>
      <c r="I202" s="300"/>
      <c r="J202" s="300"/>
      <c r="K202" s="300"/>
      <c r="L202" s="300"/>
      <c r="M202" s="300"/>
    </row>
    <row r="203" spans="1:13" s="11" customFormat="1">
      <c r="A203" s="33"/>
      <c r="B203" s="34"/>
      <c r="C203" s="35"/>
      <c r="D203" s="71"/>
      <c r="E203" s="72"/>
      <c r="F203" s="72"/>
      <c r="G203" s="78"/>
      <c r="I203" s="300"/>
      <c r="J203" s="300"/>
      <c r="K203" s="300"/>
      <c r="L203" s="300"/>
      <c r="M203" s="300"/>
    </row>
    <row r="204" spans="1:13" s="11" customFormat="1">
      <c r="A204" s="3" t="s">
        <v>12</v>
      </c>
      <c r="B204" s="45"/>
      <c r="C204" s="36" t="s">
        <v>41</v>
      </c>
      <c r="D204" s="65"/>
      <c r="E204" s="46"/>
      <c r="F204" s="46"/>
      <c r="G204" s="58"/>
      <c r="I204" s="300"/>
      <c r="J204" s="300"/>
      <c r="K204" s="300"/>
      <c r="L204" s="300"/>
      <c r="M204" s="300"/>
    </row>
    <row r="205" spans="1:13" s="11" customFormat="1">
      <c r="A205" s="1" t="s">
        <v>167</v>
      </c>
      <c r="B205" s="326" t="s">
        <v>290</v>
      </c>
      <c r="C205" s="32" t="str">
        <f>VLOOKUP(B205,'CPOS 175'!$A$9:$G4659,3,FALSE)</f>
        <v>Limpeza final da obra</v>
      </c>
      <c r="D205" s="66" t="str">
        <f>VLOOKUP(B205,'CPOS 175'!$A$11:$G4659,4,FALSE)</f>
        <v>m²</v>
      </c>
      <c r="E205" s="158">
        <v>10944.7</v>
      </c>
      <c r="F205" s="158"/>
      <c r="G205" s="159"/>
      <c r="I205" s="300"/>
      <c r="J205" s="300"/>
      <c r="K205" s="300"/>
      <c r="L205" s="300"/>
      <c r="M205" s="300"/>
    </row>
    <row r="206" spans="1:13" s="11" customFormat="1">
      <c r="A206" s="1"/>
      <c r="B206" s="31"/>
      <c r="C206" s="32"/>
      <c r="D206" s="66"/>
      <c r="E206" s="30"/>
      <c r="F206" s="30"/>
      <c r="G206" s="57"/>
      <c r="I206" s="300"/>
      <c r="J206" s="300"/>
      <c r="K206" s="300"/>
      <c r="L206" s="300"/>
      <c r="M206" s="300"/>
    </row>
    <row r="207" spans="1:13" s="11" customFormat="1">
      <c r="A207" s="3" t="s">
        <v>13</v>
      </c>
      <c r="B207" s="45"/>
      <c r="C207" s="36" t="s">
        <v>24</v>
      </c>
      <c r="D207" s="65"/>
      <c r="E207" s="46"/>
      <c r="F207" s="46"/>
      <c r="G207" s="58"/>
      <c r="I207" s="300"/>
      <c r="J207" s="300"/>
      <c r="K207" s="300"/>
      <c r="L207" s="300"/>
      <c r="M207" s="300"/>
    </row>
    <row r="208" spans="1:13" s="11" customFormat="1">
      <c r="A208" s="289" t="s">
        <v>14</v>
      </c>
      <c r="B208" s="290"/>
      <c r="C208" s="295" t="s">
        <v>7859</v>
      </c>
      <c r="D208" s="291"/>
      <c r="E208" s="292"/>
      <c r="F208" s="293"/>
      <c r="G208" s="294"/>
      <c r="I208" s="300"/>
      <c r="J208" s="300"/>
      <c r="K208" s="300"/>
      <c r="L208" s="300"/>
      <c r="M208" s="300"/>
    </row>
    <row r="209" spans="1:13" s="56" customFormat="1">
      <c r="A209" s="289" t="s">
        <v>7876</v>
      </c>
      <c r="B209" s="160" t="s">
        <v>7504</v>
      </c>
      <c r="C209" s="32" t="str">
        <f>VLOOKUP(B209,'CPOS 175'!$A$9:$G4663,3,FALSE)</f>
        <v>Duto em chapa de aço galvanizado</v>
      </c>
      <c r="D209" s="66" t="str">
        <f>VLOOKUP(B209,'CPOS 175'!$A$11:$G4663,4,FALSE)</f>
        <v>kg</v>
      </c>
      <c r="E209" s="292">
        <v>6550</v>
      </c>
      <c r="F209" s="158"/>
      <c r="G209" s="294"/>
      <c r="I209" s="79"/>
      <c r="J209" s="79"/>
      <c r="K209" s="79"/>
      <c r="L209" s="79"/>
      <c r="M209" s="79"/>
    </row>
    <row r="210" spans="1:13" s="56" customFormat="1">
      <c r="A210" s="289" t="s">
        <v>7877</v>
      </c>
      <c r="B210" s="160" t="s">
        <v>7504</v>
      </c>
      <c r="C210" s="32" t="str">
        <f>VLOOKUP(B210,'CPOS 175'!$A$9:$G4664,3,FALSE)</f>
        <v>Duto em chapa de aço galvanizado</v>
      </c>
      <c r="D210" s="66" t="str">
        <f>VLOOKUP(B210,'CPOS 175'!$A$11:$G4664,4,FALSE)</f>
        <v>kg</v>
      </c>
      <c r="E210" s="292">
        <v>4950</v>
      </c>
      <c r="F210" s="158"/>
      <c r="G210" s="294"/>
      <c r="I210" s="79"/>
      <c r="J210" s="79"/>
      <c r="K210" s="79"/>
      <c r="L210" s="79"/>
      <c r="M210" s="79"/>
    </row>
    <row r="211" spans="1:13" s="11" customFormat="1">
      <c r="A211" s="289" t="s">
        <v>7878</v>
      </c>
      <c r="B211" s="160" t="s">
        <v>7504</v>
      </c>
      <c r="C211" s="32" t="str">
        <f>VLOOKUP(B211,'CPOS 175'!$A$9:$G4665,3,FALSE)</f>
        <v>Duto em chapa de aço galvanizado</v>
      </c>
      <c r="D211" s="66" t="str">
        <f>VLOOKUP(B211,'CPOS 175'!$A$11:$G4665,4,FALSE)</f>
        <v>kg</v>
      </c>
      <c r="E211" s="292">
        <v>4050</v>
      </c>
      <c r="F211" s="158"/>
      <c r="G211" s="294"/>
      <c r="I211" s="300"/>
      <c r="J211" s="300"/>
      <c r="K211" s="300"/>
      <c r="L211" s="300"/>
      <c r="M211" s="300"/>
    </row>
    <row r="212" spans="1:13" s="11" customFormat="1" ht="25.5">
      <c r="A212" s="289" t="s">
        <v>7879</v>
      </c>
      <c r="B212" s="160" t="s">
        <v>3631</v>
      </c>
      <c r="C212" s="32" t="str">
        <f>VLOOKUP(B212,'CPOS 175'!$A$9:$G4666,3,FALSE)</f>
        <v>Manta em espuma elastomérica, espessura de 19 a 26 mm, para isolamento térmico de tubulação acima de 6´</v>
      </c>
      <c r="D212" s="66" t="str">
        <f>VLOOKUP(B212,'CPOS 175'!$A$11:$G4666,4,FALSE)</f>
        <v>m²</v>
      </c>
      <c r="E212" s="292">
        <v>936.91</v>
      </c>
      <c r="F212" s="158"/>
      <c r="G212" s="294"/>
      <c r="I212" s="300"/>
      <c r="J212" s="300"/>
      <c r="K212" s="300"/>
      <c r="L212" s="300"/>
      <c r="M212" s="300"/>
    </row>
    <row r="213" spans="1:13" s="11" customFormat="1">
      <c r="A213" s="289" t="s">
        <v>7880</v>
      </c>
      <c r="B213" s="160" t="s">
        <v>3587</v>
      </c>
      <c r="C213" s="32" t="str">
        <f>VLOOKUP(B213,'CPOS 175'!$A$9:$G4667,3,FALSE)</f>
        <v>Proteção para isolamento térmico em alumínio</v>
      </c>
      <c r="D213" s="66" t="str">
        <f>VLOOKUP(B213,'CPOS 175'!$A$11:$G4667,4,FALSE)</f>
        <v>m²</v>
      </c>
      <c r="E213" s="292">
        <v>936.91</v>
      </c>
      <c r="F213" s="158"/>
      <c r="G213" s="294"/>
      <c r="I213" s="300"/>
      <c r="J213" s="300"/>
      <c r="K213" s="300"/>
      <c r="L213" s="300"/>
      <c r="M213" s="300"/>
    </row>
    <row r="214" spans="1:13" s="11" customFormat="1">
      <c r="A214" s="289" t="s">
        <v>7881</v>
      </c>
      <c r="B214" s="290"/>
      <c r="C214" s="295" t="s">
        <v>7860</v>
      </c>
      <c r="D214" s="291"/>
      <c r="E214" s="292"/>
      <c r="F214" s="293"/>
      <c r="G214" s="294"/>
      <c r="I214" s="300"/>
      <c r="J214" s="300"/>
      <c r="K214" s="300"/>
      <c r="L214" s="300"/>
      <c r="M214" s="300"/>
    </row>
    <row r="215" spans="1:13" s="11" customFormat="1" ht="25.5">
      <c r="A215" s="289" t="s">
        <v>7882</v>
      </c>
      <c r="B215" s="160" t="s">
        <v>6379</v>
      </c>
      <c r="C215" s="32" t="str">
        <f>VLOOKUP(B215,'CPOS 175'!$A$9:$G4669,3,FALSE)</f>
        <v>Tubo de aço carbono preto sem costura Schedule 40, DN= 4´ - inclusive conexões</v>
      </c>
      <c r="D215" s="66" t="str">
        <f>VLOOKUP(B215,'CPOS 175'!$A$11:$G4669,4,FALSE)</f>
        <v>m</v>
      </c>
      <c r="E215" s="292">
        <v>123.9</v>
      </c>
      <c r="F215" s="158"/>
      <c r="G215" s="294"/>
      <c r="I215" s="300"/>
      <c r="J215" s="300"/>
      <c r="K215" s="300"/>
      <c r="L215" s="300"/>
      <c r="M215" s="300"/>
    </row>
    <row r="216" spans="1:13" s="11" customFormat="1" ht="25.5">
      <c r="A216" s="289" t="s">
        <v>7883</v>
      </c>
      <c r="B216" s="160" t="s">
        <v>6375</v>
      </c>
      <c r="C216" s="32" t="str">
        <f>VLOOKUP(B216,'CPOS 175'!$A$9:$G4670,3,FALSE)</f>
        <v>Tubo de aço carbono preto sem costura Schedule 40, DN= 3´ - inclusive conexões</v>
      </c>
      <c r="D216" s="66" t="str">
        <f>VLOOKUP(B216,'CPOS 175'!$A$11:$G4670,4,FALSE)</f>
        <v>m</v>
      </c>
      <c r="E216" s="292">
        <v>175.6</v>
      </c>
      <c r="F216" s="158"/>
      <c r="G216" s="294"/>
      <c r="I216" s="300"/>
      <c r="J216" s="300"/>
      <c r="K216" s="300"/>
      <c r="L216" s="300"/>
      <c r="M216" s="300"/>
    </row>
    <row r="217" spans="1:13" s="11" customFormat="1" ht="25.5">
      <c r="A217" s="289" t="s">
        <v>7884</v>
      </c>
      <c r="B217" s="160" t="s">
        <v>6373</v>
      </c>
      <c r="C217" s="32" t="str">
        <f>VLOOKUP(B217,'CPOS 175'!$A$9:$G4671,3,FALSE)</f>
        <v>Tubo de aço carbono preto sem costura Schedule 40, DN= 2 1/2´ - inclusive conexões</v>
      </c>
      <c r="D217" s="66" t="str">
        <f>VLOOKUP(B217,'CPOS 175'!$A$11:$G4671,4,FALSE)</f>
        <v>m</v>
      </c>
      <c r="E217" s="292">
        <v>122.7</v>
      </c>
      <c r="F217" s="158"/>
      <c r="G217" s="294"/>
      <c r="I217" s="300"/>
      <c r="J217" s="300"/>
      <c r="K217" s="300"/>
      <c r="L217" s="300"/>
      <c r="M217" s="300"/>
    </row>
    <row r="218" spans="1:13" s="11" customFormat="1" ht="25.5">
      <c r="A218" s="289" t="s">
        <v>7885</v>
      </c>
      <c r="B218" s="160" t="s">
        <v>6371</v>
      </c>
      <c r="C218" s="32" t="str">
        <f>VLOOKUP(B218,'CPOS 175'!$A$9:$G4672,3,FALSE)</f>
        <v>Tubo de aço carbono preto sem costura Schedule 40, DN= 2´ - inclusive conexões</v>
      </c>
      <c r="D218" s="66" t="str">
        <f>VLOOKUP(B218,'CPOS 175'!$A$11:$G4672,4,FALSE)</f>
        <v>m</v>
      </c>
      <c r="E218" s="292">
        <v>220.2</v>
      </c>
      <c r="F218" s="158"/>
      <c r="G218" s="294"/>
      <c r="I218" s="300"/>
      <c r="J218" s="300"/>
      <c r="K218" s="300"/>
      <c r="L218" s="300"/>
      <c r="M218" s="300"/>
    </row>
    <row r="219" spans="1:13" s="56" customFormat="1" ht="25.5">
      <c r="A219" s="289" t="s">
        <v>7886</v>
      </c>
      <c r="B219" s="160" t="s">
        <v>6369</v>
      </c>
      <c r="C219" s="32" t="str">
        <f>VLOOKUP(B219,'CPOS 175'!$A$9:$G4673,3,FALSE)</f>
        <v>Tubo de aço carbono preto sem costura Schedule 40, DN= 1 1/2´ - inclusive conexões</v>
      </c>
      <c r="D219" s="66" t="str">
        <f>VLOOKUP(B219,'CPOS 175'!$A$11:$G4673,4,FALSE)</f>
        <v>m</v>
      </c>
      <c r="E219" s="292">
        <v>60</v>
      </c>
      <c r="F219" s="158"/>
      <c r="G219" s="294"/>
      <c r="I219" s="79"/>
      <c r="J219" s="79"/>
      <c r="K219" s="79"/>
      <c r="L219" s="79"/>
      <c r="M219" s="79"/>
    </row>
    <row r="220" spans="1:13" s="56" customFormat="1" ht="25.5">
      <c r="A220" s="289" t="s">
        <v>7887</v>
      </c>
      <c r="B220" s="160" t="s">
        <v>6367</v>
      </c>
      <c r="C220" s="32" t="str">
        <f>VLOOKUP(B220,'CPOS 175'!$A$9:$G4674,3,FALSE)</f>
        <v>Tubo de aço carbono preto sem costura Schedule 40, DN= 1 1/4´ - inclusive conexões</v>
      </c>
      <c r="D220" s="66" t="str">
        <f>VLOOKUP(B220,'CPOS 175'!$A$11:$G4674,4,FALSE)</f>
        <v>m</v>
      </c>
      <c r="E220" s="292">
        <v>49.4</v>
      </c>
      <c r="F220" s="158"/>
      <c r="G220" s="294"/>
      <c r="I220" s="79"/>
      <c r="J220" s="79"/>
      <c r="K220" s="79"/>
      <c r="L220" s="79"/>
      <c r="M220" s="79"/>
    </row>
    <row r="221" spans="1:13" s="80" customFormat="1" ht="25.5">
      <c r="A221" s="289" t="s">
        <v>7888</v>
      </c>
      <c r="B221" s="160" t="s">
        <v>6365</v>
      </c>
      <c r="C221" s="32" t="str">
        <f>VLOOKUP(B221,'CPOS 175'!$A$9:$G4675,3,FALSE)</f>
        <v>Tubo de aço carbono preto sem costura Schedule 40, DN= 1´ - inclusive conexões</v>
      </c>
      <c r="D221" s="66" t="str">
        <f>VLOOKUP(B221,'CPOS 175'!$A$11:$G4675,4,FALSE)</f>
        <v>m</v>
      </c>
      <c r="E221" s="292">
        <v>52.2</v>
      </c>
      <c r="F221" s="158"/>
      <c r="G221" s="294"/>
      <c r="I221" s="79"/>
      <c r="J221" s="79"/>
      <c r="K221" s="79"/>
      <c r="L221" s="79"/>
      <c r="M221" s="79"/>
    </row>
    <row r="222" spans="1:13" s="80" customFormat="1" ht="25.5">
      <c r="A222" s="289" t="s">
        <v>7889</v>
      </c>
      <c r="B222" s="160" t="s">
        <v>6089</v>
      </c>
      <c r="C222" s="32" t="str">
        <f>VLOOKUP(B222,'CPOS 175'!$A$9:$G4676,3,FALSE)</f>
        <v>Tubo galvanizado sem costura schedule 40, DN= 3/4´, inclusive conexões</v>
      </c>
      <c r="D222" s="66" t="str">
        <f>VLOOKUP(B222,'CPOS 175'!$A$11:$G4676,4,FALSE)</f>
        <v>m</v>
      </c>
      <c r="E222" s="292">
        <v>30.6</v>
      </c>
      <c r="F222" s="158"/>
      <c r="G222" s="294"/>
      <c r="I222" s="79"/>
      <c r="J222" s="79"/>
      <c r="K222" s="79"/>
      <c r="L222" s="79"/>
      <c r="M222" s="79"/>
    </row>
    <row r="223" spans="1:13" s="80" customFormat="1" ht="25.5">
      <c r="A223" s="289" t="s">
        <v>7890</v>
      </c>
      <c r="B223" s="160" t="s">
        <v>3625</v>
      </c>
      <c r="C223" s="32" t="str">
        <f>VLOOKUP(B223,'CPOS 175'!$A$9:$G4677,3,FALSE)</f>
        <v>Isolamento térmico em espuma elastomérica, espessura de 19 a 26 mm, para tubulação de 4´ (ferro)</v>
      </c>
      <c r="D223" s="66" t="str">
        <f>VLOOKUP(B223,'CPOS 175'!$A$11:$G4677,4,FALSE)</f>
        <v>m</v>
      </c>
      <c r="E223" s="292">
        <v>123.9</v>
      </c>
      <c r="F223" s="158"/>
      <c r="G223" s="294"/>
      <c r="I223" s="79"/>
      <c r="J223" s="79"/>
      <c r="K223" s="79"/>
      <c r="L223" s="79"/>
      <c r="M223" s="79"/>
    </row>
    <row r="224" spans="1:13" s="80" customFormat="1" ht="25.5">
      <c r="A224" s="289" t="s">
        <v>7891</v>
      </c>
      <c r="B224" s="160" t="s">
        <v>3623</v>
      </c>
      <c r="C224" s="32" t="str">
        <f>VLOOKUP(B224,'CPOS 175'!$A$9:$G4678,3,FALSE)</f>
        <v>Isolamento térmico em espuma elastomérica, espessura de 19 a 26 mm, para tubulação de 3 1/2´ (cobre) ou 3´ (ferro)</v>
      </c>
      <c r="D224" s="66" t="str">
        <f>VLOOKUP(B224,'CPOS 175'!$A$11:$G4678,4,FALSE)</f>
        <v>m</v>
      </c>
      <c r="E224" s="292">
        <v>175.6</v>
      </c>
      <c r="F224" s="158"/>
      <c r="G224" s="294"/>
      <c r="I224" s="79"/>
      <c r="J224" s="79"/>
      <c r="K224" s="79"/>
      <c r="L224" s="79"/>
      <c r="M224" s="79"/>
    </row>
    <row r="225" spans="1:13" s="80" customFormat="1" ht="25.5">
      <c r="A225" s="289" t="s">
        <v>7892</v>
      </c>
      <c r="B225" s="160" t="s">
        <v>3621</v>
      </c>
      <c r="C225" s="32" t="str">
        <f>VLOOKUP(B225,'CPOS 175'!$A$9:$G4679,3,FALSE)</f>
        <v>Isolamento térmico em espuma elastomérica, espessura de 19 a 26 mm, para tubulação de 2 1/2´ (ferro)</v>
      </c>
      <c r="D225" s="66" t="str">
        <f>VLOOKUP(B225,'CPOS 175'!$A$11:$G4679,4,FALSE)</f>
        <v>m</v>
      </c>
      <c r="E225" s="292">
        <v>122.7</v>
      </c>
      <c r="F225" s="158"/>
      <c r="G225" s="294"/>
      <c r="I225" s="79"/>
      <c r="J225" s="79"/>
      <c r="K225" s="79"/>
      <c r="L225" s="79"/>
      <c r="M225" s="79"/>
    </row>
    <row r="226" spans="1:13" s="80" customFormat="1" ht="25.5">
      <c r="A226" s="289" t="s">
        <v>7893</v>
      </c>
      <c r="B226" s="160" t="s">
        <v>3619</v>
      </c>
      <c r="C226" s="32" t="str">
        <f>VLOOKUP(B226,'CPOS 175'!$A$9:$G4680,3,FALSE)</f>
        <v>Isolamento térmico em espuma elastomérica, espessura de 19 a 26 mm, para tubulação de 2´ (ferro)</v>
      </c>
      <c r="D226" s="66" t="str">
        <f>VLOOKUP(B226,'CPOS 175'!$A$11:$G4680,4,FALSE)</f>
        <v>m</v>
      </c>
      <c r="E226" s="292">
        <v>220.2</v>
      </c>
      <c r="F226" s="158"/>
      <c r="G226" s="294"/>
      <c r="I226" s="79"/>
      <c r="J226" s="79"/>
      <c r="K226" s="79"/>
      <c r="L226" s="79"/>
      <c r="M226" s="79"/>
    </row>
    <row r="227" spans="1:13" s="80" customFormat="1" ht="25.5">
      <c r="A227" s="289" t="s">
        <v>7894</v>
      </c>
      <c r="B227" s="160" t="s">
        <v>3617</v>
      </c>
      <c r="C227" s="32" t="str">
        <f>VLOOKUP(B227,'CPOS 175'!$A$9:$G4681,3,FALSE)</f>
        <v>Isolamento térmico em espuma elastomérica, espessura de 19 a 26 mm, para tubulação de 1 1/2´ (ferro)</v>
      </c>
      <c r="D227" s="66" t="str">
        <f>VLOOKUP(B227,'CPOS 175'!$A$11:$G4681,4,FALSE)</f>
        <v>m</v>
      </c>
      <c r="E227" s="292">
        <v>60</v>
      </c>
      <c r="F227" s="158"/>
      <c r="G227" s="294"/>
      <c r="I227" s="79"/>
      <c r="J227" s="79"/>
      <c r="K227" s="79"/>
      <c r="L227" s="79"/>
      <c r="M227" s="79"/>
    </row>
    <row r="228" spans="1:13" s="80" customFormat="1" ht="25.5">
      <c r="A228" s="289" t="s">
        <v>7895</v>
      </c>
      <c r="B228" s="160" t="s">
        <v>3615</v>
      </c>
      <c r="C228" s="32" t="str">
        <f>VLOOKUP(B228,'CPOS 175'!$A$9:$G4682,3,FALSE)</f>
        <v>Isolamento térmico em espuma elastomérica, espessura de 19 a 26 mm, para tubulação de 1 5/8´ (cobre) ou 1 1/4´ (ferro)</v>
      </c>
      <c r="D228" s="66" t="str">
        <f>VLOOKUP(B228,'CPOS 175'!$A$11:$G4682,4,FALSE)</f>
        <v>m</v>
      </c>
      <c r="E228" s="292">
        <v>49.4</v>
      </c>
      <c r="F228" s="158"/>
      <c r="G228" s="294"/>
      <c r="I228" s="79"/>
      <c r="J228" s="79"/>
      <c r="K228" s="79"/>
      <c r="L228" s="79"/>
      <c r="M228" s="79"/>
    </row>
    <row r="229" spans="1:13" s="80" customFormat="1" ht="25.5">
      <c r="A229" s="289" t="s">
        <v>7896</v>
      </c>
      <c r="B229" s="160" t="s">
        <v>3613</v>
      </c>
      <c r="C229" s="32" t="str">
        <f>VLOOKUP(B229,'CPOS 175'!$A$9:$G4683,3,FALSE)</f>
        <v>Isolamento térmico em espuma elastomérica, espessura de 19 a 26 mm, para tubulação de 1 3/8´ (cobre) ou 1´ (ferro)</v>
      </c>
      <c r="D229" s="66" t="str">
        <f>VLOOKUP(B229,'CPOS 175'!$A$11:$G4683,4,FALSE)</f>
        <v>m</v>
      </c>
      <c r="E229" s="292">
        <v>52.2</v>
      </c>
      <c r="F229" s="158"/>
      <c r="G229" s="294"/>
      <c r="I229" s="79"/>
      <c r="J229" s="79"/>
      <c r="K229" s="79"/>
      <c r="L229" s="79"/>
      <c r="M229" s="79"/>
    </row>
    <row r="230" spans="1:13" s="80" customFormat="1" ht="25.5">
      <c r="A230" s="289" t="s">
        <v>7897</v>
      </c>
      <c r="B230" s="160" t="s">
        <v>3611</v>
      </c>
      <c r="C230" s="32" t="str">
        <f>VLOOKUP(B230,'CPOS 175'!$A$9:$G4684,3,FALSE)</f>
        <v>Isolamento térmico em espuma elastomérica, espessura de 19 a 26 mm, para tubulação de 1 1/8´ (cobre) ou 3/4´ (ferro)</v>
      </c>
      <c r="D230" s="66" t="str">
        <f>VLOOKUP(B230,'CPOS 175'!$A$11:$G4684,4,FALSE)</f>
        <v>m</v>
      </c>
      <c r="E230" s="292">
        <v>30.6</v>
      </c>
      <c r="F230" s="158"/>
      <c r="G230" s="294"/>
      <c r="I230" s="79"/>
      <c r="J230" s="79"/>
      <c r="K230" s="79"/>
      <c r="L230" s="79"/>
      <c r="M230" s="79"/>
    </row>
    <row r="231" spans="1:13" s="80" customFormat="1" ht="25.5">
      <c r="A231" s="289" t="s">
        <v>7898</v>
      </c>
      <c r="B231" s="160" t="s">
        <v>7498</v>
      </c>
      <c r="C231" s="32" t="str">
        <f>VLOOKUP(B231,'CPOS 175'!$A$9:$G4685,3,FALSE)</f>
        <v>Ligação típica, (cavalete), para ar condicionado ´fancoil´, diâmetro de 3/4´</v>
      </c>
      <c r="D231" s="66" t="str">
        <f>VLOOKUP(B231,'CPOS 175'!$A$11:$G4685,4,FALSE)</f>
        <v>cj</v>
      </c>
      <c r="E231" s="292">
        <v>31</v>
      </c>
      <c r="F231" s="158"/>
      <c r="G231" s="294"/>
      <c r="I231" s="79"/>
      <c r="J231" s="79"/>
      <c r="K231" s="79"/>
      <c r="L231" s="79"/>
      <c r="M231" s="79"/>
    </row>
    <row r="232" spans="1:13" s="80" customFormat="1">
      <c r="A232" s="289" t="s">
        <v>7899</v>
      </c>
      <c r="B232" s="290"/>
      <c r="C232" s="295" t="s">
        <v>7861</v>
      </c>
      <c r="D232" s="291"/>
      <c r="E232" s="292"/>
      <c r="F232" s="293"/>
      <c r="G232" s="294"/>
      <c r="I232" s="79"/>
      <c r="J232" s="79"/>
      <c r="K232" s="79"/>
      <c r="L232" s="79"/>
      <c r="M232" s="79"/>
    </row>
    <row r="233" spans="1:13" s="80" customFormat="1" ht="25.5">
      <c r="A233" s="289" t="s">
        <v>7900</v>
      </c>
      <c r="B233" s="160" t="s">
        <v>7375</v>
      </c>
      <c r="C233" s="32" t="str">
        <f>VLOOKUP(B233,'CPOS 175'!$A$9:$G4687,3,FALSE)</f>
        <v>Damper corta fogo (DCF) tipo comporta, com elemento fusível e chave fim de curso.</v>
      </c>
      <c r="D233" s="66" t="str">
        <f>VLOOKUP(B233,'CPOS 175'!$A$11:$G4687,4,FALSE)</f>
        <v>m²</v>
      </c>
      <c r="E233" s="292">
        <v>0.6</v>
      </c>
      <c r="F233" s="158"/>
      <c r="G233" s="294"/>
      <c r="I233" s="79"/>
      <c r="J233" s="79"/>
      <c r="K233" s="79"/>
      <c r="L233" s="79"/>
      <c r="M233" s="79"/>
    </row>
    <row r="234" spans="1:13" s="80" customFormat="1">
      <c r="A234" s="289" t="s">
        <v>7901</v>
      </c>
      <c r="B234" s="160" t="s">
        <v>7383</v>
      </c>
      <c r="C234" s="32" t="str">
        <f>VLOOKUP(B234,'CPOS 175'!$A$9:$G4688,3,FALSE)</f>
        <v>Serviço de instalação de Damper Corta Fogo</v>
      </c>
      <c r="D234" s="66" t="str">
        <f>VLOOKUP(B234,'CPOS 175'!$A$11:$G4688,4,FALSE)</f>
        <v>un</v>
      </c>
      <c r="E234" s="292">
        <v>3</v>
      </c>
      <c r="F234" s="158"/>
      <c r="G234" s="294"/>
      <c r="I234" s="79"/>
      <c r="J234" s="79"/>
      <c r="K234" s="79"/>
      <c r="L234" s="79"/>
      <c r="M234" s="79"/>
    </row>
    <row r="235" spans="1:13" s="80" customFormat="1">
      <c r="A235" s="289" t="s">
        <v>7902</v>
      </c>
      <c r="B235" s="160" t="s">
        <v>7385</v>
      </c>
      <c r="C235" s="32" t="str">
        <f>VLOOKUP(B235,'CPOS 175'!$A$9:$G4689,3,FALSE)</f>
        <v>Motor (atuador) a ser acoplado ao Damper corta fogo</v>
      </c>
      <c r="D235" s="66" t="str">
        <f>VLOOKUP(B235,'CPOS 175'!$A$11:$G4689,4,FALSE)</f>
        <v>un</v>
      </c>
      <c r="E235" s="292">
        <v>3</v>
      </c>
      <c r="F235" s="158"/>
      <c r="G235" s="294"/>
      <c r="I235" s="79"/>
      <c r="J235" s="79"/>
      <c r="K235" s="79"/>
      <c r="L235" s="79"/>
      <c r="M235" s="79"/>
    </row>
    <row r="236" spans="1:13" s="80" customFormat="1">
      <c r="A236" s="289" t="s">
        <v>7903</v>
      </c>
      <c r="B236" s="160" t="s">
        <v>7377</v>
      </c>
      <c r="C236" s="32" t="str">
        <f>VLOOKUP(B236,'CPOS 175'!$A$9:$G4690,3,FALSE)</f>
        <v>Damper de regulagem manual, tamanho: 0,10 m² a 0,14 m²</v>
      </c>
      <c r="D236" s="66" t="str">
        <f>VLOOKUP(B236,'CPOS 175'!$A$11:$G4690,4,FALSE)</f>
        <v>m²</v>
      </c>
      <c r="E236" s="292">
        <v>0.36</v>
      </c>
      <c r="F236" s="158"/>
      <c r="G236" s="294"/>
      <c r="I236" s="79"/>
      <c r="J236" s="79"/>
      <c r="K236" s="79"/>
      <c r="L236" s="79"/>
      <c r="M236" s="79"/>
    </row>
    <row r="237" spans="1:13" s="80" customFormat="1">
      <c r="A237" s="289" t="s">
        <v>7904</v>
      </c>
      <c r="B237" s="160" t="s">
        <v>7377</v>
      </c>
      <c r="C237" s="32" t="str">
        <f>VLOOKUP(B237,'CPOS 175'!$A$9:$G4691,3,FALSE)</f>
        <v>Damper de regulagem manual, tamanho: 0,10 m² a 0,14 m²</v>
      </c>
      <c r="D237" s="66" t="str">
        <f>VLOOKUP(B237,'CPOS 175'!$A$11:$G4691,4,FALSE)</f>
        <v>m²</v>
      </c>
      <c r="E237" s="292">
        <v>0.1</v>
      </c>
      <c r="F237" s="158"/>
      <c r="G237" s="294"/>
      <c r="I237" s="79"/>
      <c r="J237" s="79"/>
      <c r="K237" s="79"/>
      <c r="L237" s="79"/>
      <c r="M237" s="79"/>
    </row>
    <row r="238" spans="1:13" s="80" customFormat="1">
      <c r="A238" s="289" t="s">
        <v>7905</v>
      </c>
      <c r="B238" s="160" t="s">
        <v>7377</v>
      </c>
      <c r="C238" s="32" t="str">
        <f>VLOOKUP(B238,'CPOS 175'!$A$9:$G4692,3,FALSE)</f>
        <v>Damper de regulagem manual, tamanho: 0,10 m² a 0,14 m²</v>
      </c>
      <c r="D238" s="66" t="str">
        <f>VLOOKUP(B238,'CPOS 175'!$A$11:$G4692,4,FALSE)</f>
        <v>m²</v>
      </c>
      <c r="E238" s="292">
        <v>0.85</v>
      </c>
      <c r="F238" s="158"/>
      <c r="G238" s="294"/>
      <c r="I238" s="79"/>
      <c r="J238" s="79"/>
      <c r="K238" s="79"/>
      <c r="L238" s="79"/>
      <c r="M238" s="79"/>
    </row>
    <row r="239" spans="1:13" s="80" customFormat="1">
      <c r="A239" s="289" t="s">
        <v>7906</v>
      </c>
      <c r="B239" s="160" t="s">
        <v>7379</v>
      </c>
      <c r="C239" s="32" t="str">
        <f>VLOOKUP(B239,'CPOS 175'!$A$9:$G4693,3,FALSE)</f>
        <v>Damper de regulagem manual, tamanho: 0,15 m² a 0,20 m²</v>
      </c>
      <c r="D239" s="66" t="str">
        <f>VLOOKUP(B239,'CPOS 175'!$A$11:$G4693,4,FALSE)</f>
        <v>m²</v>
      </c>
      <c r="E239" s="292">
        <v>0.6</v>
      </c>
      <c r="F239" s="158"/>
      <c r="G239" s="294"/>
      <c r="I239" s="79"/>
      <c r="J239" s="79"/>
      <c r="K239" s="79"/>
      <c r="L239" s="79"/>
      <c r="M239" s="79"/>
    </row>
    <row r="240" spans="1:13" s="80" customFormat="1">
      <c r="A240" s="289" t="s">
        <v>7907</v>
      </c>
      <c r="B240" s="160" t="s">
        <v>7381</v>
      </c>
      <c r="C240" s="32" t="str">
        <f>VLOOKUP(B240,'CPOS 175'!$A$9:$G4694,3,FALSE)</f>
        <v>Damper de regulagem manual, tamanho: 0,21 m² a 0,40 m²</v>
      </c>
      <c r="D240" s="66" t="str">
        <f>VLOOKUP(B240,'CPOS 175'!$A$11:$G4694,4,FALSE)</f>
        <v>m²</v>
      </c>
      <c r="E240" s="292">
        <v>0.42</v>
      </c>
      <c r="F240" s="158"/>
      <c r="G240" s="294"/>
      <c r="I240" s="79"/>
      <c r="J240" s="79"/>
      <c r="K240" s="79"/>
      <c r="L240" s="79"/>
      <c r="M240" s="79"/>
    </row>
    <row r="241" spans="1:13" s="80" customFormat="1" ht="13.5" thickBot="1">
      <c r="A241" s="289"/>
      <c r="B241" s="290"/>
      <c r="C241" s="296"/>
      <c r="D241" s="291"/>
      <c r="E241" s="292"/>
      <c r="F241" s="293"/>
      <c r="G241" s="294"/>
      <c r="I241" s="79"/>
      <c r="J241" s="79"/>
      <c r="K241" s="79"/>
      <c r="L241" s="79"/>
      <c r="M241" s="79"/>
    </row>
    <row r="242" spans="1:13" s="80" customFormat="1">
      <c r="A242" s="2" t="s">
        <v>15</v>
      </c>
      <c r="B242" s="284"/>
      <c r="C242" s="17" t="s">
        <v>140</v>
      </c>
      <c r="D242" s="60"/>
      <c r="E242" s="285"/>
      <c r="F242" s="285"/>
      <c r="G242" s="286"/>
      <c r="I242" s="79"/>
      <c r="J242" s="79"/>
      <c r="K242" s="79"/>
      <c r="L242" s="79"/>
      <c r="M242" s="79"/>
    </row>
    <row r="243" spans="1:13" s="80" customFormat="1" ht="25.5">
      <c r="A243" s="1" t="s">
        <v>633</v>
      </c>
      <c r="B243" s="192" t="s">
        <v>291</v>
      </c>
      <c r="C243" s="32" t="str">
        <f>VLOOKUP(B243,'CPOS 175'!$A$9:$G4697,3,FALSE)</f>
        <v>Regularização e compactação mecanizada de superfície, sem controle do proctor normal</v>
      </c>
      <c r="D243" s="66" t="str">
        <f>VLOOKUP(B243,'CPOS 175'!$A$11:$G4697,4,FALSE)</f>
        <v>m²</v>
      </c>
      <c r="E243" s="193">
        <v>6503.45</v>
      </c>
      <c r="F243" s="158"/>
      <c r="G243" s="159"/>
      <c r="I243" s="79"/>
      <c r="J243" s="79"/>
      <c r="K243" s="79"/>
      <c r="L243" s="79"/>
      <c r="M243" s="79"/>
    </row>
    <row r="244" spans="1:13" s="80" customFormat="1" ht="25.5">
      <c r="A244" s="1" t="s">
        <v>634</v>
      </c>
      <c r="B244" s="338" t="s">
        <v>293</v>
      </c>
      <c r="C244" s="32" t="str">
        <f>VLOOKUP(B244,'CPOS 175'!$A$9:$G4698,3,FALSE)</f>
        <v>Abertura e preparo de caixa até 40 cm, compactação do subleito mínimo de 95% do PN e transporte até o raio de 1,0 km</v>
      </c>
      <c r="D244" s="66" t="str">
        <f>VLOOKUP(B244,'CPOS 175'!$A$11:$G4698,4,FALSE)</f>
        <v>m²</v>
      </c>
      <c r="E244" s="193">
        <v>6503.45</v>
      </c>
      <c r="F244" s="158"/>
      <c r="G244" s="159"/>
      <c r="I244" s="79"/>
      <c r="J244" s="79"/>
      <c r="K244" s="79"/>
      <c r="L244" s="79"/>
      <c r="M244" s="79"/>
    </row>
    <row r="245" spans="1:13" s="80" customFormat="1">
      <c r="A245" s="1" t="s">
        <v>635</v>
      </c>
      <c r="B245" s="338" t="s">
        <v>294</v>
      </c>
      <c r="C245" s="32" t="str">
        <f>VLOOKUP(B245,'CPOS 175'!$A$9:$G4699,3,FALSE)</f>
        <v>Base de brita graduada</v>
      </c>
      <c r="D245" s="66" t="str">
        <f>VLOOKUP(B245,'CPOS 175'!$A$11:$G4699,4,FALSE)</f>
        <v>m³</v>
      </c>
      <c r="E245" s="193">
        <v>2476.88</v>
      </c>
      <c r="F245" s="158"/>
      <c r="G245" s="159"/>
      <c r="I245" s="79"/>
      <c r="J245" s="79"/>
      <c r="K245" s="79"/>
      <c r="L245" s="79"/>
      <c r="M245" s="79"/>
    </row>
    <row r="246" spans="1:13" s="80" customFormat="1" ht="38.25">
      <c r="A246" s="1" t="s">
        <v>636</v>
      </c>
      <c r="B246" s="338" t="s">
        <v>295</v>
      </c>
      <c r="C246" s="32" t="str">
        <f>VLOOKUP(B246,'CPOS 175'!$A$9:$G4700,3,FALSE)</f>
        <v>Pavimentação em lajota de concreto 35 MPa, espessura 8 cm, tipos: raquete, retangular, sextavado e 16 faces, com rejunte em areia</v>
      </c>
      <c r="D246" s="66" t="str">
        <f>VLOOKUP(B246,'CPOS 175'!$A$11:$G4700,4,FALSE)</f>
        <v>m²</v>
      </c>
      <c r="E246" s="193">
        <v>6005.45</v>
      </c>
      <c r="F246" s="158"/>
      <c r="G246" s="159"/>
      <c r="I246" s="79"/>
      <c r="J246" s="79"/>
      <c r="K246" s="79"/>
      <c r="L246" s="79"/>
      <c r="M246" s="79"/>
    </row>
    <row r="247" spans="1:13" s="80" customFormat="1">
      <c r="A247" s="1" t="s">
        <v>637</v>
      </c>
      <c r="B247" s="338" t="s">
        <v>297</v>
      </c>
      <c r="C247" s="32" t="str">
        <f>VLOOKUP(B247,'CPOS 175'!$A$9:$G4701,3,FALSE)</f>
        <v>Guia pré-moldada reta tipo PMSP 100 - fck 25 MPa</v>
      </c>
      <c r="D247" s="66" t="str">
        <f>VLOOKUP(B247,'CPOS 175'!$A$11:$G4701,4,FALSE)</f>
        <v>m</v>
      </c>
      <c r="E247" s="193">
        <v>950</v>
      </c>
      <c r="F247" s="158"/>
      <c r="G247" s="159"/>
      <c r="I247" s="79"/>
      <c r="J247" s="79"/>
      <c r="K247" s="79"/>
      <c r="L247" s="79"/>
      <c r="M247" s="79"/>
    </row>
    <row r="248" spans="1:13" s="80" customFormat="1">
      <c r="A248" s="1" t="s">
        <v>153</v>
      </c>
      <c r="B248" s="338" t="s">
        <v>296</v>
      </c>
      <c r="C248" s="32" t="str">
        <f>VLOOKUP(B248,'CPOS 175'!$A$9:$G4702,3,FALSE)</f>
        <v>Guia pré-moldada curva tipo PMSP 100 - fck 25 MPa</v>
      </c>
      <c r="D248" s="66" t="str">
        <f>VLOOKUP(B248,'CPOS 175'!$A$11:$G4702,4,FALSE)</f>
        <v>m</v>
      </c>
      <c r="E248" s="193">
        <v>80</v>
      </c>
      <c r="F248" s="158"/>
      <c r="G248" s="159"/>
      <c r="I248" s="79"/>
      <c r="J248" s="79"/>
      <c r="K248" s="79"/>
      <c r="L248" s="79"/>
      <c r="M248" s="79"/>
    </row>
    <row r="249" spans="1:13" s="80" customFormat="1" ht="25.5">
      <c r="A249" s="1" t="s">
        <v>638</v>
      </c>
      <c r="B249" s="338" t="s">
        <v>298</v>
      </c>
      <c r="C249" s="32" t="str">
        <f>VLOOKUP(B249,'CPOS 175'!$A$9:$G4703,3,FALSE)</f>
        <v>Base em concreto com fck de 25 MPa, para guias, sarjetas ou sarjetões</v>
      </c>
      <c r="D249" s="66" t="str">
        <f>VLOOKUP(B249,'CPOS 175'!$A$11:$G4703,4,FALSE)</f>
        <v>m³</v>
      </c>
      <c r="E249" s="193">
        <v>36.97</v>
      </c>
      <c r="F249" s="158"/>
      <c r="G249" s="159"/>
      <c r="I249" s="79"/>
      <c r="J249" s="79"/>
      <c r="K249" s="79"/>
      <c r="L249" s="79"/>
      <c r="M249" s="79"/>
    </row>
    <row r="250" spans="1:13" s="80" customFormat="1">
      <c r="A250" s="1" t="s">
        <v>639</v>
      </c>
      <c r="B250" s="338" t="s">
        <v>299</v>
      </c>
      <c r="C250" s="32" t="str">
        <f>VLOOKUP(B250,'CPOS 175'!$A$9:$G4704,3,FALSE)</f>
        <v>Plantio de grama esmeralda em placas (jardins e canteiros)</v>
      </c>
      <c r="D250" s="66" t="str">
        <f>VLOOKUP(B250,'CPOS 175'!$A$11:$G4704,4,FALSE)</f>
        <v>m²</v>
      </c>
      <c r="E250" s="194">
        <v>2900</v>
      </c>
      <c r="F250" s="158"/>
      <c r="G250" s="159"/>
      <c r="I250" s="79"/>
      <c r="J250" s="79"/>
      <c r="K250" s="79"/>
      <c r="L250" s="79"/>
      <c r="M250" s="79"/>
    </row>
    <row r="251" spans="1:13" s="80" customFormat="1">
      <c r="A251" s="1" t="s">
        <v>640</v>
      </c>
      <c r="B251" s="338" t="s">
        <v>301</v>
      </c>
      <c r="C251" s="32" t="str">
        <f>VLOOKUP(B251,'CPOS 175'!$A$9:$G4705,3,FALSE)</f>
        <v>Árvore ornamental tipo Manacá-da-serra</v>
      </c>
      <c r="D251" s="66" t="str">
        <f>VLOOKUP(B251,'CPOS 175'!$A$11:$G4705,4,FALSE)</f>
        <v>un</v>
      </c>
      <c r="E251" s="194">
        <v>68</v>
      </c>
      <c r="F251" s="158"/>
      <c r="G251" s="159"/>
      <c r="I251" s="79"/>
      <c r="J251" s="79"/>
      <c r="K251" s="79"/>
      <c r="L251" s="79"/>
      <c r="M251" s="79"/>
    </row>
    <row r="252" spans="1:13" s="80" customFormat="1">
      <c r="A252" s="1" t="s">
        <v>641</v>
      </c>
      <c r="B252" s="338" t="s">
        <v>302</v>
      </c>
      <c r="C252" s="32" t="str">
        <f>VLOOKUP(B252,'CPOS 175'!$A$9:$G4706,3,FALSE)</f>
        <v>Árvore ornamental tipo coqueiro Jerivá - h= 4,00 m</v>
      </c>
      <c r="D252" s="66" t="str">
        <f>VLOOKUP(B252,'CPOS 175'!$A$11:$G4706,4,FALSE)</f>
        <v>un</v>
      </c>
      <c r="E252" s="194">
        <v>71</v>
      </c>
      <c r="F252" s="158"/>
      <c r="G252" s="159"/>
      <c r="I252" s="79"/>
      <c r="J252" s="79"/>
      <c r="K252" s="79"/>
      <c r="L252" s="79"/>
      <c r="M252" s="79"/>
    </row>
    <row r="253" spans="1:13" s="80" customFormat="1">
      <c r="A253" s="1" t="s">
        <v>642</v>
      </c>
      <c r="B253" s="338" t="s">
        <v>228</v>
      </c>
      <c r="C253" s="32" t="str">
        <f>VLOOKUP(B253,'CPOS 175'!$A$9:$G4707,3,FALSE)</f>
        <v>Locação de vias, calçadas, tanques e lagoas</v>
      </c>
      <c r="D253" s="66" t="str">
        <f>VLOOKUP(B253,'CPOS 175'!$A$11:$G4707,4,FALSE)</f>
        <v>m²</v>
      </c>
      <c r="E253" s="194">
        <v>850</v>
      </c>
      <c r="F253" s="158"/>
      <c r="G253" s="159"/>
      <c r="I253" s="79"/>
      <c r="J253" s="79"/>
      <c r="K253" s="79"/>
      <c r="L253" s="79"/>
      <c r="M253" s="79"/>
    </row>
    <row r="254" spans="1:13" s="80" customFormat="1">
      <c r="A254" s="1" t="s">
        <v>643</v>
      </c>
      <c r="B254" s="338" t="s">
        <v>300</v>
      </c>
      <c r="C254" s="32" t="str">
        <f>VLOOKUP(B254,'CPOS 175'!$A$9:$G4708,3,FALSE)</f>
        <v>Terra vegetal orgânica comum</v>
      </c>
      <c r="D254" s="66" t="str">
        <f>VLOOKUP(B254,'CPOS 175'!$A$11:$G4708,4,FALSE)</f>
        <v>m³</v>
      </c>
      <c r="E254" s="194">
        <v>580</v>
      </c>
      <c r="F254" s="158"/>
      <c r="G254" s="159"/>
      <c r="I254" s="79"/>
      <c r="J254" s="79"/>
      <c r="K254" s="79"/>
      <c r="L254" s="79"/>
      <c r="M254" s="79"/>
    </row>
    <row r="255" spans="1:13" s="56" customFormat="1">
      <c r="A255" s="1" t="s">
        <v>644</v>
      </c>
      <c r="B255" s="338" t="s">
        <v>304</v>
      </c>
      <c r="C255" s="32" t="str">
        <f>VLOOKUP(B255,'CPOS 175'!$A$9:$G4709,3,FALSE)</f>
        <v>Cimentado desempenado e alisado (queimado)</v>
      </c>
      <c r="D255" s="66" t="str">
        <f>VLOOKUP(B255,'CPOS 175'!$A$11:$G4709,4,FALSE)</f>
        <v>m²</v>
      </c>
      <c r="E255" s="194">
        <v>1044</v>
      </c>
      <c r="F255" s="158"/>
      <c r="G255" s="159"/>
      <c r="I255" s="79"/>
      <c r="J255" s="79"/>
      <c r="K255" s="79"/>
      <c r="L255" s="79"/>
      <c r="M255" s="79"/>
    </row>
    <row r="256" spans="1:13" s="81" customFormat="1">
      <c r="A256" s="1" t="s">
        <v>645</v>
      </c>
      <c r="B256" s="338" t="s">
        <v>305</v>
      </c>
      <c r="C256" s="32" t="str">
        <f>VLOOKUP(B256,'CPOS 175'!$A$9:$G4710,3,FALSE)</f>
        <v>Concreto preparado no local, fck = 20,0 MPa</v>
      </c>
      <c r="D256" s="66" t="str">
        <f>VLOOKUP(B256,'CPOS 175'!$A$11:$G4710,4,FALSE)</f>
        <v>m³</v>
      </c>
      <c r="E256" s="158">
        <v>156.6</v>
      </c>
      <c r="F256" s="158"/>
      <c r="G256" s="159"/>
      <c r="I256" s="303"/>
      <c r="J256" s="303"/>
      <c r="K256" s="304"/>
      <c r="L256" s="303"/>
      <c r="M256" s="303"/>
    </row>
    <row r="257" spans="1:13" s="10" customFormat="1">
      <c r="A257" s="1" t="s">
        <v>7908</v>
      </c>
      <c r="B257" s="339" t="s">
        <v>306</v>
      </c>
      <c r="C257" s="32" t="str">
        <f>VLOOKUP(B257,'CPOS 175'!$A$9:$G4711,3,FALSE)</f>
        <v>Cancela automática metálica com barreira de alumínio até 3,50 m</v>
      </c>
      <c r="D257" s="66" t="str">
        <f>VLOOKUP(B257,'CPOS 175'!$A$11:$G4711,4,FALSE)</f>
        <v>un</v>
      </c>
      <c r="E257" s="158">
        <v>2</v>
      </c>
      <c r="F257" s="158"/>
      <c r="G257" s="159"/>
      <c r="I257" s="299"/>
      <c r="J257" s="299"/>
      <c r="K257" s="299"/>
      <c r="L257" s="299"/>
      <c r="M257" s="299"/>
    </row>
    <row r="258" spans="1:13" s="10" customFormat="1" ht="25.5">
      <c r="A258" s="1" t="s">
        <v>646</v>
      </c>
      <c r="B258" s="283" t="s">
        <v>493</v>
      </c>
      <c r="C258" s="32" t="str">
        <f>VLOOKUP(B258,'CPOS 175'!$A$9:$G4712,3,FALSE)</f>
        <v>Gradil em aço galvanizado eletrofundido, malha 65 x 132 mm e pintura eletrostática</v>
      </c>
      <c r="D258" s="66" t="str">
        <f>VLOOKUP(B258,'CPOS 175'!$A$11:$G4712,4,FALSE)</f>
        <v>m²</v>
      </c>
      <c r="E258" s="158">
        <v>650</v>
      </c>
      <c r="F258" s="158"/>
      <c r="G258" s="159"/>
      <c r="I258" s="305"/>
      <c r="J258" s="299"/>
      <c r="K258" s="299"/>
      <c r="L258" s="299"/>
      <c r="M258" s="299"/>
    </row>
    <row r="259" spans="1:13" s="10" customFormat="1" ht="25.5">
      <c r="A259" s="1" t="s">
        <v>647</v>
      </c>
      <c r="B259" s="201" t="s">
        <v>1521</v>
      </c>
      <c r="C259" s="32" t="str">
        <f>VLOOKUP(B259,'CPOS 175'!$A$9:$G4713,3,FALSE)</f>
        <v>Escavação e carga mecanizada em solo de 1ª categoria, em campo aberto</v>
      </c>
      <c r="D259" s="66" t="str">
        <f>VLOOKUP(B259,'CPOS 175'!$A$11:$G4713,4,FALSE)</f>
        <v>m³</v>
      </c>
      <c r="E259" s="265">
        <v>747</v>
      </c>
      <c r="F259" s="158"/>
      <c r="G259" s="287"/>
      <c r="I259" s="305"/>
      <c r="J259" s="299"/>
      <c r="K259" s="299"/>
      <c r="L259" s="299"/>
      <c r="M259" s="299"/>
    </row>
    <row r="260" spans="1:13" s="10" customFormat="1" ht="25.5">
      <c r="A260" s="1" t="s">
        <v>7909</v>
      </c>
      <c r="B260" s="162" t="s">
        <v>309</v>
      </c>
      <c r="C260" s="32" t="str">
        <f>VLOOKUP(B260,'CPOS 175'!$A$9:$G4714,3,FALSE)</f>
        <v>Transporte de solo de 1ª e 2ª categoria por caminhão para distâncias superiores ao 10° km até o 15° km</v>
      </c>
      <c r="D260" s="66" t="str">
        <f>VLOOKUP(B260,'CPOS 175'!$A$11:$G4714,4,FALSE)</f>
        <v>m³</v>
      </c>
      <c r="E260" s="158">
        <v>946.2</v>
      </c>
      <c r="F260" s="158"/>
      <c r="G260" s="159"/>
      <c r="I260" s="305"/>
      <c r="J260" s="299"/>
      <c r="K260" s="299"/>
      <c r="L260" s="299"/>
      <c r="M260" s="299"/>
    </row>
    <row r="261" spans="1:13" s="10" customFormat="1" ht="25.5">
      <c r="A261" s="1" t="s">
        <v>7910</v>
      </c>
      <c r="B261" s="201" t="s">
        <v>1545</v>
      </c>
      <c r="C261" s="32" t="str">
        <f>VLOOKUP(B261,'CPOS 175'!$A$9:$G4715,3,FALSE)</f>
        <v>Espalhamento de solo em bota-fora com compactação sem controle</v>
      </c>
      <c r="D261" s="66" t="str">
        <f>VLOOKUP(B261,'CPOS 175'!$A$11:$G4715,4,FALSE)</f>
        <v>m³</v>
      </c>
      <c r="E261" s="265">
        <v>946.2</v>
      </c>
      <c r="F261" s="158"/>
      <c r="G261" s="287"/>
      <c r="I261" s="305"/>
      <c r="J261" s="299"/>
      <c r="K261" s="299"/>
      <c r="L261" s="299"/>
      <c r="M261" s="299"/>
    </row>
    <row r="262" spans="1:13" s="10" customFormat="1">
      <c r="A262" s="1" t="s">
        <v>2156</v>
      </c>
      <c r="B262" s="201" t="s">
        <v>251</v>
      </c>
      <c r="C262" s="32" t="str">
        <f>VLOOKUP(B262,'CPOS 175'!$A$9:$G4716,3,FALSE)</f>
        <v>Lastro de pedra britada</v>
      </c>
      <c r="D262" s="66" t="str">
        <f>VLOOKUP(B262,'CPOS 175'!$A$11:$G4716,4,FALSE)</f>
        <v>m³</v>
      </c>
      <c r="E262" s="266">
        <v>49.8</v>
      </c>
      <c r="F262" s="158"/>
      <c r="G262" s="288"/>
      <c r="I262" s="305"/>
      <c r="J262" s="299"/>
      <c r="K262" s="299"/>
      <c r="L262" s="299"/>
      <c r="M262" s="299"/>
    </row>
    <row r="263" spans="1:13" s="10" customFormat="1">
      <c r="A263" s="1" t="s">
        <v>7911</v>
      </c>
      <c r="B263" s="201" t="s">
        <v>1678</v>
      </c>
      <c r="C263" s="32" t="str">
        <f>VLOOKUP(B263,'CPOS 175'!$A$9:$G4717,3,FALSE)</f>
        <v>Armadura em tela soldada de aço</v>
      </c>
      <c r="D263" s="66" t="str">
        <f>VLOOKUP(B263,'CPOS 175'!$A$11:$G4717,4,FALSE)</f>
        <v>kg</v>
      </c>
      <c r="E263" s="193">
        <v>3097.56</v>
      </c>
      <c r="F263" s="158"/>
      <c r="G263" s="159"/>
      <c r="I263" s="305"/>
      <c r="J263" s="299"/>
      <c r="K263" s="299"/>
      <c r="L263" s="299"/>
      <c r="M263" s="299"/>
    </row>
    <row r="264" spans="1:13" s="10" customFormat="1">
      <c r="A264" s="1" t="s">
        <v>7912</v>
      </c>
      <c r="B264" s="201" t="s">
        <v>1686</v>
      </c>
      <c r="C264" s="32" t="str">
        <f>VLOOKUP(B264,'CPOS 175'!$A$9:$G4718,3,FALSE)</f>
        <v>Concreto usinado, fck = 35,0 MPa</v>
      </c>
      <c r="D264" s="66" t="str">
        <f>VLOOKUP(B264,'CPOS 175'!$A$11:$G4718,4,FALSE)</f>
        <v>m³</v>
      </c>
      <c r="E264" s="193">
        <v>772.15</v>
      </c>
      <c r="F264" s="158"/>
      <c r="G264" s="159"/>
      <c r="I264" s="306"/>
      <c r="J264" s="299"/>
      <c r="K264" s="299"/>
      <c r="L264" s="299"/>
      <c r="M264" s="299"/>
    </row>
    <row r="265" spans="1:13" s="10" customFormat="1" ht="25.5">
      <c r="A265" s="1" t="s">
        <v>7913</v>
      </c>
      <c r="B265" s="201" t="s">
        <v>1730</v>
      </c>
      <c r="C265" s="32" t="str">
        <f>VLOOKUP(B265,'CPOS 175'!$A$9:$G4719,3,FALSE)</f>
        <v>Lançamento, espalhamento e adensamento de concreto ou massa em lastro e/ou enchimento</v>
      </c>
      <c r="D265" s="66" t="str">
        <f>VLOOKUP(B265,'CPOS 175'!$A$11:$G4719,4,FALSE)</f>
        <v>m³</v>
      </c>
      <c r="E265" s="193">
        <v>928.75</v>
      </c>
      <c r="F265" s="158"/>
      <c r="G265" s="288"/>
      <c r="I265" s="306"/>
      <c r="J265" s="299"/>
      <c r="K265" s="299"/>
      <c r="L265" s="299"/>
      <c r="M265" s="299"/>
    </row>
    <row r="266" spans="1:13" s="10" customFormat="1" ht="13.5" thickBot="1">
      <c r="A266" s="1"/>
      <c r="B266" s="201"/>
      <c r="C266" s="202"/>
      <c r="D266" s="202"/>
      <c r="E266" s="266"/>
      <c r="F266" s="266"/>
      <c r="G266" s="288"/>
      <c r="I266" s="306"/>
      <c r="J266" s="299"/>
      <c r="K266" s="299"/>
      <c r="L266" s="299"/>
      <c r="M266" s="299"/>
    </row>
    <row r="267" spans="1:13" s="10" customFormat="1">
      <c r="A267" s="51" t="s">
        <v>52</v>
      </c>
      <c r="B267" s="52"/>
      <c r="C267" s="52"/>
      <c r="D267" s="52"/>
      <c r="E267" s="52"/>
      <c r="F267" s="73"/>
      <c r="G267" s="26"/>
      <c r="I267" s="306"/>
      <c r="J267" s="299"/>
      <c r="K267" s="299"/>
      <c r="L267" s="299"/>
      <c r="M267" s="299"/>
    </row>
    <row r="268" spans="1:13" s="10" customFormat="1">
      <c r="A268" s="53" t="s">
        <v>54</v>
      </c>
      <c r="B268" s="54"/>
      <c r="C268" s="54"/>
      <c r="D268" s="74"/>
      <c r="E268" s="48"/>
      <c r="F268" s="75"/>
      <c r="G268" s="27"/>
      <c r="I268" s="306"/>
      <c r="J268" s="299"/>
      <c r="K268" s="299"/>
      <c r="L268" s="299"/>
      <c r="M268" s="299"/>
    </row>
    <row r="269" spans="1:13" s="10" customFormat="1" ht="13.5" thickBot="1">
      <c r="A269" s="49" t="s">
        <v>53</v>
      </c>
      <c r="B269" s="50"/>
      <c r="C269" s="50"/>
      <c r="D269" s="50"/>
      <c r="E269" s="50"/>
      <c r="F269" s="76"/>
      <c r="G269" s="28"/>
      <c r="I269" s="306"/>
      <c r="J269" s="299"/>
      <c r="K269" s="299"/>
      <c r="L269" s="299"/>
      <c r="M269" s="299"/>
    </row>
    <row r="270" spans="1:13" s="56" customFormat="1">
      <c r="A270" s="7"/>
      <c r="B270" s="18"/>
      <c r="C270" s="19"/>
      <c r="D270" s="41"/>
      <c r="E270" s="20"/>
      <c r="F270" s="20"/>
      <c r="G270" s="20"/>
      <c r="I270" s="307"/>
      <c r="J270" s="79"/>
      <c r="K270" s="79"/>
      <c r="L270" s="79"/>
      <c r="M270" s="79"/>
    </row>
    <row r="271" spans="1:13" s="80" customFormat="1">
      <c r="A271" s="7"/>
      <c r="B271" s="18"/>
      <c r="C271" s="19"/>
      <c r="D271" s="41"/>
      <c r="E271" s="20"/>
      <c r="F271" s="20"/>
      <c r="G271" s="20"/>
      <c r="I271" s="307"/>
      <c r="J271" s="79"/>
      <c r="K271" s="79"/>
      <c r="L271" s="79"/>
      <c r="M271" s="79"/>
    </row>
    <row r="272" spans="1:13" s="80" customFormat="1">
      <c r="A272" s="9"/>
      <c r="B272" s="18"/>
      <c r="C272" s="19"/>
      <c r="D272" s="41"/>
      <c r="E272" s="23"/>
      <c r="F272" s="23"/>
      <c r="G272" s="23"/>
      <c r="I272" s="307"/>
      <c r="J272" s="79"/>
      <c r="K272" s="299"/>
      <c r="L272" s="79"/>
      <c r="M272" s="79"/>
    </row>
    <row r="273" spans="1:13" s="80" customFormat="1">
      <c r="A273" s="9"/>
      <c r="B273" s="18"/>
      <c r="C273" s="19"/>
      <c r="D273" s="41"/>
      <c r="E273" s="23"/>
      <c r="F273" s="23"/>
      <c r="G273" s="23"/>
      <c r="I273" s="307"/>
      <c r="J273" s="79"/>
      <c r="K273" s="79"/>
      <c r="L273" s="79"/>
      <c r="M273" s="79"/>
    </row>
    <row r="274" spans="1:13" s="80" customFormat="1">
      <c r="A274" s="9"/>
      <c r="B274" s="18"/>
      <c r="C274" s="19"/>
      <c r="D274" s="41"/>
      <c r="E274" s="23"/>
      <c r="F274" s="23"/>
      <c r="G274" s="23"/>
      <c r="I274" s="307"/>
      <c r="J274" s="79"/>
      <c r="K274" s="79"/>
      <c r="L274" s="79"/>
      <c r="M274" s="79"/>
    </row>
    <row r="275" spans="1:13" s="80" customFormat="1">
      <c r="A275" s="9"/>
      <c r="B275" s="18"/>
      <c r="C275" s="19"/>
      <c r="D275" s="41"/>
      <c r="E275" s="23"/>
      <c r="F275" s="23"/>
      <c r="G275" s="23"/>
      <c r="I275" s="307"/>
      <c r="J275" s="79"/>
      <c r="K275" s="79"/>
      <c r="L275" s="79"/>
      <c r="M275" s="79"/>
    </row>
    <row r="276" spans="1:13" s="80" customFormat="1">
      <c r="A276" s="9"/>
      <c r="B276" s="18"/>
      <c r="C276" s="19"/>
      <c r="D276" s="41"/>
      <c r="E276" s="23"/>
      <c r="F276" s="23"/>
      <c r="G276" s="23"/>
      <c r="I276" s="307"/>
      <c r="J276" s="79"/>
      <c r="K276" s="79"/>
      <c r="L276" s="79"/>
      <c r="M276" s="79"/>
    </row>
    <row r="277" spans="1:13" s="80" customFormat="1">
      <c r="A277" s="9"/>
      <c r="B277" s="18"/>
      <c r="C277" s="19"/>
      <c r="D277" s="41"/>
      <c r="E277" s="23"/>
      <c r="F277" s="23"/>
      <c r="G277" s="23"/>
      <c r="I277" s="307"/>
      <c r="J277" s="79"/>
      <c r="K277" s="79"/>
      <c r="L277" s="79"/>
      <c r="M277" s="79"/>
    </row>
    <row r="278" spans="1:13" s="80" customFormat="1">
      <c r="A278" s="9"/>
      <c r="B278" s="18"/>
      <c r="C278" s="19"/>
      <c r="D278" s="41"/>
      <c r="E278" s="23"/>
      <c r="F278" s="23"/>
      <c r="G278" s="23"/>
      <c r="I278" s="307"/>
      <c r="J278" s="79"/>
      <c r="K278" s="79"/>
      <c r="L278" s="79"/>
      <c r="M278" s="79"/>
    </row>
    <row r="279" spans="1:13" s="80" customFormat="1">
      <c r="A279" s="9"/>
      <c r="B279" s="18"/>
      <c r="C279" s="19"/>
      <c r="D279" s="41"/>
      <c r="E279" s="23"/>
      <c r="F279" s="23"/>
      <c r="G279" s="23"/>
      <c r="I279" s="307"/>
      <c r="J279" s="79"/>
      <c r="K279" s="79"/>
      <c r="L279" s="79"/>
      <c r="M279" s="79"/>
    </row>
    <row r="280" spans="1:13" s="80" customFormat="1">
      <c r="A280" s="9"/>
      <c r="B280" s="18"/>
      <c r="C280" s="19"/>
      <c r="D280" s="41"/>
      <c r="E280" s="23"/>
      <c r="F280" s="23"/>
      <c r="G280" s="23"/>
      <c r="I280" s="307"/>
      <c r="J280" s="79"/>
      <c r="K280" s="79"/>
      <c r="L280" s="79"/>
      <c r="M280" s="79"/>
    </row>
    <row r="281" spans="1:13" s="56" customFormat="1">
      <c r="A281" s="9"/>
      <c r="B281" s="18"/>
      <c r="C281" s="19"/>
      <c r="D281" s="41"/>
      <c r="E281" s="23"/>
      <c r="F281" s="23"/>
      <c r="G281" s="23"/>
      <c r="I281" s="308"/>
      <c r="J281" s="79"/>
      <c r="K281" s="79"/>
      <c r="L281" s="79"/>
      <c r="M281" s="79"/>
    </row>
    <row r="282" spans="1:13" s="80" customFormat="1">
      <c r="A282" s="9"/>
      <c r="B282" s="18"/>
      <c r="C282" s="19"/>
      <c r="D282" s="41"/>
      <c r="E282" s="23"/>
      <c r="F282" s="23"/>
      <c r="G282" s="23"/>
      <c r="I282" s="79"/>
      <c r="J282" s="79"/>
      <c r="K282" s="79"/>
      <c r="L282" s="79"/>
      <c r="M282" s="79"/>
    </row>
    <row r="283" spans="1:13" s="56" customFormat="1">
      <c r="A283" s="9"/>
      <c r="B283" s="18"/>
      <c r="C283" s="19"/>
      <c r="D283" s="41"/>
      <c r="E283" s="23"/>
      <c r="F283" s="23"/>
      <c r="G283" s="23"/>
      <c r="I283" s="79"/>
      <c r="J283" s="79"/>
      <c r="K283" s="79"/>
      <c r="L283" s="79"/>
      <c r="M283" s="79"/>
    </row>
    <row r="284" spans="1:13" s="56" customFormat="1">
      <c r="A284" s="9"/>
      <c r="B284" s="18"/>
      <c r="C284" s="19"/>
      <c r="D284" s="41"/>
      <c r="E284" s="23"/>
      <c r="F284" s="23"/>
      <c r="G284" s="23"/>
      <c r="I284" s="79"/>
      <c r="J284" s="79"/>
      <c r="K284" s="79"/>
      <c r="L284" s="79"/>
      <c r="M284" s="79"/>
    </row>
    <row r="285" spans="1:13" s="56" customFormat="1">
      <c r="A285" s="9"/>
      <c r="B285" s="18"/>
      <c r="C285" s="19"/>
      <c r="D285" s="41"/>
      <c r="E285" s="23"/>
      <c r="F285" s="23"/>
      <c r="G285" s="23"/>
      <c r="I285" s="79"/>
      <c r="J285" s="79"/>
      <c r="K285" s="79"/>
      <c r="L285" s="79"/>
      <c r="M285" s="79"/>
    </row>
    <row r="286" spans="1:13">
      <c r="I286" s="309"/>
      <c r="J286" s="309"/>
      <c r="K286" s="309"/>
      <c r="L286" s="309"/>
      <c r="M286" s="309"/>
    </row>
  </sheetData>
  <mergeCells count="14">
    <mergeCell ref="A12:A13"/>
    <mergeCell ref="B12:B13"/>
    <mergeCell ref="C12:C13"/>
    <mergeCell ref="A10:G10"/>
    <mergeCell ref="A1:E1"/>
    <mergeCell ref="A2:E2"/>
    <mergeCell ref="A3:E3"/>
    <mergeCell ref="B8:C8"/>
    <mergeCell ref="B9:C9"/>
    <mergeCell ref="F11:G11"/>
    <mergeCell ref="F12:F13"/>
    <mergeCell ref="G12:G13"/>
    <mergeCell ref="D12:D13"/>
    <mergeCell ref="E12:E13"/>
  </mergeCells>
  <printOptions horizontalCentered="1"/>
  <pageMargins left="0.74803149606299213" right="0.15748031496062992" top="0.15748031496062992" bottom="0.15748031496062992" header="0.15748031496062992" footer="0.15748031496062992"/>
  <pageSetup paperSize="9" scale="74" fitToHeight="0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view="pageBreakPreview" topLeftCell="A22" zoomScaleNormal="100" zoomScaleSheetLayoutView="100" workbookViewId="0">
      <selection activeCell="B32" sqref="B32"/>
    </sheetView>
  </sheetViews>
  <sheetFormatPr defaultRowHeight="12.75"/>
  <cols>
    <col min="1" max="1" width="9.42578125" style="92" customWidth="1"/>
    <col min="2" max="2" width="53.42578125" customWidth="1"/>
    <col min="3" max="3" width="17.5703125" style="120" bestFit="1" customWidth="1"/>
    <col min="4" max="4" width="10.140625" customWidth="1"/>
    <col min="5" max="5" width="11.28515625" bestFit="1" customWidth="1"/>
    <col min="6" max="6" width="20" customWidth="1"/>
    <col min="7" max="7" width="14" bestFit="1" customWidth="1"/>
  </cols>
  <sheetData>
    <row r="2" spans="1:8" ht="15.75">
      <c r="A2" s="83"/>
      <c r="B2" s="84"/>
      <c r="C2" s="85"/>
      <c r="D2" s="86"/>
      <c r="E2" s="87"/>
      <c r="F2" s="88"/>
    </row>
    <row r="3" spans="1:8" ht="15">
      <c r="A3" s="379"/>
      <c r="B3" s="379"/>
      <c r="C3" s="379"/>
      <c r="D3" s="86"/>
      <c r="E3" s="87"/>
      <c r="F3" s="88"/>
    </row>
    <row r="4" spans="1:8" ht="15">
      <c r="A4" s="379"/>
      <c r="B4" s="379"/>
      <c r="C4" s="379"/>
      <c r="D4" s="86"/>
      <c r="E4" s="87"/>
      <c r="F4" s="88"/>
    </row>
    <row r="5" spans="1:8" ht="15">
      <c r="A5" s="379"/>
      <c r="B5" s="379"/>
      <c r="C5" s="379"/>
      <c r="D5" s="86"/>
      <c r="E5" s="87"/>
      <c r="F5" s="88"/>
    </row>
    <row r="6" spans="1:8" ht="15.75">
      <c r="A6" s="83"/>
      <c r="B6" s="24"/>
      <c r="C6" s="85"/>
      <c r="D6" s="86"/>
      <c r="E6" s="87"/>
      <c r="F6" s="88"/>
    </row>
    <row r="7" spans="1:8" ht="15.75">
      <c r="A7" s="83"/>
      <c r="B7" s="10" t="s">
        <v>487</v>
      </c>
      <c r="C7" s="85"/>
      <c r="D7" s="86"/>
      <c r="E7" s="87"/>
      <c r="F7" s="88"/>
    </row>
    <row r="8" spans="1:8" ht="15.75">
      <c r="A8" s="83"/>
      <c r="B8" s="24"/>
      <c r="C8" s="85"/>
      <c r="D8" s="86"/>
      <c r="E8" s="87"/>
      <c r="F8" s="88"/>
    </row>
    <row r="9" spans="1:8">
      <c r="A9" s="89" t="s">
        <v>83</v>
      </c>
      <c r="B9" s="90" t="str">
        <f>[1]PLANILHA!B7</f>
        <v>HOSPITAL REGIONAL DE BEBEDOURO</v>
      </c>
      <c r="C9" s="91"/>
      <c r="D9" s="90"/>
      <c r="E9" s="90"/>
      <c r="F9" s="90"/>
    </row>
    <row r="10" spans="1:8">
      <c r="A10" s="89" t="s">
        <v>84</v>
      </c>
      <c r="B10" s="90" t="str">
        <f>[1]PLANILHA!B8</f>
        <v>Bebedouro</v>
      </c>
      <c r="C10" s="85"/>
      <c r="D10" s="86"/>
      <c r="E10" s="87"/>
      <c r="F10" s="88"/>
    </row>
    <row r="11" spans="1:8">
      <c r="A11" s="89" t="s">
        <v>85</v>
      </c>
      <c r="B11" s="393" t="s">
        <v>488</v>
      </c>
      <c r="C11" s="393"/>
      <c r="D11" s="86"/>
      <c r="E11" s="87"/>
      <c r="F11" s="88"/>
    </row>
    <row r="12" spans="1:8">
      <c r="A12" s="82"/>
      <c r="B12" s="90"/>
      <c r="C12" s="85"/>
      <c r="D12" s="86"/>
      <c r="E12" s="87"/>
      <c r="F12" s="88"/>
    </row>
    <row r="13" spans="1:8" ht="16.5" thickBot="1">
      <c r="B13" s="93"/>
      <c r="C13" s="94" t="s">
        <v>462</v>
      </c>
    </row>
    <row r="14" spans="1:8" s="98" customFormat="1" ht="24.95" customHeight="1" thickBot="1">
      <c r="A14" s="95" t="s">
        <v>463</v>
      </c>
      <c r="B14" s="96" t="s">
        <v>464</v>
      </c>
      <c r="C14" s="97" t="s">
        <v>465</v>
      </c>
      <c r="E14" s="99"/>
      <c r="H14" s="100"/>
    </row>
    <row r="15" spans="1:8" ht="24.95" customHeight="1">
      <c r="A15" s="101" t="str">
        <f>'PLANILHA LICITAÇÃO JJ'!A14</f>
        <v>1.0</v>
      </c>
      <c r="B15" s="102" t="str">
        <f>'PLANILHA LICITAÇÃO JJ'!C14</f>
        <v xml:space="preserve">Serviço técnico especializado </v>
      </c>
      <c r="C15" s="103">
        <f>'PLANILHA LICITAÇÃO JJ'!G14</f>
        <v>0</v>
      </c>
      <c r="D15" s="104"/>
      <c r="E15" s="105"/>
      <c r="G15" s="106"/>
      <c r="H15" s="105"/>
    </row>
    <row r="16" spans="1:8" ht="24.95" customHeight="1">
      <c r="A16" s="107" t="str">
        <f>'PLANILHA LICITAÇÃO JJ'!A25</f>
        <v>2.0</v>
      </c>
      <c r="B16" s="110" t="str">
        <f>'PLANILHA LICITAÇÃO JJ'!C25</f>
        <v>Início, apoio e administração da obra</v>
      </c>
      <c r="C16" s="108">
        <f>'PLANILHA LICITAÇÃO JJ'!G25</f>
        <v>0</v>
      </c>
      <c r="D16" s="104"/>
      <c r="E16" s="105"/>
      <c r="G16" s="106"/>
      <c r="H16" s="105"/>
    </row>
    <row r="17" spans="1:8" ht="24.95" customHeight="1">
      <c r="A17" s="109" t="str">
        <f>'PLANILHA LICITAÇÃO JJ'!A35</f>
        <v>3.0</v>
      </c>
      <c r="B17" s="110" t="str">
        <f>'PLANILHA LICITAÇÃO JJ'!C36</f>
        <v>Administração Local</v>
      </c>
      <c r="C17" s="108">
        <f>'PLANILHA LICITAÇÃO JJ'!G35</f>
        <v>0</v>
      </c>
      <c r="D17" s="104"/>
      <c r="E17" s="105"/>
      <c r="G17" s="106"/>
      <c r="H17" s="105"/>
    </row>
    <row r="18" spans="1:8" ht="24.95" customHeight="1">
      <c r="A18" s="109" t="str">
        <f>'PLANILHA LICITAÇÃO JJ'!A38</f>
        <v>4.0</v>
      </c>
      <c r="B18" s="110" t="str">
        <f>'PLANILHA LICITAÇÃO JJ'!C38</f>
        <v>Transporte e Serviço em Solo</v>
      </c>
      <c r="C18" s="108">
        <f>'PLANILHA LICITAÇÃO JJ'!G38</f>
        <v>0</v>
      </c>
      <c r="D18" s="104"/>
      <c r="E18" s="105"/>
      <c r="G18" s="106"/>
      <c r="H18" s="105"/>
    </row>
    <row r="19" spans="1:8" ht="24.95" customHeight="1">
      <c r="A19" s="109" t="str">
        <f>'PLANILHA LICITAÇÃO JJ'!A44</f>
        <v>5.0</v>
      </c>
      <c r="B19" s="110" t="str">
        <f>'PLANILHA LICITAÇÃO JJ'!C44</f>
        <v>Fundação e Estrutura</v>
      </c>
      <c r="C19" s="108">
        <f>'PLANILHA LICITAÇÃO JJ'!G44</f>
        <v>0</v>
      </c>
      <c r="D19" s="104"/>
      <c r="E19" s="105"/>
      <c r="G19" s="106"/>
      <c r="H19" s="105"/>
    </row>
    <row r="20" spans="1:8" ht="24.95" customHeight="1">
      <c r="A20" s="109" t="str">
        <f>'PLANILHA LICITAÇÃO JJ'!A55</f>
        <v>6.0</v>
      </c>
      <c r="B20" s="110" t="str">
        <f>'PLANILHA LICITAÇÃO JJ'!C55</f>
        <v>Alvenaria e elemento divisor/Cobertura</v>
      </c>
      <c r="C20" s="108">
        <f>'PLANILHA LICITAÇÃO JJ'!G55</f>
        <v>0</v>
      </c>
      <c r="D20" s="104"/>
      <c r="E20" s="105"/>
      <c r="G20" s="106"/>
      <c r="H20" s="105"/>
    </row>
    <row r="21" spans="1:8" ht="24.95" customHeight="1">
      <c r="A21" s="109" t="str">
        <f>'PLANILHA LICITAÇÃO JJ'!A65</f>
        <v>7.0</v>
      </c>
      <c r="B21" s="110" t="str">
        <f>'PLANILHA LICITAÇÃO JJ'!C65</f>
        <v>Revestimentos</v>
      </c>
      <c r="C21" s="108">
        <f>'PLANILHA LICITAÇÃO JJ'!G65</f>
        <v>0</v>
      </c>
      <c r="D21" s="104"/>
      <c r="E21" s="105"/>
      <c r="G21" s="106"/>
      <c r="H21" s="105"/>
    </row>
    <row r="22" spans="1:8" ht="24.95" customHeight="1">
      <c r="A22" s="109" t="str">
        <f>'PLANILHA LICITAÇÃO JJ'!A76</f>
        <v>8.0</v>
      </c>
      <c r="B22" s="110" t="str">
        <f>'PLANILHA LICITAÇÃO JJ'!C76</f>
        <v>Esquadrias, Brises, Portas, Marcenaria, Vidros, Corrimão</v>
      </c>
      <c r="C22" s="108">
        <f>'PLANILHA LICITAÇÃO JJ'!G76</f>
        <v>0</v>
      </c>
      <c r="D22" s="104"/>
      <c r="E22" s="105"/>
      <c r="G22" s="106"/>
      <c r="H22" s="105"/>
    </row>
    <row r="23" spans="1:8" ht="24.95" customHeight="1">
      <c r="A23" s="109" t="str">
        <f>'PLANILHA LICITAÇÃO JJ'!A89</f>
        <v>9.0</v>
      </c>
      <c r="B23" s="110" t="str">
        <f>'PLANILHA LICITAÇÃO JJ'!C89</f>
        <v>Impermeabilização, proteção</v>
      </c>
      <c r="C23" s="108">
        <f>'PLANILHA LICITAÇÃO JJ'!G89</f>
        <v>0</v>
      </c>
      <c r="D23" s="104"/>
      <c r="E23" s="105"/>
      <c r="G23" s="106"/>
      <c r="H23" s="105"/>
    </row>
    <row r="24" spans="1:8" ht="24.95" customHeight="1">
      <c r="A24" s="109" t="str">
        <f>'PLANILHA LICITAÇÃO JJ'!A92</f>
        <v>10.0</v>
      </c>
      <c r="B24" s="110" t="str">
        <f>'PLANILHA LICITAÇÃO JJ'!C92</f>
        <v>Pintura</v>
      </c>
      <c r="C24" s="108">
        <f>'PLANILHA LICITAÇÃO JJ'!G92</f>
        <v>0</v>
      </c>
      <c r="D24" s="104"/>
      <c r="E24" s="105"/>
      <c r="G24" s="106"/>
      <c r="H24" s="105"/>
    </row>
    <row r="25" spans="1:8" ht="24.95" customHeight="1">
      <c r="A25" s="109" t="str">
        <f>'PLANILHA LICITAÇÃO JJ'!A98</f>
        <v>11.0</v>
      </c>
      <c r="B25" s="110" t="str">
        <f>'PLANILHA LICITAÇÃO JJ'!C98</f>
        <v>Instalações Elétricas, Elétricas Especiais e Eletrônicas</v>
      </c>
      <c r="C25" s="108">
        <f>'PLANILHA LICITAÇÃO JJ'!G98</f>
        <v>0</v>
      </c>
      <c r="D25" s="104"/>
      <c r="E25" s="105"/>
      <c r="G25" s="106"/>
      <c r="H25" s="105"/>
    </row>
    <row r="26" spans="1:8" ht="24.95" customHeight="1">
      <c r="A26" s="109" t="str">
        <f>'PLANILHA LICITAÇÃO JJ'!A173</f>
        <v>12.0</v>
      </c>
      <c r="B26" s="110" t="str">
        <f>'PLANILHA LICITAÇÃO JJ'!C173</f>
        <v>Instalações Hidráulicas</v>
      </c>
      <c r="C26" s="108">
        <f>'PLANILHA LICITAÇÃO JJ'!G173</f>
        <v>0</v>
      </c>
      <c r="D26" s="104"/>
      <c r="E26" s="105"/>
      <c r="G26" s="111"/>
      <c r="H26" s="105"/>
    </row>
    <row r="27" spans="1:8" ht="24.95" customHeight="1">
      <c r="A27" s="109" t="str">
        <f>'PLANILHA LICITAÇÃO JJ'!A194</f>
        <v>13.0</v>
      </c>
      <c r="B27" s="110" t="str">
        <f>'PLANILHA LICITAÇÃO JJ'!C194</f>
        <v>Combate e prevenção a incêndio</v>
      </c>
      <c r="C27" s="108">
        <f>'PLANILHA LICITAÇÃO JJ'!G194</f>
        <v>0</v>
      </c>
      <c r="D27" s="104"/>
      <c r="E27" s="105"/>
      <c r="G27" s="111"/>
      <c r="H27" s="105"/>
    </row>
    <row r="28" spans="1:8" ht="24.95" customHeight="1">
      <c r="A28" s="109" t="str">
        <f>'PLANILHA LICITAÇÃO JJ'!A204</f>
        <v>14.0</v>
      </c>
      <c r="B28" s="110" t="str">
        <f>'PLANILHA LICITAÇÃO JJ'!C204</f>
        <v>Limpeza e arremate</v>
      </c>
      <c r="C28" s="108">
        <f>'PLANILHA LICITAÇÃO JJ'!G204</f>
        <v>0</v>
      </c>
      <c r="D28" s="104"/>
      <c r="E28" s="105"/>
      <c r="G28" s="106"/>
      <c r="H28" s="105"/>
    </row>
    <row r="29" spans="1:8" ht="24.95" customHeight="1">
      <c r="A29" s="109" t="str">
        <f>'PLANILHA LICITAÇÃO JJ'!A207</f>
        <v>15.0</v>
      </c>
      <c r="B29" s="110" t="str">
        <f>'PLANILHA LICITAÇÃO JJ'!C207</f>
        <v>Conforto mecânico, equipamentos e sistemas</v>
      </c>
      <c r="C29" s="108">
        <f>'PLANILHA LICITAÇÃO JJ'!G207</f>
        <v>0</v>
      </c>
      <c r="D29" s="104"/>
      <c r="E29" s="112"/>
      <c r="G29" s="111"/>
      <c r="H29" s="105"/>
    </row>
    <row r="30" spans="1:8" ht="24.95" customHeight="1" thickBot="1">
      <c r="A30" s="109" t="str">
        <f>'PLANILHA LICITAÇÃO JJ'!A242</f>
        <v>16.0</v>
      </c>
      <c r="B30" s="113" t="str">
        <f>'PLANILHA LICITAÇÃO JJ'!C242</f>
        <v>Pavimentação e Comunicação visual</v>
      </c>
      <c r="C30" s="114">
        <f>'PLANILHA LICITAÇÃO JJ'!G242</f>
        <v>0</v>
      </c>
      <c r="D30" s="104"/>
      <c r="E30" s="105"/>
      <c r="G30" s="111"/>
      <c r="H30" s="105"/>
    </row>
    <row r="31" spans="1:8" ht="24.95" customHeight="1">
      <c r="A31" s="394" t="s">
        <v>52</v>
      </c>
      <c r="B31" s="395"/>
      <c r="C31" s="115">
        <f>SUM(C15:C30)</f>
        <v>0</v>
      </c>
      <c r="D31" s="106"/>
      <c r="G31" s="106"/>
    </row>
    <row r="32" spans="1:8" ht="24.95" customHeight="1">
      <c r="A32" s="116" t="s">
        <v>54</v>
      </c>
      <c r="B32" s="310"/>
      <c r="C32" s="117">
        <f>C31*B32</f>
        <v>0</v>
      </c>
      <c r="D32" s="106"/>
      <c r="G32" s="118"/>
    </row>
    <row r="33" spans="1:7" ht="24.95" customHeight="1" thickBot="1">
      <c r="A33" s="391" t="s">
        <v>53</v>
      </c>
      <c r="B33" s="392"/>
      <c r="C33" s="119">
        <f>SUM(C31:C32)</f>
        <v>0</v>
      </c>
      <c r="D33" s="106"/>
      <c r="G33" s="118"/>
    </row>
    <row r="35" spans="1:7">
      <c r="G35" s="118"/>
    </row>
    <row r="36" spans="1:7" ht="15">
      <c r="B36" s="121"/>
    </row>
    <row r="37" spans="1:7" ht="14.25">
      <c r="B37" s="122"/>
    </row>
    <row r="38" spans="1:7" ht="14.25">
      <c r="B38" s="122"/>
    </row>
    <row r="39" spans="1:7" ht="14.25">
      <c r="B39" s="122"/>
    </row>
    <row r="40" spans="1:7">
      <c r="B40" s="123"/>
    </row>
  </sheetData>
  <mergeCells count="6">
    <mergeCell ref="A33:B33"/>
    <mergeCell ref="A3:C3"/>
    <mergeCell ref="A4:C4"/>
    <mergeCell ref="A5:C5"/>
    <mergeCell ref="B11:C11"/>
    <mergeCell ref="A31:B31"/>
  </mergeCells>
  <printOptions horizontalCentered="1" verticalCentered="1"/>
  <pageMargins left="1.3779527559055118" right="0.39370078740157483" top="0.43307086614173229" bottom="0.35433070866141736" header="0.51181102362204722" footer="0.51181102362204722"/>
  <pageSetup paperSize="9" scale="95" orientation="portrait" copies="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showZeros="0" tabSelected="1" view="pageBreakPreview" topLeftCell="A10" zoomScale="70" zoomScaleNormal="100" zoomScaleSheetLayoutView="70" workbookViewId="0">
      <pane ySplit="1" topLeftCell="A29" activePane="bottomLeft" state="frozen"/>
      <selection activeCell="A10" sqref="A10"/>
      <selection pane="bottomLeft" activeCell="K49" sqref="K49"/>
    </sheetView>
  </sheetViews>
  <sheetFormatPr defaultRowHeight="18"/>
  <cols>
    <col min="1" max="1" width="6.42578125" style="144" customWidth="1"/>
    <col min="2" max="2" width="53.85546875" style="126" customWidth="1"/>
    <col min="3" max="3" width="15.7109375" style="145" customWidth="1"/>
    <col min="4" max="16" width="15.7109375" style="126" customWidth="1"/>
    <col min="17" max="17" width="7.28515625" style="137" customWidth="1"/>
    <col min="18" max="18" width="17" customWidth="1"/>
    <col min="19" max="19" width="16.28515625" customWidth="1"/>
    <col min="20" max="20" width="11.85546875" bestFit="1" customWidth="1"/>
    <col min="21" max="21" width="12.140625" bestFit="1" customWidth="1"/>
    <col min="22" max="22" width="11.5703125" bestFit="1" customWidth="1"/>
    <col min="23" max="26" width="11.85546875" bestFit="1" customWidth="1"/>
    <col min="27" max="27" width="11.5703125" bestFit="1" customWidth="1"/>
    <col min="28" max="28" width="11.85546875" bestFit="1" customWidth="1"/>
    <col min="29" max="29" width="11.28515625" bestFit="1" customWidth="1"/>
  </cols>
  <sheetData>
    <row r="1" spans="1:18" s="126" customFormat="1" ht="27.75" customHeight="1">
      <c r="A1" s="124"/>
      <c r="B1" s="124"/>
      <c r="C1" s="124"/>
      <c r="D1" s="412"/>
      <c r="E1" s="412"/>
      <c r="F1" s="412"/>
      <c r="G1" s="412"/>
      <c r="H1" s="412"/>
      <c r="I1" s="412"/>
      <c r="J1" s="412"/>
      <c r="K1" s="412"/>
      <c r="L1" s="125" t="s">
        <v>470</v>
      </c>
      <c r="M1" s="412"/>
      <c r="N1" s="412"/>
      <c r="O1" s="412"/>
      <c r="P1" s="154"/>
      <c r="Q1" s="125"/>
    </row>
    <row r="2" spans="1:18" s="126" customFormat="1" ht="27.75" customHeight="1">
      <c r="A2" s="124"/>
      <c r="B2" s="124"/>
      <c r="C2" s="410"/>
      <c r="D2" s="410"/>
      <c r="E2" s="410"/>
      <c r="F2" s="410"/>
      <c r="G2" s="410"/>
      <c r="H2" s="410"/>
      <c r="I2" s="410"/>
      <c r="J2" s="410"/>
      <c r="K2" s="410"/>
      <c r="L2" s="124"/>
      <c r="M2" s="411"/>
      <c r="N2" s="411"/>
      <c r="O2" s="411"/>
      <c r="P2" s="155"/>
      <c r="Q2" s="124"/>
    </row>
    <row r="3" spans="1:18" s="126" customFormat="1" ht="18" customHeight="1">
      <c r="A3" s="124"/>
      <c r="B3" s="124"/>
      <c r="C3" s="410"/>
      <c r="D3" s="410"/>
      <c r="E3" s="410"/>
      <c r="F3" s="410"/>
      <c r="G3" s="410"/>
      <c r="H3" s="410"/>
      <c r="I3" s="410"/>
      <c r="J3" s="410"/>
      <c r="K3" s="410"/>
      <c r="L3" s="124"/>
      <c r="M3" s="411"/>
      <c r="N3" s="411"/>
      <c r="O3" s="411"/>
      <c r="P3" s="155"/>
      <c r="Q3" s="124"/>
    </row>
    <row r="4" spans="1:18" s="126" customFormat="1" ht="27.75" customHeight="1">
      <c r="A4" s="127"/>
      <c r="B4" s="127"/>
      <c r="C4" s="410"/>
      <c r="D4" s="410"/>
      <c r="E4" s="410"/>
      <c r="F4" s="410"/>
      <c r="G4" s="410"/>
      <c r="H4" s="410"/>
      <c r="I4" s="410"/>
      <c r="J4" s="410"/>
      <c r="K4" s="410"/>
      <c r="L4" s="128"/>
      <c r="M4" s="124"/>
      <c r="N4" s="128"/>
      <c r="O4" s="129"/>
    </row>
    <row r="5" spans="1:18" s="126" customFormat="1" ht="18" customHeight="1">
      <c r="A5" s="124"/>
      <c r="B5" s="124" t="s">
        <v>83</v>
      </c>
      <c r="C5" s="409" t="s">
        <v>139</v>
      </c>
      <c r="D5" s="409"/>
      <c r="E5" s="409"/>
      <c r="F5" s="409"/>
      <c r="G5" s="124"/>
      <c r="H5" s="124"/>
      <c r="I5" s="124"/>
      <c r="J5" s="124"/>
      <c r="K5" s="130"/>
      <c r="L5" s="124"/>
      <c r="M5" s="124"/>
      <c r="N5" s="409"/>
      <c r="O5" s="409"/>
      <c r="P5" s="124"/>
      <c r="Q5" s="124"/>
    </row>
    <row r="6" spans="1:18" s="126" customFormat="1" ht="18" customHeight="1">
      <c r="A6" s="124"/>
      <c r="B6" s="124" t="s">
        <v>84</v>
      </c>
      <c r="C6" s="124" t="s">
        <v>138</v>
      </c>
      <c r="F6" s="124"/>
      <c r="G6" s="124"/>
      <c r="H6" s="124"/>
      <c r="I6" s="124"/>
      <c r="J6" s="124"/>
      <c r="K6" s="124"/>
      <c r="L6" s="124"/>
      <c r="M6" s="124"/>
      <c r="N6" s="409"/>
      <c r="O6" s="409"/>
      <c r="P6" s="156"/>
      <c r="Q6" s="124"/>
    </row>
    <row r="7" spans="1:18" s="126" customFormat="1" ht="18" customHeight="1">
      <c r="A7" s="124"/>
      <c r="B7" s="124" t="s">
        <v>85</v>
      </c>
      <c r="C7" s="124" t="str">
        <f>RESUMO!B11</f>
        <v>2ª FASE</v>
      </c>
      <c r="F7" s="124"/>
      <c r="G7" s="124"/>
      <c r="H7" s="124"/>
      <c r="I7" s="124"/>
      <c r="J7" s="124"/>
      <c r="K7" s="124"/>
      <c r="L7" s="124"/>
      <c r="M7" s="124"/>
      <c r="N7" s="409"/>
      <c r="O7" s="409"/>
      <c r="P7" s="156"/>
      <c r="Q7" s="124"/>
    </row>
    <row r="8" spans="1:18" s="126" customFormat="1" ht="18" customHeight="1">
      <c r="A8" s="131"/>
      <c r="B8" s="132"/>
      <c r="C8" s="124"/>
      <c r="D8" s="409"/>
      <c r="E8" s="409"/>
      <c r="F8" s="409"/>
      <c r="G8" s="409"/>
      <c r="H8" s="409"/>
      <c r="I8" s="409"/>
      <c r="J8" s="409"/>
      <c r="M8" s="409">
        <v>0</v>
      </c>
      <c r="N8" s="409"/>
      <c r="O8" s="409"/>
      <c r="P8" s="156"/>
      <c r="Q8" s="124"/>
    </row>
    <row r="9" spans="1:18" s="126" customFormat="1" ht="18.75" thickBot="1">
      <c r="A9" s="406" t="s">
        <v>471</v>
      </c>
      <c r="B9" s="406"/>
      <c r="C9" s="406"/>
      <c r="D9" s="133" t="s">
        <v>462</v>
      </c>
    </row>
    <row r="10" spans="1:18" s="135" customFormat="1" ht="36.75" customHeight="1">
      <c r="A10" s="311" t="s">
        <v>463</v>
      </c>
      <c r="B10" s="312" t="s">
        <v>464</v>
      </c>
      <c r="C10" s="313" t="s">
        <v>472</v>
      </c>
      <c r="D10" s="314" t="s">
        <v>473</v>
      </c>
      <c r="E10" s="314" t="s">
        <v>474</v>
      </c>
      <c r="F10" s="314" t="s">
        <v>475</v>
      </c>
      <c r="G10" s="314" t="s">
        <v>476</v>
      </c>
      <c r="H10" s="314" t="s">
        <v>477</v>
      </c>
      <c r="I10" s="314" t="s">
        <v>478</v>
      </c>
      <c r="J10" s="314" t="s">
        <v>479</v>
      </c>
      <c r="K10" s="314" t="s">
        <v>480</v>
      </c>
      <c r="L10" s="314" t="s">
        <v>481</v>
      </c>
      <c r="M10" s="314" t="s">
        <v>482</v>
      </c>
      <c r="N10" s="314" t="s">
        <v>483</v>
      </c>
      <c r="O10" s="314" t="s">
        <v>484</v>
      </c>
      <c r="P10" s="315" t="s">
        <v>52</v>
      </c>
      <c r="Q10" s="134"/>
    </row>
    <row r="11" spans="1:18" ht="15.75">
      <c r="A11" s="398" t="s">
        <v>485</v>
      </c>
      <c r="B11" s="407" t="str">
        <f>RESUMO!B15</f>
        <v xml:space="preserve">Serviço técnico especializado </v>
      </c>
      <c r="C11" s="402">
        <f>RESUMO!C15</f>
        <v>0</v>
      </c>
      <c r="D11" s="136">
        <f>D12*$C$11</f>
        <v>0</v>
      </c>
      <c r="E11" s="136">
        <f t="shared" ref="E11:O11" si="0">E12*$C$11</f>
        <v>0</v>
      </c>
      <c r="F11" s="136">
        <f t="shared" si="0"/>
        <v>0</v>
      </c>
      <c r="G11" s="136">
        <f t="shared" si="0"/>
        <v>0</v>
      </c>
      <c r="H11" s="136">
        <f t="shared" si="0"/>
        <v>0</v>
      </c>
      <c r="I11" s="136">
        <f t="shared" si="0"/>
        <v>0</v>
      </c>
      <c r="J11" s="136">
        <f t="shared" si="0"/>
        <v>0</v>
      </c>
      <c r="K11" s="136">
        <f t="shared" si="0"/>
        <v>0</v>
      </c>
      <c r="L11" s="136">
        <f t="shared" si="0"/>
        <v>0</v>
      </c>
      <c r="M11" s="136">
        <f t="shared" si="0"/>
        <v>0</v>
      </c>
      <c r="N11" s="136">
        <f t="shared" si="0"/>
        <v>0</v>
      </c>
      <c r="O11" s="136">
        <f t="shared" si="0"/>
        <v>0</v>
      </c>
      <c r="P11" s="316">
        <f t="shared" ref="P11:P45" si="1">SUM(D11:O11)</f>
        <v>0</v>
      </c>
      <c r="R11" s="111">
        <f>P11-C11</f>
        <v>0</v>
      </c>
    </row>
    <row r="12" spans="1:18" ht="15.75">
      <c r="A12" s="399"/>
      <c r="B12" s="408"/>
      <c r="C12" s="403"/>
      <c r="D12" s="138">
        <v>0.23</v>
      </c>
      <c r="E12" s="138">
        <v>0.23</v>
      </c>
      <c r="F12" s="138">
        <v>0.23</v>
      </c>
      <c r="G12" s="138">
        <v>0.24199999999999999</v>
      </c>
      <c r="H12" s="138"/>
      <c r="I12" s="138"/>
      <c r="J12" s="138"/>
      <c r="K12" s="138"/>
      <c r="L12" s="138"/>
      <c r="M12" s="138"/>
      <c r="N12" s="138"/>
      <c r="O12" s="138">
        <v>6.8000000000000005E-2</v>
      </c>
      <c r="P12" s="317">
        <f t="shared" si="1"/>
        <v>1</v>
      </c>
      <c r="R12" s="111"/>
    </row>
    <row r="13" spans="1:18" ht="15.75">
      <c r="A13" s="398" t="s">
        <v>3</v>
      </c>
      <c r="B13" s="407" t="str">
        <f>RESUMO!B16</f>
        <v>Início, apoio e administração da obra</v>
      </c>
      <c r="C13" s="402">
        <f>RESUMO!C16</f>
        <v>0</v>
      </c>
      <c r="D13" s="136">
        <f>D14*$C$13</f>
        <v>0</v>
      </c>
      <c r="E13" s="136">
        <f t="shared" ref="E13:O13" si="2">E14*$C$13</f>
        <v>0</v>
      </c>
      <c r="F13" s="136">
        <f t="shared" si="2"/>
        <v>0</v>
      </c>
      <c r="G13" s="136">
        <f t="shared" si="2"/>
        <v>0</v>
      </c>
      <c r="H13" s="136">
        <f t="shared" si="2"/>
        <v>0</v>
      </c>
      <c r="I13" s="136">
        <f t="shared" si="2"/>
        <v>0</v>
      </c>
      <c r="J13" s="136">
        <f t="shared" si="2"/>
        <v>0</v>
      </c>
      <c r="K13" s="136">
        <f t="shared" si="2"/>
        <v>0</v>
      </c>
      <c r="L13" s="136">
        <f t="shared" si="2"/>
        <v>0</v>
      </c>
      <c r="M13" s="136">
        <f t="shared" si="2"/>
        <v>0</v>
      </c>
      <c r="N13" s="136">
        <f t="shared" si="2"/>
        <v>0</v>
      </c>
      <c r="O13" s="136">
        <f t="shared" si="2"/>
        <v>0</v>
      </c>
      <c r="P13" s="316">
        <f t="shared" si="1"/>
        <v>0</v>
      </c>
      <c r="R13" s="111">
        <f>P13-C13</f>
        <v>0</v>
      </c>
    </row>
    <row r="14" spans="1:18" ht="15.75">
      <c r="A14" s="399"/>
      <c r="B14" s="408"/>
      <c r="C14" s="403"/>
      <c r="D14" s="138">
        <v>0.05</v>
      </c>
      <c r="E14" s="138">
        <v>0.1</v>
      </c>
      <c r="F14" s="138">
        <v>0.1</v>
      </c>
      <c r="G14" s="138">
        <v>0.1</v>
      </c>
      <c r="H14" s="138">
        <v>0.1</v>
      </c>
      <c r="I14" s="138">
        <v>0.1</v>
      </c>
      <c r="J14" s="138">
        <v>0.1</v>
      </c>
      <c r="K14" s="138">
        <v>0.1</v>
      </c>
      <c r="L14" s="138">
        <v>0.1</v>
      </c>
      <c r="M14" s="138">
        <v>0.1</v>
      </c>
      <c r="N14" s="138">
        <v>0.05</v>
      </c>
      <c r="O14" s="138"/>
      <c r="P14" s="317">
        <f t="shared" si="1"/>
        <v>0.99999999999999989</v>
      </c>
      <c r="R14" s="111"/>
    </row>
    <row r="15" spans="1:18" ht="15.75">
      <c r="A15" s="398" t="s">
        <v>4</v>
      </c>
      <c r="B15" s="400" t="str">
        <f>RESUMO!B17</f>
        <v>Administração Local</v>
      </c>
      <c r="C15" s="402">
        <f>RESUMO!C17</f>
        <v>0</v>
      </c>
      <c r="D15" s="136">
        <f>D16*$C$15</f>
        <v>0</v>
      </c>
      <c r="E15" s="136">
        <f t="shared" ref="E15:O15" si="3">E16*$C$15</f>
        <v>0</v>
      </c>
      <c r="F15" s="136">
        <f t="shared" si="3"/>
        <v>0</v>
      </c>
      <c r="G15" s="136">
        <f t="shared" si="3"/>
        <v>0</v>
      </c>
      <c r="H15" s="136">
        <f t="shared" si="3"/>
        <v>0</v>
      </c>
      <c r="I15" s="136">
        <f t="shared" si="3"/>
        <v>0</v>
      </c>
      <c r="J15" s="136">
        <f t="shared" si="3"/>
        <v>0</v>
      </c>
      <c r="K15" s="136">
        <f t="shared" si="3"/>
        <v>0</v>
      </c>
      <c r="L15" s="136">
        <f t="shared" si="3"/>
        <v>0</v>
      </c>
      <c r="M15" s="136">
        <f t="shared" si="3"/>
        <v>0</v>
      </c>
      <c r="N15" s="136">
        <f t="shared" si="3"/>
        <v>0</v>
      </c>
      <c r="O15" s="136">
        <f t="shared" si="3"/>
        <v>0</v>
      </c>
      <c r="P15" s="316">
        <f t="shared" si="1"/>
        <v>0</v>
      </c>
      <c r="R15" s="111">
        <f>P15-C15</f>
        <v>0</v>
      </c>
    </row>
    <row r="16" spans="1:18" ht="15.75">
      <c r="A16" s="399"/>
      <c r="B16" s="401"/>
      <c r="C16" s="403"/>
      <c r="D16" s="138">
        <v>0.05</v>
      </c>
      <c r="E16" s="138">
        <v>0.1</v>
      </c>
      <c r="F16" s="138">
        <v>0.1</v>
      </c>
      <c r="G16" s="138">
        <v>0.1</v>
      </c>
      <c r="H16" s="138">
        <v>0.1</v>
      </c>
      <c r="I16" s="138">
        <v>0.1</v>
      </c>
      <c r="J16" s="138">
        <v>0.1</v>
      </c>
      <c r="K16" s="138">
        <v>0.1</v>
      </c>
      <c r="L16" s="138">
        <v>0.1</v>
      </c>
      <c r="M16" s="138">
        <v>0.05</v>
      </c>
      <c r="N16" s="138">
        <v>0.05</v>
      </c>
      <c r="O16" s="138">
        <v>0.05</v>
      </c>
      <c r="P16" s="317">
        <f t="shared" si="1"/>
        <v>1</v>
      </c>
      <c r="R16" s="111"/>
    </row>
    <row r="17" spans="1:29" ht="15.75">
      <c r="A17" s="398" t="s">
        <v>5</v>
      </c>
      <c r="B17" s="400" t="str">
        <f>RESUMO!B18</f>
        <v>Transporte e Serviço em Solo</v>
      </c>
      <c r="C17" s="402">
        <f>RESUMO!C18</f>
        <v>0</v>
      </c>
      <c r="D17" s="136">
        <f>D18*$C$17</f>
        <v>0</v>
      </c>
      <c r="E17" s="136">
        <f t="shared" ref="E17:O17" si="4">E18*$C$17</f>
        <v>0</v>
      </c>
      <c r="F17" s="136">
        <f t="shared" si="4"/>
        <v>0</v>
      </c>
      <c r="G17" s="136">
        <f t="shared" si="4"/>
        <v>0</v>
      </c>
      <c r="H17" s="136">
        <f t="shared" si="4"/>
        <v>0</v>
      </c>
      <c r="I17" s="136">
        <f t="shared" si="4"/>
        <v>0</v>
      </c>
      <c r="J17" s="136">
        <f t="shared" si="4"/>
        <v>0</v>
      </c>
      <c r="K17" s="136">
        <f t="shared" si="4"/>
        <v>0</v>
      </c>
      <c r="L17" s="136">
        <f t="shared" si="4"/>
        <v>0</v>
      </c>
      <c r="M17" s="136">
        <f t="shared" si="4"/>
        <v>0</v>
      </c>
      <c r="N17" s="136">
        <f t="shared" si="4"/>
        <v>0</v>
      </c>
      <c r="O17" s="136">
        <f t="shared" si="4"/>
        <v>0</v>
      </c>
      <c r="P17" s="316">
        <f t="shared" si="1"/>
        <v>0</v>
      </c>
      <c r="R17" s="111">
        <f>P17-C17</f>
        <v>0</v>
      </c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1:29" ht="15.75">
      <c r="A18" s="399"/>
      <c r="B18" s="401"/>
      <c r="C18" s="403"/>
      <c r="D18" s="138">
        <v>0.1</v>
      </c>
      <c r="E18" s="138">
        <v>0.1</v>
      </c>
      <c r="F18" s="138">
        <v>0.4</v>
      </c>
      <c r="G18" s="138">
        <v>0.4</v>
      </c>
      <c r="H18" s="138"/>
      <c r="I18" s="138"/>
      <c r="J18" s="138"/>
      <c r="K18" s="138"/>
      <c r="L18" s="138"/>
      <c r="M18" s="138"/>
      <c r="N18" s="138"/>
      <c r="O18" s="138"/>
      <c r="P18" s="317">
        <f t="shared" si="1"/>
        <v>1</v>
      </c>
      <c r="R18" s="111"/>
    </row>
    <row r="19" spans="1:29" ht="15.75">
      <c r="A19" s="398" t="s">
        <v>0</v>
      </c>
      <c r="B19" s="400" t="str">
        <f>RESUMO!B19</f>
        <v>Fundação e Estrutura</v>
      </c>
      <c r="C19" s="402">
        <f>RESUMO!C19</f>
        <v>0</v>
      </c>
      <c r="D19" s="136">
        <f>D20*$C$19</f>
        <v>0</v>
      </c>
      <c r="E19" s="136">
        <f t="shared" ref="E19:O19" si="5">E20*$C$19</f>
        <v>0</v>
      </c>
      <c r="F19" s="136">
        <f t="shared" si="5"/>
        <v>0</v>
      </c>
      <c r="G19" s="136">
        <f t="shared" si="5"/>
        <v>0</v>
      </c>
      <c r="H19" s="136">
        <f t="shared" si="5"/>
        <v>0</v>
      </c>
      <c r="I19" s="136">
        <f t="shared" si="5"/>
        <v>0</v>
      </c>
      <c r="J19" s="136">
        <f t="shared" si="5"/>
        <v>0</v>
      </c>
      <c r="K19" s="136">
        <f t="shared" si="5"/>
        <v>0</v>
      </c>
      <c r="L19" s="136">
        <f t="shared" si="5"/>
        <v>0</v>
      </c>
      <c r="M19" s="136">
        <f t="shared" si="5"/>
        <v>0</v>
      </c>
      <c r="N19" s="136">
        <f t="shared" si="5"/>
        <v>0</v>
      </c>
      <c r="O19" s="136">
        <f t="shared" si="5"/>
        <v>0</v>
      </c>
      <c r="P19" s="316">
        <f t="shared" si="1"/>
        <v>0</v>
      </c>
      <c r="R19" s="111">
        <f>P19-C19</f>
        <v>0</v>
      </c>
      <c r="S19" s="106"/>
      <c r="T19" s="106"/>
      <c r="U19" s="106"/>
      <c r="V19" s="106"/>
    </row>
    <row r="20" spans="1:29" ht="15.75">
      <c r="A20" s="399"/>
      <c r="B20" s="401"/>
      <c r="C20" s="403"/>
      <c r="D20" s="138">
        <v>0.1</v>
      </c>
      <c r="E20" s="138">
        <v>0.2</v>
      </c>
      <c r="F20" s="138">
        <v>0.4</v>
      </c>
      <c r="G20" s="138">
        <v>0.3</v>
      </c>
      <c r="H20" s="138"/>
      <c r="I20" s="138"/>
      <c r="J20" s="138"/>
      <c r="K20" s="138"/>
      <c r="L20" s="138"/>
      <c r="M20" s="138"/>
      <c r="N20" s="138"/>
      <c r="O20" s="138"/>
      <c r="P20" s="317">
        <f t="shared" si="1"/>
        <v>1</v>
      </c>
      <c r="R20" s="111"/>
    </row>
    <row r="21" spans="1:29" ht="15.75">
      <c r="A21" s="398" t="s">
        <v>263</v>
      </c>
      <c r="B21" s="400" t="str">
        <f>RESUMO!B20</f>
        <v>Alvenaria e elemento divisor/Cobertura</v>
      </c>
      <c r="C21" s="402">
        <f>RESUMO!C20</f>
        <v>0</v>
      </c>
      <c r="D21" s="136">
        <f>D22*$C$21</f>
        <v>0</v>
      </c>
      <c r="E21" s="136">
        <f t="shared" ref="E21:O21" si="6">E22*$C$21</f>
        <v>0</v>
      </c>
      <c r="F21" s="136">
        <f t="shared" si="6"/>
        <v>0</v>
      </c>
      <c r="G21" s="136">
        <f t="shared" si="6"/>
        <v>0</v>
      </c>
      <c r="H21" s="136">
        <f t="shared" si="6"/>
        <v>0</v>
      </c>
      <c r="I21" s="136">
        <f t="shared" si="6"/>
        <v>0</v>
      </c>
      <c r="J21" s="136">
        <f t="shared" si="6"/>
        <v>0</v>
      </c>
      <c r="K21" s="136">
        <f t="shared" si="6"/>
        <v>0</v>
      </c>
      <c r="L21" s="136">
        <f t="shared" si="6"/>
        <v>0</v>
      </c>
      <c r="M21" s="136">
        <f t="shared" si="6"/>
        <v>0</v>
      </c>
      <c r="N21" s="136">
        <f t="shared" si="6"/>
        <v>0</v>
      </c>
      <c r="O21" s="136">
        <f t="shared" si="6"/>
        <v>0</v>
      </c>
      <c r="P21" s="316">
        <f t="shared" si="1"/>
        <v>0</v>
      </c>
      <c r="R21" s="111">
        <f>P21-C21</f>
        <v>0</v>
      </c>
    </row>
    <row r="22" spans="1:29" ht="15.75">
      <c r="A22" s="399"/>
      <c r="B22" s="401"/>
      <c r="C22" s="403"/>
      <c r="D22" s="138"/>
      <c r="E22" s="138">
        <v>0.05</v>
      </c>
      <c r="F22" s="138">
        <v>0.05</v>
      </c>
      <c r="G22" s="138">
        <v>0.1</v>
      </c>
      <c r="H22" s="138">
        <v>0.1</v>
      </c>
      <c r="I22" s="138">
        <v>0.3</v>
      </c>
      <c r="J22" s="138">
        <v>0.3</v>
      </c>
      <c r="K22" s="138">
        <v>0.1</v>
      </c>
      <c r="L22" s="138"/>
      <c r="M22" s="138"/>
      <c r="N22" s="138"/>
      <c r="O22" s="138"/>
      <c r="P22" s="317">
        <f t="shared" si="1"/>
        <v>1.0000000000000002</v>
      </c>
      <c r="R22" s="111"/>
    </row>
    <row r="23" spans="1:29" ht="15.75">
      <c r="A23" s="398" t="s">
        <v>466</v>
      </c>
      <c r="B23" s="400" t="str">
        <f>RESUMO!B21</f>
        <v>Revestimentos</v>
      </c>
      <c r="C23" s="402">
        <f>RESUMO!C21</f>
        <v>0</v>
      </c>
      <c r="D23" s="136">
        <f>D24*$C$23</f>
        <v>0</v>
      </c>
      <c r="E23" s="136">
        <f t="shared" ref="E23:O23" si="7">E24*$C$23</f>
        <v>0</v>
      </c>
      <c r="F23" s="136">
        <f t="shared" si="7"/>
        <v>0</v>
      </c>
      <c r="G23" s="136">
        <f t="shared" si="7"/>
        <v>0</v>
      </c>
      <c r="H23" s="136">
        <f t="shared" si="7"/>
        <v>0</v>
      </c>
      <c r="I23" s="136">
        <f t="shared" si="7"/>
        <v>0</v>
      </c>
      <c r="J23" s="136">
        <f t="shared" si="7"/>
        <v>0</v>
      </c>
      <c r="K23" s="136">
        <f t="shared" si="7"/>
        <v>0</v>
      </c>
      <c r="L23" s="136">
        <f t="shared" si="7"/>
        <v>0</v>
      </c>
      <c r="M23" s="136">
        <f t="shared" si="7"/>
        <v>0</v>
      </c>
      <c r="N23" s="136">
        <f t="shared" si="7"/>
        <v>0</v>
      </c>
      <c r="O23" s="136">
        <f t="shared" si="7"/>
        <v>0</v>
      </c>
      <c r="P23" s="316">
        <f t="shared" si="1"/>
        <v>0</v>
      </c>
      <c r="R23" s="111">
        <f>P23-C23</f>
        <v>0</v>
      </c>
    </row>
    <row r="24" spans="1:29" ht="15.75">
      <c r="A24" s="399"/>
      <c r="B24" s="401"/>
      <c r="C24" s="403"/>
      <c r="D24" s="138"/>
      <c r="E24" s="138"/>
      <c r="F24" s="138">
        <v>0.1</v>
      </c>
      <c r="G24" s="138">
        <v>0.1</v>
      </c>
      <c r="H24" s="138">
        <v>0.1</v>
      </c>
      <c r="I24" s="138">
        <v>0.1</v>
      </c>
      <c r="J24" s="138">
        <v>0.1</v>
      </c>
      <c r="K24" s="138">
        <v>0.1</v>
      </c>
      <c r="L24" s="138">
        <v>0.1</v>
      </c>
      <c r="M24" s="138">
        <v>0.1</v>
      </c>
      <c r="N24" s="138">
        <v>0.1</v>
      </c>
      <c r="O24" s="138">
        <v>0.1</v>
      </c>
      <c r="P24" s="317">
        <f t="shared" si="1"/>
        <v>0.99999999999999989</v>
      </c>
      <c r="R24" s="111"/>
    </row>
    <row r="25" spans="1:29" ht="15.75">
      <c r="A25" s="398" t="s">
        <v>467</v>
      </c>
      <c r="B25" s="400" t="str">
        <f>RESUMO!B22</f>
        <v>Esquadrias, Brises, Portas, Marcenaria, Vidros, Corrimão</v>
      </c>
      <c r="C25" s="402">
        <f>RESUMO!C22</f>
        <v>0</v>
      </c>
      <c r="D25" s="136">
        <f>D26*$C$25</f>
        <v>0</v>
      </c>
      <c r="E25" s="136">
        <f t="shared" ref="E25:O25" si="8">E26*$C$25</f>
        <v>0</v>
      </c>
      <c r="F25" s="136">
        <f t="shared" si="8"/>
        <v>0</v>
      </c>
      <c r="G25" s="136">
        <f t="shared" si="8"/>
        <v>0</v>
      </c>
      <c r="H25" s="136">
        <f t="shared" si="8"/>
        <v>0</v>
      </c>
      <c r="I25" s="136">
        <f t="shared" si="8"/>
        <v>0</v>
      </c>
      <c r="J25" s="136">
        <f t="shared" si="8"/>
        <v>0</v>
      </c>
      <c r="K25" s="136">
        <f t="shared" si="8"/>
        <v>0</v>
      </c>
      <c r="L25" s="136">
        <f t="shared" si="8"/>
        <v>0</v>
      </c>
      <c r="M25" s="136">
        <f t="shared" si="8"/>
        <v>0</v>
      </c>
      <c r="N25" s="136">
        <f t="shared" si="8"/>
        <v>0</v>
      </c>
      <c r="O25" s="136">
        <f t="shared" si="8"/>
        <v>0</v>
      </c>
      <c r="P25" s="316">
        <f t="shared" si="1"/>
        <v>0</v>
      </c>
      <c r="R25" s="111">
        <f>P25-C25</f>
        <v>0</v>
      </c>
      <c r="S25" s="139"/>
      <c r="T25" s="139"/>
      <c r="U25" s="139"/>
      <c r="V25" s="139"/>
      <c r="W25" s="139"/>
      <c r="X25" s="139"/>
    </row>
    <row r="26" spans="1:29" ht="15.75">
      <c r="A26" s="399"/>
      <c r="B26" s="401"/>
      <c r="C26" s="403"/>
      <c r="D26" s="138"/>
      <c r="E26" s="138"/>
      <c r="F26" s="138">
        <v>0.1</v>
      </c>
      <c r="G26" s="138">
        <v>0.1</v>
      </c>
      <c r="H26" s="138">
        <v>0.1</v>
      </c>
      <c r="I26" s="138">
        <v>0.1</v>
      </c>
      <c r="J26" s="138">
        <v>0.1</v>
      </c>
      <c r="K26" s="138">
        <v>0.1</v>
      </c>
      <c r="L26" s="138">
        <v>0.1</v>
      </c>
      <c r="M26" s="138">
        <v>0.1</v>
      </c>
      <c r="N26" s="138">
        <v>0.1</v>
      </c>
      <c r="O26" s="138">
        <v>0.1</v>
      </c>
      <c r="P26" s="317">
        <f t="shared" si="1"/>
        <v>0.99999999999999989</v>
      </c>
      <c r="R26" s="111"/>
    </row>
    <row r="27" spans="1:29" ht="15.75">
      <c r="A27" s="398" t="s">
        <v>279</v>
      </c>
      <c r="B27" s="400" t="str">
        <f>RESUMO!B23</f>
        <v>Impermeabilização, proteção</v>
      </c>
      <c r="C27" s="402">
        <f>RESUMO!C23</f>
        <v>0</v>
      </c>
      <c r="D27" s="136">
        <f>D28*$C$27</f>
        <v>0</v>
      </c>
      <c r="E27" s="136">
        <f t="shared" ref="E27:O27" si="9">E28*$C$27</f>
        <v>0</v>
      </c>
      <c r="F27" s="136">
        <f t="shared" si="9"/>
        <v>0</v>
      </c>
      <c r="G27" s="136">
        <f t="shared" si="9"/>
        <v>0</v>
      </c>
      <c r="H27" s="136">
        <f t="shared" si="9"/>
        <v>0</v>
      </c>
      <c r="I27" s="136">
        <f t="shared" si="9"/>
        <v>0</v>
      </c>
      <c r="J27" s="136">
        <f t="shared" si="9"/>
        <v>0</v>
      </c>
      <c r="K27" s="136">
        <f t="shared" si="9"/>
        <v>0</v>
      </c>
      <c r="L27" s="136">
        <f t="shared" si="9"/>
        <v>0</v>
      </c>
      <c r="M27" s="136">
        <f t="shared" si="9"/>
        <v>0</v>
      </c>
      <c r="N27" s="136">
        <f t="shared" si="9"/>
        <v>0</v>
      </c>
      <c r="O27" s="136">
        <f t="shared" si="9"/>
        <v>0</v>
      </c>
      <c r="P27" s="316">
        <f t="shared" si="1"/>
        <v>0</v>
      </c>
      <c r="R27" s="111">
        <f>P27-C27</f>
        <v>0</v>
      </c>
    </row>
    <row r="28" spans="1:29" ht="15.75">
      <c r="A28" s="399"/>
      <c r="B28" s="401"/>
      <c r="C28" s="403"/>
      <c r="D28" s="138"/>
      <c r="E28" s="138"/>
      <c r="F28" s="138">
        <v>0.4</v>
      </c>
      <c r="G28" s="138">
        <v>0.6</v>
      </c>
      <c r="H28" s="138"/>
      <c r="I28" s="138"/>
      <c r="J28" s="138"/>
      <c r="K28" s="138"/>
      <c r="L28" s="138"/>
      <c r="M28" s="138"/>
      <c r="N28" s="138"/>
      <c r="O28" s="138"/>
      <c r="P28" s="317">
        <f t="shared" si="1"/>
        <v>1</v>
      </c>
      <c r="R28" s="111"/>
    </row>
    <row r="29" spans="1:29" ht="15.75">
      <c r="A29" s="398" t="s">
        <v>468</v>
      </c>
      <c r="B29" s="400" t="str">
        <f>RESUMO!B24</f>
        <v>Pintura</v>
      </c>
      <c r="C29" s="402">
        <f>RESUMO!C24</f>
        <v>0</v>
      </c>
      <c r="D29" s="136">
        <f>D30*$C$29</f>
        <v>0</v>
      </c>
      <c r="E29" s="136">
        <f t="shared" ref="E29:O29" si="10">E30*$C$29</f>
        <v>0</v>
      </c>
      <c r="F29" s="136">
        <f t="shared" si="10"/>
        <v>0</v>
      </c>
      <c r="G29" s="136">
        <f t="shared" si="10"/>
        <v>0</v>
      </c>
      <c r="H29" s="136">
        <f t="shared" si="10"/>
        <v>0</v>
      </c>
      <c r="I29" s="136">
        <f t="shared" si="10"/>
        <v>0</v>
      </c>
      <c r="J29" s="136">
        <f t="shared" si="10"/>
        <v>0</v>
      </c>
      <c r="K29" s="136">
        <f t="shared" si="10"/>
        <v>0</v>
      </c>
      <c r="L29" s="136">
        <f t="shared" si="10"/>
        <v>0</v>
      </c>
      <c r="M29" s="136">
        <f t="shared" si="10"/>
        <v>0</v>
      </c>
      <c r="N29" s="136">
        <f t="shared" si="10"/>
        <v>0</v>
      </c>
      <c r="O29" s="136">
        <f t="shared" si="10"/>
        <v>0</v>
      </c>
      <c r="P29" s="316">
        <f t="shared" si="1"/>
        <v>0</v>
      </c>
      <c r="R29" s="111">
        <f>P29-C29</f>
        <v>0</v>
      </c>
      <c r="S29" s="139"/>
      <c r="T29" s="139"/>
      <c r="U29" s="139"/>
      <c r="V29" s="139"/>
    </row>
    <row r="30" spans="1:29" ht="15.75">
      <c r="A30" s="399"/>
      <c r="B30" s="401"/>
      <c r="C30" s="403"/>
      <c r="D30" s="138"/>
      <c r="E30" s="138"/>
      <c r="F30" s="138">
        <v>0.1</v>
      </c>
      <c r="G30" s="138">
        <v>0.1</v>
      </c>
      <c r="H30" s="138">
        <v>0.1</v>
      </c>
      <c r="I30" s="138">
        <v>0.1</v>
      </c>
      <c r="J30" s="138">
        <v>0.1</v>
      </c>
      <c r="K30" s="138">
        <v>0.1</v>
      </c>
      <c r="L30" s="138">
        <v>0.1</v>
      </c>
      <c r="M30" s="138">
        <v>0.1</v>
      </c>
      <c r="N30" s="138">
        <v>0.1</v>
      </c>
      <c r="O30" s="138">
        <v>0.1</v>
      </c>
      <c r="P30" s="317">
        <f t="shared" si="1"/>
        <v>0.99999999999999989</v>
      </c>
      <c r="R30" s="111"/>
    </row>
    <row r="31" spans="1:29" ht="15.75">
      <c r="A31" s="398" t="s">
        <v>469</v>
      </c>
      <c r="B31" s="400" t="str">
        <f>RESUMO!B25</f>
        <v>Instalações Elétricas, Elétricas Especiais e Eletrônicas</v>
      </c>
      <c r="C31" s="402">
        <f>RESUMO!C25</f>
        <v>0</v>
      </c>
      <c r="D31" s="136">
        <f>D32*$C$31</f>
        <v>0</v>
      </c>
      <c r="E31" s="136">
        <f t="shared" ref="E31:O31" si="11">E32*$C$31</f>
        <v>0</v>
      </c>
      <c r="F31" s="136">
        <f t="shared" si="11"/>
        <v>0</v>
      </c>
      <c r="G31" s="136">
        <f t="shared" si="11"/>
        <v>0</v>
      </c>
      <c r="H31" s="136">
        <f t="shared" si="11"/>
        <v>0</v>
      </c>
      <c r="I31" s="136">
        <f t="shared" si="11"/>
        <v>0</v>
      </c>
      <c r="J31" s="136">
        <f t="shared" si="11"/>
        <v>0</v>
      </c>
      <c r="K31" s="136">
        <f t="shared" si="11"/>
        <v>0</v>
      </c>
      <c r="L31" s="136">
        <f t="shared" si="11"/>
        <v>0</v>
      </c>
      <c r="M31" s="136">
        <f t="shared" si="11"/>
        <v>0</v>
      </c>
      <c r="N31" s="136">
        <f t="shared" si="11"/>
        <v>0</v>
      </c>
      <c r="O31" s="136">
        <f t="shared" si="11"/>
        <v>0</v>
      </c>
      <c r="P31" s="316">
        <f t="shared" si="1"/>
        <v>0</v>
      </c>
      <c r="R31" s="111">
        <f>P31-C31</f>
        <v>0</v>
      </c>
      <c r="S31" s="139"/>
      <c r="T31" s="139"/>
      <c r="U31" s="139"/>
      <c r="V31" s="139"/>
    </row>
    <row r="32" spans="1:29" ht="15.75">
      <c r="A32" s="399"/>
      <c r="B32" s="401"/>
      <c r="C32" s="403"/>
      <c r="D32" s="138"/>
      <c r="E32" s="138">
        <v>0.05</v>
      </c>
      <c r="F32" s="138">
        <v>0.1</v>
      </c>
      <c r="G32" s="138">
        <v>0.1</v>
      </c>
      <c r="H32" s="138">
        <v>0.1</v>
      </c>
      <c r="I32" s="138">
        <v>0.1</v>
      </c>
      <c r="J32" s="138">
        <v>0.1</v>
      </c>
      <c r="K32" s="138">
        <v>0.1</v>
      </c>
      <c r="L32" s="138">
        <v>0.1</v>
      </c>
      <c r="M32" s="138">
        <v>0.1</v>
      </c>
      <c r="N32" s="138">
        <v>0.1</v>
      </c>
      <c r="O32" s="138">
        <v>0.05</v>
      </c>
      <c r="P32" s="317">
        <f t="shared" si="1"/>
        <v>0.99999999999999989</v>
      </c>
      <c r="R32" s="111"/>
    </row>
    <row r="33" spans="1:22" ht="15.75">
      <c r="A33" s="398" t="s">
        <v>9</v>
      </c>
      <c r="B33" s="400" t="str">
        <f>RESUMO!B26</f>
        <v>Instalações Hidráulicas</v>
      </c>
      <c r="C33" s="402">
        <f>RESUMO!C26</f>
        <v>0</v>
      </c>
      <c r="D33" s="136">
        <f>D34*$C$33</f>
        <v>0</v>
      </c>
      <c r="E33" s="136">
        <f t="shared" ref="E33:O33" si="12">E34*$C$33</f>
        <v>0</v>
      </c>
      <c r="F33" s="136">
        <f t="shared" si="12"/>
        <v>0</v>
      </c>
      <c r="G33" s="136">
        <f t="shared" si="12"/>
        <v>0</v>
      </c>
      <c r="H33" s="136">
        <f t="shared" si="12"/>
        <v>0</v>
      </c>
      <c r="I33" s="136">
        <f t="shared" si="12"/>
        <v>0</v>
      </c>
      <c r="J33" s="136">
        <f t="shared" si="12"/>
        <v>0</v>
      </c>
      <c r="K33" s="136">
        <f t="shared" si="12"/>
        <v>0</v>
      </c>
      <c r="L33" s="136">
        <f t="shared" si="12"/>
        <v>0</v>
      </c>
      <c r="M33" s="136">
        <f t="shared" si="12"/>
        <v>0</v>
      </c>
      <c r="N33" s="136">
        <f t="shared" si="12"/>
        <v>0</v>
      </c>
      <c r="O33" s="136">
        <f t="shared" si="12"/>
        <v>0</v>
      </c>
      <c r="P33" s="316">
        <f t="shared" si="1"/>
        <v>0</v>
      </c>
      <c r="R33" s="111">
        <f>P33-C33</f>
        <v>0</v>
      </c>
      <c r="S33" s="139"/>
      <c r="T33" s="139"/>
      <c r="U33" s="139"/>
      <c r="V33" s="139"/>
    </row>
    <row r="34" spans="1:22" ht="15.75">
      <c r="A34" s="399"/>
      <c r="B34" s="401"/>
      <c r="C34" s="403"/>
      <c r="D34" s="138"/>
      <c r="E34" s="138">
        <v>0.05</v>
      </c>
      <c r="F34" s="138">
        <v>0.1</v>
      </c>
      <c r="G34" s="138">
        <v>0.1</v>
      </c>
      <c r="H34" s="138">
        <v>0.1</v>
      </c>
      <c r="I34" s="138">
        <v>0.1</v>
      </c>
      <c r="J34" s="138">
        <v>0.1</v>
      </c>
      <c r="K34" s="138">
        <v>0.1</v>
      </c>
      <c r="L34" s="138">
        <v>0.1</v>
      </c>
      <c r="M34" s="138">
        <v>0.1</v>
      </c>
      <c r="N34" s="138">
        <v>0.1</v>
      </c>
      <c r="O34" s="138">
        <v>0.05</v>
      </c>
      <c r="P34" s="317">
        <f t="shared" si="1"/>
        <v>0.99999999999999989</v>
      </c>
      <c r="R34" s="111"/>
    </row>
    <row r="35" spans="1:22" ht="15.75">
      <c r="A35" s="398" t="s">
        <v>10</v>
      </c>
      <c r="B35" s="400" t="str">
        <f>RESUMO!B27</f>
        <v>Combate e prevenção a incêndio</v>
      </c>
      <c r="C35" s="402">
        <f>RESUMO!C27</f>
        <v>0</v>
      </c>
      <c r="D35" s="136">
        <f>D36*$C$35</f>
        <v>0</v>
      </c>
      <c r="E35" s="136">
        <f t="shared" ref="E35:O35" si="13">E36*$C$35</f>
        <v>0</v>
      </c>
      <c r="F35" s="136">
        <f t="shared" si="13"/>
        <v>0</v>
      </c>
      <c r="G35" s="136">
        <f t="shared" si="13"/>
        <v>0</v>
      </c>
      <c r="H35" s="136">
        <f t="shared" si="13"/>
        <v>0</v>
      </c>
      <c r="I35" s="136">
        <f t="shared" si="13"/>
        <v>0</v>
      </c>
      <c r="J35" s="136">
        <f t="shared" si="13"/>
        <v>0</v>
      </c>
      <c r="K35" s="136">
        <f t="shared" si="13"/>
        <v>0</v>
      </c>
      <c r="L35" s="136">
        <f t="shared" si="13"/>
        <v>0</v>
      </c>
      <c r="M35" s="136">
        <f t="shared" si="13"/>
        <v>0</v>
      </c>
      <c r="N35" s="136">
        <f t="shared" si="13"/>
        <v>0</v>
      </c>
      <c r="O35" s="136">
        <f t="shared" si="13"/>
        <v>0</v>
      </c>
      <c r="P35" s="316">
        <f t="shared" si="1"/>
        <v>0</v>
      </c>
      <c r="R35" s="111">
        <f>P35-C35</f>
        <v>0</v>
      </c>
      <c r="S35" s="139"/>
      <c r="T35" s="139"/>
      <c r="U35" s="139"/>
      <c r="V35" s="139"/>
    </row>
    <row r="36" spans="1:22" ht="15.75">
      <c r="A36" s="399"/>
      <c r="B36" s="401"/>
      <c r="C36" s="403"/>
      <c r="D36" s="138"/>
      <c r="E36" s="138"/>
      <c r="F36" s="138"/>
      <c r="G36" s="138"/>
      <c r="H36" s="138">
        <v>0.1</v>
      </c>
      <c r="I36" s="138">
        <v>0.1</v>
      </c>
      <c r="J36" s="138">
        <v>0.2</v>
      </c>
      <c r="K36" s="138">
        <v>0.2</v>
      </c>
      <c r="L36" s="138">
        <v>0.2</v>
      </c>
      <c r="M36" s="138">
        <v>0.1</v>
      </c>
      <c r="N36" s="138">
        <v>0.1</v>
      </c>
      <c r="O36" s="138"/>
      <c r="P36" s="317">
        <f t="shared" si="1"/>
        <v>1</v>
      </c>
      <c r="R36" s="111"/>
    </row>
    <row r="37" spans="1:22" ht="15.75">
      <c r="A37" s="398" t="s">
        <v>12</v>
      </c>
      <c r="B37" s="400" t="str">
        <f>RESUMO!B28</f>
        <v>Limpeza e arremate</v>
      </c>
      <c r="C37" s="402">
        <f>RESUMO!C28</f>
        <v>0</v>
      </c>
      <c r="D37" s="136">
        <f>D38*$C$37</f>
        <v>0</v>
      </c>
      <c r="E37" s="136">
        <f t="shared" ref="E37:O37" si="14">E38*$C$37</f>
        <v>0</v>
      </c>
      <c r="F37" s="136">
        <f t="shared" si="14"/>
        <v>0</v>
      </c>
      <c r="G37" s="136">
        <f t="shared" si="14"/>
        <v>0</v>
      </c>
      <c r="H37" s="136">
        <f t="shared" si="14"/>
        <v>0</v>
      </c>
      <c r="I37" s="136">
        <f t="shared" si="14"/>
        <v>0</v>
      </c>
      <c r="J37" s="136">
        <f t="shared" si="14"/>
        <v>0</v>
      </c>
      <c r="K37" s="136">
        <f t="shared" si="14"/>
        <v>0</v>
      </c>
      <c r="L37" s="136">
        <f t="shared" si="14"/>
        <v>0</v>
      </c>
      <c r="M37" s="136">
        <f t="shared" si="14"/>
        <v>0</v>
      </c>
      <c r="N37" s="136">
        <f t="shared" si="14"/>
        <v>0</v>
      </c>
      <c r="O37" s="136">
        <f t="shared" si="14"/>
        <v>0</v>
      </c>
      <c r="P37" s="316">
        <f t="shared" si="1"/>
        <v>0</v>
      </c>
      <c r="R37" s="111">
        <f>P37-C37</f>
        <v>0</v>
      </c>
      <c r="S37" s="139"/>
      <c r="T37" s="139"/>
      <c r="U37" s="139"/>
      <c r="V37" s="139"/>
    </row>
    <row r="38" spans="1:22" ht="15.75">
      <c r="A38" s="399"/>
      <c r="B38" s="401"/>
      <c r="C38" s="403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>
        <v>1</v>
      </c>
      <c r="P38" s="317">
        <f t="shared" si="1"/>
        <v>1</v>
      </c>
      <c r="R38" s="111"/>
    </row>
    <row r="39" spans="1:22" ht="15.75">
      <c r="A39" s="398" t="s">
        <v>13</v>
      </c>
      <c r="B39" s="400" t="str">
        <f>RESUMO!B29</f>
        <v>Conforto mecânico, equipamentos e sistemas</v>
      </c>
      <c r="C39" s="402">
        <f>RESUMO!C29</f>
        <v>0</v>
      </c>
      <c r="D39" s="136">
        <f>D40*$C$39</f>
        <v>0</v>
      </c>
      <c r="E39" s="136">
        <f t="shared" ref="E39:O39" si="15">E40*$C$39</f>
        <v>0</v>
      </c>
      <c r="F39" s="136">
        <f t="shared" si="15"/>
        <v>0</v>
      </c>
      <c r="G39" s="136">
        <f t="shared" si="15"/>
        <v>0</v>
      </c>
      <c r="H39" s="136">
        <f t="shared" si="15"/>
        <v>0</v>
      </c>
      <c r="I39" s="136">
        <f t="shared" si="15"/>
        <v>0</v>
      </c>
      <c r="J39" s="136">
        <f t="shared" si="15"/>
        <v>0</v>
      </c>
      <c r="K39" s="136">
        <f t="shared" si="15"/>
        <v>0</v>
      </c>
      <c r="L39" s="136">
        <f t="shared" si="15"/>
        <v>0</v>
      </c>
      <c r="M39" s="136">
        <f t="shared" si="15"/>
        <v>0</v>
      </c>
      <c r="N39" s="136">
        <f t="shared" si="15"/>
        <v>0</v>
      </c>
      <c r="O39" s="136">
        <f t="shared" si="15"/>
        <v>0</v>
      </c>
      <c r="P39" s="316">
        <f t="shared" si="1"/>
        <v>0</v>
      </c>
      <c r="R39" s="111">
        <f>P39-C39</f>
        <v>0</v>
      </c>
    </row>
    <row r="40" spans="1:22" ht="15.75">
      <c r="A40" s="399"/>
      <c r="B40" s="401"/>
      <c r="C40" s="403"/>
      <c r="D40" s="138"/>
      <c r="E40" s="138"/>
      <c r="F40" s="138"/>
      <c r="G40" s="138">
        <v>0.05</v>
      </c>
      <c r="H40" s="138">
        <v>0.1</v>
      </c>
      <c r="I40" s="138">
        <v>0.1</v>
      </c>
      <c r="J40" s="138">
        <v>0.15</v>
      </c>
      <c r="K40" s="138">
        <v>0.2</v>
      </c>
      <c r="L40" s="138">
        <v>0.15</v>
      </c>
      <c r="M40" s="138">
        <v>0.1</v>
      </c>
      <c r="N40" s="138">
        <v>0.1</v>
      </c>
      <c r="O40" s="138">
        <v>0.05</v>
      </c>
      <c r="P40" s="317">
        <f t="shared" si="1"/>
        <v>1</v>
      </c>
      <c r="R40" s="111"/>
    </row>
    <row r="41" spans="1:22" ht="15.75">
      <c r="A41" s="398" t="s">
        <v>15</v>
      </c>
      <c r="B41" s="400" t="str">
        <f>RESUMO!B30</f>
        <v>Pavimentação e Comunicação visual</v>
      </c>
      <c r="C41" s="402">
        <f>RESUMO!C30</f>
        <v>0</v>
      </c>
      <c r="D41" s="136">
        <f>D42*$C$41</f>
        <v>0</v>
      </c>
      <c r="E41" s="136">
        <f t="shared" ref="E41:O41" si="16">E42*$C$41</f>
        <v>0</v>
      </c>
      <c r="F41" s="136">
        <f t="shared" si="16"/>
        <v>0</v>
      </c>
      <c r="G41" s="136">
        <f t="shared" si="16"/>
        <v>0</v>
      </c>
      <c r="H41" s="136">
        <f t="shared" si="16"/>
        <v>0</v>
      </c>
      <c r="I41" s="136">
        <f t="shared" si="16"/>
        <v>0</v>
      </c>
      <c r="J41" s="136">
        <f t="shared" si="16"/>
        <v>0</v>
      </c>
      <c r="K41" s="136">
        <f t="shared" si="16"/>
        <v>0</v>
      </c>
      <c r="L41" s="136">
        <f t="shared" si="16"/>
        <v>0</v>
      </c>
      <c r="M41" s="136">
        <f t="shared" si="16"/>
        <v>0</v>
      </c>
      <c r="N41" s="136">
        <f t="shared" si="16"/>
        <v>0</v>
      </c>
      <c r="O41" s="136">
        <f t="shared" si="16"/>
        <v>0</v>
      </c>
      <c r="P41" s="316">
        <f t="shared" si="1"/>
        <v>0</v>
      </c>
      <c r="R41" s="111">
        <f>P41-C41</f>
        <v>0</v>
      </c>
      <c r="S41" s="139"/>
      <c r="T41" s="139"/>
      <c r="U41" s="139"/>
      <c r="V41" s="139"/>
    </row>
    <row r="42" spans="1:22" ht="15.75">
      <c r="A42" s="399"/>
      <c r="B42" s="401"/>
      <c r="C42" s="403"/>
      <c r="D42" s="138"/>
      <c r="E42" s="138"/>
      <c r="F42" s="138">
        <v>0.05</v>
      </c>
      <c r="G42" s="138">
        <v>0.05</v>
      </c>
      <c r="H42" s="138">
        <v>0.1</v>
      </c>
      <c r="I42" s="138">
        <v>0.1</v>
      </c>
      <c r="J42" s="138">
        <v>0.1</v>
      </c>
      <c r="K42" s="138">
        <v>0.1</v>
      </c>
      <c r="L42" s="138">
        <v>0.15</v>
      </c>
      <c r="M42" s="138">
        <v>0.15</v>
      </c>
      <c r="N42" s="138">
        <v>0.15</v>
      </c>
      <c r="O42" s="138">
        <v>0.05</v>
      </c>
      <c r="P42" s="317">
        <f t="shared" si="1"/>
        <v>1</v>
      </c>
      <c r="R42" s="111"/>
    </row>
    <row r="43" spans="1:22" ht="24.95" customHeight="1">
      <c r="A43" s="404" t="s">
        <v>52</v>
      </c>
      <c r="B43" s="405"/>
      <c r="C43" s="140">
        <f>SUM(C11:C42)</f>
        <v>0</v>
      </c>
      <c r="D43" s="141">
        <f>D41+D39+D37+D35+D33+D31+D29+D27+D25+D23+D21+D19+D17+D15+D13+D11</f>
        <v>0</v>
      </c>
      <c r="E43" s="141">
        <f t="shared" ref="E43:O43" si="17">E41+E39+E37+E35+E33+E31+E29+E27+E25+E23+E21+E19+E17+E15+E13+E11</f>
        <v>0</v>
      </c>
      <c r="F43" s="141">
        <f t="shared" si="17"/>
        <v>0</v>
      </c>
      <c r="G43" s="141">
        <f t="shared" si="17"/>
        <v>0</v>
      </c>
      <c r="H43" s="141">
        <f t="shared" si="17"/>
        <v>0</v>
      </c>
      <c r="I43" s="141">
        <f t="shared" si="17"/>
        <v>0</v>
      </c>
      <c r="J43" s="141">
        <f t="shared" si="17"/>
        <v>0</v>
      </c>
      <c r="K43" s="141">
        <f t="shared" si="17"/>
        <v>0</v>
      </c>
      <c r="L43" s="141">
        <f t="shared" si="17"/>
        <v>0</v>
      </c>
      <c r="M43" s="141">
        <f t="shared" si="17"/>
        <v>0</v>
      </c>
      <c r="N43" s="141">
        <f t="shared" si="17"/>
        <v>0</v>
      </c>
      <c r="O43" s="141">
        <f t="shared" si="17"/>
        <v>0</v>
      </c>
      <c r="P43" s="318">
        <f t="shared" si="1"/>
        <v>0</v>
      </c>
    </row>
    <row r="44" spans="1:22" ht="24.95" customHeight="1">
      <c r="A44" s="319" t="s">
        <v>54</v>
      </c>
      <c r="B44" s="142" t="s">
        <v>8633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318"/>
    </row>
    <row r="45" spans="1:22" ht="24.95" customHeight="1">
      <c r="A45" s="404" t="s">
        <v>53</v>
      </c>
      <c r="B45" s="405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318"/>
    </row>
    <row r="46" spans="1:22" ht="24.95" customHeight="1" thickBot="1">
      <c r="A46" s="396" t="s">
        <v>486</v>
      </c>
      <c r="B46" s="397"/>
      <c r="C46" s="320"/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2"/>
    </row>
    <row r="47" spans="1:22"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22" s="152" customFormat="1">
      <c r="A48" s="147"/>
      <c r="B48" s="148"/>
      <c r="C48" s="149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48"/>
      <c r="Q48" s="151"/>
    </row>
    <row r="49" spans="4:4">
      <c r="D49" s="153"/>
    </row>
  </sheetData>
  <mergeCells count="65">
    <mergeCell ref="D1:K1"/>
    <mergeCell ref="M1:O1"/>
    <mergeCell ref="C2:K2"/>
    <mergeCell ref="M2:O2"/>
    <mergeCell ref="N6:O6"/>
    <mergeCell ref="N7:O7"/>
    <mergeCell ref="D8:J8"/>
    <mergeCell ref="M8:O8"/>
    <mergeCell ref="C3:K3"/>
    <mergeCell ref="M3:O3"/>
    <mergeCell ref="C4:K4"/>
    <mergeCell ref="C5:F5"/>
    <mergeCell ref="N5:O5"/>
    <mergeCell ref="A9:C9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33:A34"/>
    <mergeCell ref="B33:B34"/>
    <mergeCell ref="C33:C34"/>
    <mergeCell ref="A35:A36"/>
    <mergeCell ref="B35:B36"/>
    <mergeCell ref="C35:C36"/>
    <mergeCell ref="A37:A38"/>
    <mergeCell ref="B37:B38"/>
    <mergeCell ref="C37:C38"/>
    <mergeCell ref="A46:B46"/>
    <mergeCell ref="A39:A40"/>
    <mergeCell ref="B39:B40"/>
    <mergeCell ref="C39:C40"/>
    <mergeCell ref="A41:A42"/>
    <mergeCell ref="B41:B42"/>
    <mergeCell ref="C41:C42"/>
    <mergeCell ref="A43:B43"/>
    <mergeCell ref="A45:B45"/>
  </mergeCells>
  <conditionalFormatting sqref="D11:O11">
    <cfRule type="cellIs" dxfId="15" priority="18" stopIfTrue="1" operator="greaterThan">
      <formula>0</formula>
    </cfRule>
  </conditionalFormatting>
  <conditionalFormatting sqref="D13:O13">
    <cfRule type="cellIs" dxfId="14" priority="17" stopIfTrue="1" operator="greaterThan">
      <formula>0</formula>
    </cfRule>
  </conditionalFormatting>
  <conditionalFormatting sqref="D15:O15">
    <cfRule type="cellIs" dxfId="13" priority="16" stopIfTrue="1" operator="greaterThan">
      <formula>0</formula>
    </cfRule>
  </conditionalFormatting>
  <conditionalFormatting sqref="D17:O17">
    <cfRule type="cellIs" dxfId="12" priority="15" stopIfTrue="1" operator="greaterThan">
      <formula>0</formula>
    </cfRule>
  </conditionalFormatting>
  <conditionalFormatting sqref="D19:O19">
    <cfRule type="cellIs" dxfId="11" priority="14" stopIfTrue="1" operator="greaterThan">
      <formula>0</formula>
    </cfRule>
  </conditionalFormatting>
  <conditionalFormatting sqref="D21:O21">
    <cfRule type="cellIs" dxfId="10" priority="13" stopIfTrue="1" operator="greaterThan">
      <formula>0</formula>
    </cfRule>
  </conditionalFormatting>
  <conditionalFormatting sqref="D23:O23">
    <cfRule type="cellIs" dxfId="9" priority="11" stopIfTrue="1" operator="greaterThan">
      <formula>0</formula>
    </cfRule>
  </conditionalFormatting>
  <conditionalFormatting sqref="D25:O25">
    <cfRule type="cellIs" dxfId="8" priority="10" stopIfTrue="1" operator="greaterThan">
      <formula>0</formula>
    </cfRule>
  </conditionalFormatting>
  <conditionalFormatting sqref="D27:O27">
    <cfRule type="cellIs" dxfId="7" priority="9" stopIfTrue="1" operator="greaterThan">
      <formula>0</formula>
    </cfRule>
  </conditionalFormatting>
  <conditionalFormatting sqref="D29:O29">
    <cfRule type="cellIs" dxfId="6" priority="8" stopIfTrue="1" operator="greaterThan">
      <formula>0</formula>
    </cfRule>
  </conditionalFormatting>
  <conditionalFormatting sqref="D31:O31">
    <cfRule type="cellIs" dxfId="5" priority="7" stopIfTrue="1" operator="greaterThan">
      <formula>0</formula>
    </cfRule>
  </conditionalFormatting>
  <conditionalFormatting sqref="D33:O33">
    <cfRule type="cellIs" dxfId="4" priority="6" stopIfTrue="1" operator="greaterThan">
      <formula>0</formula>
    </cfRule>
  </conditionalFormatting>
  <conditionalFormatting sqref="D35:O35">
    <cfRule type="cellIs" dxfId="3" priority="5" stopIfTrue="1" operator="greaterThan">
      <formula>0</formula>
    </cfRule>
  </conditionalFormatting>
  <conditionalFormatting sqref="D37:O37">
    <cfRule type="cellIs" dxfId="2" priority="4" stopIfTrue="1" operator="greaterThan">
      <formula>0</formula>
    </cfRule>
  </conditionalFormatting>
  <conditionalFormatting sqref="D39:O39">
    <cfRule type="cellIs" dxfId="1" priority="3" stopIfTrue="1" operator="greaterThan">
      <formula>0</formula>
    </cfRule>
  </conditionalFormatting>
  <conditionalFormatting sqref="D41:O41">
    <cfRule type="cellIs" dxfId="0" priority="2" stopIfTrue="1" operator="greaterThan">
      <formula>0</formula>
    </cfRule>
  </conditionalFormatting>
  <printOptions horizontalCentered="1"/>
  <pageMargins left="0.39370078740157483" right="0.39370078740157483" top="0.59055118110236227" bottom="0.59055118110236227" header="0.51181102362204722" footer="0.6692913385826772"/>
  <pageSetup paperSize="154" scale="70" fitToHeight="0" orientation="landscape" horizontalDpi="4294967293" verticalDpi="4294967293" r:id="rId1"/>
  <headerFooter alignWithMargins="0">
    <oddFooter xml:space="preserve">&amp;R&amp;11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view="pageBreakPreview" zoomScale="89" zoomScaleNormal="100" zoomScaleSheetLayoutView="89" workbookViewId="0">
      <selection activeCell="K17" sqref="K17"/>
    </sheetView>
  </sheetViews>
  <sheetFormatPr defaultRowHeight="12.75"/>
  <cols>
    <col min="2" max="2" width="14.140625" customWidth="1"/>
    <col min="3" max="3" width="59.85546875" customWidth="1"/>
    <col min="4" max="4" width="12.85546875" customWidth="1"/>
    <col min="5" max="5" width="12" customWidth="1"/>
    <col min="6" max="6" width="11.42578125" customWidth="1"/>
    <col min="7" max="7" width="10.5703125" customWidth="1"/>
    <col min="9" max="9" width="13.140625" customWidth="1"/>
  </cols>
  <sheetData>
    <row r="1" spans="1:9" ht="15">
      <c r="A1" s="163"/>
      <c r="B1" s="164" t="s">
        <v>498</v>
      </c>
      <c r="C1" s="164"/>
      <c r="D1" s="413"/>
      <c r="E1" s="413"/>
      <c r="F1" s="413"/>
      <c r="G1" s="165"/>
    </row>
    <row r="2" spans="1:9" ht="15">
      <c r="A2" s="166"/>
      <c r="B2" s="167" t="s">
        <v>508</v>
      </c>
      <c r="C2" s="167"/>
      <c r="D2" s="415" t="s">
        <v>520</v>
      </c>
      <c r="E2" s="415"/>
      <c r="F2" s="415"/>
      <c r="G2" s="189" t="s">
        <v>499</v>
      </c>
    </row>
    <row r="3" spans="1:9" ht="15">
      <c r="A3" s="166"/>
      <c r="B3" s="167" t="s">
        <v>509</v>
      </c>
      <c r="C3" s="167"/>
      <c r="D3" s="414" t="s">
        <v>521</v>
      </c>
      <c r="E3" s="414"/>
      <c r="F3" s="414"/>
      <c r="G3" s="190">
        <v>43486</v>
      </c>
    </row>
    <row r="4" spans="1:9" ht="18" customHeight="1" thickBot="1">
      <c r="A4" s="168"/>
      <c r="B4" s="169"/>
      <c r="C4" s="169"/>
      <c r="D4" s="169"/>
      <c r="E4" s="169"/>
      <c r="F4" s="169"/>
      <c r="G4" s="170"/>
    </row>
    <row r="5" spans="1:9" ht="36.75" customHeight="1">
      <c r="A5" s="171" t="s">
        <v>34</v>
      </c>
      <c r="B5" s="172" t="s">
        <v>510</v>
      </c>
      <c r="C5" s="182" t="s">
        <v>511</v>
      </c>
      <c r="D5" s="173"/>
      <c r="E5" s="172" t="s">
        <v>500</v>
      </c>
      <c r="F5" s="172" t="s">
        <v>501</v>
      </c>
      <c r="G5" s="174" t="s">
        <v>502</v>
      </c>
    </row>
    <row r="6" spans="1:9">
      <c r="A6" s="183"/>
      <c r="B6" s="175" t="s">
        <v>503</v>
      </c>
      <c r="C6" s="175" t="s">
        <v>504</v>
      </c>
      <c r="D6" s="175" t="s">
        <v>505</v>
      </c>
      <c r="E6" s="175" t="s">
        <v>506</v>
      </c>
      <c r="F6" s="175" t="s">
        <v>507</v>
      </c>
      <c r="G6" s="184"/>
    </row>
    <row r="7" spans="1:9">
      <c r="A7" s="183">
        <v>1</v>
      </c>
      <c r="B7" s="175" t="s">
        <v>512</v>
      </c>
      <c r="C7" s="179" t="s">
        <v>513</v>
      </c>
      <c r="D7" s="175" t="s">
        <v>185</v>
      </c>
      <c r="E7" s="176">
        <v>0.45</v>
      </c>
      <c r="F7" s="177">
        <v>8.2100000000000009</v>
      </c>
      <c r="G7" s="185">
        <f>E7*F7</f>
        <v>3.6945000000000006</v>
      </c>
    </row>
    <row r="8" spans="1:9">
      <c r="A8" s="183">
        <v>2</v>
      </c>
      <c r="B8" s="175" t="s">
        <v>514</v>
      </c>
      <c r="C8" s="179" t="s">
        <v>515</v>
      </c>
      <c r="D8" s="175" t="s">
        <v>185</v>
      </c>
      <c r="E8" s="176">
        <v>0.4</v>
      </c>
      <c r="F8" s="178">
        <v>6.55</v>
      </c>
      <c r="G8" s="185">
        <f t="shared" ref="G8:G10" si="0">E8*F8</f>
        <v>2.62</v>
      </c>
    </row>
    <row r="9" spans="1:9">
      <c r="A9" s="183">
        <v>3</v>
      </c>
      <c r="B9" s="175" t="s">
        <v>516</v>
      </c>
      <c r="C9" s="179" t="s">
        <v>517</v>
      </c>
      <c r="D9" s="175" t="s">
        <v>287</v>
      </c>
      <c r="E9" s="176">
        <v>0.24</v>
      </c>
      <c r="F9" s="178">
        <v>7.7</v>
      </c>
      <c r="G9" s="185">
        <f t="shared" si="0"/>
        <v>1.8479999999999999</v>
      </c>
    </row>
    <row r="10" spans="1:9" ht="15.75" customHeight="1">
      <c r="A10" s="183">
        <v>4</v>
      </c>
      <c r="B10" s="175" t="s">
        <v>518</v>
      </c>
      <c r="C10" s="181" t="s">
        <v>519</v>
      </c>
      <c r="D10" s="175" t="s">
        <v>33</v>
      </c>
      <c r="E10" s="176">
        <v>0.3</v>
      </c>
      <c r="F10" s="178">
        <v>0.52</v>
      </c>
      <c r="G10" s="185">
        <f t="shared" si="0"/>
        <v>0.156</v>
      </c>
    </row>
    <row r="11" spans="1:9" ht="15" customHeight="1">
      <c r="A11" s="183"/>
      <c r="B11" s="175"/>
      <c r="C11" s="181"/>
      <c r="D11" s="175"/>
      <c r="E11" s="176"/>
      <c r="F11" s="178"/>
      <c r="G11" s="185"/>
    </row>
    <row r="12" spans="1:9" ht="13.5" thickBot="1">
      <c r="A12" s="186"/>
      <c r="B12" s="187"/>
      <c r="C12" s="416" t="s">
        <v>502</v>
      </c>
      <c r="D12" s="416"/>
      <c r="E12" s="416"/>
      <c r="F12" s="416"/>
      <c r="G12" s="188">
        <f>SUM(G7:G11)</f>
        <v>8.318500000000002</v>
      </c>
      <c r="I12" s="180"/>
    </row>
  </sheetData>
  <mergeCells count="4">
    <mergeCell ref="D1:F1"/>
    <mergeCell ref="D3:F3"/>
    <mergeCell ref="D2:F2"/>
    <mergeCell ref="C12:F1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C22" sqref="C22"/>
    </sheetView>
  </sheetViews>
  <sheetFormatPr defaultRowHeight="12.75"/>
  <cols>
    <col min="1" max="1" width="9.140625" style="92"/>
    <col min="2" max="2" width="19.42578125" style="92" customWidth="1"/>
    <col min="3" max="3" width="77.85546875" style="254" customWidth="1"/>
    <col min="4" max="4" width="8.7109375" style="92" customWidth="1"/>
    <col min="5" max="5" width="8.140625" style="92" customWidth="1"/>
    <col min="6" max="7" width="9.140625" style="92" customWidth="1"/>
    <col min="8" max="8" width="12.28515625" style="92" customWidth="1"/>
    <col min="9" max="9" width="12.85546875" style="92" customWidth="1"/>
    <col min="10" max="10" width="9.140625" style="92"/>
  </cols>
  <sheetData>
    <row r="1" spans="1:10" ht="15">
      <c r="A1" s="428" t="s">
        <v>549</v>
      </c>
      <c r="B1" s="429"/>
      <c r="C1" s="429"/>
      <c r="D1" s="429"/>
      <c r="E1" s="429"/>
      <c r="F1" s="429"/>
      <c r="G1" s="429"/>
      <c r="H1" s="429"/>
      <c r="I1" s="429"/>
      <c r="J1" s="430"/>
    </row>
    <row r="2" spans="1:10" ht="15">
      <c r="A2" s="431" t="s">
        <v>139</v>
      </c>
      <c r="B2" s="432"/>
      <c r="C2" s="432"/>
      <c r="D2" s="432"/>
      <c r="E2" s="432"/>
      <c r="F2" s="432"/>
      <c r="G2" s="432"/>
      <c r="H2" s="432"/>
      <c r="I2" s="433" t="s">
        <v>499</v>
      </c>
      <c r="J2" s="434"/>
    </row>
    <row r="3" spans="1:10" ht="12.75" customHeight="1">
      <c r="A3" s="417" t="s">
        <v>576</v>
      </c>
      <c r="B3" s="418"/>
      <c r="C3" s="435"/>
      <c r="D3" s="435"/>
      <c r="E3" s="435"/>
      <c r="F3" s="435"/>
      <c r="G3" s="435"/>
      <c r="H3" s="435"/>
      <c r="I3" s="436">
        <v>43382</v>
      </c>
      <c r="J3" s="437"/>
    </row>
    <row r="4" spans="1:10" ht="15">
      <c r="A4" s="419"/>
      <c r="B4" s="420"/>
      <c r="C4" s="205" t="s">
        <v>550</v>
      </c>
      <c r="D4" s="206"/>
      <c r="E4" s="207"/>
      <c r="F4" s="208"/>
      <c r="G4" s="208"/>
      <c r="H4" s="209"/>
      <c r="I4" s="438" t="s">
        <v>520</v>
      </c>
      <c r="J4" s="439"/>
    </row>
    <row r="5" spans="1:10" ht="15">
      <c r="A5" s="421"/>
      <c r="B5" s="422"/>
      <c r="C5" s="210" t="s">
        <v>551</v>
      </c>
      <c r="D5" s="206"/>
      <c r="E5" s="207"/>
      <c r="F5" s="440" t="s">
        <v>552</v>
      </c>
      <c r="G5" s="440"/>
      <c r="H5" s="440"/>
      <c r="I5" s="440"/>
      <c r="J5" s="441"/>
    </row>
    <row r="6" spans="1:10" ht="14.25" customHeight="1">
      <c r="A6" s="419" t="s">
        <v>577</v>
      </c>
      <c r="B6" s="420"/>
      <c r="C6" s="206"/>
      <c r="D6" s="206"/>
      <c r="E6" s="442" t="s">
        <v>553</v>
      </c>
      <c r="F6" s="442"/>
      <c r="G6" s="211"/>
      <c r="H6" s="211"/>
      <c r="I6" s="442" t="s">
        <v>554</v>
      </c>
      <c r="J6" s="443"/>
    </row>
    <row r="7" spans="1:10" ht="13.5" customHeight="1" thickBot="1">
      <c r="A7" s="423"/>
      <c r="B7" s="424"/>
      <c r="C7" s="212" t="s">
        <v>555</v>
      </c>
      <c r="D7" s="212"/>
      <c r="E7" s="212"/>
      <c r="F7" s="212"/>
      <c r="G7" s="212"/>
      <c r="H7" s="212"/>
      <c r="I7" s="212"/>
      <c r="J7" s="213">
        <v>2.1019899999999998</v>
      </c>
    </row>
    <row r="8" spans="1:10">
      <c r="A8" s="214" t="s">
        <v>556</v>
      </c>
      <c r="B8" s="215" t="s">
        <v>557</v>
      </c>
      <c r="C8" s="215" t="s">
        <v>504</v>
      </c>
      <c r="D8" s="215" t="s">
        <v>505</v>
      </c>
      <c r="E8" s="215" t="s">
        <v>506</v>
      </c>
      <c r="F8" s="215" t="s">
        <v>507</v>
      </c>
      <c r="G8" s="216" t="s">
        <v>558</v>
      </c>
      <c r="H8" s="215" t="s">
        <v>559</v>
      </c>
      <c r="I8" s="215" t="s">
        <v>560</v>
      </c>
      <c r="J8" s="217"/>
    </row>
    <row r="9" spans="1:10" ht="18" customHeight="1">
      <c r="A9" s="218" t="s">
        <v>547</v>
      </c>
      <c r="B9" s="219"/>
      <c r="C9" s="220" t="s">
        <v>561</v>
      </c>
      <c r="D9" s="219"/>
      <c r="E9" s="221"/>
      <c r="F9" s="222"/>
      <c r="G9" s="223">
        <v>0.7228</v>
      </c>
      <c r="H9" s="222"/>
      <c r="I9" s="222">
        <f>E9*F9</f>
        <v>0</v>
      </c>
      <c r="J9" s="224">
        <f>H9+I9</f>
        <v>0</v>
      </c>
    </row>
    <row r="10" spans="1:10" ht="18" customHeight="1" thickBot="1">
      <c r="A10" s="225" t="s">
        <v>503</v>
      </c>
      <c r="B10" s="226"/>
      <c r="C10" s="227" t="s">
        <v>561</v>
      </c>
      <c r="D10" s="228"/>
      <c r="E10" s="228"/>
      <c r="F10" s="228"/>
      <c r="G10" s="229">
        <v>1.0199</v>
      </c>
      <c r="H10" s="228"/>
      <c r="I10" s="228"/>
      <c r="J10" s="230"/>
    </row>
    <row r="11" spans="1:10" ht="13.5" thickBot="1">
      <c r="A11" s="425"/>
      <c r="B11" s="426"/>
      <c r="C11" s="426"/>
      <c r="D11" s="426"/>
      <c r="E11" s="426"/>
      <c r="F11" s="426"/>
      <c r="G11" s="426"/>
      <c r="H11" s="426"/>
      <c r="I11" s="426"/>
      <c r="J11" s="427"/>
    </row>
    <row r="12" spans="1:10" ht="45" customHeight="1" thickBot="1">
      <c r="A12" s="231" t="s">
        <v>25</v>
      </c>
      <c r="B12" s="232"/>
      <c r="C12" s="233" t="s">
        <v>555</v>
      </c>
      <c r="D12" s="234"/>
      <c r="E12" s="234"/>
      <c r="F12" s="234"/>
      <c r="G12" s="234"/>
      <c r="H12" s="235"/>
      <c r="I12" s="232" t="s">
        <v>562</v>
      </c>
      <c r="J12" s="235"/>
    </row>
    <row r="13" spans="1:10">
      <c r="A13" s="214" t="s">
        <v>556</v>
      </c>
      <c r="B13" s="215" t="s">
        <v>557</v>
      </c>
      <c r="C13" s="236"/>
      <c r="D13" s="237" t="s">
        <v>505</v>
      </c>
      <c r="E13" s="237" t="s">
        <v>506</v>
      </c>
      <c r="F13" s="237" t="s">
        <v>507</v>
      </c>
      <c r="G13" s="237" t="s">
        <v>563</v>
      </c>
      <c r="H13" s="237" t="s">
        <v>564</v>
      </c>
      <c r="I13" s="215" t="s">
        <v>565</v>
      </c>
      <c r="J13" s="217"/>
    </row>
    <row r="14" spans="1:10" ht="15">
      <c r="A14" s="238" t="s">
        <v>503</v>
      </c>
      <c r="B14" s="239" t="s">
        <v>566</v>
      </c>
      <c r="C14" s="240" t="s">
        <v>567</v>
      </c>
      <c r="D14" s="239" t="s">
        <v>185</v>
      </c>
      <c r="E14" s="241">
        <v>220</v>
      </c>
      <c r="F14" s="242">
        <v>67.010000000000005</v>
      </c>
      <c r="G14" s="243">
        <f>F14*G10</f>
        <v>68.343499000000008</v>
      </c>
      <c r="H14" s="243">
        <f>F14+G14</f>
        <v>135.353499</v>
      </c>
      <c r="I14" s="243">
        <f>H14*E14</f>
        <v>29777.769779999999</v>
      </c>
      <c r="J14" s="244"/>
    </row>
    <row r="15" spans="1:10">
      <c r="A15" s="238"/>
      <c r="B15" s="245"/>
      <c r="C15" s="246"/>
      <c r="D15" s="245"/>
      <c r="E15" s="241"/>
      <c r="F15" s="243"/>
      <c r="G15" s="243"/>
      <c r="H15" s="243"/>
      <c r="I15" s="243"/>
      <c r="J15" s="244"/>
    </row>
    <row r="16" spans="1:10" ht="15">
      <c r="A16" s="238" t="s">
        <v>503</v>
      </c>
      <c r="B16" s="239" t="s">
        <v>568</v>
      </c>
      <c r="C16" s="240" t="s">
        <v>569</v>
      </c>
      <c r="D16" s="239" t="s">
        <v>185</v>
      </c>
      <c r="E16" s="247">
        <v>220</v>
      </c>
      <c r="F16" s="243">
        <v>60.06</v>
      </c>
      <c r="G16" s="243">
        <f>F16*G10</f>
        <v>61.255194000000003</v>
      </c>
      <c r="H16" s="243">
        <f>F16+G16</f>
        <v>121.31519400000001</v>
      </c>
      <c r="I16" s="243">
        <f>H16*E16</f>
        <v>26689.342680000002</v>
      </c>
      <c r="J16" s="244"/>
    </row>
    <row r="17" spans="1:10">
      <c r="A17" s="238"/>
      <c r="B17" s="245"/>
      <c r="C17" s="246"/>
      <c r="D17" s="245"/>
      <c r="E17" s="241"/>
      <c r="F17" s="243"/>
      <c r="G17" s="243"/>
      <c r="H17" s="243"/>
      <c r="I17" s="243"/>
      <c r="J17" s="244"/>
    </row>
    <row r="18" spans="1:10" ht="15">
      <c r="A18" s="238" t="s">
        <v>503</v>
      </c>
      <c r="B18" s="239" t="s">
        <v>570</v>
      </c>
      <c r="C18" s="240" t="s">
        <v>571</v>
      </c>
      <c r="D18" s="239" t="s">
        <v>185</v>
      </c>
      <c r="E18" s="247">
        <v>220</v>
      </c>
      <c r="F18" s="248">
        <v>38.619999999999997</v>
      </c>
      <c r="G18" s="248">
        <f>F18*G10</f>
        <v>39.388537999999997</v>
      </c>
      <c r="H18" s="243">
        <f>F18+G18</f>
        <v>78.008537999999987</v>
      </c>
      <c r="I18" s="243">
        <f>H18*E18</f>
        <v>17161.878359999999</v>
      </c>
      <c r="J18" s="244"/>
    </row>
    <row r="19" spans="1:10">
      <c r="A19" s="238"/>
      <c r="B19" s="245"/>
      <c r="C19" s="246"/>
      <c r="D19" s="245"/>
      <c r="E19" s="241"/>
      <c r="F19" s="248"/>
      <c r="G19" s="248"/>
      <c r="H19" s="248"/>
      <c r="I19" s="243"/>
      <c r="J19" s="244"/>
    </row>
    <row r="20" spans="1:10" ht="15">
      <c r="A20" s="238" t="s">
        <v>503</v>
      </c>
      <c r="B20" s="239" t="s">
        <v>572</v>
      </c>
      <c r="C20" s="246" t="s">
        <v>573</v>
      </c>
      <c r="D20" s="245" t="s">
        <v>185</v>
      </c>
      <c r="E20" s="241">
        <v>220</v>
      </c>
      <c r="F20" s="248">
        <v>35.19</v>
      </c>
      <c r="G20" s="248">
        <f>F20*G10</f>
        <v>35.890281000000002</v>
      </c>
      <c r="H20" s="248">
        <f>G20+F20</f>
        <v>71.080280999999999</v>
      </c>
      <c r="I20" s="243">
        <f>H20*E20</f>
        <v>15637.661819999999</v>
      </c>
      <c r="J20" s="244"/>
    </row>
    <row r="21" spans="1:10">
      <c r="A21" s="238"/>
      <c r="B21" s="245"/>
      <c r="C21" s="246"/>
      <c r="D21" s="245"/>
      <c r="E21" s="241"/>
      <c r="F21" s="248"/>
      <c r="G21" s="248"/>
      <c r="H21" s="248"/>
      <c r="I21" s="243"/>
      <c r="J21" s="244"/>
    </row>
    <row r="22" spans="1:10" ht="15">
      <c r="A22" s="238" t="s">
        <v>503</v>
      </c>
      <c r="B22" s="239" t="s">
        <v>572</v>
      </c>
      <c r="C22" s="246" t="s">
        <v>574</v>
      </c>
      <c r="D22" s="245" t="s">
        <v>185</v>
      </c>
      <c r="E22" s="241">
        <v>220</v>
      </c>
      <c r="F22" s="248">
        <v>35.19</v>
      </c>
      <c r="G22" s="248">
        <f>F22*G10</f>
        <v>35.890281000000002</v>
      </c>
      <c r="H22" s="248">
        <f>G22+F22</f>
        <v>71.080280999999999</v>
      </c>
      <c r="I22" s="243">
        <f>H22*E22</f>
        <v>15637.661819999999</v>
      </c>
      <c r="J22" s="244"/>
    </row>
    <row r="23" spans="1:10" ht="15">
      <c r="A23" s="238"/>
      <c r="B23" s="239"/>
      <c r="C23" s="246"/>
      <c r="D23" s="245"/>
      <c r="E23" s="241"/>
      <c r="F23" s="248"/>
      <c r="G23" s="248"/>
      <c r="H23" s="248"/>
      <c r="I23" s="243"/>
      <c r="J23" s="244"/>
    </row>
    <row r="24" spans="1:10">
      <c r="A24" s="238" t="s">
        <v>547</v>
      </c>
      <c r="B24" s="249">
        <f>'[2]Sinapi Ins - OUT18'!A3311</f>
        <v>4069</v>
      </c>
      <c r="C24" s="246" t="str">
        <f>'[2]Sinapi Ins - OUT18'!B3311</f>
        <v xml:space="preserve">MESTRE DE OBRAS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24" s="245" t="s">
        <v>185</v>
      </c>
      <c r="E24" s="241">
        <v>220</v>
      </c>
      <c r="F24" s="248" t="str">
        <f>'[2]Sinapi Ins - OUT18'!E3311</f>
        <v>45,14</v>
      </c>
      <c r="G24" s="248">
        <f>F24*G9</f>
        <v>32.627192000000001</v>
      </c>
      <c r="H24" s="248">
        <f>F24+G24</f>
        <v>77.767191999999994</v>
      </c>
      <c r="I24" s="243">
        <f>E24*H24</f>
        <v>17108.78224</v>
      </c>
      <c r="J24" s="244"/>
    </row>
    <row r="25" spans="1:10" ht="15">
      <c r="A25" s="238"/>
      <c r="B25" s="239"/>
      <c r="C25" s="246"/>
      <c r="D25" s="245"/>
      <c r="E25" s="241"/>
      <c r="F25" s="248"/>
      <c r="G25" s="248"/>
      <c r="H25" s="248"/>
      <c r="I25" s="243"/>
      <c r="J25" s="244"/>
    </row>
    <row r="26" spans="1:10">
      <c r="A26" s="238" t="s">
        <v>547</v>
      </c>
      <c r="B26" s="249">
        <f>'[2]Sinapi Ins - OUT18'!A2082</f>
        <v>4083</v>
      </c>
      <c r="C26" s="246" t="str">
        <f>'[2]Sinapi Ins - OUT18'!B2082</f>
        <v xml:space="preserve">ENCARREGADO GERAL DE OBRAS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26" s="245" t="s">
        <v>185</v>
      </c>
      <c r="E26" s="241">
        <v>220</v>
      </c>
      <c r="F26" s="248" t="str">
        <f>'[2]Sinapi Ins - OUT18'!E2082</f>
        <v>29,75</v>
      </c>
      <c r="G26" s="248">
        <f>F26*G9</f>
        <v>21.503299999999999</v>
      </c>
      <c r="H26" s="248">
        <f>G26+F26</f>
        <v>51.253299999999996</v>
      </c>
      <c r="I26" s="243">
        <f>E26*H26</f>
        <v>11275.725999999999</v>
      </c>
      <c r="J26" s="244"/>
    </row>
    <row r="27" spans="1:10" ht="15">
      <c r="A27" s="238"/>
      <c r="B27" s="239"/>
      <c r="C27" s="246"/>
      <c r="D27" s="245"/>
      <c r="E27" s="241"/>
      <c r="F27" s="248"/>
      <c r="G27" s="248"/>
      <c r="H27" s="248"/>
      <c r="I27" s="243"/>
      <c r="J27" s="244"/>
    </row>
    <row r="28" spans="1:10">
      <c r="A28" s="238" t="s">
        <v>547</v>
      </c>
      <c r="B28" s="249">
        <f>'[2]Sinapi Ins - OUT18'!A291</f>
        <v>6122</v>
      </c>
      <c r="C28" s="246" t="s">
        <v>575</v>
      </c>
      <c r="D28" s="245" t="s">
        <v>185</v>
      </c>
      <c r="E28" s="241">
        <v>220</v>
      </c>
      <c r="F28" s="248" t="str">
        <f>'[2]Sinapi Ins - OUT18'!E291</f>
        <v>18,94</v>
      </c>
      <c r="G28" s="248">
        <f>F28*G9</f>
        <v>13.689832000000001</v>
      </c>
      <c r="H28" s="248">
        <f>F28+G28</f>
        <v>32.629832</v>
      </c>
      <c r="I28" s="243">
        <f>E28*H28</f>
        <v>7178.56304</v>
      </c>
      <c r="J28" s="244"/>
    </row>
    <row r="29" spans="1:10" ht="15">
      <c r="A29" s="238"/>
      <c r="B29" s="239"/>
      <c r="C29" s="246"/>
      <c r="D29" s="245"/>
      <c r="E29" s="241"/>
      <c r="F29" s="248"/>
      <c r="G29" s="248"/>
      <c r="H29" s="248"/>
      <c r="I29" s="243"/>
      <c r="J29" s="244"/>
    </row>
    <row r="30" spans="1:10">
      <c r="A30" s="238" t="s">
        <v>547</v>
      </c>
      <c r="B30" s="249">
        <f>'[2]Sinapi Ins - OUT18'!A220</f>
        <v>253</v>
      </c>
      <c r="C30" s="246" t="str">
        <f>'[2]Sinapi Ins - OUT18'!B220</f>
        <v xml:space="preserve">ALMOXARIFE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30" s="245" t="s">
        <v>185</v>
      </c>
      <c r="E30" s="241">
        <v>220</v>
      </c>
      <c r="F30" s="248" t="str">
        <f>'[2]Sinapi Ins - OUT18'!E220</f>
        <v>19,01</v>
      </c>
      <c r="G30" s="248">
        <f>F30*G9</f>
        <v>13.740428000000001</v>
      </c>
      <c r="H30" s="248">
        <f>F30+G30</f>
        <v>32.750427999999999</v>
      </c>
      <c r="I30" s="243">
        <f>E30*H30</f>
        <v>7205.0941599999996</v>
      </c>
      <c r="J30" s="244"/>
    </row>
    <row r="31" spans="1:10" ht="15">
      <c r="A31" s="238"/>
      <c r="B31" s="239"/>
      <c r="C31" s="246"/>
      <c r="D31" s="245"/>
      <c r="E31" s="241"/>
      <c r="F31" s="248"/>
      <c r="G31" s="248"/>
      <c r="H31" s="248"/>
      <c r="I31" s="243"/>
      <c r="J31" s="244"/>
    </row>
    <row r="32" spans="1:10">
      <c r="A32" s="238" t="s">
        <v>547</v>
      </c>
      <c r="B32" s="249">
        <f>'[2]Sinapi Ins - OUT18'!A5371</f>
        <v>34345</v>
      </c>
      <c r="C32" s="246" t="str">
        <f>'[2]Sinapi Ins - OUT18'!B5371</f>
        <v xml:space="preserve">VIGIA DIURNO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32" s="245" t="s">
        <v>185</v>
      </c>
      <c r="E32" s="241">
        <v>220</v>
      </c>
      <c r="F32" s="248" t="str">
        <f>'[2]Sinapi Ins - OUT18'!E5371</f>
        <v>15,04</v>
      </c>
      <c r="G32" s="248">
        <f>F32*G9</f>
        <v>10.870911999999999</v>
      </c>
      <c r="H32" s="248">
        <f>F32+G32</f>
        <v>25.910911999999996</v>
      </c>
      <c r="I32" s="243">
        <f>E32*H32</f>
        <v>5700.4006399999989</v>
      </c>
      <c r="J32" s="244"/>
    </row>
    <row r="33" spans="1:10" ht="15">
      <c r="A33" s="238"/>
      <c r="B33" s="250"/>
      <c r="C33" s="246"/>
      <c r="D33" s="251"/>
      <c r="E33" s="248"/>
      <c r="F33" s="243"/>
      <c r="G33" s="243"/>
      <c r="H33" s="243"/>
      <c r="I33" s="243"/>
      <c r="J33" s="244"/>
    </row>
    <row r="34" spans="1:10">
      <c r="A34" s="238" t="s">
        <v>547</v>
      </c>
      <c r="B34" s="249">
        <f>'[2]Sinapi Ins - OUT18'!A5373</f>
        <v>41776</v>
      </c>
      <c r="C34" s="246" t="s">
        <v>548</v>
      </c>
      <c r="D34" s="250" t="s">
        <v>185</v>
      </c>
      <c r="E34" s="241">
        <v>220</v>
      </c>
      <c r="F34" s="243" t="str">
        <f>'[2]Sinapi Ins - OUT18'!E5373</f>
        <v>18,53</v>
      </c>
      <c r="G34" s="243">
        <f>F34*G9</f>
        <v>13.393484000000001</v>
      </c>
      <c r="H34" s="243">
        <f>F34+G34</f>
        <v>31.923484000000002</v>
      </c>
      <c r="I34" s="243">
        <f>E34*H34</f>
        <v>7023.1664800000008</v>
      </c>
      <c r="J34" s="244"/>
    </row>
    <row r="35" spans="1:10">
      <c r="A35" s="238"/>
      <c r="B35" s="249"/>
      <c r="C35" s="246"/>
      <c r="D35" s="250"/>
      <c r="E35" s="241"/>
      <c r="F35" s="243"/>
      <c r="G35" s="243"/>
      <c r="H35" s="243"/>
      <c r="I35" s="243"/>
      <c r="J35" s="244"/>
    </row>
    <row r="36" spans="1:10">
      <c r="A36" s="238" t="s">
        <v>547</v>
      </c>
      <c r="B36" s="249">
        <f>'[2]Sinapi Ins - OUT18'!A4796</f>
        <v>7592</v>
      </c>
      <c r="C36" s="246" t="str">
        <f>'[2]Sinapi Ins - OUT18'!B4796</f>
        <v xml:space="preserve">TOPOGRAFO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36" s="250" t="s">
        <v>185</v>
      </c>
      <c r="E36" s="241">
        <v>220</v>
      </c>
      <c r="F36" s="243" t="str">
        <f>'[2]Sinapi Ins - OUT18'!E4796</f>
        <v>23,58</v>
      </c>
      <c r="G36" s="243">
        <f>F36*G9</f>
        <v>17.043623999999998</v>
      </c>
      <c r="H36" s="243">
        <f>F36+G36</f>
        <v>40.623623999999992</v>
      </c>
      <c r="I36" s="243">
        <f>E36*H36</f>
        <v>8937.1972799999985</v>
      </c>
      <c r="J36" s="244"/>
    </row>
    <row r="37" spans="1:10">
      <c r="A37" s="218"/>
      <c r="B37" s="249"/>
      <c r="C37" s="252"/>
      <c r="D37" s="219"/>
      <c r="E37" s="219"/>
      <c r="F37" s="219"/>
      <c r="G37" s="219"/>
      <c r="H37" s="219"/>
      <c r="I37" s="219"/>
      <c r="J37" s="253"/>
    </row>
    <row r="38" spans="1:10">
      <c r="A38" s="238" t="s">
        <v>547</v>
      </c>
      <c r="B38" s="249">
        <f>'[2]Sinapi Ins - OUT18'!A430</f>
        <v>244</v>
      </c>
      <c r="C38" s="246" t="str">
        <f>'[2]Sinapi Ins - OUT18'!B430</f>
        <v xml:space="preserve">AUXILIAR DE TOPOGRAFO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38" s="250" t="s">
        <v>185</v>
      </c>
      <c r="E38" s="241">
        <v>220</v>
      </c>
      <c r="F38" s="243" t="str">
        <f>'[2]Sinapi Ins - OUT18'!E430</f>
        <v>9,62</v>
      </c>
      <c r="G38" s="243">
        <f>F38*G9</f>
        <v>6.9533359999999993</v>
      </c>
      <c r="H38" s="243">
        <f>F38+G38</f>
        <v>16.573335999999998</v>
      </c>
      <c r="I38" s="243">
        <f>E38*H38</f>
        <v>3646.1339199999993</v>
      </c>
      <c r="J38" s="244"/>
    </row>
    <row r="39" spans="1:10" ht="13.5" thickBot="1">
      <c r="A39" s="255"/>
      <c r="B39" s="256"/>
      <c r="C39" s="257"/>
      <c r="D39" s="258"/>
      <c r="E39" s="259"/>
      <c r="F39" s="260"/>
      <c r="G39" s="260"/>
      <c r="H39" s="260"/>
      <c r="I39" s="260"/>
      <c r="J39" s="261"/>
    </row>
  </sheetData>
  <mergeCells count="12">
    <mergeCell ref="A3:B5"/>
    <mergeCell ref="A6:B7"/>
    <mergeCell ref="A11:J11"/>
    <mergeCell ref="A1:J1"/>
    <mergeCell ref="A2:H2"/>
    <mergeCell ref="I2:J2"/>
    <mergeCell ref="C3:H3"/>
    <mergeCell ref="I3:J3"/>
    <mergeCell ref="I4:J4"/>
    <mergeCell ref="F5:J5"/>
    <mergeCell ref="E6:F6"/>
    <mergeCell ref="I6:J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CPOS 175</vt:lpstr>
      <vt:lpstr>PLANILHA LICITAÇÃO JJ</vt:lpstr>
      <vt:lpstr>RESUMO</vt:lpstr>
      <vt:lpstr>CRONOGRAMA FISICO FINANCEIRO</vt:lpstr>
      <vt:lpstr>CPU 01</vt:lpstr>
      <vt:lpstr>CPU-02</vt:lpstr>
      <vt:lpstr>'CRONOGRAMA FISICO FINANCEIRO'!Area_de_impressao</vt:lpstr>
      <vt:lpstr>'PLANILHA LICITAÇÃO JJ'!Area_de_impressao</vt:lpstr>
      <vt:lpstr>RESUMO!Area_de_impressao</vt:lpstr>
      <vt:lpstr>'CRONOGRAMA FISICO FINANCEIRO'!Titulos_de_impressao</vt:lpstr>
      <vt:lpstr>'PLANILHA LICITAÇÃO JJ'!Titulos_de_impressao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Amauri Rodrigues</dc:creator>
  <cp:lastModifiedBy>Amauri Rodrigues</cp:lastModifiedBy>
  <cp:lastPrinted>2019-04-04T20:08:03Z</cp:lastPrinted>
  <dcterms:created xsi:type="dcterms:W3CDTF">2004-10-05T18:51:55Z</dcterms:created>
  <dcterms:modified xsi:type="dcterms:W3CDTF">2019-05-22T13:01:27Z</dcterms:modified>
</cp:coreProperties>
</file>