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externalReferences>
    <externalReference r:id="rId4"/>
    <externalReference r:id="rId5"/>
  </externalReferences>
  <definedNames>
    <definedName name="_xlnm.Print_Area" localSheetId="0">Plan1!$A$1:$H$1408</definedName>
  </definedNames>
  <calcPr calcId="145621"/>
</workbook>
</file>

<file path=xl/calcChain.xml><?xml version="1.0" encoding="utf-8"?>
<calcChain xmlns="http://schemas.openxmlformats.org/spreadsheetml/2006/main">
  <c r="G1404" i="1" l="1"/>
  <c r="H1404" i="1" s="1"/>
  <c r="H1403" i="1" s="1"/>
  <c r="E1404" i="1"/>
  <c r="D1404" i="1"/>
  <c r="G1401" i="1"/>
  <c r="H1401" i="1" s="1"/>
  <c r="H1400" i="1" s="1"/>
  <c r="E1401" i="1"/>
  <c r="D1401" i="1"/>
  <c r="G1398" i="1"/>
  <c r="H1398" i="1" s="1"/>
  <c r="E1398" i="1"/>
  <c r="D1398" i="1"/>
  <c r="G1397" i="1"/>
  <c r="H1397" i="1" s="1"/>
  <c r="E1397" i="1"/>
  <c r="D1397" i="1"/>
  <c r="G1396" i="1"/>
  <c r="H1396" i="1" s="1"/>
  <c r="E1396" i="1"/>
  <c r="D1396" i="1"/>
  <c r="G1395" i="1"/>
  <c r="H1395" i="1" s="1"/>
  <c r="E1395" i="1"/>
  <c r="D1395" i="1"/>
  <c r="G1394" i="1"/>
  <c r="H1394" i="1" s="1"/>
  <c r="E1394" i="1"/>
  <c r="D1394" i="1"/>
  <c r="G1393" i="1"/>
  <c r="H1393" i="1" s="1"/>
  <c r="E1393" i="1"/>
  <c r="D1393" i="1"/>
  <c r="G1392" i="1"/>
  <c r="H1392" i="1" s="1"/>
  <c r="E1392" i="1"/>
  <c r="D1392" i="1"/>
  <c r="G1391" i="1"/>
  <c r="H1391" i="1" s="1"/>
  <c r="E1391" i="1"/>
  <c r="D1391" i="1"/>
  <c r="G1390" i="1"/>
  <c r="H1390" i="1" s="1"/>
  <c r="E1390" i="1"/>
  <c r="D1390" i="1"/>
  <c r="G1389" i="1"/>
  <c r="H1389" i="1" s="1"/>
  <c r="E1389" i="1"/>
  <c r="D1389" i="1"/>
  <c r="G1388" i="1"/>
  <c r="H1388" i="1" s="1"/>
  <c r="E1388" i="1"/>
  <c r="D1388" i="1"/>
  <c r="G1387" i="1"/>
  <c r="H1387" i="1" s="1"/>
  <c r="E1387" i="1"/>
  <c r="D1387" i="1"/>
  <c r="G1386" i="1"/>
  <c r="H1386" i="1" s="1"/>
  <c r="E1386" i="1"/>
  <c r="D1386" i="1"/>
  <c r="G1385" i="1"/>
  <c r="H1385" i="1" s="1"/>
  <c r="E1385" i="1"/>
  <c r="D1385" i="1"/>
  <c r="G1384" i="1"/>
  <c r="H1384" i="1" s="1"/>
  <c r="E1384" i="1"/>
  <c r="D1384" i="1"/>
  <c r="G1383" i="1"/>
  <c r="H1383" i="1" s="1"/>
  <c r="E1383" i="1"/>
  <c r="D1383" i="1"/>
  <c r="G1382" i="1"/>
  <c r="H1382" i="1" s="1"/>
  <c r="E1382" i="1"/>
  <c r="D1382" i="1"/>
  <c r="G1381" i="1"/>
  <c r="H1381" i="1" s="1"/>
  <c r="E1381" i="1"/>
  <c r="D1381" i="1"/>
  <c r="G1380" i="1"/>
  <c r="H1380" i="1" s="1"/>
  <c r="E1380" i="1"/>
  <c r="D1380" i="1"/>
  <c r="G1377" i="1"/>
  <c r="H1377" i="1" s="1"/>
  <c r="E1377" i="1"/>
  <c r="D1377" i="1"/>
  <c r="G1376" i="1"/>
  <c r="H1376" i="1" s="1"/>
  <c r="E1376" i="1"/>
  <c r="D1376" i="1"/>
  <c r="G1375" i="1"/>
  <c r="H1375" i="1" s="1"/>
  <c r="E1375" i="1"/>
  <c r="D1375" i="1"/>
  <c r="G1374" i="1"/>
  <c r="H1374" i="1" s="1"/>
  <c r="E1374" i="1"/>
  <c r="D1374" i="1"/>
  <c r="G1373" i="1"/>
  <c r="H1373" i="1" s="1"/>
  <c r="E1373" i="1"/>
  <c r="D1373" i="1"/>
  <c r="G1372" i="1"/>
  <c r="H1372" i="1" s="1"/>
  <c r="E1372" i="1"/>
  <c r="D1372" i="1"/>
  <c r="G1371" i="1"/>
  <c r="H1371" i="1" s="1"/>
  <c r="E1371" i="1"/>
  <c r="D1371" i="1"/>
  <c r="G1370" i="1"/>
  <c r="H1370" i="1" s="1"/>
  <c r="E1370" i="1"/>
  <c r="D1370" i="1"/>
  <c r="G1369" i="1"/>
  <c r="H1369" i="1" s="1"/>
  <c r="E1369" i="1"/>
  <c r="D1369" i="1"/>
  <c r="G1368" i="1"/>
  <c r="H1368" i="1" s="1"/>
  <c r="E1368" i="1"/>
  <c r="D1368" i="1"/>
  <c r="G1367" i="1"/>
  <c r="H1367" i="1" s="1"/>
  <c r="E1367" i="1"/>
  <c r="D1367" i="1"/>
  <c r="G1366" i="1"/>
  <c r="H1366" i="1" s="1"/>
  <c r="E1366" i="1"/>
  <c r="D1366" i="1"/>
  <c r="G1365" i="1"/>
  <c r="H1365" i="1" s="1"/>
  <c r="E1365" i="1"/>
  <c r="D1365" i="1"/>
  <c r="G1364" i="1"/>
  <c r="H1364" i="1" s="1"/>
  <c r="E1364" i="1"/>
  <c r="D1364" i="1"/>
  <c r="G1361" i="1"/>
  <c r="H1361" i="1" s="1"/>
  <c r="E1361" i="1"/>
  <c r="D1361" i="1"/>
  <c r="G1360" i="1"/>
  <c r="H1360" i="1" s="1"/>
  <c r="E1360" i="1"/>
  <c r="D1360" i="1"/>
  <c r="G1359" i="1"/>
  <c r="H1359" i="1" s="1"/>
  <c r="E1359" i="1"/>
  <c r="D1359" i="1"/>
  <c r="G1358" i="1"/>
  <c r="H1358" i="1" s="1"/>
  <c r="E1358" i="1"/>
  <c r="D1358" i="1"/>
  <c r="G1355" i="1"/>
  <c r="H1355" i="1" s="1"/>
  <c r="E1355" i="1"/>
  <c r="D1355" i="1"/>
  <c r="G1354" i="1"/>
  <c r="H1354" i="1" s="1"/>
  <c r="E1354" i="1"/>
  <c r="D1354" i="1"/>
  <c r="G1353" i="1"/>
  <c r="H1353" i="1" s="1"/>
  <c r="E1353" i="1"/>
  <c r="D1353" i="1"/>
  <c r="G1352" i="1"/>
  <c r="H1352" i="1" s="1"/>
  <c r="E1352" i="1"/>
  <c r="D1352" i="1"/>
  <c r="G1351" i="1"/>
  <c r="H1351" i="1" s="1"/>
  <c r="E1351" i="1"/>
  <c r="D1351" i="1"/>
  <c r="G1350" i="1"/>
  <c r="H1350" i="1" s="1"/>
  <c r="E1350" i="1"/>
  <c r="D1350" i="1"/>
  <c r="G1349" i="1"/>
  <c r="H1349" i="1" s="1"/>
  <c r="E1349" i="1"/>
  <c r="D1349" i="1"/>
  <c r="G1348" i="1"/>
  <c r="H1348" i="1" s="1"/>
  <c r="E1348" i="1"/>
  <c r="D1348" i="1"/>
  <c r="G1347" i="1"/>
  <c r="H1347" i="1" s="1"/>
  <c r="E1347" i="1"/>
  <c r="D1347" i="1"/>
  <c r="G1346" i="1"/>
  <c r="H1346" i="1" s="1"/>
  <c r="E1346" i="1"/>
  <c r="D1346" i="1"/>
  <c r="G1345" i="1"/>
  <c r="H1345" i="1" s="1"/>
  <c r="E1345" i="1"/>
  <c r="D1345" i="1"/>
  <c r="G1344" i="1"/>
  <c r="H1344" i="1" s="1"/>
  <c r="E1344" i="1"/>
  <c r="D1344" i="1"/>
  <c r="G1343" i="1"/>
  <c r="H1343" i="1" s="1"/>
  <c r="E1343" i="1"/>
  <c r="D1343" i="1"/>
  <c r="G1342" i="1"/>
  <c r="H1342" i="1" s="1"/>
  <c r="E1342" i="1"/>
  <c r="D1342" i="1"/>
  <c r="G1341" i="1"/>
  <c r="H1341" i="1" s="1"/>
  <c r="E1341" i="1"/>
  <c r="D1341" i="1"/>
  <c r="G1340" i="1"/>
  <c r="H1340" i="1" s="1"/>
  <c r="E1340" i="1"/>
  <c r="D1340" i="1"/>
  <c r="G1339" i="1"/>
  <c r="H1339" i="1" s="1"/>
  <c r="E1339" i="1"/>
  <c r="D1339" i="1"/>
  <c r="G1338" i="1"/>
  <c r="H1338" i="1" s="1"/>
  <c r="E1338" i="1"/>
  <c r="D1338" i="1"/>
  <c r="G1337" i="1"/>
  <c r="H1337" i="1" s="1"/>
  <c r="E1337" i="1"/>
  <c r="D1337" i="1"/>
  <c r="G1336" i="1"/>
  <c r="H1336" i="1" s="1"/>
  <c r="E1336" i="1"/>
  <c r="D1336" i="1"/>
  <c r="G1335" i="1"/>
  <c r="H1335" i="1" s="1"/>
  <c r="E1335" i="1"/>
  <c r="D1335" i="1"/>
  <c r="G1334" i="1"/>
  <c r="H1334" i="1" s="1"/>
  <c r="E1334" i="1"/>
  <c r="D1334" i="1"/>
  <c r="G1333" i="1"/>
  <c r="H1333" i="1" s="1"/>
  <c r="E1333" i="1"/>
  <c r="D1333" i="1"/>
  <c r="G1332" i="1"/>
  <c r="H1332" i="1" s="1"/>
  <c r="E1332" i="1"/>
  <c r="D1332" i="1"/>
  <c r="G1331" i="1"/>
  <c r="H1331" i="1" s="1"/>
  <c r="E1331" i="1"/>
  <c r="D1331" i="1"/>
  <c r="G1328" i="1"/>
  <c r="H1328" i="1" s="1"/>
  <c r="E1328" i="1"/>
  <c r="D1328" i="1"/>
  <c r="G1327" i="1"/>
  <c r="H1327" i="1" s="1"/>
  <c r="E1327" i="1"/>
  <c r="D1327" i="1"/>
  <c r="G1326" i="1"/>
  <c r="H1326" i="1" s="1"/>
  <c r="E1326" i="1"/>
  <c r="D1326" i="1"/>
  <c r="G1325" i="1"/>
  <c r="H1325" i="1" s="1"/>
  <c r="E1325" i="1"/>
  <c r="D1325" i="1"/>
  <c r="G1324" i="1"/>
  <c r="H1324" i="1" s="1"/>
  <c r="E1324" i="1"/>
  <c r="D1324" i="1"/>
  <c r="G1323" i="1"/>
  <c r="H1323" i="1" s="1"/>
  <c r="E1323" i="1"/>
  <c r="D1323" i="1"/>
  <c r="G1322" i="1"/>
  <c r="H1322" i="1" s="1"/>
  <c r="E1322" i="1"/>
  <c r="D1322" i="1"/>
  <c r="G1321" i="1"/>
  <c r="H1321" i="1" s="1"/>
  <c r="E1321" i="1"/>
  <c r="D1321" i="1"/>
  <c r="G1320" i="1"/>
  <c r="H1320" i="1" s="1"/>
  <c r="E1320" i="1"/>
  <c r="D1320" i="1"/>
  <c r="G1319" i="1"/>
  <c r="H1319" i="1" s="1"/>
  <c r="E1319" i="1"/>
  <c r="D1319" i="1"/>
  <c r="G1318" i="1"/>
  <c r="H1318" i="1" s="1"/>
  <c r="E1318" i="1"/>
  <c r="D1318" i="1"/>
  <c r="G1317" i="1"/>
  <c r="H1317" i="1" s="1"/>
  <c r="E1317" i="1"/>
  <c r="D1317" i="1"/>
  <c r="G1316" i="1"/>
  <c r="H1316" i="1" s="1"/>
  <c r="E1316" i="1"/>
  <c r="D1316" i="1"/>
  <c r="G1315" i="1"/>
  <c r="H1315" i="1" s="1"/>
  <c r="E1315" i="1"/>
  <c r="D1315" i="1"/>
  <c r="H1314" i="1"/>
  <c r="G1314" i="1"/>
  <c r="E1314" i="1"/>
  <c r="D1314" i="1"/>
  <c r="G1313" i="1"/>
  <c r="H1313" i="1" s="1"/>
  <c r="E1313" i="1"/>
  <c r="D1313" i="1"/>
  <c r="G1310" i="1"/>
  <c r="H1310" i="1" s="1"/>
  <c r="E1310" i="1"/>
  <c r="D1310" i="1"/>
  <c r="G1309" i="1"/>
  <c r="H1309" i="1" s="1"/>
  <c r="E1309" i="1"/>
  <c r="D1309" i="1"/>
  <c r="G1308" i="1"/>
  <c r="H1308" i="1" s="1"/>
  <c r="E1308" i="1"/>
  <c r="D1308" i="1"/>
  <c r="G1307" i="1"/>
  <c r="H1307" i="1" s="1"/>
  <c r="E1307" i="1"/>
  <c r="D1307" i="1"/>
  <c r="G1306" i="1"/>
  <c r="H1306" i="1" s="1"/>
  <c r="E1306" i="1"/>
  <c r="D1306" i="1"/>
  <c r="G1305" i="1"/>
  <c r="H1305" i="1" s="1"/>
  <c r="E1305" i="1"/>
  <c r="D1305" i="1"/>
  <c r="G1304" i="1"/>
  <c r="H1304" i="1" s="1"/>
  <c r="E1304" i="1"/>
  <c r="D1304" i="1"/>
  <c r="G1303" i="1"/>
  <c r="H1303" i="1" s="1"/>
  <c r="E1303" i="1"/>
  <c r="D1303" i="1"/>
  <c r="G1302" i="1"/>
  <c r="H1302" i="1" s="1"/>
  <c r="E1302" i="1"/>
  <c r="D1302" i="1"/>
  <c r="G1301" i="1"/>
  <c r="H1301" i="1" s="1"/>
  <c r="E1301" i="1"/>
  <c r="D1301" i="1"/>
  <c r="G1300" i="1"/>
  <c r="H1300" i="1" s="1"/>
  <c r="E1300" i="1"/>
  <c r="D1300" i="1"/>
  <c r="G1299" i="1"/>
  <c r="H1299" i="1" s="1"/>
  <c r="E1299" i="1"/>
  <c r="D1299" i="1"/>
  <c r="G1298" i="1"/>
  <c r="H1298" i="1" s="1"/>
  <c r="E1298" i="1"/>
  <c r="D1298" i="1"/>
  <c r="G1297" i="1"/>
  <c r="H1297" i="1" s="1"/>
  <c r="E1297" i="1"/>
  <c r="D1297" i="1"/>
  <c r="G1296" i="1"/>
  <c r="H1296" i="1" s="1"/>
  <c r="E1296" i="1"/>
  <c r="D1296" i="1"/>
  <c r="G1295" i="1"/>
  <c r="H1295" i="1" s="1"/>
  <c r="E1295" i="1"/>
  <c r="D1295" i="1"/>
  <c r="G1294" i="1"/>
  <c r="H1294" i="1" s="1"/>
  <c r="E1294" i="1"/>
  <c r="D1294" i="1"/>
  <c r="G1293" i="1"/>
  <c r="H1293" i="1" s="1"/>
  <c r="E1293" i="1"/>
  <c r="D1293" i="1"/>
  <c r="G1292" i="1"/>
  <c r="H1292" i="1" s="1"/>
  <c r="E1292" i="1"/>
  <c r="D1292" i="1"/>
  <c r="G1291" i="1"/>
  <c r="H1291" i="1" s="1"/>
  <c r="E1291" i="1"/>
  <c r="D1291" i="1"/>
  <c r="G1290" i="1"/>
  <c r="H1290" i="1" s="1"/>
  <c r="E1290" i="1"/>
  <c r="D1290" i="1"/>
  <c r="G1289" i="1"/>
  <c r="H1289" i="1" s="1"/>
  <c r="E1289" i="1"/>
  <c r="D1289" i="1"/>
  <c r="G1288" i="1"/>
  <c r="H1288" i="1" s="1"/>
  <c r="E1288" i="1"/>
  <c r="D1288" i="1"/>
  <c r="G1287" i="1"/>
  <c r="H1287" i="1" s="1"/>
  <c r="E1287" i="1"/>
  <c r="D1287" i="1"/>
  <c r="G1286" i="1"/>
  <c r="H1286" i="1" s="1"/>
  <c r="E1286" i="1"/>
  <c r="D1286" i="1"/>
  <c r="G1285" i="1"/>
  <c r="H1285" i="1" s="1"/>
  <c r="E1285" i="1"/>
  <c r="D1285" i="1"/>
  <c r="G1284" i="1"/>
  <c r="H1284" i="1" s="1"/>
  <c r="E1284" i="1"/>
  <c r="D1284" i="1"/>
  <c r="G1281" i="1"/>
  <c r="H1281" i="1" s="1"/>
  <c r="E1281" i="1"/>
  <c r="D1281" i="1"/>
  <c r="G1280" i="1"/>
  <c r="H1280" i="1" s="1"/>
  <c r="E1280" i="1"/>
  <c r="D1280" i="1"/>
  <c r="G1279" i="1"/>
  <c r="H1279" i="1" s="1"/>
  <c r="E1279" i="1"/>
  <c r="D1279" i="1"/>
  <c r="G1278" i="1"/>
  <c r="H1278" i="1" s="1"/>
  <c r="E1278" i="1"/>
  <c r="D1278" i="1"/>
  <c r="G1277" i="1"/>
  <c r="H1277" i="1" s="1"/>
  <c r="E1277" i="1"/>
  <c r="D1277" i="1"/>
  <c r="G1276" i="1"/>
  <c r="H1276" i="1" s="1"/>
  <c r="E1276" i="1"/>
  <c r="D1276" i="1"/>
  <c r="G1273" i="1"/>
  <c r="H1273" i="1" s="1"/>
  <c r="E1273" i="1"/>
  <c r="D1273" i="1"/>
  <c r="G1272" i="1"/>
  <c r="H1272" i="1" s="1"/>
  <c r="E1272" i="1"/>
  <c r="D1272" i="1"/>
  <c r="H1271" i="1"/>
  <c r="G1267" i="1"/>
  <c r="H1267" i="1" s="1"/>
  <c r="E1267" i="1"/>
  <c r="D1267" i="1"/>
  <c r="G1266" i="1"/>
  <c r="H1266" i="1" s="1"/>
  <c r="E1266" i="1"/>
  <c r="D1266" i="1"/>
  <c r="H1261" i="1"/>
  <c r="H1260" i="1" s="1"/>
  <c r="G1258" i="1"/>
  <c r="H1258" i="1" s="1"/>
  <c r="E1258" i="1"/>
  <c r="D1258" i="1"/>
  <c r="G1257" i="1"/>
  <c r="H1257" i="1" s="1"/>
  <c r="E1257" i="1"/>
  <c r="D1257" i="1"/>
  <c r="G1256" i="1"/>
  <c r="H1256" i="1" s="1"/>
  <c r="E1256" i="1"/>
  <c r="D1256" i="1"/>
  <c r="G1255" i="1"/>
  <c r="H1255" i="1" s="1"/>
  <c r="E1255" i="1"/>
  <c r="D1255" i="1"/>
  <c r="G1254" i="1"/>
  <c r="H1254" i="1" s="1"/>
  <c r="E1254" i="1"/>
  <c r="D1254" i="1"/>
  <c r="G1253" i="1"/>
  <c r="H1253" i="1" s="1"/>
  <c r="E1253" i="1"/>
  <c r="D1253" i="1"/>
  <c r="G1252" i="1"/>
  <c r="H1252" i="1" s="1"/>
  <c r="E1252" i="1"/>
  <c r="D1252" i="1"/>
  <c r="G1251" i="1"/>
  <c r="H1251" i="1" s="1"/>
  <c r="E1251" i="1"/>
  <c r="D1251" i="1"/>
  <c r="G1248" i="1"/>
  <c r="H1248" i="1" s="1"/>
  <c r="E1248" i="1"/>
  <c r="D1248" i="1"/>
  <c r="H1247" i="1"/>
  <c r="G1246" i="1"/>
  <c r="H1246" i="1" s="1"/>
  <c r="E1246" i="1"/>
  <c r="D1246" i="1"/>
  <c r="G1245" i="1"/>
  <c r="H1245" i="1" s="1"/>
  <c r="E1245" i="1"/>
  <c r="D1245" i="1"/>
  <c r="G1244" i="1"/>
  <c r="H1244" i="1" s="1"/>
  <c r="E1244" i="1"/>
  <c r="D1244" i="1"/>
  <c r="G1243" i="1"/>
  <c r="H1243" i="1" s="1"/>
  <c r="E1243" i="1"/>
  <c r="D1243" i="1"/>
  <c r="G1242" i="1"/>
  <c r="H1242" i="1" s="1"/>
  <c r="E1242" i="1"/>
  <c r="D1242" i="1"/>
  <c r="G1241" i="1"/>
  <c r="H1241" i="1" s="1"/>
  <c r="E1241" i="1"/>
  <c r="D1241" i="1"/>
  <c r="G1240" i="1"/>
  <c r="H1240" i="1" s="1"/>
  <c r="E1240" i="1"/>
  <c r="D1240" i="1"/>
  <c r="G1239" i="1"/>
  <c r="H1239" i="1" s="1"/>
  <c r="E1239" i="1"/>
  <c r="D1239" i="1"/>
  <c r="G1238" i="1"/>
  <c r="H1238" i="1" s="1"/>
  <c r="E1238" i="1"/>
  <c r="D1238" i="1"/>
  <c r="G1237" i="1"/>
  <c r="H1237" i="1" s="1"/>
  <c r="E1237" i="1"/>
  <c r="D1237" i="1"/>
  <c r="G1236" i="1"/>
  <c r="H1236" i="1" s="1"/>
  <c r="E1236" i="1"/>
  <c r="D1236" i="1"/>
  <c r="G1235" i="1"/>
  <c r="H1235" i="1" s="1"/>
  <c r="E1235" i="1"/>
  <c r="D1235" i="1"/>
  <c r="G1234" i="1"/>
  <c r="H1234" i="1" s="1"/>
  <c r="E1234" i="1"/>
  <c r="D1234" i="1"/>
  <c r="G1233" i="1"/>
  <c r="H1233" i="1" s="1"/>
  <c r="E1233" i="1"/>
  <c r="D1233" i="1"/>
  <c r="G1232" i="1"/>
  <c r="H1232" i="1" s="1"/>
  <c r="E1232" i="1"/>
  <c r="D1232" i="1"/>
  <c r="G1231" i="1"/>
  <c r="H1231" i="1" s="1"/>
  <c r="E1231" i="1"/>
  <c r="D1231" i="1"/>
  <c r="G1230" i="1"/>
  <c r="H1230" i="1" s="1"/>
  <c r="E1230" i="1"/>
  <c r="D1230" i="1"/>
  <c r="G1229" i="1"/>
  <c r="H1229" i="1" s="1"/>
  <c r="E1229" i="1"/>
  <c r="D1229" i="1"/>
  <c r="G1228" i="1"/>
  <c r="H1228" i="1" s="1"/>
  <c r="E1228" i="1"/>
  <c r="D1228" i="1"/>
  <c r="G1227" i="1"/>
  <c r="H1227" i="1" s="1"/>
  <c r="E1227" i="1"/>
  <c r="D1227" i="1"/>
  <c r="G1226" i="1"/>
  <c r="H1226" i="1" s="1"/>
  <c r="E1226" i="1"/>
  <c r="D1226" i="1"/>
  <c r="G1225" i="1"/>
  <c r="H1225" i="1" s="1"/>
  <c r="E1225" i="1"/>
  <c r="D1225" i="1"/>
  <c r="G1224" i="1"/>
  <c r="H1224" i="1" s="1"/>
  <c r="E1224" i="1"/>
  <c r="D1224" i="1"/>
  <c r="G1223" i="1"/>
  <c r="H1223" i="1" s="1"/>
  <c r="E1223" i="1"/>
  <c r="D1223" i="1"/>
  <c r="G1222" i="1"/>
  <c r="H1222" i="1" s="1"/>
  <c r="E1222" i="1"/>
  <c r="D1222" i="1"/>
  <c r="G1221" i="1"/>
  <c r="H1221" i="1" s="1"/>
  <c r="E1221" i="1"/>
  <c r="D1221" i="1"/>
  <c r="G1220" i="1"/>
  <c r="H1220" i="1" s="1"/>
  <c r="E1220" i="1"/>
  <c r="D1220" i="1"/>
  <c r="H1217" i="1"/>
  <c r="G1216" i="1"/>
  <c r="H1216" i="1" s="1"/>
  <c r="E1216" i="1"/>
  <c r="D1216" i="1"/>
  <c r="G1215" i="1"/>
  <c r="H1215" i="1" s="1"/>
  <c r="E1215" i="1"/>
  <c r="D1215" i="1"/>
  <c r="G1214" i="1"/>
  <c r="H1214" i="1" s="1"/>
  <c r="E1214" i="1"/>
  <c r="D1214" i="1"/>
  <c r="G1213" i="1"/>
  <c r="H1213" i="1" s="1"/>
  <c r="E1213" i="1"/>
  <c r="D1213" i="1"/>
  <c r="G1212" i="1"/>
  <c r="H1212" i="1" s="1"/>
  <c r="E1212" i="1"/>
  <c r="D1212" i="1"/>
  <c r="G1211" i="1"/>
  <c r="H1211" i="1" s="1"/>
  <c r="E1211" i="1"/>
  <c r="D1211" i="1"/>
  <c r="G1208" i="1"/>
  <c r="H1208" i="1" s="1"/>
  <c r="E1208" i="1"/>
  <c r="D1208" i="1"/>
  <c r="G1207" i="1"/>
  <c r="H1207" i="1" s="1"/>
  <c r="E1207" i="1"/>
  <c r="D1207" i="1"/>
  <c r="G1206" i="1"/>
  <c r="H1206" i="1" s="1"/>
  <c r="E1206" i="1"/>
  <c r="D1206" i="1"/>
  <c r="G1205" i="1"/>
  <c r="H1205" i="1" s="1"/>
  <c r="E1205" i="1"/>
  <c r="D1205" i="1"/>
  <c r="G1204" i="1"/>
  <c r="H1204" i="1" s="1"/>
  <c r="E1204" i="1"/>
  <c r="D1204" i="1"/>
  <c r="G1203" i="1"/>
  <c r="H1203" i="1" s="1"/>
  <c r="E1203" i="1"/>
  <c r="D1203" i="1"/>
  <c r="G1202" i="1"/>
  <c r="H1202" i="1" s="1"/>
  <c r="E1202" i="1"/>
  <c r="D1202" i="1"/>
  <c r="G1201" i="1"/>
  <c r="H1201" i="1" s="1"/>
  <c r="E1201" i="1"/>
  <c r="D1201" i="1"/>
  <c r="G1200" i="1"/>
  <c r="H1200" i="1" s="1"/>
  <c r="E1200" i="1"/>
  <c r="D1200" i="1"/>
  <c r="G1197" i="1"/>
  <c r="H1197" i="1" s="1"/>
  <c r="E1197" i="1"/>
  <c r="D1197" i="1"/>
  <c r="G1196" i="1"/>
  <c r="H1196" i="1" s="1"/>
  <c r="E1196" i="1"/>
  <c r="D1196" i="1"/>
  <c r="G1195" i="1"/>
  <c r="H1195" i="1" s="1"/>
  <c r="E1195" i="1"/>
  <c r="D1195" i="1"/>
  <c r="G1194" i="1"/>
  <c r="H1194" i="1" s="1"/>
  <c r="E1194" i="1"/>
  <c r="D1194" i="1"/>
  <c r="G1193" i="1"/>
  <c r="H1193" i="1" s="1"/>
  <c r="E1193" i="1"/>
  <c r="D1193" i="1"/>
  <c r="G1190" i="1"/>
  <c r="H1190" i="1" s="1"/>
  <c r="H1189" i="1" s="1"/>
  <c r="E1190" i="1"/>
  <c r="D1190" i="1"/>
  <c r="G1187" i="1"/>
  <c r="H1187" i="1" s="1"/>
  <c r="E1187" i="1"/>
  <c r="D1187" i="1"/>
  <c r="G1186" i="1"/>
  <c r="H1186" i="1" s="1"/>
  <c r="E1186" i="1"/>
  <c r="D1186" i="1"/>
  <c r="G1183" i="1"/>
  <c r="H1183" i="1" s="1"/>
  <c r="E1183" i="1"/>
  <c r="D1183" i="1"/>
  <c r="G1182" i="1"/>
  <c r="H1182" i="1" s="1"/>
  <c r="E1182" i="1"/>
  <c r="D1182" i="1"/>
  <c r="G1181" i="1"/>
  <c r="H1181" i="1" s="1"/>
  <c r="E1181" i="1"/>
  <c r="D1181" i="1"/>
  <c r="G1180" i="1"/>
  <c r="H1180" i="1" s="1"/>
  <c r="E1180" i="1"/>
  <c r="D1180" i="1"/>
  <c r="G1179" i="1"/>
  <c r="H1179" i="1" s="1"/>
  <c r="E1179" i="1"/>
  <c r="D1179" i="1"/>
  <c r="G1176" i="1"/>
  <c r="H1176" i="1" s="1"/>
  <c r="E1176" i="1"/>
  <c r="D1176" i="1"/>
  <c r="G1175" i="1"/>
  <c r="H1175" i="1" s="1"/>
  <c r="E1175" i="1"/>
  <c r="D1175" i="1"/>
  <c r="G1174" i="1"/>
  <c r="H1174" i="1" s="1"/>
  <c r="E1174" i="1"/>
  <c r="D1174" i="1"/>
  <c r="H1171" i="1"/>
  <c r="G1170" i="1"/>
  <c r="H1170" i="1" s="1"/>
  <c r="E1170" i="1"/>
  <c r="D1170" i="1"/>
  <c r="G1169" i="1"/>
  <c r="H1169" i="1" s="1"/>
  <c r="E1169" i="1"/>
  <c r="D1169" i="1"/>
  <c r="G1166" i="1"/>
  <c r="H1166" i="1" s="1"/>
  <c r="E1166" i="1"/>
  <c r="D1166" i="1"/>
  <c r="G1165" i="1"/>
  <c r="H1165" i="1" s="1"/>
  <c r="E1165" i="1"/>
  <c r="D1165" i="1"/>
  <c r="G1164" i="1"/>
  <c r="H1164" i="1" s="1"/>
  <c r="E1164" i="1"/>
  <c r="D1164" i="1"/>
  <c r="G1163" i="1"/>
  <c r="H1163" i="1" s="1"/>
  <c r="E1163" i="1"/>
  <c r="D1163" i="1"/>
  <c r="G1160" i="1"/>
  <c r="H1160" i="1" s="1"/>
  <c r="H1159" i="1" s="1"/>
  <c r="E1160" i="1"/>
  <c r="D1160" i="1"/>
  <c r="G1157" i="1"/>
  <c r="H1157" i="1" s="1"/>
  <c r="E1157" i="1"/>
  <c r="D1157" i="1"/>
  <c r="G1156" i="1"/>
  <c r="H1156" i="1" s="1"/>
  <c r="E1156" i="1"/>
  <c r="D1156" i="1"/>
  <c r="G1153" i="1"/>
  <c r="H1153" i="1" s="1"/>
  <c r="E1153" i="1"/>
  <c r="D1153" i="1"/>
  <c r="G1152" i="1"/>
  <c r="H1152" i="1" s="1"/>
  <c r="E1152" i="1"/>
  <c r="D1152" i="1"/>
  <c r="G1149" i="1"/>
  <c r="H1149" i="1" s="1"/>
  <c r="E1149" i="1"/>
  <c r="D1149" i="1"/>
  <c r="H1148" i="1"/>
  <c r="G1147" i="1"/>
  <c r="H1147" i="1" s="1"/>
  <c r="E1147" i="1"/>
  <c r="D1147" i="1"/>
  <c r="G1146" i="1"/>
  <c r="H1146" i="1" s="1"/>
  <c r="E1146" i="1"/>
  <c r="D1146" i="1"/>
  <c r="H1145" i="1"/>
  <c r="H1144" i="1"/>
  <c r="G1143" i="1"/>
  <c r="H1143" i="1" s="1"/>
  <c r="E1143" i="1"/>
  <c r="D1143" i="1"/>
  <c r="G1142" i="1"/>
  <c r="H1142" i="1" s="1"/>
  <c r="E1142" i="1"/>
  <c r="D1142" i="1"/>
  <c r="G1139" i="1"/>
  <c r="H1139" i="1" s="1"/>
  <c r="E1139" i="1"/>
  <c r="D1139" i="1"/>
  <c r="G1138" i="1"/>
  <c r="H1138" i="1" s="1"/>
  <c r="E1138" i="1"/>
  <c r="D1138" i="1"/>
  <c r="G1135" i="1"/>
  <c r="H1135" i="1" s="1"/>
  <c r="H1134" i="1" s="1"/>
  <c r="E1135" i="1"/>
  <c r="D1135" i="1"/>
  <c r="G1132" i="1"/>
  <c r="H1132" i="1" s="1"/>
  <c r="E1132" i="1"/>
  <c r="D1132" i="1"/>
  <c r="G1131" i="1"/>
  <c r="H1131" i="1" s="1"/>
  <c r="E1131" i="1"/>
  <c r="D1131" i="1"/>
  <c r="G1130" i="1"/>
  <c r="H1130" i="1" s="1"/>
  <c r="E1130" i="1"/>
  <c r="D1130" i="1"/>
  <c r="H1129" i="1"/>
  <c r="G1128" i="1"/>
  <c r="H1128" i="1" s="1"/>
  <c r="E1128" i="1"/>
  <c r="D1128" i="1"/>
  <c r="G1125" i="1"/>
  <c r="H1125" i="1" s="1"/>
  <c r="E1125" i="1"/>
  <c r="D1125" i="1"/>
  <c r="G1124" i="1"/>
  <c r="H1124" i="1" s="1"/>
  <c r="E1124" i="1"/>
  <c r="D1124" i="1"/>
  <c r="G1123" i="1"/>
  <c r="H1123" i="1" s="1"/>
  <c r="E1123" i="1"/>
  <c r="D1123" i="1"/>
  <c r="G1122" i="1"/>
  <c r="H1122" i="1" s="1"/>
  <c r="E1122" i="1"/>
  <c r="D1122" i="1"/>
  <c r="G1121" i="1"/>
  <c r="H1121" i="1" s="1"/>
  <c r="E1121" i="1"/>
  <c r="D1121" i="1"/>
  <c r="G1120" i="1"/>
  <c r="H1120" i="1" s="1"/>
  <c r="E1120" i="1"/>
  <c r="D1120" i="1"/>
  <c r="G1119" i="1"/>
  <c r="H1119" i="1" s="1"/>
  <c r="E1119" i="1"/>
  <c r="D1119" i="1"/>
  <c r="G1116" i="1"/>
  <c r="H1116" i="1" s="1"/>
  <c r="E1116" i="1"/>
  <c r="D1116" i="1"/>
  <c r="G1115" i="1"/>
  <c r="H1115" i="1" s="1"/>
  <c r="E1115" i="1"/>
  <c r="D1115" i="1"/>
  <c r="G1114" i="1"/>
  <c r="H1114" i="1" s="1"/>
  <c r="E1114" i="1"/>
  <c r="D1114" i="1"/>
  <c r="G1113" i="1"/>
  <c r="H1113" i="1" s="1"/>
  <c r="E1113" i="1"/>
  <c r="D1113" i="1"/>
  <c r="G1112" i="1"/>
  <c r="H1112" i="1" s="1"/>
  <c r="E1112" i="1"/>
  <c r="D1112" i="1"/>
  <c r="G1111" i="1"/>
  <c r="H1111" i="1" s="1"/>
  <c r="E1111" i="1"/>
  <c r="D1111" i="1"/>
  <c r="G1108" i="1"/>
  <c r="H1108" i="1" s="1"/>
  <c r="E1108" i="1"/>
  <c r="D1108" i="1"/>
  <c r="G1107" i="1"/>
  <c r="H1107" i="1" s="1"/>
  <c r="E1107" i="1"/>
  <c r="D1107" i="1"/>
  <c r="G1106" i="1"/>
  <c r="H1106" i="1" s="1"/>
  <c r="E1106" i="1"/>
  <c r="D1106" i="1"/>
  <c r="G1103" i="1"/>
  <c r="H1103" i="1" s="1"/>
  <c r="E1103" i="1"/>
  <c r="D1103" i="1"/>
  <c r="H1102" i="1"/>
  <c r="H1101" i="1"/>
  <c r="H1100" i="1"/>
  <c r="H1099" i="1"/>
  <c r="H1098" i="1"/>
  <c r="H1097" i="1"/>
  <c r="G1094" i="1"/>
  <c r="H1094" i="1" s="1"/>
  <c r="E1094" i="1"/>
  <c r="D1094" i="1"/>
  <c r="G1093" i="1"/>
  <c r="H1093" i="1" s="1"/>
  <c r="E1093" i="1"/>
  <c r="D1093" i="1"/>
  <c r="G1092" i="1"/>
  <c r="H1092" i="1" s="1"/>
  <c r="E1092" i="1"/>
  <c r="D1092" i="1"/>
  <c r="G1091" i="1"/>
  <c r="H1091" i="1" s="1"/>
  <c r="E1091" i="1"/>
  <c r="D1091" i="1"/>
  <c r="G1090" i="1"/>
  <c r="H1090" i="1" s="1"/>
  <c r="E1090" i="1"/>
  <c r="D1090" i="1"/>
  <c r="G1089" i="1"/>
  <c r="H1089" i="1" s="1"/>
  <c r="E1089" i="1"/>
  <c r="D1089" i="1"/>
  <c r="G1085" i="1"/>
  <c r="H1085" i="1" s="1"/>
  <c r="H1084" i="1" s="1"/>
  <c r="H1082" i="1"/>
  <c r="G1082" i="1"/>
  <c r="G1081" i="1"/>
  <c r="H1081" i="1" s="1"/>
  <c r="H1080" i="1"/>
  <c r="H1078" i="1" s="1"/>
  <c r="G1080" i="1"/>
  <c r="H1079" i="1"/>
  <c r="G1079" i="1"/>
  <c r="H1076" i="1"/>
  <c r="G1076" i="1"/>
  <c r="G1075" i="1"/>
  <c r="H1075" i="1" s="1"/>
  <c r="H1074" i="1" s="1"/>
  <c r="H1072" i="1"/>
  <c r="G1072" i="1"/>
  <c r="H1071" i="1"/>
  <c r="G1071" i="1"/>
  <c r="H1070" i="1"/>
  <c r="G1070" i="1"/>
  <c r="H1069" i="1"/>
  <c r="G1069" i="1"/>
  <c r="H1068" i="1"/>
  <c r="G1068" i="1"/>
  <c r="H1067" i="1"/>
  <c r="G1067" i="1"/>
  <c r="H1066" i="1"/>
  <c r="G1066" i="1"/>
  <c r="H1065" i="1"/>
  <c r="G1065" i="1"/>
  <c r="H1064" i="1"/>
  <c r="H1063" i="1" s="1"/>
  <c r="G1064" i="1"/>
  <c r="H1061" i="1"/>
  <c r="G1061" i="1"/>
  <c r="G1060" i="1"/>
  <c r="H1060" i="1" s="1"/>
  <c r="G1057" i="1"/>
  <c r="H1057" i="1" s="1"/>
  <c r="H1056" i="1"/>
  <c r="G1056" i="1"/>
  <c r="H1055" i="1"/>
  <c r="G1055" i="1"/>
  <c r="G1054" i="1"/>
  <c r="H1054" i="1" s="1"/>
  <c r="G1053" i="1"/>
  <c r="H1053" i="1" s="1"/>
  <c r="G1052" i="1"/>
  <c r="H1052" i="1" s="1"/>
  <c r="H1049" i="1"/>
  <c r="G1049" i="1"/>
  <c r="H1048" i="1"/>
  <c r="G1048" i="1"/>
  <c r="H1047" i="1"/>
  <c r="G1047" i="1"/>
  <c r="G1044" i="1"/>
  <c r="H1044" i="1" s="1"/>
  <c r="G1043" i="1"/>
  <c r="H1043" i="1" s="1"/>
  <c r="G1042" i="1"/>
  <c r="H1042" i="1" s="1"/>
  <c r="H1039" i="1"/>
  <c r="G1039" i="1"/>
  <c r="H1038" i="1"/>
  <c r="G1038" i="1"/>
  <c r="H1037" i="1"/>
  <c r="G1037" i="1"/>
  <c r="G1036" i="1"/>
  <c r="H1036" i="1" s="1"/>
  <c r="H1035" i="1"/>
  <c r="G1035" i="1"/>
  <c r="H1034" i="1"/>
  <c r="G1034" i="1"/>
  <c r="H1033" i="1"/>
  <c r="G1033" i="1"/>
  <c r="G1030" i="1"/>
  <c r="H1030" i="1" s="1"/>
  <c r="G1029" i="1"/>
  <c r="H1029" i="1" s="1"/>
  <c r="G1028" i="1"/>
  <c r="H1028" i="1" s="1"/>
  <c r="H1025" i="1"/>
  <c r="G1025" i="1"/>
  <c r="G1024" i="1"/>
  <c r="H1024" i="1" s="1"/>
  <c r="H1023" i="1"/>
  <c r="G1023" i="1"/>
  <c r="H1022" i="1"/>
  <c r="G1022" i="1"/>
  <c r="H1021" i="1"/>
  <c r="G1021" i="1"/>
  <c r="G1020" i="1"/>
  <c r="H1020" i="1" s="1"/>
  <c r="H1019" i="1"/>
  <c r="G1019" i="1"/>
  <c r="H1018" i="1"/>
  <c r="G1018" i="1"/>
  <c r="G1014" i="1"/>
  <c r="H1014" i="1" s="1"/>
  <c r="H1013" i="1"/>
  <c r="G1013" i="1"/>
  <c r="H1012" i="1"/>
  <c r="G1012" i="1"/>
  <c r="H1011" i="1"/>
  <c r="G1011" i="1"/>
  <c r="G1010" i="1"/>
  <c r="H1010" i="1" s="1"/>
  <c r="H1009" i="1"/>
  <c r="G1009" i="1"/>
  <c r="H1008" i="1"/>
  <c r="G1008" i="1"/>
  <c r="H1007" i="1"/>
  <c r="G1007" i="1"/>
  <c r="G1006" i="1"/>
  <c r="H1006" i="1" s="1"/>
  <c r="G1003" i="1"/>
  <c r="H1003" i="1" s="1"/>
  <c r="G1002" i="1"/>
  <c r="H1002" i="1" s="1"/>
  <c r="H1001" i="1"/>
  <c r="G1001" i="1"/>
  <c r="H1000" i="1"/>
  <c r="G1000" i="1"/>
  <c r="G996" i="1"/>
  <c r="H996" i="1" s="1"/>
  <c r="H995" i="1" s="1"/>
  <c r="G993" i="1"/>
  <c r="H993" i="1" s="1"/>
  <c r="H992" i="1"/>
  <c r="G992" i="1"/>
  <c r="H991" i="1"/>
  <c r="G991" i="1"/>
  <c r="H990" i="1"/>
  <c r="G990" i="1"/>
  <c r="G989" i="1"/>
  <c r="H989" i="1" s="1"/>
  <c r="H988" i="1"/>
  <c r="G988" i="1"/>
  <c r="H987" i="1"/>
  <c r="G987" i="1"/>
  <c r="H986" i="1"/>
  <c r="G986" i="1"/>
  <c r="G985" i="1"/>
  <c r="H985" i="1" s="1"/>
  <c r="H984" i="1"/>
  <c r="G984" i="1"/>
  <c r="H983" i="1"/>
  <c r="G983" i="1"/>
  <c r="H982" i="1"/>
  <c r="G982" i="1"/>
  <c r="G981" i="1"/>
  <c r="H981" i="1" s="1"/>
  <c r="H980" i="1"/>
  <c r="G980" i="1"/>
  <c r="H979" i="1"/>
  <c r="G979" i="1"/>
  <c r="G976" i="1"/>
  <c r="H976" i="1" s="1"/>
  <c r="G975" i="1"/>
  <c r="H975" i="1" s="1"/>
  <c r="G974" i="1"/>
  <c r="H974" i="1" s="1"/>
  <c r="G973" i="1"/>
  <c r="H973" i="1" s="1"/>
  <c r="G972" i="1"/>
  <c r="H972" i="1" s="1"/>
  <c r="G971" i="1"/>
  <c r="H971" i="1" s="1"/>
  <c r="G970" i="1"/>
  <c r="H970" i="1" s="1"/>
  <c r="G969" i="1"/>
  <c r="H969" i="1" s="1"/>
  <c r="G966" i="1"/>
  <c r="H966" i="1" s="1"/>
  <c r="H965" i="1"/>
  <c r="G965" i="1"/>
  <c r="H964" i="1"/>
  <c r="H963" i="1" s="1"/>
  <c r="G964" i="1"/>
  <c r="H961" i="1"/>
  <c r="H960" i="1" s="1"/>
  <c r="G961" i="1"/>
  <c r="G957" i="1"/>
  <c r="H957" i="1" s="1"/>
  <c r="G956" i="1"/>
  <c r="H956" i="1" s="1"/>
  <c r="H955" i="1"/>
  <c r="G955" i="1"/>
  <c r="H954" i="1"/>
  <c r="G954" i="1"/>
  <c r="G953" i="1"/>
  <c r="H953" i="1" s="1"/>
  <c r="G952" i="1"/>
  <c r="H952" i="1" s="1"/>
  <c r="G951" i="1"/>
  <c r="H951" i="1" s="1"/>
  <c r="G950" i="1"/>
  <c r="H950" i="1" s="1"/>
  <c r="G949" i="1"/>
  <c r="H949" i="1" s="1"/>
  <c r="G948" i="1"/>
  <c r="H948" i="1" s="1"/>
  <c r="G947" i="1"/>
  <c r="H947" i="1" s="1"/>
  <c r="G946" i="1"/>
  <c r="H946" i="1" s="1"/>
  <c r="G945" i="1"/>
  <c r="H945" i="1" s="1"/>
  <c r="G944" i="1"/>
  <c r="H944" i="1" s="1"/>
  <c r="G941" i="1"/>
  <c r="H941" i="1" s="1"/>
  <c r="H940" i="1"/>
  <c r="G940" i="1"/>
  <c r="H939" i="1"/>
  <c r="G939" i="1"/>
  <c r="H938" i="1"/>
  <c r="G938" i="1"/>
  <c r="G937" i="1"/>
  <c r="H937" i="1" s="1"/>
  <c r="H936" i="1"/>
  <c r="G936" i="1"/>
  <c r="H935" i="1"/>
  <c r="G935" i="1"/>
  <c r="H934" i="1"/>
  <c r="G934" i="1"/>
  <c r="G933" i="1"/>
  <c r="H933" i="1" s="1"/>
  <c r="H932" i="1"/>
  <c r="G932" i="1"/>
  <c r="H931" i="1"/>
  <c r="G931" i="1"/>
  <c r="H930" i="1"/>
  <c r="G930" i="1"/>
  <c r="G929" i="1"/>
  <c r="H929" i="1" s="1"/>
  <c r="G926" i="1"/>
  <c r="H926" i="1" s="1"/>
  <c r="G925" i="1"/>
  <c r="H925" i="1" s="1"/>
  <c r="H924" i="1"/>
  <c r="G924" i="1"/>
  <c r="H923" i="1"/>
  <c r="G923" i="1"/>
  <c r="G922" i="1"/>
  <c r="H922" i="1" s="1"/>
  <c r="G921" i="1"/>
  <c r="H921" i="1" s="1"/>
  <c r="G920" i="1"/>
  <c r="H920" i="1" s="1"/>
  <c r="G919" i="1"/>
  <c r="H919" i="1" s="1"/>
  <c r="G918" i="1"/>
  <c r="H918" i="1" s="1"/>
  <c r="G917" i="1"/>
  <c r="H917" i="1" s="1"/>
  <c r="G916" i="1"/>
  <c r="H916" i="1" s="1"/>
  <c r="G915" i="1"/>
  <c r="H915" i="1" s="1"/>
  <c r="G914" i="1"/>
  <c r="H914" i="1" s="1"/>
  <c r="G913" i="1"/>
  <c r="H913" i="1" s="1"/>
  <c r="H912" i="1"/>
  <c r="G912" i="1"/>
  <c r="G911" i="1"/>
  <c r="H911" i="1" s="1"/>
  <c r="G910" i="1"/>
  <c r="H910" i="1" s="1"/>
  <c r="G909" i="1"/>
  <c r="H909" i="1" s="1"/>
  <c r="H908" i="1"/>
  <c r="G908" i="1"/>
  <c r="H907" i="1"/>
  <c r="G907" i="1"/>
  <c r="G906" i="1"/>
  <c r="H906" i="1" s="1"/>
  <c r="G905" i="1"/>
  <c r="H905" i="1" s="1"/>
  <c r="G902" i="1"/>
  <c r="H902" i="1" s="1"/>
  <c r="H901" i="1"/>
  <c r="G901" i="1"/>
  <c r="H900" i="1"/>
  <c r="G900" i="1"/>
  <c r="H899" i="1"/>
  <c r="G899" i="1"/>
  <c r="G898" i="1"/>
  <c r="H898" i="1" s="1"/>
  <c r="H897" i="1"/>
  <c r="G897" i="1"/>
  <c r="H896" i="1"/>
  <c r="G896" i="1"/>
  <c r="H895" i="1"/>
  <c r="G895" i="1"/>
  <c r="G894" i="1"/>
  <c r="H894" i="1" s="1"/>
  <c r="H890" i="1"/>
  <c r="G890" i="1"/>
  <c r="G889" i="1"/>
  <c r="H889" i="1" s="1"/>
  <c r="G888" i="1"/>
  <c r="H888" i="1" s="1"/>
  <c r="H887" i="1"/>
  <c r="G887" i="1"/>
  <c r="H886" i="1"/>
  <c r="G886" i="1"/>
  <c r="H883" i="1"/>
  <c r="H882" i="1" s="1"/>
  <c r="G883" i="1"/>
  <c r="H880" i="1"/>
  <c r="G880" i="1"/>
  <c r="H879" i="1"/>
  <c r="G879" i="1"/>
  <c r="G878" i="1"/>
  <c r="H878" i="1" s="1"/>
  <c r="G875" i="1"/>
  <c r="H875" i="1" s="1"/>
  <c r="G874" i="1"/>
  <c r="H874" i="1" s="1"/>
  <c r="H873" i="1"/>
  <c r="G873" i="1"/>
  <c r="G869" i="1"/>
  <c r="H869" i="1" s="1"/>
  <c r="H868" i="1" s="1"/>
  <c r="H866" i="1"/>
  <c r="H865" i="1" s="1"/>
  <c r="G866" i="1"/>
  <c r="H861" i="1"/>
  <c r="G861" i="1"/>
  <c r="G860" i="1"/>
  <c r="H860" i="1" s="1"/>
  <c r="G859" i="1"/>
  <c r="H859" i="1" s="1"/>
  <c r="H858" i="1"/>
  <c r="G858" i="1"/>
  <c r="G857" i="1"/>
  <c r="H857" i="1" s="1"/>
  <c r="G856" i="1"/>
  <c r="H856" i="1" s="1"/>
  <c r="G855" i="1"/>
  <c r="H855" i="1" s="1"/>
  <c r="H854" i="1"/>
  <c r="G854" i="1"/>
  <c r="G853" i="1"/>
  <c r="H853" i="1" s="1"/>
  <c r="G852" i="1"/>
  <c r="H852" i="1" s="1"/>
  <c r="G851" i="1"/>
  <c r="H851" i="1" s="1"/>
  <c r="H850" i="1"/>
  <c r="G850" i="1"/>
  <c r="H847" i="1"/>
  <c r="G847" i="1"/>
  <c r="H846" i="1"/>
  <c r="G846" i="1"/>
  <c r="H845" i="1"/>
  <c r="G845" i="1"/>
  <c r="H844" i="1"/>
  <c r="G844" i="1"/>
  <c r="H843" i="1"/>
  <c r="G843" i="1"/>
  <c r="H838" i="1"/>
  <c r="H837" i="1" s="1"/>
  <c r="G838" i="1"/>
  <c r="H835" i="1"/>
  <c r="G835" i="1"/>
  <c r="H834" i="1"/>
  <c r="G834" i="1"/>
  <c r="G833" i="1"/>
  <c r="H833" i="1" s="1"/>
  <c r="H832" i="1"/>
  <c r="G832" i="1"/>
  <c r="G829" i="1"/>
  <c r="H829" i="1" s="1"/>
  <c r="H828" i="1"/>
  <c r="G828" i="1"/>
  <c r="G827" i="1"/>
  <c r="H827" i="1" s="1"/>
  <c r="H826" i="1"/>
  <c r="G826" i="1"/>
  <c r="G825" i="1"/>
  <c r="H825" i="1" s="1"/>
  <c r="G824" i="1"/>
  <c r="H824" i="1" s="1"/>
  <c r="G823" i="1"/>
  <c r="H823" i="1" s="1"/>
  <c r="H822" i="1"/>
  <c r="G822" i="1"/>
  <c r="G821" i="1"/>
  <c r="H821" i="1" s="1"/>
  <c r="G820" i="1"/>
  <c r="H820" i="1" s="1"/>
  <c r="H819" i="1"/>
  <c r="G819" i="1"/>
  <c r="H818" i="1"/>
  <c r="G818" i="1"/>
  <c r="G817" i="1"/>
  <c r="H817" i="1" s="1"/>
  <c r="G814" i="1"/>
  <c r="H814" i="1" s="1"/>
  <c r="H813" i="1"/>
  <c r="G813" i="1"/>
  <c r="H812" i="1"/>
  <c r="G812" i="1"/>
  <c r="H811" i="1"/>
  <c r="G811" i="1"/>
  <c r="G808" i="1"/>
  <c r="H808" i="1" s="1"/>
  <c r="G807" i="1"/>
  <c r="H807" i="1" s="1"/>
  <c r="G806" i="1"/>
  <c r="H806" i="1" s="1"/>
  <c r="H805" i="1"/>
  <c r="G805" i="1"/>
  <c r="G804" i="1"/>
  <c r="H804" i="1" s="1"/>
  <c r="H803" i="1"/>
  <c r="G803" i="1"/>
  <c r="G802" i="1"/>
  <c r="H802" i="1" s="1"/>
  <c r="G801" i="1"/>
  <c r="H801" i="1" s="1"/>
  <c r="H800" i="1"/>
  <c r="G800" i="1"/>
  <c r="G799" i="1"/>
  <c r="H799" i="1" s="1"/>
  <c r="G798" i="1"/>
  <c r="H798" i="1" s="1"/>
  <c r="G797" i="1"/>
  <c r="H797" i="1" s="1"/>
  <c r="H796" i="1"/>
  <c r="G796" i="1"/>
  <c r="G795" i="1"/>
  <c r="H795" i="1" s="1"/>
  <c r="G794" i="1"/>
  <c r="H794" i="1" s="1"/>
  <c r="G791" i="1"/>
  <c r="H791" i="1" s="1"/>
  <c r="H790" i="1"/>
  <c r="G790" i="1"/>
  <c r="H789" i="1"/>
  <c r="G789" i="1"/>
  <c r="H788" i="1"/>
  <c r="G788" i="1"/>
  <c r="G787" i="1"/>
  <c r="H787" i="1" s="1"/>
  <c r="H786" i="1"/>
  <c r="G786" i="1"/>
  <c r="H785" i="1"/>
  <c r="G785" i="1"/>
  <c r="H784" i="1"/>
  <c r="G784" i="1"/>
  <c r="G783" i="1"/>
  <c r="H783" i="1" s="1"/>
  <c r="H782" i="1"/>
  <c r="G782" i="1"/>
  <c r="H781" i="1"/>
  <c r="G781" i="1"/>
  <c r="H780" i="1"/>
  <c r="G780" i="1"/>
  <c r="G779" i="1"/>
  <c r="H779" i="1" s="1"/>
  <c r="H778" i="1"/>
  <c r="G778" i="1"/>
  <c r="H777" i="1"/>
  <c r="G777" i="1"/>
  <c r="G774" i="1"/>
  <c r="H774" i="1" s="1"/>
  <c r="G773" i="1"/>
  <c r="H773" i="1" s="1"/>
  <c r="H772" i="1"/>
  <c r="G772" i="1"/>
  <c r="G771" i="1"/>
  <c r="H771" i="1" s="1"/>
  <c r="E771" i="1"/>
  <c r="D771" i="1"/>
  <c r="H770" i="1"/>
  <c r="G770" i="1"/>
  <c r="H769" i="1"/>
  <c r="G769" i="1"/>
  <c r="G768" i="1"/>
  <c r="H768" i="1" s="1"/>
  <c r="H765" i="1"/>
  <c r="G765" i="1"/>
  <c r="G764" i="1"/>
  <c r="H764" i="1" s="1"/>
  <c r="E764" i="1"/>
  <c r="D764" i="1"/>
  <c r="H760" i="1"/>
  <c r="G760" i="1"/>
  <c r="H759" i="1"/>
  <c r="G757" i="1"/>
  <c r="H757" i="1" s="1"/>
  <c r="G756" i="1"/>
  <c r="H756" i="1" s="1"/>
  <c r="H755" i="1" s="1"/>
  <c r="H754" i="1" s="1"/>
  <c r="H752" i="1"/>
  <c r="G752" i="1"/>
  <c r="G751" i="1"/>
  <c r="H751" i="1" s="1"/>
  <c r="H750" i="1"/>
  <c r="G750" i="1"/>
  <c r="G749" i="1"/>
  <c r="H749" i="1" s="1"/>
  <c r="H748" i="1"/>
  <c r="G748" i="1"/>
  <c r="H747" i="1"/>
  <c r="G747" i="1"/>
  <c r="H746" i="1"/>
  <c r="G746" i="1"/>
  <c r="G745" i="1"/>
  <c r="H745" i="1" s="1"/>
  <c r="H744" i="1"/>
  <c r="G744" i="1"/>
  <c r="G743" i="1"/>
  <c r="H743" i="1" s="1"/>
  <c r="H742" i="1"/>
  <c r="G742" i="1"/>
  <c r="G739" i="1"/>
  <c r="H739" i="1" s="1"/>
  <c r="G738" i="1"/>
  <c r="H738" i="1" s="1"/>
  <c r="G737" i="1"/>
  <c r="H737" i="1" s="1"/>
  <c r="H736" i="1"/>
  <c r="G736" i="1"/>
  <c r="G735" i="1"/>
  <c r="H735" i="1" s="1"/>
  <c r="G734" i="1"/>
  <c r="H734" i="1" s="1"/>
  <c r="G733" i="1"/>
  <c r="H733" i="1" s="1"/>
  <c r="H732" i="1"/>
  <c r="G732" i="1"/>
  <c r="G731" i="1"/>
  <c r="H731" i="1" s="1"/>
  <c r="G730" i="1"/>
  <c r="H730" i="1" s="1"/>
  <c r="G729" i="1"/>
  <c r="H729" i="1" s="1"/>
  <c r="H728" i="1"/>
  <c r="H727" i="1"/>
  <c r="G726" i="1"/>
  <c r="H726" i="1" s="1"/>
  <c r="G725" i="1"/>
  <c r="H725" i="1" s="1"/>
  <c r="G724" i="1"/>
  <c r="H724" i="1" s="1"/>
  <c r="H723" i="1"/>
  <c r="G723" i="1"/>
  <c r="G719" i="1"/>
  <c r="H719" i="1" s="1"/>
  <c r="G718" i="1"/>
  <c r="H718" i="1" s="1"/>
  <c r="H717" i="1"/>
  <c r="G717" i="1"/>
  <c r="H714" i="1"/>
  <c r="G714" i="1"/>
  <c r="G713" i="1"/>
  <c r="H713" i="1" s="1"/>
  <c r="H712" i="1" s="1"/>
  <c r="H710" i="1"/>
  <c r="H709" i="1" s="1"/>
  <c r="G710" i="1"/>
  <c r="H707" i="1"/>
  <c r="G706" i="1"/>
  <c r="H706" i="1" s="1"/>
  <c r="H705" i="1"/>
  <c r="G705" i="1"/>
  <c r="G704" i="1"/>
  <c r="H704" i="1" s="1"/>
  <c r="G701" i="1"/>
  <c r="H701" i="1" s="1"/>
  <c r="H700" i="1"/>
  <c r="H699" i="1" s="1"/>
  <c r="G700" i="1"/>
  <c r="G697" i="1"/>
  <c r="H697" i="1" s="1"/>
  <c r="H696" i="1"/>
  <c r="H695" i="1" s="1"/>
  <c r="G696" i="1"/>
  <c r="H693" i="1"/>
  <c r="G693" i="1"/>
  <c r="E693" i="1"/>
  <c r="D693" i="1"/>
  <c r="G692" i="1"/>
  <c r="H692" i="1" s="1"/>
  <c r="E692" i="1"/>
  <c r="D692" i="1"/>
  <c r="G691" i="1"/>
  <c r="H691" i="1" s="1"/>
  <c r="E691" i="1"/>
  <c r="D691" i="1"/>
  <c r="G690" i="1"/>
  <c r="H690" i="1" s="1"/>
  <c r="G689" i="1"/>
  <c r="H689" i="1" s="1"/>
  <c r="H688" i="1"/>
  <c r="G688" i="1"/>
  <c r="G684" i="1"/>
  <c r="H684" i="1" s="1"/>
  <c r="G683" i="1"/>
  <c r="H683" i="1" s="1"/>
  <c r="G682" i="1"/>
  <c r="H682" i="1" s="1"/>
  <c r="H681" i="1"/>
  <c r="G681" i="1"/>
  <c r="G680" i="1"/>
  <c r="H680" i="1" s="1"/>
  <c r="G679" i="1"/>
  <c r="H679" i="1" s="1"/>
  <c r="H676" i="1"/>
  <c r="G676" i="1"/>
  <c r="G675" i="1"/>
  <c r="H675" i="1" s="1"/>
  <c r="H674" i="1"/>
  <c r="G674" i="1"/>
  <c r="H673" i="1"/>
  <c r="G673" i="1"/>
  <c r="H672" i="1"/>
  <c r="G672" i="1"/>
  <c r="G671" i="1"/>
  <c r="H671" i="1" s="1"/>
  <c r="H670" i="1"/>
  <c r="G670" i="1"/>
  <c r="G669" i="1"/>
  <c r="H669" i="1" s="1"/>
  <c r="H668" i="1"/>
  <c r="G668" i="1"/>
  <c r="G667" i="1"/>
  <c r="H667" i="1" s="1"/>
  <c r="H666" i="1"/>
  <c r="G666" i="1"/>
  <c r="G665" i="1"/>
  <c r="H665" i="1" s="1"/>
  <c r="H664" i="1"/>
  <c r="G664" i="1"/>
  <c r="H660" i="1"/>
  <c r="H659" i="1" s="1"/>
  <c r="G660" i="1"/>
  <c r="H657" i="1"/>
  <c r="G657" i="1"/>
  <c r="H656" i="1"/>
  <c r="H655" i="1" s="1"/>
  <c r="G656" i="1"/>
  <c r="H653" i="1"/>
  <c r="H652" i="1" s="1"/>
  <c r="G653" i="1"/>
  <c r="H648" i="1"/>
  <c r="H647" i="1" s="1"/>
  <c r="G648" i="1"/>
  <c r="H645" i="1"/>
  <c r="G645" i="1"/>
  <c r="G644" i="1"/>
  <c r="H644" i="1" s="1"/>
  <c r="H643" i="1"/>
  <c r="G643" i="1"/>
  <c r="G642" i="1"/>
  <c r="H642" i="1" s="1"/>
  <c r="H641" i="1"/>
  <c r="G641" i="1"/>
  <c r="H640" i="1"/>
  <c r="G640" i="1"/>
  <c r="H639" i="1"/>
  <c r="G639" i="1"/>
  <c r="G638" i="1"/>
  <c r="H638" i="1" s="1"/>
  <c r="H637" i="1"/>
  <c r="G637" i="1"/>
  <c r="H636" i="1"/>
  <c r="G636" i="1"/>
  <c r="H635" i="1"/>
  <c r="G635" i="1"/>
  <c r="G634" i="1"/>
  <c r="H634" i="1" s="1"/>
  <c r="H633" i="1"/>
  <c r="G633" i="1"/>
  <c r="H630" i="1"/>
  <c r="G630" i="1"/>
  <c r="H629" i="1"/>
  <c r="G629" i="1"/>
  <c r="G628" i="1"/>
  <c r="H628" i="1" s="1"/>
  <c r="G627" i="1"/>
  <c r="H627" i="1" s="1"/>
  <c r="H624" i="1"/>
  <c r="H623" i="1"/>
  <c r="G623" i="1"/>
  <c r="G622" i="1"/>
  <c r="H622" i="1" s="1"/>
  <c r="G621" i="1"/>
  <c r="H621" i="1" s="1"/>
  <c r="G620" i="1"/>
  <c r="H620" i="1" s="1"/>
  <c r="H619" i="1"/>
  <c r="G619" i="1"/>
  <c r="G618" i="1"/>
  <c r="H618" i="1" s="1"/>
  <c r="G617" i="1"/>
  <c r="H617" i="1" s="1"/>
  <c r="E617" i="1"/>
  <c r="D617" i="1"/>
  <c r="H616" i="1"/>
  <c r="G616" i="1"/>
  <c r="G615" i="1"/>
  <c r="H615" i="1" s="1"/>
  <c r="G614" i="1"/>
  <c r="H614" i="1" s="1"/>
  <c r="G613" i="1"/>
  <c r="H613" i="1" s="1"/>
  <c r="H612" i="1"/>
  <c r="G612" i="1"/>
  <c r="G611" i="1"/>
  <c r="H611" i="1" s="1"/>
  <c r="E611" i="1"/>
  <c r="D611" i="1"/>
  <c r="G610" i="1"/>
  <c r="H610" i="1" s="1"/>
  <c r="H609" i="1"/>
  <c r="G608" i="1"/>
  <c r="H608" i="1" s="1"/>
  <c r="H607" i="1"/>
  <c r="G607" i="1"/>
  <c r="H606" i="1"/>
  <c r="G606" i="1"/>
  <c r="H605" i="1"/>
  <c r="G605" i="1"/>
  <c r="G604" i="1"/>
  <c r="H604" i="1" s="1"/>
  <c r="H603" i="1"/>
  <c r="G603" i="1"/>
  <c r="G602" i="1"/>
  <c r="H602" i="1" s="1"/>
  <c r="H601" i="1"/>
  <c r="G601" i="1"/>
  <c r="G600" i="1"/>
  <c r="H600" i="1" s="1"/>
  <c r="H599" i="1"/>
  <c r="G599" i="1"/>
  <c r="H598" i="1"/>
  <c r="G598" i="1"/>
  <c r="H597" i="1"/>
  <c r="G597" i="1"/>
  <c r="G594" i="1"/>
  <c r="H594" i="1" s="1"/>
  <c r="G593" i="1"/>
  <c r="H593" i="1" s="1"/>
  <c r="H592" i="1"/>
  <c r="G592" i="1"/>
  <c r="H591" i="1"/>
  <c r="G591" i="1"/>
  <c r="G590" i="1"/>
  <c r="H590" i="1" s="1"/>
  <c r="G589" i="1"/>
  <c r="H589" i="1" s="1"/>
  <c r="G588" i="1"/>
  <c r="H588" i="1" s="1"/>
  <c r="H587" i="1"/>
  <c r="G587" i="1"/>
  <c r="G586" i="1"/>
  <c r="H586" i="1" s="1"/>
  <c r="G585" i="1"/>
  <c r="H585" i="1" s="1"/>
  <c r="H584" i="1"/>
  <c r="G584" i="1"/>
  <c r="H583" i="1"/>
  <c r="G583" i="1"/>
  <c r="G582" i="1"/>
  <c r="H582" i="1" s="1"/>
  <c r="G581" i="1"/>
  <c r="H581" i="1" s="1"/>
  <c r="H580" i="1"/>
  <c r="G580" i="1"/>
  <c r="H577" i="1"/>
  <c r="G577" i="1"/>
  <c r="H576" i="1"/>
  <c r="G576" i="1"/>
  <c r="H575" i="1"/>
  <c r="G575" i="1"/>
  <c r="H574" i="1"/>
  <c r="G574" i="1"/>
  <c r="G573" i="1"/>
  <c r="H573" i="1" s="1"/>
  <c r="H572" i="1"/>
  <c r="G572" i="1"/>
  <c r="G571" i="1"/>
  <c r="H571" i="1" s="1"/>
  <c r="H570" i="1"/>
  <c r="G570" i="1"/>
  <c r="G569" i="1"/>
  <c r="H569" i="1" s="1"/>
  <c r="H568" i="1"/>
  <c r="G568" i="1"/>
  <c r="G567" i="1"/>
  <c r="H567" i="1" s="1"/>
  <c r="H564" i="1"/>
  <c r="G564" i="1"/>
  <c r="G563" i="1"/>
  <c r="H563" i="1" s="1"/>
  <c r="G562" i="1"/>
  <c r="H562" i="1" s="1"/>
  <c r="G561" i="1"/>
  <c r="H561" i="1" s="1"/>
  <c r="H560" i="1"/>
  <c r="G560" i="1"/>
  <c r="G559" i="1"/>
  <c r="H559" i="1" s="1"/>
  <c r="G558" i="1"/>
  <c r="H558" i="1" s="1"/>
  <c r="G557" i="1"/>
  <c r="H557" i="1" s="1"/>
  <c r="H556" i="1"/>
  <c r="G556" i="1"/>
  <c r="G555" i="1"/>
  <c r="H555" i="1" s="1"/>
  <c r="G554" i="1"/>
  <c r="H554" i="1" s="1"/>
  <c r="G553" i="1"/>
  <c r="H553" i="1" s="1"/>
  <c r="H552" i="1"/>
  <c r="G552" i="1"/>
  <c r="G551" i="1"/>
  <c r="H551" i="1" s="1"/>
  <c r="G550" i="1"/>
  <c r="H550" i="1" s="1"/>
  <c r="G547" i="1"/>
  <c r="H546" i="1"/>
  <c r="G546" i="1"/>
  <c r="G545" i="1"/>
  <c r="G544" i="1"/>
  <c r="H544" i="1" s="1"/>
  <c r="E544" i="1"/>
  <c r="D544" i="1"/>
  <c r="H543" i="1"/>
  <c r="G543" i="1"/>
  <c r="G542" i="1"/>
  <c r="H542" i="1" s="1"/>
  <c r="G541" i="1"/>
  <c r="H541" i="1" s="1"/>
  <c r="G540" i="1"/>
  <c r="H540" i="1" s="1"/>
  <c r="H539" i="1"/>
  <c r="G539" i="1"/>
  <c r="E539" i="1"/>
  <c r="D539" i="1"/>
  <c r="G538" i="1"/>
  <c r="H538" i="1" s="1"/>
  <c r="H535" i="1"/>
  <c r="G535" i="1"/>
  <c r="H534" i="1"/>
  <c r="G534" i="1"/>
  <c r="H533" i="1"/>
  <c r="G533" i="1"/>
  <c r="G532" i="1"/>
  <c r="H532" i="1" s="1"/>
  <c r="E532" i="1"/>
  <c r="D532" i="1"/>
  <c r="H531" i="1"/>
  <c r="G531" i="1"/>
  <c r="E531" i="1"/>
  <c r="D531" i="1"/>
  <c r="G530" i="1"/>
  <c r="H530" i="1" s="1"/>
  <c r="E530" i="1"/>
  <c r="D530" i="1"/>
  <c r="H526" i="1"/>
  <c r="H525" i="1" s="1"/>
  <c r="G526" i="1"/>
  <c r="H523" i="1"/>
  <c r="G523" i="1"/>
  <c r="H522" i="1"/>
  <c r="H521" i="1" s="1"/>
  <c r="G522" i="1"/>
  <c r="G518" i="1"/>
  <c r="H518" i="1" s="1"/>
  <c r="H517" i="1"/>
  <c r="G517" i="1"/>
  <c r="H516" i="1"/>
  <c r="G516" i="1"/>
  <c r="G515" i="1"/>
  <c r="H515" i="1" s="1"/>
  <c r="G514" i="1"/>
  <c r="H514" i="1" s="1"/>
  <c r="G513" i="1"/>
  <c r="H513" i="1" s="1"/>
  <c r="H512" i="1"/>
  <c r="G512" i="1"/>
  <c r="G511" i="1"/>
  <c r="H511" i="1" s="1"/>
  <c r="G510" i="1"/>
  <c r="H510" i="1" s="1"/>
  <c r="H509" i="1"/>
  <c r="G509" i="1"/>
  <c r="H508" i="1"/>
  <c r="G508" i="1"/>
  <c r="G507" i="1"/>
  <c r="H507" i="1" s="1"/>
  <c r="G506" i="1"/>
  <c r="H506" i="1" s="1"/>
  <c r="H503" i="1"/>
  <c r="G503" i="1"/>
  <c r="H502" i="1"/>
  <c r="G502" i="1"/>
  <c r="H501" i="1"/>
  <c r="G501" i="1"/>
  <c r="G500" i="1"/>
  <c r="H500" i="1" s="1"/>
  <c r="H499" i="1"/>
  <c r="G499" i="1"/>
  <c r="H498" i="1"/>
  <c r="G498" i="1"/>
  <c r="H497" i="1"/>
  <c r="G497" i="1"/>
  <c r="G496" i="1"/>
  <c r="H496" i="1" s="1"/>
  <c r="H495" i="1"/>
  <c r="G495" i="1"/>
  <c r="H494" i="1"/>
  <c r="G494" i="1"/>
  <c r="H493" i="1"/>
  <c r="G493" i="1"/>
  <c r="H492" i="1"/>
  <c r="H491" i="1"/>
  <c r="G490" i="1"/>
  <c r="H490" i="1" s="1"/>
  <c r="H489" i="1"/>
  <c r="G489" i="1"/>
  <c r="H488" i="1"/>
  <c r="G488" i="1"/>
  <c r="G487" i="1"/>
  <c r="H487" i="1" s="1"/>
  <c r="G486" i="1"/>
  <c r="H486" i="1" s="1"/>
  <c r="H482" i="1"/>
  <c r="G481" i="1"/>
  <c r="H481" i="1" s="1"/>
  <c r="H480" i="1"/>
  <c r="H479" i="1" s="1"/>
  <c r="G480" i="1"/>
  <c r="H477" i="1"/>
  <c r="G477" i="1"/>
  <c r="H476" i="1"/>
  <c r="H475" i="1" s="1"/>
  <c r="G476" i="1"/>
  <c r="H473" i="1"/>
  <c r="H472" i="1" s="1"/>
  <c r="G473" i="1"/>
  <c r="H470" i="1"/>
  <c r="G470" i="1"/>
  <c r="H469" i="1"/>
  <c r="G468" i="1"/>
  <c r="H468" i="1" s="1"/>
  <c r="G467" i="1"/>
  <c r="H467" i="1" s="1"/>
  <c r="H466" i="1"/>
  <c r="G466" i="1"/>
  <c r="H463" i="1"/>
  <c r="H461" i="1" s="1"/>
  <c r="G463" i="1"/>
  <c r="H462" i="1"/>
  <c r="G462" i="1"/>
  <c r="H459" i="1"/>
  <c r="G459" i="1"/>
  <c r="G458" i="1"/>
  <c r="H458" i="1" s="1"/>
  <c r="H455" i="1"/>
  <c r="G455" i="1"/>
  <c r="E455" i="1"/>
  <c r="D455" i="1"/>
  <c r="H454" i="1"/>
  <c r="G454" i="1"/>
  <c r="E454" i="1"/>
  <c r="D454" i="1"/>
  <c r="H453" i="1"/>
  <c r="G453" i="1"/>
  <c r="E453" i="1"/>
  <c r="D453" i="1"/>
  <c r="H452" i="1"/>
  <c r="G452" i="1"/>
  <c r="H451" i="1"/>
  <c r="G451" i="1"/>
  <c r="H450" i="1"/>
  <c r="G450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G438" i="1"/>
  <c r="H438" i="1" s="1"/>
  <c r="H437" i="1"/>
  <c r="G437" i="1"/>
  <c r="G436" i="1"/>
  <c r="H436" i="1" s="1"/>
  <c r="G435" i="1"/>
  <c r="H435" i="1" s="1"/>
  <c r="G434" i="1"/>
  <c r="H434" i="1" s="1"/>
  <c r="H433" i="1"/>
  <c r="G433" i="1"/>
  <c r="G432" i="1"/>
  <c r="H432" i="1" s="1"/>
  <c r="G431" i="1"/>
  <c r="H431" i="1" s="1"/>
  <c r="H430" i="1"/>
  <c r="G430" i="1"/>
  <c r="H429" i="1"/>
  <c r="G429" i="1"/>
  <c r="G428" i="1"/>
  <c r="H428" i="1" s="1"/>
  <c r="G427" i="1"/>
  <c r="H427" i="1" s="1"/>
  <c r="H425" i="1" s="1"/>
  <c r="G426" i="1"/>
  <c r="H426" i="1" s="1"/>
  <c r="G422" i="1"/>
  <c r="H422" i="1" s="1"/>
  <c r="H421" i="1" s="1"/>
  <c r="G419" i="1"/>
  <c r="H419" i="1" s="1"/>
  <c r="G418" i="1"/>
  <c r="H418" i="1" s="1"/>
  <c r="G415" i="1"/>
  <c r="H415" i="1" s="1"/>
  <c r="H414" i="1" s="1"/>
  <c r="H410" i="1"/>
  <c r="H409" i="1" s="1"/>
  <c r="G410" i="1"/>
  <c r="H407" i="1"/>
  <c r="G407" i="1"/>
  <c r="G406" i="1"/>
  <c r="H406" i="1" s="1"/>
  <c r="G405" i="1"/>
  <c r="H405" i="1" s="1"/>
  <c r="H404" i="1"/>
  <c r="G404" i="1"/>
  <c r="G401" i="1"/>
  <c r="H401" i="1" s="1"/>
  <c r="G400" i="1"/>
  <c r="H400" i="1" s="1"/>
  <c r="H399" i="1"/>
  <c r="G399" i="1"/>
  <c r="G398" i="1"/>
  <c r="H398" i="1" s="1"/>
  <c r="G397" i="1"/>
  <c r="H397" i="1" s="1"/>
  <c r="G396" i="1"/>
  <c r="H396" i="1" s="1"/>
  <c r="H395" i="1"/>
  <c r="G395" i="1"/>
  <c r="G394" i="1"/>
  <c r="H394" i="1" s="1"/>
  <c r="G393" i="1"/>
  <c r="H393" i="1" s="1"/>
  <c r="G392" i="1"/>
  <c r="H392" i="1" s="1"/>
  <c r="H391" i="1"/>
  <c r="H388" i="1" s="1"/>
  <c r="G391" i="1"/>
  <c r="G390" i="1"/>
  <c r="H390" i="1" s="1"/>
  <c r="G389" i="1"/>
  <c r="H389" i="1" s="1"/>
  <c r="H386" i="1"/>
  <c r="H382" i="1" s="1"/>
  <c r="G386" i="1"/>
  <c r="H385" i="1"/>
  <c r="G385" i="1"/>
  <c r="H384" i="1"/>
  <c r="G384" i="1"/>
  <c r="G383" i="1"/>
  <c r="H383" i="1" s="1"/>
  <c r="H380" i="1"/>
  <c r="G380" i="1"/>
  <c r="G379" i="1"/>
  <c r="H379" i="1" s="1"/>
  <c r="G378" i="1"/>
  <c r="H378" i="1" s="1"/>
  <c r="G377" i="1"/>
  <c r="H377" i="1" s="1"/>
  <c r="H376" i="1"/>
  <c r="G376" i="1"/>
  <c r="G375" i="1"/>
  <c r="H375" i="1" s="1"/>
  <c r="G374" i="1"/>
  <c r="H374" i="1" s="1"/>
  <c r="G373" i="1"/>
  <c r="H373" i="1" s="1"/>
  <c r="H372" i="1"/>
  <c r="G372" i="1"/>
  <c r="G371" i="1"/>
  <c r="H371" i="1" s="1"/>
  <c r="G370" i="1"/>
  <c r="H370" i="1" s="1"/>
  <c r="G369" i="1"/>
  <c r="H369" i="1" s="1"/>
  <c r="H368" i="1"/>
  <c r="G368" i="1"/>
  <c r="G367" i="1"/>
  <c r="H367" i="1" s="1"/>
  <c r="G366" i="1"/>
  <c r="H366" i="1" s="1"/>
  <c r="H363" i="1"/>
  <c r="G363" i="1"/>
  <c r="H362" i="1"/>
  <c r="G362" i="1"/>
  <c r="H361" i="1"/>
  <c r="G361" i="1"/>
  <c r="G360" i="1"/>
  <c r="H360" i="1" s="1"/>
  <c r="H359" i="1"/>
  <c r="G359" i="1"/>
  <c r="H358" i="1"/>
  <c r="G358" i="1"/>
  <c r="H357" i="1"/>
  <c r="G357" i="1"/>
  <c r="G356" i="1"/>
  <c r="H356" i="1" s="1"/>
  <c r="H355" i="1"/>
  <c r="G355" i="1"/>
  <c r="H354" i="1"/>
  <c r="G354" i="1"/>
  <c r="H353" i="1"/>
  <c r="G353" i="1"/>
  <c r="G352" i="1"/>
  <c r="H352" i="1" s="1"/>
  <c r="H351" i="1"/>
  <c r="G351" i="1"/>
  <c r="H350" i="1"/>
  <c r="G350" i="1"/>
  <c r="H349" i="1"/>
  <c r="G349" i="1"/>
  <c r="H346" i="1"/>
  <c r="G346" i="1"/>
  <c r="H345" i="1"/>
  <c r="G345" i="1"/>
  <c r="G344" i="1"/>
  <c r="H344" i="1" s="1"/>
  <c r="G343" i="1"/>
  <c r="H343" i="1" s="1"/>
  <c r="E343" i="1"/>
  <c r="D343" i="1"/>
  <c r="H342" i="1"/>
  <c r="G342" i="1"/>
  <c r="G341" i="1"/>
  <c r="H341" i="1" s="1"/>
  <c r="G340" i="1"/>
  <c r="H340" i="1" s="1"/>
  <c r="G339" i="1"/>
  <c r="H339" i="1" s="1"/>
  <c r="H338" i="1"/>
  <c r="G338" i="1"/>
  <c r="H335" i="1"/>
  <c r="G335" i="1"/>
  <c r="G334" i="1"/>
  <c r="H334" i="1" s="1"/>
  <c r="E334" i="1"/>
  <c r="D334" i="1"/>
  <c r="H330" i="1"/>
  <c r="H329" i="1" s="1"/>
  <c r="G330" i="1"/>
  <c r="H327" i="1"/>
  <c r="G327" i="1"/>
  <c r="H326" i="1"/>
  <c r="G326" i="1"/>
  <c r="G322" i="1"/>
  <c r="H322" i="1" s="1"/>
  <c r="G321" i="1"/>
  <c r="H321" i="1" s="1"/>
  <c r="H320" i="1"/>
  <c r="G320" i="1"/>
  <c r="G319" i="1"/>
  <c r="H319" i="1" s="1"/>
  <c r="G318" i="1"/>
  <c r="H318" i="1" s="1"/>
  <c r="H317" i="1"/>
  <c r="G317" i="1"/>
  <c r="G316" i="1"/>
  <c r="H316" i="1" s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6" i="1"/>
  <c r="G296" i="1"/>
  <c r="H295" i="1"/>
  <c r="H293" i="1" s="1"/>
  <c r="G295" i="1"/>
  <c r="H294" i="1"/>
  <c r="G294" i="1"/>
  <c r="G291" i="1"/>
  <c r="H291" i="1" s="1"/>
  <c r="G290" i="1"/>
  <c r="H290" i="1" s="1"/>
  <c r="H289" i="1" s="1"/>
  <c r="H287" i="1"/>
  <c r="H286" i="1" s="1"/>
  <c r="G287" i="1"/>
  <c r="G284" i="1"/>
  <c r="H284" i="1" s="1"/>
  <c r="G283" i="1"/>
  <c r="H283" i="1" s="1"/>
  <c r="G282" i="1"/>
  <c r="H282" i="1"/>
  <c r="H281" i="1"/>
  <c r="G281" i="1"/>
  <c r="G278" i="1"/>
  <c r="H278" i="1" s="1"/>
  <c r="G277" i="1"/>
  <c r="H277" i="1" s="1"/>
  <c r="G276" i="1"/>
  <c r="H276" i="1" s="1"/>
  <c r="G275" i="1"/>
  <c r="H275" i="1" s="1"/>
  <c r="H272" i="1"/>
  <c r="G272" i="1"/>
  <c r="G271" i="1"/>
  <c r="H271" i="1" s="1"/>
  <c r="G270" i="1"/>
  <c r="H270" i="1" s="1"/>
  <c r="G267" i="1"/>
  <c r="H267" i="1" s="1"/>
  <c r="E267" i="1"/>
  <c r="D267" i="1"/>
  <c r="G266" i="1"/>
  <c r="H266" i="1" s="1"/>
  <c r="E266" i="1"/>
  <c r="D266" i="1"/>
  <c r="G265" i="1"/>
  <c r="H265" i="1" s="1"/>
  <c r="E265" i="1"/>
  <c r="D265" i="1"/>
  <c r="H264" i="1"/>
  <c r="G264" i="1"/>
  <c r="H263" i="1"/>
  <c r="G263" i="1"/>
  <c r="G262" i="1"/>
  <c r="H262" i="1" s="1"/>
  <c r="G261" i="1"/>
  <c r="H261" i="1" s="1"/>
  <c r="H260" i="1"/>
  <c r="G260" i="1"/>
  <c r="H259" i="1"/>
  <c r="G259" i="1"/>
  <c r="G258" i="1"/>
  <c r="H258" i="1" s="1"/>
  <c r="G257" i="1"/>
  <c r="H257" i="1" s="1"/>
  <c r="H253" i="1"/>
  <c r="G253" i="1"/>
  <c r="G252" i="1"/>
  <c r="H252" i="1" s="1"/>
  <c r="G251" i="1"/>
  <c r="H251" i="1" s="1"/>
  <c r="H250" i="1"/>
  <c r="G250" i="1"/>
  <c r="G249" i="1"/>
  <c r="H249" i="1" s="1"/>
  <c r="G248" i="1"/>
  <c r="H248" i="1" s="1"/>
  <c r="G245" i="1"/>
  <c r="H245" i="1" s="1"/>
  <c r="G244" i="1"/>
  <c r="H244" i="1" s="1"/>
  <c r="H243" i="1"/>
  <c r="G243" i="1"/>
  <c r="H242" i="1"/>
  <c r="G242" i="1"/>
  <c r="G241" i="1"/>
  <c r="H241" i="1" s="1"/>
  <c r="G240" i="1"/>
  <c r="H240" i="1" s="1"/>
  <c r="H239" i="1"/>
  <c r="G239" i="1"/>
  <c r="H238" i="1"/>
  <c r="G238" i="1"/>
  <c r="G237" i="1"/>
  <c r="H237" i="1" s="1"/>
  <c r="G236" i="1"/>
  <c r="H236" i="1" s="1"/>
  <c r="H235" i="1"/>
  <c r="G235" i="1"/>
  <c r="H234" i="1"/>
  <c r="G234" i="1"/>
  <c r="G233" i="1"/>
  <c r="H233" i="1" s="1"/>
  <c r="H229" i="1"/>
  <c r="G229" i="1"/>
  <c r="H228" i="1"/>
  <c r="G226" i="1"/>
  <c r="H226" i="1" s="1"/>
  <c r="G225" i="1"/>
  <c r="H225" i="1" s="1"/>
  <c r="G224" i="1"/>
  <c r="H224" i="1" s="1"/>
  <c r="G223" i="1"/>
  <c r="H223" i="1" s="1"/>
  <c r="H220" i="1"/>
  <c r="H219" i="1" s="1"/>
  <c r="G220" i="1"/>
  <c r="H215" i="1"/>
  <c r="H214" i="1" s="1"/>
  <c r="G215" i="1"/>
  <c r="G212" i="1"/>
  <c r="H212" i="1" s="1"/>
  <c r="H211" i="1"/>
  <c r="G211" i="1"/>
  <c r="H210" i="1"/>
  <c r="G210" i="1"/>
  <c r="H209" i="1"/>
  <c r="G209" i="1"/>
  <c r="G208" i="1"/>
  <c r="H208" i="1" s="1"/>
  <c r="H207" i="1"/>
  <c r="G207" i="1"/>
  <c r="H206" i="1"/>
  <c r="G206" i="1"/>
  <c r="H205" i="1"/>
  <c r="G205" i="1"/>
  <c r="G204" i="1"/>
  <c r="H204" i="1" s="1"/>
  <c r="H203" i="1"/>
  <c r="G203" i="1"/>
  <c r="H202" i="1"/>
  <c r="G202" i="1"/>
  <c r="H201" i="1"/>
  <c r="G201" i="1"/>
  <c r="G200" i="1"/>
  <c r="H200" i="1" s="1"/>
  <c r="H199" i="1"/>
  <c r="G199" i="1"/>
  <c r="H198" i="1"/>
  <c r="G198" i="1"/>
  <c r="H197" i="1"/>
  <c r="G197" i="1"/>
  <c r="H194" i="1"/>
  <c r="G194" i="1"/>
  <c r="E194" i="1"/>
  <c r="D194" i="1"/>
  <c r="G193" i="1"/>
  <c r="H193" i="1" s="1"/>
  <c r="G192" i="1"/>
  <c r="H192" i="1" s="1"/>
  <c r="H191" i="1"/>
  <c r="G191" i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H183" i="1"/>
  <c r="G183" i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0" i="1"/>
  <c r="H170" i="1" s="1"/>
  <c r="H169" i="1"/>
  <c r="G169" i="1"/>
  <c r="H168" i="1"/>
  <c r="G168" i="1"/>
  <c r="H167" i="1"/>
  <c r="G167" i="1"/>
  <c r="G166" i="1"/>
  <c r="H166" i="1" s="1"/>
  <c r="H165" i="1"/>
  <c r="G165" i="1"/>
  <c r="H164" i="1"/>
  <c r="G164" i="1"/>
  <c r="H163" i="1"/>
  <c r="G163" i="1"/>
  <c r="G162" i="1"/>
  <c r="H162" i="1" s="1"/>
  <c r="H161" i="1"/>
  <c r="G161" i="1"/>
  <c r="H160" i="1"/>
  <c r="G160" i="1"/>
  <c r="H159" i="1"/>
  <c r="G159" i="1"/>
  <c r="G158" i="1"/>
  <c r="H158" i="1" s="1"/>
  <c r="H155" i="1"/>
  <c r="H154" i="1"/>
  <c r="G154" i="1"/>
  <c r="H153" i="1"/>
  <c r="G153" i="1"/>
  <c r="G152" i="1"/>
  <c r="H152" i="1" s="1"/>
  <c r="H151" i="1"/>
  <c r="G151" i="1"/>
  <c r="H150" i="1"/>
  <c r="G150" i="1"/>
  <c r="H149" i="1"/>
  <c r="G149" i="1"/>
  <c r="G148" i="1"/>
  <c r="H148" i="1" s="1"/>
  <c r="H147" i="1"/>
  <c r="G147" i="1"/>
  <c r="H146" i="1"/>
  <c r="G146" i="1"/>
  <c r="H145" i="1"/>
  <c r="G145" i="1"/>
  <c r="H144" i="1"/>
  <c r="G143" i="1"/>
  <c r="H143" i="1" s="1"/>
  <c r="G142" i="1"/>
  <c r="H142" i="1" s="1"/>
  <c r="G141" i="1"/>
  <c r="H141" i="1" s="1"/>
  <c r="G140" i="1"/>
  <c r="H140" i="1" s="1"/>
  <c r="H139" i="1"/>
  <c r="G139" i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6" i="1"/>
  <c r="H126" i="1" s="1"/>
  <c r="H125" i="1"/>
  <c r="G125" i="1"/>
  <c r="H124" i="1"/>
  <c r="G124" i="1"/>
  <c r="H123" i="1"/>
  <c r="G123" i="1"/>
  <c r="G122" i="1"/>
  <c r="H122" i="1" s="1"/>
  <c r="H121" i="1"/>
  <c r="G121" i="1"/>
  <c r="H120" i="1"/>
  <c r="G120" i="1"/>
  <c r="H119" i="1"/>
  <c r="G119" i="1"/>
  <c r="G116" i="1"/>
  <c r="H116" i="1" s="1"/>
  <c r="G115" i="1"/>
  <c r="H115" i="1" s="1"/>
  <c r="G111" i="1"/>
  <c r="H111" i="1" s="1"/>
  <c r="H110" i="1"/>
  <c r="G110" i="1"/>
  <c r="G109" i="1"/>
  <c r="H109" i="1" s="1"/>
  <c r="G108" i="1"/>
  <c r="H108" i="1" s="1"/>
  <c r="G104" i="1"/>
  <c r="H104" i="1" s="1"/>
  <c r="G103" i="1"/>
  <c r="H103" i="1" s="1"/>
  <c r="G102" i="1"/>
  <c r="H102" i="1" s="1"/>
  <c r="G101" i="1"/>
  <c r="H101" i="1" s="1"/>
  <c r="H100" i="1"/>
  <c r="G100" i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H88" i="1"/>
  <c r="G88" i="1"/>
  <c r="G87" i="1"/>
  <c r="H87" i="1" s="1"/>
  <c r="G86" i="1"/>
  <c r="H86" i="1" s="1"/>
  <c r="G85" i="1"/>
  <c r="H85" i="1" s="1"/>
  <c r="G84" i="1"/>
  <c r="H84" i="1" s="1"/>
  <c r="G83" i="1"/>
  <c r="H83" i="1" s="1"/>
  <c r="H80" i="1"/>
  <c r="G80" i="1"/>
  <c r="G79" i="1"/>
  <c r="H79" i="1" s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G69" i="1"/>
  <c r="H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H60" i="1" s="1"/>
  <c r="G61" i="1"/>
  <c r="H57" i="1"/>
  <c r="H56" i="1" s="1"/>
  <c r="G57" i="1"/>
  <c r="G54" i="1"/>
  <c r="H54" i="1" s="1"/>
  <c r="G53" i="1"/>
  <c r="H53" i="1" s="1"/>
  <c r="H52" i="1"/>
  <c r="H50" i="1"/>
  <c r="H48" i="1" s="1"/>
  <c r="G50" i="1"/>
  <c r="H49" i="1"/>
  <c r="G49" i="1"/>
  <c r="G46" i="1"/>
  <c r="H46" i="1" s="1"/>
  <c r="H45" i="1" s="1"/>
  <c r="H43" i="1"/>
  <c r="G43" i="1"/>
  <c r="H42" i="1"/>
  <c r="G42" i="1"/>
  <c r="H41" i="1"/>
  <c r="G41" i="1"/>
  <c r="G40" i="1"/>
  <c r="H40" i="1" s="1"/>
  <c r="H39" i="1" s="1"/>
  <c r="G37" i="1"/>
  <c r="H37" i="1" s="1"/>
  <c r="H36" i="1" s="1"/>
  <c r="H32" i="1"/>
  <c r="H31" i="1"/>
  <c r="G31" i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H23" i="1"/>
  <c r="H22" i="1"/>
  <c r="G22" i="1"/>
  <c r="G19" i="1"/>
  <c r="H19" i="1" s="1"/>
  <c r="H18" i="1" s="1"/>
  <c r="E19" i="1"/>
  <c r="D19" i="1"/>
  <c r="H16" i="1"/>
  <c r="G16" i="1"/>
  <c r="H15" i="1"/>
  <c r="G15" i="1"/>
  <c r="H14" i="1"/>
  <c r="G14" i="1"/>
  <c r="G13" i="1"/>
  <c r="H13" i="1" s="1"/>
  <c r="G10" i="1"/>
  <c r="H10" i="1" s="1"/>
  <c r="H9" i="1" s="1"/>
  <c r="H1265" i="1" l="1"/>
  <c r="H1264" i="1" s="1"/>
  <c r="H1141" i="1"/>
  <c r="H1151" i="1"/>
  <c r="H1110" i="1"/>
  <c r="H1275" i="1"/>
  <c r="H1155" i="1"/>
  <c r="H1137" i="1"/>
  <c r="H1312" i="1"/>
  <c r="H1162" i="1"/>
  <c r="H1118" i="1"/>
  <c r="H1127" i="1"/>
  <c r="H831" i="1"/>
  <c r="H299" i="1"/>
  <c r="H505" i="1"/>
  <c r="H549" i="1"/>
  <c r="H877" i="1"/>
  <c r="H885" i="1"/>
  <c r="H12" i="1"/>
  <c r="H274" i="1"/>
  <c r="H449" i="1"/>
  <c r="H448" i="1" s="1"/>
  <c r="H465" i="1"/>
  <c r="H763" i="1"/>
  <c r="H1088" i="1"/>
  <c r="H1185" i="1"/>
  <c r="H1270" i="1"/>
  <c r="H1363" i="1"/>
  <c r="H157" i="1"/>
  <c r="H978" i="1"/>
  <c r="H1199" i="1"/>
  <c r="H365" i="1"/>
  <c r="H537" i="1"/>
  <c r="H842" i="1"/>
  <c r="H1051" i="1"/>
  <c r="H1096" i="1"/>
  <c r="H893" i="1"/>
  <c r="H1046" i="1"/>
  <c r="H1192" i="1"/>
  <c r="H440" i="1"/>
  <c r="H424" i="1" s="1"/>
  <c r="H280" i="1"/>
  <c r="H403" i="1"/>
  <c r="H520" i="1"/>
  <c r="H703" i="1"/>
  <c r="H776" i="1"/>
  <c r="H1059" i="1"/>
  <c r="H1168" i="1"/>
  <c r="H1173" i="1"/>
  <c r="H269" i="1"/>
  <c r="H566" i="1"/>
  <c r="H172" i="1"/>
  <c r="H247" i="1"/>
  <c r="H1379" i="1"/>
  <c r="H82" i="1"/>
  <c r="H59" i="1" s="1"/>
  <c r="H35" i="1"/>
  <c r="H663" i="1"/>
  <c r="H662" i="1" s="1"/>
  <c r="H626" i="1"/>
  <c r="H968" i="1"/>
  <c r="H21" i="1"/>
  <c r="H107" i="1"/>
  <c r="H106" i="1" s="1"/>
  <c r="H315" i="1"/>
  <c r="H417" i="1"/>
  <c r="H413" i="1" s="1"/>
  <c r="H864" i="1"/>
  <c r="H928" i="1"/>
  <c r="H1005" i="1"/>
  <c r="H1017" i="1"/>
  <c r="H128" i="1"/>
  <c r="H196" i="1"/>
  <c r="H298" i="1"/>
  <c r="H793" i="1"/>
  <c r="H959" i="1"/>
  <c r="H218" i="1"/>
  <c r="H232" i="1"/>
  <c r="H348" i="1"/>
  <c r="H678" i="1"/>
  <c r="H687" i="1"/>
  <c r="H686" i="1" s="1"/>
  <c r="H529" i="1"/>
  <c r="H114" i="1"/>
  <c r="H118" i="1"/>
  <c r="H485" i="1"/>
  <c r="H651" i="1"/>
  <c r="H222" i="1"/>
  <c r="H256" i="1"/>
  <c r="H333" i="1"/>
  <c r="H632" i="1"/>
  <c r="H1178" i="1"/>
  <c r="H1032" i="1"/>
  <c r="H1357" i="1"/>
  <c r="H337" i="1"/>
  <c r="H904" i="1"/>
  <c r="H596" i="1"/>
  <c r="H722" i="1"/>
  <c r="H741" i="1"/>
  <c r="H816" i="1"/>
  <c r="H1283" i="1"/>
  <c r="H325" i="1"/>
  <c r="H324" i="1" s="1"/>
  <c r="H579" i="1"/>
  <c r="H767" i="1"/>
  <c r="H810" i="1"/>
  <c r="H849" i="1"/>
  <c r="H841" i="1" s="1"/>
  <c r="H840" i="1" s="1"/>
  <c r="H943" i="1"/>
  <c r="H1027" i="1"/>
  <c r="H1250" i="1"/>
  <c r="H872" i="1"/>
  <c r="H871" i="1" s="1"/>
  <c r="H457" i="1"/>
  <c r="H716" i="1"/>
  <c r="H1041" i="1"/>
  <c r="H1210" i="1"/>
  <c r="H1330" i="1"/>
  <c r="H999" i="1"/>
  <c r="H1105" i="1"/>
  <c r="H1219" i="1"/>
  <c r="H1087" i="1" l="1"/>
  <c r="H762" i="1"/>
  <c r="H892" i="1"/>
  <c r="H8" i="1"/>
  <c r="H1269" i="1"/>
  <c r="H1263" i="1" s="1"/>
  <c r="H484" i="1"/>
  <c r="H231" i="1"/>
  <c r="H721" i="1"/>
  <c r="H332" i="1"/>
  <c r="H650" i="1"/>
  <c r="H217" i="1"/>
  <c r="H1016" i="1"/>
  <c r="H998" i="1" s="1"/>
  <c r="H863" i="1" s="1"/>
  <c r="H113" i="1"/>
  <c r="H34" i="1" s="1"/>
  <c r="H528" i="1"/>
  <c r="H255" i="1"/>
  <c r="H412" i="1" l="1"/>
  <c r="H1406" i="1"/>
  <c r="H1407" i="1" s="1"/>
  <c r="H1408" i="1" s="1"/>
</calcChain>
</file>

<file path=xl/sharedStrings.xml><?xml version="1.0" encoding="utf-8"?>
<sst xmlns="http://schemas.openxmlformats.org/spreadsheetml/2006/main" count="4072" uniqueCount="2162">
  <si>
    <t>CLIENTE: SECRETARIA DE ESTADO DA SAÚDE DE SÃO PAULO</t>
  </si>
  <si>
    <t>OBRA: REFORMA E AMPLIAÇÃO DE SISTEMA DE CLIMATIZAÇÃO, VENTILAÇÃO E EXAUSTÃO MECÂNICA DO HOSPITAL GERAL DR. JOSÉ PANGELLA</t>
  </si>
  <si>
    <t>LOCAL: AVENIDA MINISTRO PETRÔNIO PORTELA, 1800 - VILA PENTEADO - SÃO PAULO - SP</t>
  </si>
  <si>
    <t>PLANILHA DETALHADA - POR FASE</t>
  </si>
  <si>
    <t>ITEM</t>
  </si>
  <si>
    <t>CÓDIGO</t>
  </si>
  <si>
    <t>DESCRIÇÃO</t>
  </si>
  <si>
    <t>UNID.</t>
  </si>
  <si>
    <t>QUANT.</t>
  </si>
  <si>
    <t>UNIT.</t>
  </si>
  <si>
    <t>TOTAL</t>
  </si>
  <si>
    <t>1.0</t>
  </si>
  <si>
    <t>SERVIÇO DE APOIO À OBRA</t>
  </si>
  <si>
    <t>1.1</t>
  </si>
  <si>
    <t>PLACAS DE IDENTIFICAÇÃO</t>
  </si>
  <si>
    <t>1.1.1</t>
  </si>
  <si>
    <t>02.08.020</t>
  </si>
  <si>
    <t>Placa de identificação para obra</t>
  </si>
  <si>
    <t>m²</t>
  </si>
  <si>
    <t>1.2</t>
  </si>
  <si>
    <t>CANTEIRO DE OBRAS</t>
  </si>
  <si>
    <t>1.2.1</t>
  </si>
  <si>
    <t>02.02.140</t>
  </si>
  <si>
    <t>Locação de container tipo sanitário com 2 vasos sanitários, 2 lavatórios, 2 mictórios e 4 pontos para chuveiro - área mínima de 13,80 m²</t>
  </si>
  <si>
    <t>unxmês</t>
  </si>
  <si>
    <t>1.2.2</t>
  </si>
  <si>
    <t>02.02.150</t>
  </si>
  <si>
    <t>Locação de container tipo deposito - área mínima de 13,80 m²</t>
  </si>
  <si>
    <t>1.2.3</t>
  </si>
  <si>
    <t>02.02.130</t>
  </si>
  <si>
    <t>Locação de container tipo escritório com 1 vaso sanitário, 1 lavatório e 1 ponto para chuveiro - área mínima de 13,80 m²</t>
  </si>
  <si>
    <t>1.2.4</t>
  </si>
  <si>
    <t>Adm Local</t>
  </si>
  <si>
    <t>cj</t>
  </si>
  <si>
    <t>1.3</t>
  </si>
  <si>
    <t>SERVIÇOS AUXILIARES</t>
  </si>
  <si>
    <t>1.3.1</t>
  </si>
  <si>
    <t>Com010</t>
  </si>
  <si>
    <t>1.4</t>
  </si>
  <si>
    <t>SERVIÇOS TÉCNICOS ESPECIALIZADOS</t>
  </si>
  <si>
    <t>1.4.1</t>
  </si>
  <si>
    <t>01.17.161</t>
  </si>
  <si>
    <t>Projeto executivo de climatização em formato A0</t>
  </si>
  <si>
    <t>un</t>
  </si>
  <si>
    <t>1.4.2</t>
  </si>
  <si>
    <t>COTAÇÃO</t>
  </si>
  <si>
    <t>Start-up´s e testes, relatórios de comissionamentos (Filtragens, Amperagens...), Peças Sobressalentes, balanceamentos ar/água, As Built´s, Manuais do Sistema, etc...</t>
  </si>
  <si>
    <t>vb</t>
  </si>
  <si>
    <t>1.4.3</t>
  </si>
  <si>
    <t>01.17.041</t>
  </si>
  <si>
    <t>Projeto executivo de arquitetura em formato A0</t>
  </si>
  <si>
    <t>1.4.4</t>
  </si>
  <si>
    <t>01.02.071</t>
  </si>
  <si>
    <t>Parecer técnico de fundações, contenções e recomendações gerais para empreendimentos com área construída até 1.000 m²</t>
  </si>
  <si>
    <t>1.4.5</t>
  </si>
  <si>
    <t>01.17.061</t>
  </si>
  <si>
    <t>Projeto executivo de estrutura em formato A0</t>
  </si>
  <si>
    <t>1.4.6</t>
  </si>
  <si>
    <t>01.17.111</t>
  </si>
  <si>
    <t>Projeto executivo de instalações elétricas em formato A1</t>
  </si>
  <si>
    <t>1.4.7</t>
  </si>
  <si>
    <t>01.17.121</t>
  </si>
  <si>
    <t>Projeto executivo de instalações elétricas em formato A0</t>
  </si>
  <si>
    <t>1.4.8</t>
  </si>
  <si>
    <t>01.06.041</t>
  </si>
  <si>
    <t>Elaboração de projeto de adequação de entrada de energia elétrica junto a concessionária, com medição em média tensão e demanda acima de 300 kVA</t>
  </si>
  <si>
    <t>1.4.9</t>
  </si>
  <si>
    <t>01.17.071</t>
  </si>
  <si>
    <t>Projeto executivo de instalações hidráulicas em formato A1</t>
  </si>
  <si>
    <t>1.4.10</t>
  </si>
  <si>
    <t>01.17.081</t>
  </si>
  <si>
    <t>Projeto executivo de instalações hidráulicas em formato A0</t>
  </si>
  <si>
    <t>1.4.11</t>
  </si>
  <si>
    <t>Projeto executivo de gases medicinais em formato A0</t>
  </si>
  <si>
    <t>2.0</t>
  </si>
  <si>
    <t>CENTRAL DE ÁGUA GELADA - C.A.G.</t>
  </si>
  <si>
    <t>2.1</t>
  </si>
  <si>
    <t>2.1.1</t>
  </si>
  <si>
    <t>TAPUMES E PROTEÇÕES</t>
  </si>
  <si>
    <t>2.1.1.1</t>
  </si>
  <si>
    <t>02.03.110</t>
  </si>
  <si>
    <t>Tapume móvel para fechamento de áreas</t>
  </si>
  <si>
    <t>2.1.2</t>
  </si>
  <si>
    <t>2.1.2.1</t>
  </si>
  <si>
    <t>02.05.202</t>
  </si>
  <si>
    <t>Andaime torre metálico (1,5 x 1,5 m) com piso metálico</t>
  </si>
  <si>
    <t>mxmês</t>
  </si>
  <si>
    <t>2.1.2.2</t>
  </si>
  <si>
    <t>02.05.060</t>
  </si>
  <si>
    <t>Montagem e desmontagem de andaime torre metálica com altura até 10 m</t>
  </si>
  <si>
    <t>m</t>
  </si>
  <si>
    <t>2.1.2.3</t>
  </si>
  <si>
    <t>08.02.050</t>
  </si>
  <si>
    <t>Cimbramento tubular metálico</t>
  </si>
  <si>
    <t>m³xmês</t>
  </si>
  <si>
    <t>2.1.2.4</t>
  </si>
  <si>
    <t>08.02.060</t>
  </si>
  <si>
    <t>Montagem e desmontagem de cimbramento tubular metálico</t>
  </si>
  <si>
    <t>m³</t>
  </si>
  <si>
    <t>2.1.3</t>
  </si>
  <si>
    <t>RETIRADAS</t>
  </si>
  <si>
    <t>2.1.3.1</t>
  </si>
  <si>
    <t>05.07.040</t>
  </si>
  <si>
    <t>Remoção de entulho separado de obra com caçamba metálica - terra, alvenaria, concreto, argamassa, madeira, papel, plástico ou metal</t>
  </si>
  <si>
    <t>2.2</t>
  </si>
  <si>
    <t>ESQUADRIAS METÁLICAS</t>
  </si>
  <si>
    <t>2.2.1</t>
  </si>
  <si>
    <t>25.02.211</t>
  </si>
  <si>
    <t>Porta veneziana de abrir em alumínio, cor branca</t>
  </si>
  <si>
    <t>2.2.2</t>
  </si>
  <si>
    <t>24.02.060</t>
  </si>
  <si>
    <t>Porta/portão de abrir em chapa, sob medida</t>
  </si>
  <si>
    <t>2.3</t>
  </si>
  <si>
    <t>PINTURA</t>
  </si>
  <si>
    <t>2.3.1</t>
  </si>
  <si>
    <t>33.10.010</t>
  </si>
  <si>
    <t>Tinta látex antimofo em massa, inclusive preparo</t>
  </si>
  <si>
    <t>2.3.2</t>
  </si>
  <si>
    <t>33.07.300</t>
  </si>
  <si>
    <t>Proteção passiva contra incêndio com tinta intumescente, tempo requerido de resistência ao fogo TRRF = 60 minutos - aplicação em estrutura metálica</t>
  </si>
  <si>
    <t>2.4</t>
  </si>
  <si>
    <t>IMPERMEABILIZAÇÃO</t>
  </si>
  <si>
    <t>2.4.1</t>
  </si>
  <si>
    <t>32.16.010</t>
  </si>
  <si>
    <t>Impermeabilização em pintura de asfalto oxidado com solventes orgânicos, sobre massa</t>
  </si>
  <si>
    <t>2.5</t>
  </si>
  <si>
    <t>INSTALAÇÃO ELÉTRICA</t>
  </si>
  <si>
    <t>2.5.1</t>
  </si>
  <si>
    <t>INFRAESTRUTURA</t>
  </si>
  <si>
    <t>2.5.1.1</t>
  </si>
  <si>
    <t>38.06.040</t>
  </si>
  <si>
    <t>Eletroduto galvanizado a quente, pesado de 3/4´ - com acessórios</t>
  </si>
  <si>
    <t>2.5.1.2</t>
  </si>
  <si>
    <t>38.06.100</t>
  </si>
  <si>
    <t>Eletroduto galvanizado a quente, pesado de 1 1/2´ - com acessórios</t>
  </si>
  <si>
    <t>2.5.1.3</t>
  </si>
  <si>
    <t>38.06.080</t>
  </si>
  <si>
    <t>Eletroduto galvanizado a quente, pesado de 1 1/4´ - com acessórios</t>
  </si>
  <si>
    <t>2.5.1.4</t>
  </si>
  <si>
    <t>38.06.120</t>
  </si>
  <si>
    <t>Eletroduto galvanizado a quente, pesado de 2´ - com acessórios</t>
  </si>
  <si>
    <t>2.5.1.5</t>
  </si>
  <si>
    <t>38.06.140</t>
  </si>
  <si>
    <t>Eletroduto galvanizado a quente, pesado de 2 1/2´ - com acessórios</t>
  </si>
  <si>
    <t>2.5.1.6</t>
  </si>
  <si>
    <t>38.06.160</t>
  </si>
  <si>
    <t>Eletroduto galvanizado a quente, pesado de 3´ - com acessórios</t>
  </si>
  <si>
    <t>2.5.1.7</t>
  </si>
  <si>
    <t>38.21.120</t>
  </si>
  <si>
    <t>Eletrocalha lisa galvanizada a fogo, 100 x 50 mm, com acessórios</t>
  </si>
  <si>
    <t>2.5.1.8</t>
  </si>
  <si>
    <t>38.21.150</t>
  </si>
  <si>
    <t>Eletrocalha lisa galvanizada a fogo, 250 x 50 mm, com acessórios</t>
  </si>
  <si>
    <t>2.5.1.9</t>
  </si>
  <si>
    <t>38.22.620</t>
  </si>
  <si>
    <t>Tampa de encaixe para eletrocalha, galvanizada a fogo, L= 100mm</t>
  </si>
  <si>
    <t>2.5.1.10</t>
  </si>
  <si>
    <t>38.22.650</t>
  </si>
  <si>
    <t>Tampa de encaixe para eletrocalha, galvanizada a fogo, L= 250mm</t>
  </si>
  <si>
    <t>2.5.1.11</t>
  </si>
  <si>
    <t>38.07.210</t>
  </si>
  <si>
    <t>Vergalhão com rosca, porca e arruela de diâmetro 1/4´ (tirante)</t>
  </si>
  <si>
    <t>2.5.1.12</t>
  </si>
  <si>
    <t>38.07.300</t>
  </si>
  <si>
    <t>Perfilado perfurado 38 x 38 mm em chapa #14 pré-zincada, com acessórios</t>
  </si>
  <si>
    <t>2.5.1.13</t>
  </si>
  <si>
    <t>40.05.020</t>
  </si>
  <si>
    <t>Interruptor com 1 tecla simples e placa</t>
  </si>
  <si>
    <t>2.5.1.14</t>
  </si>
  <si>
    <t>41.13.200</t>
  </si>
  <si>
    <t>Luminária blindada, oval, de sobrepor ou arandela para lâmpada fluorescentes compacta</t>
  </si>
  <si>
    <t>2.5.1.15</t>
  </si>
  <si>
    <t>41.07.450</t>
  </si>
  <si>
    <t>Lâmpada fluorescente compacta eletrônica "3U", base E27 de 25 W - 110 ou 220 V</t>
  </si>
  <si>
    <t>2.5.1.16</t>
  </si>
  <si>
    <t>41.14.640</t>
  </si>
  <si>
    <t>Luminária retangular de embutir tipo calha aberta com refletor e aletas parabólicas para 2 lâmpadas fluorescentes tubulares de 28/54W</t>
  </si>
  <si>
    <t>2.5.1.17</t>
  </si>
  <si>
    <t>41.07.060</t>
  </si>
  <si>
    <t>Lâmpada fluorescente tubular, base bipino bilateral de 28 W</t>
  </si>
  <si>
    <t>2.5.1.18</t>
  </si>
  <si>
    <t>41.09.740</t>
  </si>
  <si>
    <t>Reator eletrônico de alto fator de potência com partida instantânea, para duas lâmpadas fluorescentes tubulares, base bipino bilateral, 28 W - 127 V - 220 V</t>
  </si>
  <si>
    <t>2.5.1.19</t>
  </si>
  <si>
    <t>40.06.040</t>
  </si>
  <si>
    <t>Condulete metálico de 3/4´</t>
  </si>
  <si>
    <t>2.5.1.20</t>
  </si>
  <si>
    <t>40.04.450</t>
  </si>
  <si>
    <t>Tomada 2P+T de 10 A - 250 V, completa</t>
  </si>
  <si>
    <t>2.5.2</t>
  </si>
  <si>
    <t>QUADROS ELÉTRICOS</t>
  </si>
  <si>
    <t>2.5.2.1</t>
  </si>
  <si>
    <t>37.04.260</t>
  </si>
  <si>
    <t>Quadro de distribuição universal de sobrepor, para disjuntores 24 DIN / 18 Bolt-on - 150 A - sem componentes</t>
  </si>
  <si>
    <t>2.5.2.2</t>
  </si>
  <si>
    <t>37.04.270</t>
  </si>
  <si>
    <t>Quadro de distribuição universal de sobrepor, para disjuntores 34 DIN / 24 Bolt-on - 150 A - sem componentes</t>
  </si>
  <si>
    <t>2.5.2.3</t>
  </si>
  <si>
    <t>37.04.290</t>
  </si>
  <si>
    <t>Quadro de distribuição universal de sobrepor, para disjuntores 56 DIN / 40 Bolt-on - 225 A - sem componentes</t>
  </si>
  <si>
    <t>2.5.2.4</t>
  </si>
  <si>
    <t>37.04.300</t>
  </si>
  <si>
    <t>Quadro de distribuição universal de sobrepor, para disjuntores 70 DIN / 50 Bolt-on - 225 A - sem componentes</t>
  </si>
  <si>
    <t>2.5.2.5</t>
  </si>
  <si>
    <t>37.06.010</t>
  </si>
  <si>
    <t>Painel monobloco autoportante em chapa de aço de 2,0 mm de espessura, com proteção mínima IP 54 - sem componentes</t>
  </si>
  <si>
    <t>2.5.2.6</t>
  </si>
  <si>
    <t>37.10.010</t>
  </si>
  <si>
    <t>Barramento de cobre nu</t>
  </si>
  <si>
    <t>kg</t>
  </si>
  <si>
    <t>2.5.2.7</t>
  </si>
  <si>
    <t>37.13.630</t>
  </si>
  <si>
    <t>Disjuntor termomagnético, bipolar 220/380 V, corrente de 10 A até 50 A</t>
  </si>
  <si>
    <t>2.5.2.8</t>
  </si>
  <si>
    <t>37.13.660</t>
  </si>
  <si>
    <t>Disjuntor termomagnético, tripolar 220/380 V, corrente de 60 A até 100 A</t>
  </si>
  <si>
    <t>2.5.2.9</t>
  </si>
  <si>
    <t>37.13.700</t>
  </si>
  <si>
    <t>Disjuntor série universal, em caixa moldada, térmico e magnético fixos, bipolar 480/600 V, corrente de 125 A</t>
  </si>
  <si>
    <t>2.5.2.10</t>
  </si>
  <si>
    <t>37.13.740</t>
  </si>
  <si>
    <t>Disjuntor série universal, em caixa moldada, térmico fixo e magnético ajustável, tripolar 600 V, corrente de 700 A até 800 A</t>
  </si>
  <si>
    <t>2.5.2.11</t>
  </si>
  <si>
    <t>37.13.840</t>
  </si>
  <si>
    <t>Mini-disjuntor termomagnético, bipolar 220/380 V, corrente de 10 A até 32 A</t>
  </si>
  <si>
    <t>2.5.2.12</t>
  </si>
  <si>
    <t>37.13.880</t>
  </si>
  <si>
    <t>Mini-disjuntor termomagnético, tripolar 220/380 V, corrente de 10 A até 32 A</t>
  </si>
  <si>
    <t>2.5.2.13</t>
  </si>
  <si>
    <t>37.13.890</t>
  </si>
  <si>
    <t>Mini-disjuntor termomagnético, tripolar 220/380 V, corrente de 40 A até 50 A</t>
  </si>
  <si>
    <t>2.5.2.14</t>
  </si>
  <si>
    <t>37.13.910</t>
  </si>
  <si>
    <t>Mini-disjuntor termomagnético, tripolar 400 V, corrente de 80 A até 125 A</t>
  </si>
  <si>
    <t>2.5.2.15</t>
  </si>
  <si>
    <t>37.20.010</t>
  </si>
  <si>
    <t>Isolador em epóxi de 1 kV para barramento</t>
  </si>
  <si>
    <t>2.5.2.16</t>
  </si>
  <si>
    <t>37.20.080</t>
  </si>
  <si>
    <t>Barra de neutro e/ou terra</t>
  </si>
  <si>
    <t>2.5.2.17</t>
  </si>
  <si>
    <t>37.24.032</t>
  </si>
  <si>
    <t>Supressor de surto monofásico, Fase-Terra, In &gt; ou = 20 kA, Imax. de surto de 50 até 80 Ka</t>
  </si>
  <si>
    <t>2.5.2.18</t>
  </si>
  <si>
    <t>37.24.040</t>
  </si>
  <si>
    <t>Supressor de surto monofásico, Neutro-Terra, In &gt; ou = 20 kA, Imax. de surto de 65 até 80 kA</t>
  </si>
  <si>
    <t>2.5.2.19</t>
  </si>
  <si>
    <t>40.13.010</t>
  </si>
  <si>
    <t>Chave comutadora para amperímetro</t>
  </si>
  <si>
    <t>2.5.2.20</t>
  </si>
  <si>
    <t>40.13.040</t>
  </si>
  <si>
    <t>Amperímetro de ferro móvel de 96 x 96 mm, para ligação em transformador de corrente, escala fixa de 0 A/50 A até 0 A/2,0 kA</t>
  </si>
  <si>
    <t>2.5.2.21</t>
  </si>
  <si>
    <t>40.14.010</t>
  </si>
  <si>
    <t>Chave comutadora para voltímetro</t>
  </si>
  <si>
    <t>2.5.2.22</t>
  </si>
  <si>
    <t>40.14.030</t>
  </si>
  <si>
    <t>Voltímetro de ferro móvel de 96 x 96 mm, escalas variáveis de 0/150 V, 0/250 V, 0/300 V, 0/500 V e 0/600 V</t>
  </si>
  <si>
    <t>2.6</t>
  </si>
  <si>
    <t>INSTALAÇÃO HIDRÁULICA</t>
  </si>
  <si>
    <t>2.6.1</t>
  </si>
  <si>
    <t>DRENAGEM DE CLIMATIZAÇÃO</t>
  </si>
  <si>
    <t>2.6.1.1</t>
  </si>
  <si>
    <t>46.01.030</t>
  </si>
  <si>
    <t>Tubo de PVC rígido soldável marrom, DN= 32 mm, (1´), inclusive conexões</t>
  </si>
  <si>
    <t>2.6.1.2</t>
  </si>
  <si>
    <t>46.01.050</t>
  </si>
  <si>
    <t>Tubo de PVC rígido soldável marrom, DN= 50 mm, (1 1/2´), inclusive conexões</t>
  </si>
  <si>
    <t>2.6.1.3</t>
  </si>
  <si>
    <t>06.01.020</t>
  </si>
  <si>
    <t>Escavação manual em solo de 1ª e 2ª categoria em campo aberto</t>
  </si>
  <si>
    <t>2.6.1.4</t>
  </si>
  <si>
    <t>06.11.040</t>
  </si>
  <si>
    <t>Reaterro manual apiloado sem controle de compactação</t>
  </si>
  <si>
    <t>2.7</t>
  </si>
  <si>
    <t>CLIMATIZAÇÃO</t>
  </si>
  <si>
    <t>2.7.1</t>
  </si>
  <si>
    <t>EQUIPAMENTOS</t>
  </si>
  <si>
    <t>2.7.1.1</t>
  </si>
  <si>
    <t>61.10.012</t>
  </si>
  <si>
    <t>Unidade resfriadora de líquidos com condensação à ar - Chiller - 30 RB A – 80 TR/220V + Interligação HD Conforme folha DET 02/02</t>
  </si>
  <si>
    <t>2.7.1.2</t>
  </si>
  <si>
    <t>43.10.090</t>
  </si>
  <si>
    <t>Conjunto motor-bomba (centrífuga) 20 cv, monoestágio, Hman= 40 a 70 mca, Q= 76 a 28 m³/h + Interligação HD Conforme folha DET 02/02</t>
  </si>
  <si>
    <t>2.7.2</t>
  </si>
  <si>
    <t>QUADRO DA CAG</t>
  </si>
  <si>
    <t>2.7.2.1</t>
  </si>
  <si>
    <t>2.7.2.2</t>
  </si>
  <si>
    <t>2.7.2.3</t>
  </si>
  <si>
    <t>37.13.650</t>
  </si>
  <si>
    <t>Disjuntor termomagnético, tripolar 220/380 V, corrente de 10 A até 50 A</t>
  </si>
  <si>
    <t>2.7.2.4</t>
  </si>
  <si>
    <t>37.13.720</t>
  </si>
  <si>
    <t>Disjuntor série universal, em caixa moldada, térmico fixo e magnético ajustável, tripolar 600 V, corrente de 300 A até 400 A</t>
  </si>
  <si>
    <t>2.7.2.5</t>
  </si>
  <si>
    <t>2.7.2.6</t>
  </si>
  <si>
    <t>2.7.2.7</t>
  </si>
  <si>
    <t>37.24.031</t>
  </si>
  <si>
    <t>Supressor de surto monofásico, Fase-Terra, In 4 a 11 kA, Imax. de surto de 12 até 15 kA</t>
  </si>
  <si>
    <t>2.7.2.8</t>
  </si>
  <si>
    <t>2.7.3</t>
  </si>
  <si>
    <t>QUADRO DAS BAGS (OPERANTE+RESERVA)</t>
  </si>
  <si>
    <t>2.7.3.1</t>
  </si>
  <si>
    <t>2.7.3.2</t>
  </si>
  <si>
    <t>2.7.3.3</t>
  </si>
  <si>
    <t>37.11.060</t>
  </si>
  <si>
    <t>Base de fusível NH até 125 A, com fusível</t>
  </si>
  <si>
    <t>2.7.3.4</t>
  </si>
  <si>
    <t>2.7.3.5</t>
  </si>
  <si>
    <t>2.7.3.6</t>
  </si>
  <si>
    <t>2.7.3.7</t>
  </si>
  <si>
    <t>37.13.800</t>
  </si>
  <si>
    <t>Mini-disjuntor termomagnético, unipolar 127/220 V, corrente de 10 A até 32 A</t>
  </si>
  <si>
    <t>2.7.3.8</t>
  </si>
  <si>
    <t>37.19.020</t>
  </si>
  <si>
    <t>Transformador de corrente 200-5 A até 600-5 A, janela</t>
  </si>
  <si>
    <t>2.7.3.9</t>
  </si>
  <si>
    <t>2.7.3.10</t>
  </si>
  <si>
    <t>37.20.030</t>
  </si>
  <si>
    <t>Régua de bornes para 9 polos de 600 V / 50 A</t>
  </si>
  <si>
    <t>2.7.3.11</t>
  </si>
  <si>
    <t>37.21.010</t>
  </si>
  <si>
    <t>Capacitor de potência trifásico de 10 kVAr, 220 V/60 Hz, para correção de fator de potência</t>
  </si>
  <si>
    <t>2.7.3.12</t>
  </si>
  <si>
    <t>37.22.010</t>
  </si>
  <si>
    <t>Transformador monofásico de comando de 200 VA classe 0,6 kV, a seco</t>
  </si>
  <si>
    <t>2.7.3.13</t>
  </si>
  <si>
    <t>39.03.160</t>
  </si>
  <si>
    <t>Cabo de cobre de 1,5 mm², isolamento 0,6/1 kV - isolação em PVC 70°C</t>
  </si>
  <si>
    <t>2.7.3.14</t>
  </si>
  <si>
    <t>40.10.020</t>
  </si>
  <si>
    <t>Contator de potência 9 A - 2na+2nf</t>
  </si>
  <si>
    <t>2.7.3.15</t>
  </si>
  <si>
    <t>40.10.040</t>
  </si>
  <si>
    <t>Contator de potência 12 A - 2na+2nf</t>
  </si>
  <si>
    <t>2.7.3.16</t>
  </si>
  <si>
    <t>40.10.132</t>
  </si>
  <si>
    <t>Contator de potência 65 A - 2na+2nf</t>
  </si>
  <si>
    <t>2.7.3.17</t>
  </si>
  <si>
    <t>40.10.500</t>
  </si>
  <si>
    <t>Minicontator auxiliar - 4na</t>
  </si>
  <si>
    <t>2.7.3.18</t>
  </si>
  <si>
    <t>40.10.510</t>
  </si>
  <si>
    <t>Contator auxiliar - 2na+2nf</t>
  </si>
  <si>
    <t>2.7.3.19</t>
  </si>
  <si>
    <t>40.10.520</t>
  </si>
  <si>
    <t>Contator auxiliar - 4na+4nf</t>
  </si>
  <si>
    <t>2.7.3.20</t>
  </si>
  <si>
    <t>40.11.240</t>
  </si>
  <si>
    <t>Relé de tempo eletrônico de 3 - 30seg 220V 50/60Hz</t>
  </si>
  <si>
    <t>2.7.3.21</t>
  </si>
  <si>
    <t>2.7.3.22</t>
  </si>
  <si>
    <t>2.7.3.23</t>
  </si>
  <si>
    <t>2.7.3.24</t>
  </si>
  <si>
    <t>2.7.3.25</t>
  </si>
  <si>
    <t>40.20.050</t>
  </si>
  <si>
    <t>Sinalizador com lâmpada</t>
  </si>
  <si>
    <t>2.7.3.26</t>
  </si>
  <si>
    <t>40.20.100</t>
  </si>
  <si>
    <t>Botoeira de comando liga-desliga, sem sinalização</t>
  </si>
  <si>
    <t>2.7.3.27</t>
  </si>
  <si>
    <t>43.05.030</t>
  </si>
  <si>
    <t>Exaustor elétrico tipo domiciliar</t>
  </si>
  <si>
    <t>2.7.4</t>
  </si>
  <si>
    <t>INSTALAÇÕES ELÉTRICAS</t>
  </si>
  <si>
    <t>2.7.4.1</t>
  </si>
  <si>
    <t>38.04.040</t>
  </si>
  <si>
    <t>Eletroduto galvanizado, médio de 3/4´ - com acessórios</t>
  </si>
  <si>
    <t>2.7.4.2</t>
  </si>
  <si>
    <t>38.04.060</t>
  </si>
  <si>
    <t>Eletroduto galvanizado, médio de 1´ - com acessórios</t>
  </si>
  <si>
    <t>2.7.4.3</t>
  </si>
  <si>
    <t>38.04.080</t>
  </si>
  <si>
    <t>Eletroduto galvanizado, médio de 1 1/4´ - com acessórios</t>
  </si>
  <si>
    <t>2.7.4.4</t>
  </si>
  <si>
    <t>38.04.100</t>
  </si>
  <si>
    <t>Eletroduto galvanizado, médio de 1 1/2´ - com acessórios</t>
  </si>
  <si>
    <t>2.7.4.5</t>
  </si>
  <si>
    <t>38.04.120</t>
  </si>
  <si>
    <t>Eletroduto galvanizado, médio de 2´ - com acessórios</t>
  </si>
  <si>
    <t>2.7.4.6</t>
  </si>
  <si>
    <t>38.04.140</t>
  </si>
  <si>
    <t>Eletroduto galvanizado, médio de 2 1/2´ - com acessórios</t>
  </si>
  <si>
    <t>2.7.4.7</t>
  </si>
  <si>
    <t>38.04.160</t>
  </si>
  <si>
    <t>Eletroduto galvanizado, médio de 3´ - com acessórios</t>
  </si>
  <si>
    <t>2.7.4.8</t>
  </si>
  <si>
    <t>39.21.020</t>
  </si>
  <si>
    <t>Cabo de cobre flexível de 2,5 mm², isolamento 0,6/1kV - isolação HEPR 90°C</t>
  </si>
  <si>
    <t>2.7.4.9</t>
  </si>
  <si>
    <t>39.21.030</t>
  </si>
  <si>
    <t>Cabo de cobre flexível de 4 mm², isolamento 0,6/1kV - isolação HEPR 90°C</t>
  </si>
  <si>
    <t>2.7.4.10</t>
  </si>
  <si>
    <t>39.21.040</t>
  </si>
  <si>
    <t>Cabo de cobre flexível de 6 mm², isolamento 0,6/1kV - isolação HEPR 90°C</t>
  </si>
  <si>
    <t>2.7.4.11</t>
  </si>
  <si>
    <t>39.21.050</t>
  </si>
  <si>
    <t>Cabo de cobre flexível de 10 mm², isolamento 0,6/1kV - isolação HEPR 90°C</t>
  </si>
  <si>
    <t>2.7.4.12</t>
  </si>
  <si>
    <t>39.21.060</t>
  </si>
  <si>
    <t>Cabo de cobre flexível de 16 mm², isolamento 0,6/1kV - isolação HEPR 90°C</t>
  </si>
  <si>
    <t>2.7.4.13</t>
  </si>
  <si>
    <t>39.21.070</t>
  </si>
  <si>
    <t>Cabo de cobre flexível de 25 mm², isolamento 0,6/1kV - isolação HEPR 90°C</t>
  </si>
  <si>
    <t>2.7.5</t>
  </si>
  <si>
    <t>QUADRO DE AUTOMAÇÃO DA CAG</t>
  </si>
  <si>
    <t>2.7.5.1</t>
  </si>
  <si>
    <t>2.7.5.2</t>
  </si>
  <si>
    <t>61.15.181</t>
  </si>
  <si>
    <t>Controlador lógico programável 16 entradas/16 saídas</t>
  </si>
  <si>
    <t>2.7.5.3</t>
  </si>
  <si>
    <t>61.15.196</t>
  </si>
  <si>
    <t>Módulo de expansão para 8 canais de entrada analógico</t>
  </si>
  <si>
    <t>2.7.5.4</t>
  </si>
  <si>
    <t>61.15.201</t>
  </si>
  <si>
    <t>Módulo de expansão para 8 canais de entradas e saídas digitais</t>
  </si>
  <si>
    <t>2.7.5.5</t>
  </si>
  <si>
    <t>61.15.191</t>
  </si>
  <si>
    <t>Módulo de expansão para 4 canais de saída analógica</t>
  </si>
  <si>
    <t>2.7.5.6</t>
  </si>
  <si>
    <t>61.15.030</t>
  </si>
  <si>
    <t>Transformador abaixador, entrada 110/220V, saída 24V+24V, corrente secundário 6A</t>
  </si>
  <si>
    <t>2.7.5.7</t>
  </si>
  <si>
    <t>61.15.010</t>
  </si>
  <si>
    <t>Fonte de alimentação universal bivolt com saída de 24V 1,5A 35W</t>
  </si>
  <si>
    <t>2.7.5.8</t>
  </si>
  <si>
    <t>61.15.140</t>
  </si>
  <si>
    <t>Repetidor de Sinal I/I e V/I</t>
  </si>
  <si>
    <t>2.7.5.9</t>
  </si>
  <si>
    <t>61.15.120</t>
  </si>
  <si>
    <t>Acoplador a relé 24VCC/VAC - 1 Contato reversível</t>
  </si>
  <si>
    <t>2.7.5.10</t>
  </si>
  <si>
    <t>61.15.020</t>
  </si>
  <si>
    <t>Tomada simples de  sobrepor modelo universal 2P+T 10A 250V</t>
  </si>
  <si>
    <t>2.7.5.11</t>
  </si>
  <si>
    <t>61.15.150</t>
  </si>
  <si>
    <t>Rele de corrente Ajustável de 0 a 200A</t>
  </si>
  <si>
    <t>2.7.5.12</t>
  </si>
  <si>
    <t>61.15.130</t>
  </si>
  <si>
    <t>Chave de fluxo para ar</t>
  </si>
  <si>
    <t>2.7.5.13</t>
  </si>
  <si>
    <t>61.15.170</t>
  </si>
  <si>
    <t>Transmissor de Pressão Diferencial, operação de 0 a 750 Pa</t>
  </si>
  <si>
    <t>2.7.5.14</t>
  </si>
  <si>
    <t>61.15.050</t>
  </si>
  <si>
    <t>Válvula motorizada esfera duas vias atuador floating  diâmetro 1-1/2"</t>
  </si>
  <si>
    <t>2.7.5.15</t>
  </si>
  <si>
    <t>61.15.160</t>
  </si>
  <si>
    <t>Sensor de temperatura ambiente PT100 2 fios</t>
  </si>
  <si>
    <t>2.7.5.16</t>
  </si>
  <si>
    <t>61.15.164</t>
  </si>
  <si>
    <t>Termostato de seguraça com temperatura ajustável de 90°C - 110°C</t>
  </si>
  <si>
    <t>2.7.5.17</t>
  </si>
  <si>
    <t>61.15.174</t>
  </si>
  <si>
    <t>Transmissor de temperatura e umidade para dutos, alta precisão, corrente de 0 a 20 mA, alimentação 12Vcc a 30Vcc</t>
  </si>
  <si>
    <t>2.7.5.18</t>
  </si>
  <si>
    <t>61.15.162</t>
  </si>
  <si>
    <t>Pressostato diferencial para utilização em sistemas centrais de ar condicionado, pressão diferencial de 55 a 414 kPa</t>
  </si>
  <si>
    <t>2.7.5.19</t>
  </si>
  <si>
    <t>61.15.172</t>
  </si>
  <si>
    <t>Transmissor de pressão compacto, escala de pressão 0 a 10 Bar, sinal de saída 4 - 20 mA</t>
  </si>
  <si>
    <t>2.7.5.20</t>
  </si>
  <si>
    <t>61.15.090</t>
  </si>
  <si>
    <t>Válvula esfera motorizada de duas vias de atuador proporcional diâmetro 2" a 2-1/2"</t>
  </si>
  <si>
    <t>2.7.5.21</t>
  </si>
  <si>
    <t>61.15.100</t>
  </si>
  <si>
    <t>Atuador Proporcional de 10Nm, tensão de entrada AC/DC 24V, IP 54</t>
  </si>
  <si>
    <t>2.7.5.22</t>
  </si>
  <si>
    <t>Com007</t>
  </si>
  <si>
    <t>2.7.6</t>
  </si>
  <si>
    <t>REDE HIDRAULICA DE AGUA GELADA</t>
  </si>
  <si>
    <t>2.7.6.1</t>
  </si>
  <si>
    <t>46.07.030</t>
  </si>
  <si>
    <t>Tubo de ferro galvanizado DN= 1´, inclusive conexões</t>
  </si>
  <si>
    <t>2.7.6.2</t>
  </si>
  <si>
    <t>46.07.040</t>
  </si>
  <si>
    <t>Tubo de ferro galvanizado DN= 1 1/4´, inclusive conexões</t>
  </si>
  <si>
    <t>2.7.6.3</t>
  </si>
  <si>
    <t>46.07.050</t>
  </si>
  <si>
    <t>Tubo de ferro galvanizado DN= 1 1/2´, inclusive conexões</t>
  </si>
  <si>
    <t>2.7.6.4</t>
  </si>
  <si>
    <t>46.07.060</t>
  </si>
  <si>
    <t>Tubo de ferro galvanizado DN= 2´, inclusive conexões</t>
  </si>
  <si>
    <t>2.7.6.5</t>
  </si>
  <si>
    <t>46.07.070</t>
  </si>
  <si>
    <t>Tubo de ferro galvanizado DN= 2 1/2´, inclusive conexões</t>
  </si>
  <si>
    <t>2.7.6.6</t>
  </si>
  <si>
    <t>46.21.060</t>
  </si>
  <si>
    <t>Tubo de aço carbono preto sem costura Schedule 40, DN= 3´ - inclusive conexões</t>
  </si>
  <si>
    <t>2.7.6.7</t>
  </si>
  <si>
    <t>46.21.080</t>
  </si>
  <si>
    <t>Tubo de aço carbono preto sem costura Schedule 40, DN= 4´ - inclusive conexões</t>
  </si>
  <si>
    <t>2.7.6.8</t>
  </si>
  <si>
    <t>46.21.100</t>
  </si>
  <si>
    <t>Tubo de aço carbono preto sem costura Schedule 40, DN= 6´ - inclusive conexões</t>
  </si>
  <si>
    <t>2.7.6.9</t>
  </si>
  <si>
    <t>32.11.330</t>
  </si>
  <si>
    <t>Isolamento térmico em espuma elastomérica, espessura de 19 a 26 mm, para tubulação de 1 3/8´ (cobre) ou 1´ (ferro)</t>
  </si>
  <si>
    <t>2.7.6.10</t>
  </si>
  <si>
    <t>32.11.340</t>
  </si>
  <si>
    <t>Isolamento térmico em espuma elastomérica, espessura de 19 a 26 mm, para tubulação de 1 5/8´ (cobre) ou 1 1/4´ (ferro)</t>
  </si>
  <si>
    <t>2.7.6.11</t>
  </si>
  <si>
    <t>32.11.350</t>
  </si>
  <si>
    <t>Isolamento térmico em espuma elastomérica, espessura de 19 a 26 mm, para tubulação de 1 1/2´ (ferro)</t>
  </si>
  <si>
    <t>2.7.6.12</t>
  </si>
  <si>
    <t>32.11.360</t>
  </si>
  <si>
    <t>Isolamento térmico em espuma elastomérica, espessura de 19 a 26 mm, para tubulação de 2´ (ferro)</t>
  </si>
  <si>
    <t>2.7.6.13</t>
  </si>
  <si>
    <t>32.11.370</t>
  </si>
  <si>
    <t>Isolamento térmico em espuma elastomérica, espessura de 19 a 26 mm, para tubulação de 2 1/2´ (ferro)</t>
  </si>
  <si>
    <t>2.7.6.14</t>
  </si>
  <si>
    <t>32.11.380</t>
  </si>
  <si>
    <t>Isolamento térmico em espuma elastomérica, espessura de 19 a 26 mm, para tubulação de 3 1/2´ (cobre) ou 3´ (ferro)</t>
  </si>
  <si>
    <t>2.7.6.15</t>
  </si>
  <si>
    <t>32.11.390</t>
  </si>
  <si>
    <t>Isolamento térmico em espuma elastomérica, espessura de 19 a 26 mm, para tubulação de 4´ (ferro)</t>
  </si>
  <si>
    <t>2.7.6.16</t>
  </si>
  <si>
    <t>32.11.410</t>
  </si>
  <si>
    <t>Isolamento térmico em espuma elastomérica, espessura de 19 a 26 mm, para tubulação de 6´ (ferro)</t>
  </si>
  <si>
    <t>2.8</t>
  </si>
  <si>
    <t>LIMPEZA DA OBRA</t>
  </si>
  <si>
    <t>2.8.1</t>
  </si>
  <si>
    <t>55.01.020</t>
  </si>
  <si>
    <t>Limpeza final da obra</t>
  </si>
  <si>
    <t>3.0</t>
  </si>
  <si>
    <t>2° PAVIMENTO</t>
  </si>
  <si>
    <t>3.1</t>
  </si>
  <si>
    <t>3.1.1</t>
  </si>
  <si>
    <t>3.1.1.1</t>
  </si>
  <si>
    <t>3.1.2</t>
  </si>
  <si>
    <t>3.1.2.1</t>
  </si>
  <si>
    <t>3.1.2.2</t>
  </si>
  <si>
    <t>3.1.2.3</t>
  </si>
  <si>
    <t>3.1.2.4</t>
  </si>
  <si>
    <t>3.1.3</t>
  </si>
  <si>
    <t>DESMONTAGENS E RETIRADAS DE EQUIPAMENTOS</t>
  </si>
  <si>
    <t>3.1.3.1</t>
  </si>
  <si>
    <t>3.2</t>
  </si>
  <si>
    <t>DEMOLIÇÕES E RETIRADAS</t>
  </si>
  <si>
    <t>3.2.1</t>
  </si>
  <si>
    <t>CIVIL</t>
  </si>
  <si>
    <t>3.2.1.1</t>
  </si>
  <si>
    <t>05.04.060</t>
  </si>
  <si>
    <t>Transporte manual horizontal e/ou vertical de entulho até o local de despejo - ensacado</t>
  </si>
  <si>
    <t>3.2.1.2</t>
  </si>
  <si>
    <t>05.07.050</t>
  </si>
  <si>
    <t>Remoção de entulho de obra com caçamba metálica - material volumoso misturado por alvenaria, terra, madeira, papel, plástico e metal</t>
  </si>
  <si>
    <t>3.2.1.3</t>
  </si>
  <si>
    <t>03.01.040</t>
  </si>
  <si>
    <t>Demolição manual de concreto armado</t>
  </si>
  <si>
    <t>3.2.1.4</t>
  </si>
  <si>
    <t>03.03.020</t>
  </si>
  <si>
    <t>Apicoamento manual de piso, parede ou teto</t>
  </si>
  <si>
    <t>3.2.1.5</t>
  </si>
  <si>
    <t>03.08.040</t>
  </si>
  <si>
    <t>Demolição manual de forro qualquer, inclusive sistema de fixação/tarugamento</t>
  </si>
  <si>
    <t>3.2.1.6</t>
  </si>
  <si>
    <t>03.08.060</t>
  </si>
  <si>
    <t>Demolição manual de forro em gesso, inclusive sistema de fixação</t>
  </si>
  <si>
    <t>3.2.1.7</t>
  </si>
  <si>
    <t>03.10.140</t>
  </si>
  <si>
    <t>Remoção de pintura em massa com lixamento</t>
  </si>
  <si>
    <t>3.2.1.8</t>
  </si>
  <si>
    <t>04.08.020</t>
  </si>
  <si>
    <t>Retirada de folha de esquadria em madeira</t>
  </si>
  <si>
    <t>3.2.1.9</t>
  </si>
  <si>
    <t>04.08.080</t>
  </si>
  <si>
    <t>Retirada de elemento em madeira e sistema de fixação tipo quadro, lousa etc.</t>
  </si>
  <si>
    <t>3.2.1.10</t>
  </si>
  <si>
    <t>04.09.020</t>
  </si>
  <si>
    <t>Retirada de esquadria metálica em geral</t>
  </si>
  <si>
    <t>3.2.1.11</t>
  </si>
  <si>
    <t>05.07.070</t>
  </si>
  <si>
    <t>Remoção de entulho de obra com caçamba metálica - gesso e/ou dry wall</t>
  </si>
  <si>
    <t>3.2.1.12</t>
  </si>
  <si>
    <t>3.2.1.13</t>
  </si>
  <si>
    <t>03.02.040</t>
  </si>
  <si>
    <t>Demolição manual de alvenaria de elevação ou elemento vazado, incluindo revestimento</t>
  </si>
  <si>
    <t>3.2.2</t>
  </si>
  <si>
    <t>INSTALAÇOES ELÉTRICAS</t>
  </si>
  <si>
    <t>3.2.2.1</t>
  </si>
  <si>
    <t>04.22.110</t>
  </si>
  <si>
    <t>Remoção de tubulação elétrica aparente com diâmetro externo até 50 mm</t>
  </si>
  <si>
    <t>3.2.2.2</t>
  </si>
  <si>
    <t>39.20.010</t>
  </si>
  <si>
    <t>Recolocação de condutor aparente com diâmetro externo até 6,5 mm</t>
  </si>
  <si>
    <t>3.2.2.3</t>
  </si>
  <si>
    <t>04.20.040</t>
  </si>
  <si>
    <t>Remoção de lâmpada</t>
  </si>
  <si>
    <t>3.2.2.4</t>
  </si>
  <si>
    <t>04.21.200</t>
  </si>
  <si>
    <t>Remoção de reator para lâmpada</t>
  </si>
  <si>
    <t>3.2.2.5</t>
  </si>
  <si>
    <t>04.17.020</t>
  </si>
  <si>
    <t>Remoção de aparelho de iluminação ou projetor fixo em teto, piso ou parede</t>
  </si>
  <si>
    <t>3.2.2.6</t>
  </si>
  <si>
    <t>05.08.100</t>
  </si>
  <si>
    <t>Transporte de entulho, para distâncias superiores ao 10° km até o 15° km</t>
  </si>
  <si>
    <t>3.3</t>
  </si>
  <si>
    <t>SUPERESTRUTURA</t>
  </si>
  <si>
    <t>3.3.1</t>
  </si>
  <si>
    <t>CONCRETO</t>
  </si>
  <si>
    <t>3.3.1.1</t>
  </si>
  <si>
    <t>09.02.020</t>
  </si>
  <si>
    <t>Forma plana em compensado para estrutura convencional</t>
  </si>
  <si>
    <t>3.3.1.2</t>
  </si>
  <si>
    <t>10.01.040</t>
  </si>
  <si>
    <t>Armadura em barra de aço CA-50 (A ou B) fyk= 500 MPa</t>
  </si>
  <si>
    <t>3.3.1.3</t>
  </si>
  <si>
    <t>10.01.060</t>
  </si>
  <si>
    <t>Armadura em barra de aço CA-60 (A ou B) fyk= 600 MPa</t>
  </si>
  <si>
    <t>3.3.1.4</t>
  </si>
  <si>
    <t>11.03.140</t>
  </si>
  <si>
    <t>Concreto preparado no local, fck = 30,0 MPa</t>
  </si>
  <si>
    <t>3.3.1.5</t>
  </si>
  <si>
    <t>11.16.060</t>
  </si>
  <si>
    <t>Lançamento e adensamento de concreto ou massa em estrutura</t>
  </si>
  <si>
    <t>3.3.1.6</t>
  </si>
  <si>
    <t>01.23.222</t>
  </si>
  <si>
    <t>Furação para 12,5mm x 100mm em concreto armado, inclusive colagem de armadura (barra de Ø 10mm)</t>
  </si>
  <si>
    <t>3.3.1.7</t>
  </si>
  <si>
    <t>01.23.223</t>
  </si>
  <si>
    <t>Furação para 16mm x 100mm em concreto armado, inclusive colagem de armadura (barra de Ø 12,5mm)</t>
  </si>
  <si>
    <t>3.3.1.8</t>
  </si>
  <si>
    <t>01.23.238</t>
  </si>
  <si>
    <t>Furação para 16mm x 200mm em concreto armado, inclusive colagem de armadura (barra de Ø 12,5mm)</t>
  </si>
  <si>
    <t>3.3.1.9</t>
  </si>
  <si>
    <t>01.23.700</t>
  </si>
  <si>
    <t>3.3.1.10</t>
  </si>
  <si>
    <t>01.23.701</t>
  </si>
  <si>
    <t>3.3.1.11</t>
  </si>
  <si>
    <t>01.23.702</t>
  </si>
  <si>
    <t>3.3.2</t>
  </si>
  <si>
    <t>METÁLICA</t>
  </si>
  <si>
    <t>3.3.2.1</t>
  </si>
  <si>
    <t>16.13.130</t>
  </si>
  <si>
    <t>Telhamento em chapa de aço com pintura poliéster, tipo sanduíche, espessura de 0,50 mm, com poliestireno expandido</t>
  </si>
  <si>
    <t>3.3.2.2</t>
  </si>
  <si>
    <t>15.03.030</t>
  </si>
  <si>
    <t>Fornecimento e montagem de estrutura em aço ASTM-A36, sem pintura</t>
  </si>
  <si>
    <t>15.03.131</t>
  </si>
  <si>
    <t>3.3.2.3</t>
  </si>
  <si>
    <t>33.07.130</t>
  </si>
  <si>
    <t>Pintura epóxi bicomponente em estruturas metálicas</t>
  </si>
  <si>
    <t>3.4</t>
  </si>
  <si>
    <t>ALVENARIAS E DIVISÓRIAS</t>
  </si>
  <si>
    <t>3.4.1</t>
  </si>
  <si>
    <t>14.15.060</t>
  </si>
  <si>
    <t>Alvenaria em bloco de concreto celular autoclavado de 10 cm, uso revestido - classe C25</t>
  </si>
  <si>
    <t>3.4.2</t>
  </si>
  <si>
    <t>14.30.310</t>
  </si>
  <si>
    <t>Divisória em placas de gesso acartonado, resistência ao fogo 30 minutos, espessura 100/70mm - 1ST / 1ST</t>
  </si>
  <si>
    <t>3.4.3</t>
  </si>
  <si>
    <t>14.10.101</t>
  </si>
  <si>
    <t>Alvenaria de bloco de concreto de vedação de 9 x 19 x 39 cm - classe C</t>
  </si>
  <si>
    <t>3.4.4</t>
  </si>
  <si>
    <t>14.20.010</t>
  </si>
  <si>
    <t>Vergas, contravergas e pilaretes de concreto armado</t>
  </si>
  <si>
    <t>3.5</t>
  </si>
  <si>
    <t>REVESTIMENTOS DE TETO E PAREDE</t>
  </si>
  <si>
    <t>3.5.1</t>
  </si>
  <si>
    <t>17.02.120</t>
  </si>
  <si>
    <t>Emboço comum</t>
  </si>
  <si>
    <t>3.5.2</t>
  </si>
  <si>
    <t>17.02.220</t>
  </si>
  <si>
    <t>Reboco</t>
  </si>
  <si>
    <t>3.5.3</t>
  </si>
  <si>
    <t>17.02.020</t>
  </si>
  <si>
    <t>Chapisco</t>
  </si>
  <si>
    <t>3.5.4</t>
  </si>
  <si>
    <t>18.11.042</t>
  </si>
  <si>
    <t>Revestimento em placa cerâmica esmaltada de 20x20 cm, tipo monocolor, assentado e rejuntado com argamassa industrializada</t>
  </si>
  <si>
    <t>3.6</t>
  </si>
  <si>
    <t>FORROS</t>
  </si>
  <si>
    <t>3.6.1</t>
  </si>
  <si>
    <t>22.02.030</t>
  </si>
  <si>
    <t>Forro em painéis de gesso acartonado, com espessura de 12,5 mm, fixo</t>
  </si>
  <si>
    <t>3.7</t>
  </si>
  <si>
    <t>ESQUADRIAS E ELEMENTOS METÁLICOS</t>
  </si>
  <si>
    <t>3.7.1</t>
  </si>
  <si>
    <t>3.7.2</t>
  </si>
  <si>
    <t>3.8</t>
  </si>
  <si>
    <t>3.8.1</t>
  </si>
  <si>
    <t>3.8.2</t>
  </si>
  <si>
    <t>33.11.050</t>
  </si>
  <si>
    <t>Esmalte em superfície metálica, inclusive preparo</t>
  </si>
  <si>
    <t>3.8.3</t>
  </si>
  <si>
    <t>3.9</t>
  </si>
  <si>
    <t>3.9.1</t>
  </si>
  <si>
    <t>3.9.1.1</t>
  </si>
  <si>
    <t>3.9.1.2</t>
  </si>
  <si>
    <t>3.9.1.3</t>
  </si>
  <si>
    <t>3.9.1.4</t>
  </si>
  <si>
    <t>3.9.1.5</t>
  </si>
  <si>
    <t>3.9.1.6</t>
  </si>
  <si>
    <t>40.02.040</t>
  </si>
  <si>
    <t>Caixa de passagem em chapa, com tampa parafusada, 150 x 150 x 80 mm</t>
  </si>
  <si>
    <t>3.9.1.7</t>
  </si>
  <si>
    <t>3.9.1.8</t>
  </si>
  <si>
    <t>3.9.1.9</t>
  </si>
  <si>
    <t>3.9.1.10</t>
  </si>
  <si>
    <t>3.9.1.11</t>
  </si>
  <si>
    <t>3.9.1.12</t>
  </si>
  <si>
    <t>3.9.1.13</t>
  </si>
  <si>
    <t>3.9.1.14</t>
  </si>
  <si>
    <t>3.9.2</t>
  </si>
  <si>
    <t>3.9.2.1</t>
  </si>
  <si>
    <t>37.04.280</t>
  </si>
  <si>
    <t>Quadro de distribuição universal de sobrepor, para disjuntores 44 DIN / 32 Bolt-on - 150 A - sem componentes</t>
  </si>
  <si>
    <t>3.9.2.2</t>
  </si>
  <si>
    <t>3.9.2.3</t>
  </si>
  <si>
    <t>3.9.2.4</t>
  </si>
  <si>
    <t>3.9.2.5</t>
  </si>
  <si>
    <t>3.9.2.6</t>
  </si>
  <si>
    <t>3.9.2.7</t>
  </si>
  <si>
    <t>3.10</t>
  </si>
  <si>
    <t>3.10.1</t>
  </si>
  <si>
    <t>3.10.1.1</t>
  </si>
  <si>
    <t>3.10.1.2</t>
  </si>
  <si>
    <t>3.10.2</t>
  </si>
  <si>
    <t>PRUMADA PRINCIPAL</t>
  </si>
  <si>
    <t>3.10.2.1</t>
  </si>
  <si>
    <t>46.03.050</t>
  </si>
  <si>
    <t>Tubo de PVC rígido PxB com virola e anel de borracha, linha esgoto série reforçada ´R´, DN= 100 mm, inclusive conexões</t>
  </si>
  <si>
    <t>3.11</t>
  </si>
  <si>
    <t>3.11.1</t>
  </si>
  <si>
    <t>3.11.1.1</t>
  </si>
  <si>
    <t>Com001</t>
  </si>
  <si>
    <t>3.11.1.2</t>
  </si>
  <si>
    <t>61.14.005</t>
  </si>
  <si>
    <t>Caixa ventiladora com ventilador centrífugo, vazão até 4.600 m³/h, pressão 30 mmCA - 220 / 380 V / 60HZ</t>
  </si>
  <si>
    <t>3.11.2</t>
  </si>
  <si>
    <t>REDE DE DUTOS</t>
  </si>
  <si>
    <t>3.11.2.1</t>
  </si>
  <si>
    <t>61.20.450</t>
  </si>
  <si>
    <t>Duto em chapa de aço galvanizado</t>
  </si>
  <si>
    <t>3.11.2.2</t>
  </si>
  <si>
    <t>15.03.110</t>
  </si>
  <si>
    <t>Fornecimento e montagem de estrutura em aço patinável, sem pintura</t>
  </si>
  <si>
    <t>3.11.2.3</t>
  </si>
  <si>
    <t>3.11.2.4</t>
  </si>
  <si>
    <t>32.06.030</t>
  </si>
  <si>
    <t>Lã de vidro e/ou lã de rocha com espessura de 2´</t>
  </si>
  <si>
    <t>3.11.2.5</t>
  </si>
  <si>
    <t>32.11.150</t>
  </si>
  <si>
    <t>Proteção para isolamento térmico em alumínio</t>
  </si>
  <si>
    <t>3.11.2.6</t>
  </si>
  <si>
    <t>Com004</t>
  </si>
  <si>
    <t>3.11.2.7</t>
  </si>
  <si>
    <t>61.10.300</t>
  </si>
  <si>
    <t>Duto flexível aluminizado, seção circular - Ø 10cm (4")</t>
  </si>
  <si>
    <t>3.11.2.8</t>
  </si>
  <si>
    <t>61.10.310</t>
  </si>
  <si>
    <t>Duto flexível aluminizado, seção circular - Ø 15cm (6")</t>
  </si>
  <si>
    <t>3.11.2.9</t>
  </si>
  <si>
    <t>61.10.320</t>
  </si>
  <si>
    <t>Duto flexível aluminizado, seção circular - Ø 20cm (8")</t>
  </si>
  <si>
    <t>3.11.3</t>
  </si>
  <si>
    <t>BOCAS DE AR</t>
  </si>
  <si>
    <t>3.11.3.1</t>
  </si>
  <si>
    <t>61.10.530</t>
  </si>
  <si>
    <t>Difusor de insuflação de ar tipo direcional, medindo 30 x 30 cm</t>
  </si>
  <si>
    <t>3.11.3.2</t>
  </si>
  <si>
    <t>61.10.565</t>
  </si>
  <si>
    <t>Grelha de insuflação de ar em alumínio anodizado, de dupla deflexão, tamanho: acima de 0,10 m² até 0,50 m²</t>
  </si>
  <si>
    <t>3.11.3.3</t>
  </si>
  <si>
    <t>61.10.511</t>
  </si>
  <si>
    <t>Difusor para insuflamento de ar com plenum, multivias e colarinho</t>
  </si>
  <si>
    <t>3.11.3.4</t>
  </si>
  <si>
    <t>61.10.575</t>
  </si>
  <si>
    <t>Grelha de retorno/exaustão com registro, tamanho: 0,07 m² a 0,13 m²</t>
  </si>
  <si>
    <t>3.11.3.5</t>
  </si>
  <si>
    <t>61.10.574</t>
  </si>
  <si>
    <t>Grelha de retorno/exaustão com registro, tamanho: 0,03 m² a 0,06 m²</t>
  </si>
  <si>
    <t>3.11.3.6</t>
  </si>
  <si>
    <t>61.10.569</t>
  </si>
  <si>
    <t>Grelha de porta, tamanho: 0,03 m² a 0,06 m²</t>
  </si>
  <si>
    <t>3.11.3.7</t>
  </si>
  <si>
    <t>61.10.568</t>
  </si>
  <si>
    <t>Grelha de porta, tamanho: 0,07 m² a 0,13 m²</t>
  </si>
  <si>
    <t>3.11.3.8</t>
  </si>
  <si>
    <t>61.10.578</t>
  </si>
  <si>
    <t>Grelha de retorno/exaustão com registro, tamanho: 0,41 m² a 0,65 m²</t>
  </si>
  <si>
    <t>3.11.3.9</t>
  </si>
  <si>
    <t>61.10.576</t>
  </si>
  <si>
    <t>Grelha de retorno/exaustão com registro, tamanho: 0,14 m² a 0,19 m²</t>
  </si>
  <si>
    <t>3.11.3.10</t>
  </si>
  <si>
    <t>61.10.577</t>
  </si>
  <si>
    <t>Grelha de retorno/exaustão com registro, tamanho: 0,20 m² a 0,40 m²</t>
  </si>
  <si>
    <t>3.11.3.11</t>
  </si>
  <si>
    <t>61.10.567</t>
  </si>
  <si>
    <t>Grelha de porta, tamanho: 0,14 m² a 0,30 m²</t>
  </si>
  <si>
    <t>3.11.3.12</t>
  </si>
  <si>
    <t>61.10.403</t>
  </si>
  <si>
    <t>Damper de regulagem manual, tamanho: 0,21 m² a 0,40 m²</t>
  </si>
  <si>
    <t>3.11.3.13</t>
  </si>
  <si>
    <t>61.10.402</t>
  </si>
  <si>
    <t>Damper de regulagem manual, tamanho: 0,15 m² a 0,20 m²</t>
  </si>
  <si>
    <t>3.11.3.14</t>
  </si>
  <si>
    <t>61.10.401</t>
  </si>
  <si>
    <t>Damper de regulagem manual, tamanho: 0,10 m² a 0,14 m²</t>
  </si>
  <si>
    <t>3.11.3.15</t>
  </si>
  <si>
    <t>61.10.581</t>
  </si>
  <si>
    <t>Veneziana com tela e filtro G4</t>
  </si>
  <si>
    <t>3.11.4</t>
  </si>
  <si>
    <t>QUADRO ELETRICO CLIMATIZADORES E VENTILADORES</t>
  </si>
  <si>
    <t>3.11.4.1</t>
  </si>
  <si>
    <t>3.11.4.2</t>
  </si>
  <si>
    <t>3.11.4.3</t>
  </si>
  <si>
    <t>3.11.4.4</t>
  </si>
  <si>
    <t>3.11.4.5</t>
  </si>
  <si>
    <t>3.11.4.6</t>
  </si>
  <si>
    <t>3.11.4.7</t>
  </si>
  <si>
    <t>3.11.4.8</t>
  </si>
  <si>
    <t>39.03.170</t>
  </si>
  <si>
    <t>Cabo de cobre de 2,5 mm², isolamento 0,6/1 kV - isolação em PVC 70°C</t>
  </si>
  <si>
    <t>3.11.4.9</t>
  </si>
  <si>
    <t>40.10.016</t>
  </si>
  <si>
    <t>Contator de potência 12 A - 1na+1nf</t>
  </si>
  <si>
    <t>3.11.4.10</t>
  </si>
  <si>
    <t>3.11.4.11</t>
  </si>
  <si>
    <t>3.11.4.12</t>
  </si>
  <si>
    <t>3.11.4.13</t>
  </si>
  <si>
    <t>3.11.4.14</t>
  </si>
  <si>
    <t>3.11.4.15</t>
  </si>
  <si>
    <t>3.11.5</t>
  </si>
  <si>
    <t>INTERLIGAÇÕES FRIGORÍFICAS</t>
  </si>
  <si>
    <t>3.11.5.1</t>
  </si>
  <si>
    <t>46.10.230</t>
  </si>
  <si>
    <t>Tubo de cobre classe E, DN= 42mm (1 1/2´), inclusive conexões</t>
  </si>
  <si>
    <t>3.11.5.2</t>
  </si>
  <si>
    <t>46.27.100</t>
  </si>
  <si>
    <t>Tubo de cobre flexível, espessura 1/32" - diâmetro 5/8", inclusive conexões</t>
  </si>
  <si>
    <t>3.11.5.3</t>
  </si>
  <si>
    <t>32.11.290</t>
  </si>
  <si>
    <t>Isolamento térmico em espuma elastomérica, espessura de 9 a 12 mm, para tubulação de 5/8´ (cobre)</t>
  </si>
  <si>
    <t>3.11.5.4</t>
  </si>
  <si>
    <t>Isolamento térmico em espuma elastomérica, espessura de 19 a 26 mm, para tubulação de 1 3/8´</t>
  </si>
  <si>
    <t>3.11.6</t>
  </si>
  <si>
    <t>INTERLIGAÇÕES ELÉTRICAS</t>
  </si>
  <si>
    <t>3.11.6.1</t>
  </si>
  <si>
    <t>3.11.6.2</t>
  </si>
  <si>
    <t>3.11.6.3</t>
  </si>
  <si>
    <t>3.11.6.4</t>
  </si>
  <si>
    <t>3.11.6.5</t>
  </si>
  <si>
    <t>3.11.6.6</t>
  </si>
  <si>
    <t>3.11.6.7</t>
  </si>
  <si>
    <t>3.11.6.8</t>
  </si>
  <si>
    <t>3.11.6.9</t>
  </si>
  <si>
    <t>3.11.6.10</t>
  </si>
  <si>
    <t>3.11.6.11</t>
  </si>
  <si>
    <t>3.11.6.12</t>
  </si>
  <si>
    <t>3.11.6.13</t>
  </si>
  <si>
    <t>3.12</t>
  </si>
  <si>
    <t>FACHADAS</t>
  </si>
  <si>
    <t>3.12.1</t>
  </si>
  <si>
    <t>3.12.2</t>
  </si>
  <si>
    <t>3.12.3</t>
  </si>
  <si>
    <t>3.12.4</t>
  </si>
  <si>
    <t>3.13</t>
  </si>
  <si>
    <t>3.13.1</t>
  </si>
  <si>
    <t>4.0</t>
  </si>
  <si>
    <t>3° PAVIMENTO</t>
  </si>
  <si>
    <t>4.1</t>
  </si>
  <si>
    <t>4.1.1</t>
  </si>
  <si>
    <t>4.1.1.1</t>
  </si>
  <si>
    <t>4.1.2</t>
  </si>
  <si>
    <t>4.1.2.1</t>
  </si>
  <si>
    <t>4.1.2.2</t>
  </si>
  <si>
    <t>4.1.3</t>
  </si>
  <si>
    <t>4.1.3.1</t>
  </si>
  <si>
    <t>4.2</t>
  </si>
  <si>
    <t>4.2.1</t>
  </si>
  <si>
    <t>4.2.1.1</t>
  </si>
  <si>
    <t>4.2.1.2</t>
  </si>
  <si>
    <t>4.2.1.3</t>
  </si>
  <si>
    <t>4.2.1.4</t>
  </si>
  <si>
    <t>4.2.1.5</t>
  </si>
  <si>
    <t>4.2.1.6</t>
  </si>
  <si>
    <t>4.2.1.7</t>
  </si>
  <si>
    <t>4.2.1.8</t>
  </si>
  <si>
    <t>04.08.060</t>
  </si>
  <si>
    <t>Retirada de batente com guarnição e peças lineares em madeira, chumbados</t>
  </si>
  <si>
    <t>4.2.1.9</t>
  </si>
  <si>
    <t>4.2.1.10</t>
  </si>
  <si>
    <t>4.2.1.11</t>
  </si>
  <si>
    <t>4.2.1.12</t>
  </si>
  <si>
    <t>4.2.1.13</t>
  </si>
  <si>
    <t>4.2.2</t>
  </si>
  <si>
    <t>4.2.2.1</t>
  </si>
  <si>
    <t>4.2.2.2</t>
  </si>
  <si>
    <t>4.2.2.3</t>
  </si>
  <si>
    <t>4.2.2.4</t>
  </si>
  <si>
    <t>4.2.2.5</t>
  </si>
  <si>
    <t>4.2.2.6</t>
  </si>
  <si>
    <t>4.3</t>
  </si>
  <si>
    <t>4.3.1</t>
  </si>
  <si>
    <t>4.3.1.1</t>
  </si>
  <si>
    <t>4.3.1.2</t>
  </si>
  <si>
    <t>4.3.1.3</t>
  </si>
  <si>
    <t>4.3.1.4</t>
  </si>
  <si>
    <t>4.3.1.5</t>
  </si>
  <si>
    <t>4.3.1.6</t>
  </si>
  <si>
    <t>4.3.2</t>
  </si>
  <si>
    <t>METÁLICA + ESCADA CARACOL</t>
  </si>
  <si>
    <t>4.3.2.1</t>
  </si>
  <si>
    <t>4.3.2.2</t>
  </si>
  <si>
    <t>4.4</t>
  </si>
  <si>
    <t>ALVENARIAS</t>
  </si>
  <si>
    <t>4.4.1</t>
  </si>
  <si>
    <t>4.4.2</t>
  </si>
  <si>
    <t>4.5</t>
  </si>
  <si>
    <t>REVESTIMENTOS DE TETO, PAREDE E PISO</t>
  </si>
  <si>
    <t>4.5.1</t>
  </si>
  <si>
    <t>4.5.2</t>
  </si>
  <si>
    <t>4.5.3</t>
  </si>
  <si>
    <t>4.5.4</t>
  </si>
  <si>
    <t>17.12.300</t>
  </si>
  <si>
    <t>Piso epoxi autonivelante, de multiplas camadas,  com espessura total de no mínimo 4mm, para trafego médio a moderado.</t>
  </si>
  <si>
    <t>4.5.5</t>
  </si>
  <si>
    <t>18.11.032</t>
  </si>
  <si>
    <t>Revestimento em placa cerâmica esmaltada de 15x15 cm, tipo monocolor, assentado e rejuntado com argamassa industrializada</t>
  </si>
  <si>
    <t>4.6</t>
  </si>
  <si>
    <t>4.6.1</t>
  </si>
  <si>
    <t>4.7</t>
  </si>
  <si>
    <t>4.7.1</t>
  </si>
  <si>
    <t>4.7.2</t>
  </si>
  <si>
    <t>4.8</t>
  </si>
  <si>
    <t>4.8.1</t>
  </si>
  <si>
    <t>4.8.2</t>
  </si>
  <si>
    <t>4.8.3</t>
  </si>
  <si>
    <t>4.9</t>
  </si>
  <si>
    <t>4.9.1</t>
  </si>
  <si>
    <t>4.9.1.1</t>
  </si>
  <si>
    <t>4.9.1.2</t>
  </si>
  <si>
    <t>4.9.1.3</t>
  </si>
  <si>
    <t>4.9.1.4</t>
  </si>
  <si>
    <t>4.9.1.5</t>
  </si>
  <si>
    <t>4.9.1.6</t>
  </si>
  <si>
    <t>4.9.1.7</t>
  </si>
  <si>
    <t>4.9.1.8</t>
  </si>
  <si>
    <t>4.9.1.9</t>
  </si>
  <si>
    <t>4.9.1.10</t>
  </si>
  <si>
    <t>4.9.1.11</t>
  </si>
  <si>
    <t>4.9.1.12</t>
  </si>
  <si>
    <t>4.9.1.13</t>
  </si>
  <si>
    <t>4.9.1.14</t>
  </si>
  <si>
    <t>4.9.1.15</t>
  </si>
  <si>
    <t>4.9.1.16</t>
  </si>
  <si>
    <t>4.9.1.17</t>
  </si>
  <si>
    <t>4.9.1.18</t>
  </si>
  <si>
    <t>4.9.2</t>
  </si>
  <si>
    <t>4.9.2.1</t>
  </si>
  <si>
    <t>4.9.2.2</t>
  </si>
  <si>
    <t>4.9.2.3</t>
  </si>
  <si>
    <t>4.9.2.4</t>
  </si>
  <si>
    <t>37.25.090</t>
  </si>
  <si>
    <t>Disjuntor em caixa moldada tripolar, térmico e magnético fixos, tensão de isolamento 480/690V, de 10A a 60A</t>
  </si>
  <si>
    <t>4.9.2.5</t>
  </si>
  <si>
    <t>4.9.2.6</t>
  </si>
  <si>
    <t>4.9.2.7</t>
  </si>
  <si>
    <t>4.9.2.8</t>
  </si>
  <si>
    <t>4.9.2.9</t>
  </si>
  <si>
    <t>37.13.900</t>
  </si>
  <si>
    <t>Mini-disjuntor termomagnético, tripolar 220/380 V, corrente de 63 A</t>
  </si>
  <si>
    <t>4.9.2.10</t>
  </si>
  <si>
    <t>4.9.2.11</t>
  </si>
  <si>
    <t>4.9.2.12</t>
  </si>
  <si>
    <t>4.9.2.13</t>
  </si>
  <si>
    <t>4.10</t>
  </si>
  <si>
    <t>4.10.1</t>
  </si>
  <si>
    <t>4.10.1.1</t>
  </si>
  <si>
    <t>4.10.1.2</t>
  </si>
  <si>
    <t>4.10.2</t>
  </si>
  <si>
    <t>TUBULAÇÃO</t>
  </si>
  <si>
    <t>4.10.2.1</t>
  </si>
  <si>
    <t>4.11</t>
  </si>
  <si>
    <t>4.11.1</t>
  </si>
  <si>
    <t>4.11.1.1</t>
  </si>
  <si>
    <t>Com008</t>
  </si>
  <si>
    <t>4.11.1.2</t>
  </si>
  <si>
    <t>Com009</t>
  </si>
  <si>
    <t>4.11.1.3</t>
  </si>
  <si>
    <t>4.11.1.4</t>
  </si>
  <si>
    <t>61.14.070</t>
  </si>
  <si>
    <t>Caixa ventiladora com ventilador centrífugo, vazão 1.710 m³/h, pressão 35 mmCA - 220/380 V / 60Hz</t>
  </si>
  <si>
    <t>4.11.1.5</t>
  </si>
  <si>
    <t>Caixa ventiladora com ventilador centrífugo, vazão 4.600 m³/h, pressão 30 mmCA - 220 / 380 V / 60HZ</t>
  </si>
  <si>
    <t>4.11.1.6</t>
  </si>
  <si>
    <t>61.14.100</t>
  </si>
  <si>
    <t>Ventilador centrífugo de dupla aspiração "limite-load", vazão 20.000 m³/h, pressão 50 mmCA - 380/660 V / 60 Hz</t>
  </si>
  <si>
    <t>4.11.2</t>
  </si>
  <si>
    <t>4.11.2.1</t>
  </si>
  <si>
    <t>4.11.2.2</t>
  </si>
  <si>
    <t>Com003</t>
  </si>
  <si>
    <t>4.11.2.3</t>
  </si>
  <si>
    <t>4.11.2.4</t>
  </si>
  <si>
    <t>4.11.2.5</t>
  </si>
  <si>
    <t>4.11.2.6</t>
  </si>
  <si>
    <t>46.03.060</t>
  </si>
  <si>
    <t>Tubo de PVC rígido PxB com virola e anel de borracha, linha esgoto série reforçada ´R´. DN= 150 mm, inclusive conexões</t>
  </si>
  <si>
    <t>4.11.2.7</t>
  </si>
  <si>
    <t>Com005</t>
  </si>
  <si>
    <t>4.11.2.8</t>
  </si>
  <si>
    <t>4.11.2.9</t>
  </si>
  <si>
    <t>4.11.2.10</t>
  </si>
  <si>
    <t>4.11.3</t>
  </si>
  <si>
    <t>4.11.3.1</t>
  </si>
  <si>
    <t>4.11.3.2</t>
  </si>
  <si>
    <t>4.11.3.3</t>
  </si>
  <si>
    <t>4.11.3.4</t>
  </si>
  <si>
    <t>4.11.3.5</t>
  </si>
  <si>
    <t>4.11.3.6</t>
  </si>
  <si>
    <t>4.11.3.7</t>
  </si>
  <si>
    <t>4.11.3.8</t>
  </si>
  <si>
    <t>4.11.3.9</t>
  </si>
  <si>
    <t>4.11.3.10</t>
  </si>
  <si>
    <t>4.11.3.11</t>
  </si>
  <si>
    <t>4.11.3.12</t>
  </si>
  <si>
    <t>4.11.3.13</t>
  </si>
  <si>
    <t>4.11.3.14</t>
  </si>
  <si>
    <t>4.11.3.15</t>
  </si>
  <si>
    <t>4.11.4</t>
  </si>
  <si>
    <t>QUADRO ELETRICO - FAN-COIL E VENTILADORES</t>
  </si>
  <si>
    <t>4.11.4.1</t>
  </si>
  <si>
    <t>4.11.4.2</t>
  </si>
  <si>
    <t>4.11.4.3</t>
  </si>
  <si>
    <t>4.11.4.4</t>
  </si>
  <si>
    <t>4.11.4.5</t>
  </si>
  <si>
    <t>4.11.4.6</t>
  </si>
  <si>
    <t>4.11.4.7</t>
  </si>
  <si>
    <t>4.11.4.8</t>
  </si>
  <si>
    <t>4.11.4.9</t>
  </si>
  <si>
    <t>4.11.4.10</t>
  </si>
  <si>
    <t>4.11.4.11</t>
  </si>
  <si>
    <t>4.11.5</t>
  </si>
  <si>
    <t>QUADRO DE CONTROLES PARA FANCOILS E EXAUSTORES</t>
  </si>
  <si>
    <t>4.11.5.1</t>
  </si>
  <si>
    <t>4.11.5.2</t>
  </si>
  <si>
    <t>Controlador lógico programável para 16 entradas/16 saídas</t>
  </si>
  <si>
    <t>4.11.5.3</t>
  </si>
  <si>
    <t>Módulo de expansão para 8 canais de entrada analógica</t>
  </si>
  <si>
    <t>4.11.5.4</t>
  </si>
  <si>
    <t>4.11.5.5</t>
  </si>
  <si>
    <t>4.11.5.6</t>
  </si>
  <si>
    <t>4.11.5.7</t>
  </si>
  <si>
    <t>4.11.5.8</t>
  </si>
  <si>
    <t>4.11.5.9</t>
  </si>
  <si>
    <t>4.11.5.10</t>
  </si>
  <si>
    <t>4.11.5.11</t>
  </si>
  <si>
    <t>4.11.5.12</t>
  </si>
  <si>
    <t>4.11.5.13</t>
  </si>
  <si>
    <t>4.11.5.14</t>
  </si>
  <si>
    <t>4.11.5.15</t>
  </si>
  <si>
    <t>4.11.6</t>
  </si>
  <si>
    <t>REDE HIDRÁULICA DE ÁGUA GELADA</t>
  </si>
  <si>
    <t>4.11.6.1</t>
  </si>
  <si>
    <t>4.11.6.2</t>
  </si>
  <si>
    <t>4.11.6.3</t>
  </si>
  <si>
    <t>4.11.6.4</t>
  </si>
  <si>
    <t>4.11.6.5</t>
  </si>
  <si>
    <t>4.11.6.6</t>
  </si>
  <si>
    <t>46.07.080</t>
  </si>
  <si>
    <t>Tubo de ferro galvanizado DN= 3´, inclusive conexões</t>
  </si>
  <si>
    <t>4.11.6.7</t>
  </si>
  <si>
    <t>46.07.090</t>
  </si>
  <si>
    <t>Tubo de ferro galvanizado DN= 4´, inclusive conexões</t>
  </si>
  <si>
    <t>4.11.6.8</t>
  </si>
  <si>
    <t>32.11.300</t>
  </si>
  <si>
    <t>Isolamento térmico em espuma elastomérica, espessura de 9 a 12 mm, para tubulação de 1´ (cobre)</t>
  </si>
  <si>
    <t>4.11.6.9</t>
  </si>
  <si>
    <t>4.11.6.10</t>
  </si>
  <si>
    <t>4.11.6.11</t>
  </si>
  <si>
    <t>4.11.6.12</t>
  </si>
  <si>
    <t>4.11.6.13</t>
  </si>
  <si>
    <t>4.11.6.14</t>
  </si>
  <si>
    <t>4.11.6.15</t>
  </si>
  <si>
    <t>Com006</t>
  </si>
  <si>
    <t>4.11.6.16</t>
  </si>
  <si>
    <t>47.20.181</t>
  </si>
  <si>
    <t>Filtro ´Y´ em aço carbono, classe 150 libras para vapor saturado, com extremidades flangeadas, DN= 4´</t>
  </si>
  <si>
    <t>4.11.6.17</t>
  </si>
  <si>
    <t>47.20.300</t>
  </si>
  <si>
    <t>Chave de fluxo de água com retardo para tubulações com diâmetro nominal de 1" a 6" - conexão BSP</t>
  </si>
  <si>
    <t>4.11.6.18</t>
  </si>
  <si>
    <t>47.11.021</t>
  </si>
  <si>
    <t>Pressostato mecânico de diferencial ajustado, montagem inferior diâmetro de 1/2", faixa de operação de 1 a 16 bar</t>
  </si>
  <si>
    <t>4.11.6.19</t>
  </si>
  <si>
    <t>47.11.080</t>
  </si>
  <si>
    <t>Termômetro bimetálico, mostrador com 4´, saída angular, escala 0-100°C</t>
  </si>
  <si>
    <t>4.11.6.20</t>
  </si>
  <si>
    <t>47.11.100</t>
  </si>
  <si>
    <t>Manômetro com mostrador de 4´, escalas: 0-4 / 0-7 / 0-10 / 0-17 / 0-21 / 0-28 kg/cm²</t>
  </si>
  <si>
    <t>4.11.6.21</t>
  </si>
  <si>
    <t>Com002</t>
  </si>
  <si>
    <t>4.11.6.22</t>
  </si>
  <si>
    <t>47.05.140</t>
  </si>
  <si>
    <t>Válvula de retenção vertical em bronze, DN= 2 1/2´</t>
  </si>
  <si>
    <t>4.11.6.23</t>
  </si>
  <si>
    <t>47.05.390</t>
  </si>
  <si>
    <t>Válvula globo em bronze, classe 150 libras para vapor saturado e 300 libras para água, óleo e gás, DN= 2 1/2´</t>
  </si>
  <si>
    <t>4.11.6.24</t>
  </si>
  <si>
    <t>47.06.330</t>
  </si>
  <si>
    <t>Válvula de gaveta em ferro fundido, haste ascendente com flange, classe 125 libras, DN= 4´</t>
  </si>
  <si>
    <t>4.11.6.25</t>
  </si>
  <si>
    <t>61.20.110</t>
  </si>
  <si>
    <t>Ligação típica, (cavalete), para ar condicionado ´fancoil´, diâmetro de 3/4´-Conforme folha de Detalhes DET-02/02</t>
  </si>
  <si>
    <t>4.11.6.26</t>
  </si>
  <si>
    <t>61.20.120</t>
  </si>
  <si>
    <t>Ligação típica, (cavalete), para ar condicionado ´fancoil´, diâmetro de 1´-Conforme folha de Detalhes DET-02/02</t>
  </si>
  <si>
    <t>4.11.6.27</t>
  </si>
  <si>
    <t>61.20.130</t>
  </si>
  <si>
    <t>Ligação típica, (cavalete), para ar condicionado ´fancoil´, diâmetro de 1 1/4´-Conforme folha de Detalhes DET 02/02</t>
  </si>
  <si>
    <t>4.11.6.28</t>
  </si>
  <si>
    <t>48.02.401</t>
  </si>
  <si>
    <t>Reservatório em polietileno com tampa de rosca, capacidade de 500 litros</t>
  </si>
  <si>
    <t>4.11.7</t>
  </si>
  <si>
    <t>4.11.7.1</t>
  </si>
  <si>
    <t>4.11.7.2</t>
  </si>
  <si>
    <t>4.11.7.3</t>
  </si>
  <si>
    <t>4.11.7.4</t>
  </si>
  <si>
    <t>4.11.8</t>
  </si>
  <si>
    <t>4.11.8.1</t>
  </si>
  <si>
    <t>4.11.8.2</t>
  </si>
  <si>
    <t>4.11.8.3</t>
  </si>
  <si>
    <t>4.11.8.4</t>
  </si>
  <si>
    <t>4.11.8.5</t>
  </si>
  <si>
    <t>4.11.8.6</t>
  </si>
  <si>
    <t>4.11.8.7</t>
  </si>
  <si>
    <t>4.11.8.8</t>
  </si>
  <si>
    <t>4.11.8.9</t>
  </si>
  <si>
    <t>4.11.8.10</t>
  </si>
  <si>
    <t>4.11.8.11</t>
  </si>
  <si>
    <t>4.11.8.12</t>
  </si>
  <si>
    <t>4.11.8.13</t>
  </si>
  <si>
    <t>4.12</t>
  </si>
  <si>
    <t>4.12.1</t>
  </si>
  <si>
    <t>5.0</t>
  </si>
  <si>
    <t>4° PAVIMENTO</t>
  </si>
  <si>
    <t>5.1</t>
  </si>
  <si>
    <t>5.1.1</t>
  </si>
  <si>
    <t>5.1.1.1</t>
  </si>
  <si>
    <t>5.1.2</t>
  </si>
  <si>
    <t>5.1.2.1</t>
  </si>
  <si>
    <t>5.1.2.2</t>
  </si>
  <si>
    <t>5.1.3</t>
  </si>
  <si>
    <t>5.1.3.1</t>
  </si>
  <si>
    <t>5.2</t>
  </si>
  <si>
    <t>5.2.1</t>
  </si>
  <si>
    <t>5.2.1.1</t>
  </si>
  <si>
    <t>5.2.1.2</t>
  </si>
  <si>
    <t>5.2.1.3</t>
  </si>
  <si>
    <t>5.2.1.4</t>
  </si>
  <si>
    <t>5.2.1.5</t>
  </si>
  <si>
    <t>5.2.1.6</t>
  </si>
  <si>
    <t>5.2.1.7</t>
  </si>
  <si>
    <t>5.2.1.8</t>
  </si>
  <si>
    <t>5.2.1.9</t>
  </si>
  <si>
    <t>5.2.1.10</t>
  </si>
  <si>
    <t>5.2.1.11</t>
  </si>
  <si>
    <t>5.2.1.12</t>
  </si>
  <si>
    <t>5.2.1.13</t>
  </si>
  <si>
    <t>5.2.2</t>
  </si>
  <si>
    <t>5.2.2.1</t>
  </si>
  <si>
    <t>5.2.2.2</t>
  </si>
  <si>
    <t>5.2.2.3</t>
  </si>
  <si>
    <t>5.2.2.4</t>
  </si>
  <si>
    <t>5.2.2.5</t>
  </si>
  <si>
    <t>5.2.2.6</t>
  </si>
  <si>
    <t>5.3</t>
  </si>
  <si>
    <t>5.3.1</t>
  </si>
  <si>
    <t>5.3.1.1</t>
  </si>
  <si>
    <t>5.3.1.2</t>
  </si>
  <si>
    <t>5.3.1.3</t>
  </si>
  <si>
    <t>5.3.1.4</t>
  </si>
  <si>
    <t>5.3.1.5</t>
  </si>
  <si>
    <t>5.3.1.6</t>
  </si>
  <si>
    <t>5.3.2</t>
  </si>
  <si>
    <t>5.3.2.1</t>
  </si>
  <si>
    <t>5.3.2.2</t>
  </si>
  <si>
    <t>5.4</t>
  </si>
  <si>
    <t>5.4.1</t>
  </si>
  <si>
    <t>5.5</t>
  </si>
  <si>
    <t>REVESTIMENTOS,TETO, PAREDE E PISO</t>
  </si>
  <si>
    <t>5.5.1</t>
  </si>
  <si>
    <t>5.5.2</t>
  </si>
  <si>
    <t>5.5.3</t>
  </si>
  <si>
    <t>5.5.4</t>
  </si>
  <si>
    <t>Piso epoxi autonivelante, de multiplas camadas,  com espessura total de no mínimo 4mm, para trafego médio a moderado, com textura superficial áspera</t>
  </si>
  <si>
    <t>5.6</t>
  </si>
  <si>
    <t>5.6.1</t>
  </si>
  <si>
    <t>5.7</t>
  </si>
  <si>
    <t>5.7.1</t>
  </si>
  <si>
    <t>5.7.2</t>
  </si>
  <si>
    <t>5.8</t>
  </si>
  <si>
    <t>5.8.1</t>
  </si>
  <si>
    <t>5.8.2</t>
  </si>
  <si>
    <t>5.8.3</t>
  </si>
  <si>
    <t>5.9</t>
  </si>
  <si>
    <t>5.9.1</t>
  </si>
  <si>
    <t>5.9.1.1</t>
  </si>
  <si>
    <t>5.9.1.2</t>
  </si>
  <si>
    <t>5.9.1.3</t>
  </si>
  <si>
    <t>5.9.1.4</t>
  </si>
  <si>
    <t>5.9.1.5</t>
  </si>
  <si>
    <t>5.9.1.6</t>
  </si>
  <si>
    <t>5.9.1.7</t>
  </si>
  <si>
    <t>5.9.1.8</t>
  </si>
  <si>
    <t>5.9.1.9</t>
  </si>
  <si>
    <t>5.9.1.10</t>
  </si>
  <si>
    <t>5.9.1.11</t>
  </si>
  <si>
    <t>5.9.1.12</t>
  </si>
  <si>
    <t>5.9.1.13</t>
  </si>
  <si>
    <t>5.9.1.14</t>
  </si>
  <si>
    <t>5.9.1.15</t>
  </si>
  <si>
    <t>5.9.1.16</t>
  </si>
  <si>
    <t>5.9.1.17</t>
  </si>
  <si>
    <t>5.9.2</t>
  </si>
  <si>
    <t>5.9.2.1</t>
  </si>
  <si>
    <t>5.9.2.2</t>
  </si>
  <si>
    <t>5.9.2.3</t>
  </si>
  <si>
    <t>5.9.2.4</t>
  </si>
  <si>
    <t>5.9.2.5</t>
  </si>
  <si>
    <t>5.9.2.6</t>
  </si>
  <si>
    <t>5.9.2.7</t>
  </si>
  <si>
    <t>5.9.2.8</t>
  </si>
  <si>
    <t>5.9.2.9</t>
  </si>
  <si>
    <t>5.9.2.10</t>
  </si>
  <si>
    <t>5.9.2.11</t>
  </si>
  <si>
    <t>5.10</t>
  </si>
  <si>
    <t>5.10.1</t>
  </si>
  <si>
    <t>5.10.1.1</t>
  </si>
  <si>
    <t>5.10.1.2</t>
  </si>
  <si>
    <t>5.10.2</t>
  </si>
  <si>
    <t>5.10.2.1</t>
  </si>
  <si>
    <t>5.11</t>
  </si>
  <si>
    <t>5.11.1</t>
  </si>
  <si>
    <t>5.11.1.1</t>
  </si>
  <si>
    <t>5.11.1.2</t>
  </si>
  <si>
    <t>5.11.2</t>
  </si>
  <si>
    <t>5.11.2.1</t>
  </si>
  <si>
    <t>5.11.2.2</t>
  </si>
  <si>
    <t>5.11.2.3</t>
  </si>
  <si>
    <t>5.11.2.4</t>
  </si>
  <si>
    <t>5.11.2.5</t>
  </si>
  <si>
    <t>5.11.2.6</t>
  </si>
  <si>
    <t>5.11.2.7</t>
  </si>
  <si>
    <t>5.11.3</t>
  </si>
  <si>
    <t>5.11.3.1</t>
  </si>
  <si>
    <t>5.11.3.2</t>
  </si>
  <si>
    <t>5.11.3.3</t>
  </si>
  <si>
    <t>5.11.3.4</t>
  </si>
  <si>
    <t>5.11.3.5</t>
  </si>
  <si>
    <t>5.11.3.6</t>
  </si>
  <si>
    <t>5.11.3.7</t>
  </si>
  <si>
    <t>5.11.3.8</t>
  </si>
  <si>
    <t>5.11.3.9</t>
  </si>
  <si>
    <t>5.11.3.10</t>
  </si>
  <si>
    <t>5.11.3.11</t>
  </si>
  <si>
    <t>5.11.3.12</t>
  </si>
  <si>
    <t>5.11.3.13</t>
  </si>
  <si>
    <t>5.11.3.14</t>
  </si>
  <si>
    <t>5.11.3.15</t>
  </si>
  <si>
    <t>5.11.4</t>
  </si>
  <si>
    <t>QUADRO ELETRICO CLIMATIZADOR E EXAUSTOR</t>
  </si>
  <si>
    <t>5.11.4.1</t>
  </si>
  <si>
    <t>5.11.4.2</t>
  </si>
  <si>
    <t>5.11.4.3</t>
  </si>
  <si>
    <t>5.11.4.4</t>
  </si>
  <si>
    <t>5.11.4.5</t>
  </si>
  <si>
    <t>5.11.4.6</t>
  </si>
  <si>
    <t>5.11.4.7</t>
  </si>
  <si>
    <t>5.11.4.8</t>
  </si>
  <si>
    <t>5.11.4.9</t>
  </si>
  <si>
    <t>5.11.4.10</t>
  </si>
  <si>
    <t>5.11.4.11</t>
  </si>
  <si>
    <t>5.11.4.12</t>
  </si>
  <si>
    <t>5.11.4.13</t>
  </si>
  <si>
    <t>5.11.4.14</t>
  </si>
  <si>
    <t>5.11.4.15</t>
  </si>
  <si>
    <t>5.11.5</t>
  </si>
  <si>
    <t>5.11.5.1</t>
  </si>
  <si>
    <t>5.11.5.2</t>
  </si>
  <si>
    <t>5.11.5.3</t>
  </si>
  <si>
    <t>5.11.5.4</t>
  </si>
  <si>
    <t>5.11.6</t>
  </si>
  <si>
    <t>5.11.6.1</t>
  </si>
  <si>
    <t>5.11.6.2</t>
  </si>
  <si>
    <t>5.11.6.3</t>
  </si>
  <si>
    <t>5.11.6.4</t>
  </si>
  <si>
    <t>5.11.6.5</t>
  </si>
  <si>
    <t>5.11.6.6</t>
  </si>
  <si>
    <t>5.11.6.7</t>
  </si>
  <si>
    <t>5.11.6.8</t>
  </si>
  <si>
    <t>5.11.6.9</t>
  </si>
  <si>
    <t>5.11.6.10</t>
  </si>
  <si>
    <t>5.11.6.11</t>
  </si>
  <si>
    <t>5.11.6.12</t>
  </si>
  <si>
    <t>5.11.6.13</t>
  </si>
  <si>
    <t>5.12</t>
  </si>
  <si>
    <t>5.12.1</t>
  </si>
  <si>
    <t>5.12.2</t>
  </si>
  <si>
    <t>5.12.3</t>
  </si>
  <si>
    <t>5.12.4</t>
  </si>
  <si>
    <t>5.13</t>
  </si>
  <si>
    <t>5.13.1</t>
  </si>
  <si>
    <t>6.0</t>
  </si>
  <si>
    <t>PRUMADAS</t>
  </si>
  <si>
    <t>6.1</t>
  </si>
  <si>
    <t>6.1.1</t>
  </si>
  <si>
    <t>6.1.1.1</t>
  </si>
  <si>
    <t>6.1.1.2</t>
  </si>
  <si>
    <t>6.1.1.3</t>
  </si>
  <si>
    <t>6.1.1.4</t>
  </si>
  <si>
    <t>6.1.1.5</t>
  </si>
  <si>
    <t>6.1.2</t>
  </si>
  <si>
    <t>CABEAMENTO</t>
  </si>
  <si>
    <t>6.1.2.1</t>
  </si>
  <si>
    <t>6.1.2.2</t>
  </si>
  <si>
    <t>6.1.2.3</t>
  </si>
  <si>
    <t>39.21.090</t>
  </si>
  <si>
    <t>Cabo de cobre flexível de 50 mm², isolamento 0,6/1kV - isolação HEPR 90°C</t>
  </si>
  <si>
    <t>6.1.2.4</t>
  </si>
  <si>
    <t>39.21.100</t>
  </si>
  <si>
    <t>Cabo de cobre flexível de 70 mm², isolamento 0,6/1kV - isolação HEPR 90°C</t>
  </si>
  <si>
    <t>6.1.2.5</t>
  </si>
  <si>
    <t>39.21.110</t>
  </si>
  <si>
    <t>Cabo de cobre flexível de 95 mm², isolamento 0,6/1kV - isolação HEPR 90°C</t>
  </si>
  <si>
    <t>6.1.2.6</t>
  </si>
  <si>
    <t>39.21.120</t>
  </si>
  <si>
    <t>Cabo de cobre flexível de 120 mm², isolamento 0,6/1kV - isolação HEPR 90°C</t>
  </si>
  <si>
    <t>6.1.2.7</t>
  </si>
  <si>
    <t>39.10.060</t>
  </si>
  <si>
    <t>Terminal de pressão/compressão para cabo de 6 até 10 mm²</t>
  </si>
  <si>
    <t>6.1.2.8</t>
  </si>
  <si>
    <t>39.10.080</t>
  </si>
  <si>
    <t>Terminal de pressão/compressão para cabo de 16 mm²</t>
  </si>
  <si>
    <t>6.1.2.9</t>
  </si>
  <si>
    <t>39.10.200</t>
  </si>
  <si>
    <t>Terminal de pressão/compressão para cabo de 70 mm²</t>
  </si>
  <si>
    <t>6.1.2.10</t>
  </si>
  <si>
    <t>39.10.240</t>
  </si>
  <si>
    <t>Terminal de pressão/compressão para cabo de 95 mm²</t>
  </si>
  <si>
    <t>6.1.2.11</t>
  </si>
  <si>
    <t>39.10.246</t>
  </si>
  <si>
    <t>Terminal de pressão/compressão para cabo de 120 mm²</t>
  </si>
  <si>
    <t>6.1.2.12</t>
  </si>
  <si>
    <t>39.10.250</t>
  </si>
  <si>
    <t>Terminal de pressão/compressão para cabo de 150 mm²</t>
  </si>
  <si>
    <t>7.0</t>
  </si>
  <si>
    <t>IMPLANTAÇÃO</t>
  </si>
  <si>
    <t>7.1</t>
  </si>
  <si>
    <t>7.1.1</t>
  </si>
  <si>
    <t>7.1.1.1</t>
  </si>
  <si>
    <t>02.03.080</t>
  </si>
  <si>
    <t>Fechamento provisório de vãos em chapa de madeira compensada</t>
  </si>
  <si>
    <t>7.1.2</t>
  </si>
  <si>
    <t>7.1.2.1</t>
  </si>
  <si>
    <t>7.2</t>
  </si>
  <si>
    <t>7.2.1</t>
  </si>
  <si>
    <t>7.2.1.1</t>
  </si>
  <si>
    <t>05.08.220</t>
  </si>
  <si>
    <t>Carregamento mecanizado de entulho fragmentado, com caminhão à disposição dentro da obra, até o raio de 1,0 km</t>
  </si>
  <si>
    <t>7.2.1.2</t>
  </si>
  <si>
    <t>03.07.010</t>
  </si>
  <si>
    <t>Demolição (levantamento) mecanizada de pavimento asfáltico, inclusive carregamento, transporte até 1,0 quilômetro e descarregamento</t>
  </si>
  <si>
    <t>7.2.1.3</t>
  </si>
  <si>
    <t>05.08.140</t>
  </si>
  <si>
    <t>Transporte de entulho, para distâncias superiores ao 20° km</t>
  </si>
  <si>
    <t>m³xkm</t>
  </si>
  <si>
    <t>7.2.2</t>
  </si>
  <si>
    <t>7.2.2.1</t>
  </si>
  <si>
    <t>07.02.020</t>
  </si>
  <si>
    <t>Escavação mecanizada de valas ou cavas com profundidade de até 2,00 m</t>
  </si>
  <si>
    <t>7.2.2.2</t>
  </si>
  <si>
    <t>7.2.2.3</t>
  </si>
  <si>
    <t>06.11.020</t>
  </si>
  <si>
    <t>Reaterro manual para simples regularização sem compactação</t>
  </si>
  <si>
    <t>7.3</t>
  </si>
  <si>
    <t>PAVIMENTAÇÃO, CALÇADAS E ACESSO VEÍCULOS</t>
  </si>
  <si>
    <t>54.03.221</t>
  </si>
  <si>
    <t>Restauração de pavimento asfáltico com concreto betuminoso usinado quente - CBUQ</t>
  </si>
  <si>
    <t>7.4</t>
  </si>
  <si>
    <t>PAISAGISMO</t>
  </si>
  <si>
    <t>7.4.2</t>
  </si>
  <si>
    <t>7.4.3</t>
  </si>
  <si>
    <t>05.08.060</t>
  </si>
  <si>
    <t>Transporte de entulho, para distâncias superiores ao 3° km até o 5° km</t>
  </si>
  <si>
    <t>7.4.4</t>
  </si>
  <si>
    <t>05.10.025</t>
  </si>
  <si>
    <t>Transporte de solo de 1ª e 2ª categoria por caminhão para distâncias superiores ao 15° km até o 20° km</t>
  </si>
  <si>
    <t>05.09.006</t>
  </si>
  <si>
    <t>Taxa de destinação de residuo sólido em aterro, tipo inerte</t>
  </si>
  <si>
    <t>tx</t>
  </si>
  <si>
    <t>03.06.050</t>
  </si>
  <si>
    <t>Desmonte (levantamento) mecanizado de pavimento em paralelepípedo ou lajota de concreto, inclusive carregamento, transporte até 1,0 quilômetro e descarregamento</t>
  </si>
  <si>
    <t>7.5</t>
  </si>
  <si>
    <t>7.5.1</t>
  </si>
  <si>
    <t>7.5.1.1</t>
  </si>
  <si>
    <t>38.13.020</t>
  </si>
  <si>
    <t>Eletroduto corrugado em polietileno de alta densidade, DN= 50 mm, com acessórios</t>
  </si>
  <si>
    <t>7.5.1.2</t>
  </si>
  <si>
    <t>38.13.040</t>
  </si>
  <si>
    <t>Eletroduto corrugado em polietileno de alta densidade, DN= 100 mm, com acessórios</t>
  </si>
  <si>
    <t>7.5.1.3</t>
  </si>
  <si>
    <t>38.13.016</t>
  </si>
  <si>
    <t>Eletroduto corrugado em polietileno de alta densidade, DN= 40 mm, com acessórios</t>
  </si>
  <si>
    <t>7.5.1.4</t>
  </si>
  <si>
    <t>38.13.060</t>
  </si>
  <si>
    <t>Eletroduto corrugado em polietileno de alta densidade, DN= 150 mm, com acessórios</t>
  </si>
  <si>
    <t>7.5.1.5</t>
  </si>
  <si>
    <t>7.5.1.6</t>
  </si>
  <si>
    <t>7.5.1.7</t>
  </si>
  <si>
    <t>7.5.1.8</t>
  </si>
  <si>
    <t>7.5.1.9</t>
  </si>
  <si>
    <t>7.5.2</t>
  </si>
  <si>
    <t>ALIMENTADORES DOS QUADROS DE AR CONDICIONADO + GERADOR</t>
  </si>
  <si>
    <t>7.5.2.1</t>
  </si>
  <si>
    <t>7.5.2.2</t>
  </si>
  <si>
    <t>7.5.2.3</t>
  </si>
  <si>
    <t>7.5.2.4</t>
  </si>
  <si>
    <t>7.5.2.5</t>
  </si>
  <si>
    <t>39.21.130</t>
  </si>
  <si>
    <t>Cabo de cobre flexível de 185 mm², isolamento 0,6/1kV - isolação HEPR 90°C</t>
  </si>
  <si>
    <t>7.5.2.6</t>
  </si>
  <si>
    <t>39.21.140</t>
  </si>
  <si>
    <t>Cabo de cobre flexível de 240 mm², isolamento 0,6/1kV - isolação HEPR 90°C</t>
  </si>
  <si>
    <t>7.5.2.7</t>
  </si>
  <si>
    <t>36.08.040</t>
  </si>
  <si>
    <t>Grupo gerador com potência de 350/320 kVA, variação de + ou - 10% - completo</t>
  </si>
  <si>
    <t>7.5.2.8</t>
  </si>
  <si>
    <t>37.14.330</t>
  </si>
  <si>
    <t>Chave seccionadora sob carga, tripolar, acionamento rotativo, com prolongador, sem porta-fusível, de 630 A</t>
  </si>
  <si>
    <t>7.5.2.9</t>
  </si>
  <si>
    <t>37.14.340</t>
  </si>
  <si>
    <t>Chave seccionadora sob carga, tripolar, acionamento rotativo, com prolongador, sem porta-fusível, de 1000 A</t>
  </si>
  <si>
    <t>7.5.2.10</t>
  </si>
  <si>
    <t>36.09.060</t>
  </si>
  <si>
    <t>Transformador de potência trifásico de 500 kVA, classe 15 kV, a seco</t>
  </si>
  <si>
    <t>7.5.2.11</t>
  </si>
  <si>
    <t>36.09.070</t>
  </si>
  <si>
    <t>Transformador de potência trifásico de 1000 kVA, classe 15 kV, a seco com cabine</t>
  </si>
  <si>
    <t>7.5.2.12</t>
  </si>
  <si>
    <t>38.12.120</t>
  </si>
  <si>
    <t>Leito para cabos, tipo pesado, em aço galvanizado de 500 x 100 mm - com acessórios</t>
  </si>
  <si>
    <t>7.5.2.13</t>
  </si>
  <si>
    <t>7.5.2.14</t>
  </si>
  <si>
    <t>7.5.2.15</t>
  </si>
  <si>
    <t>40.11.070</t>
  </si>
  <si>
    <t>Relé supervisor trifásico contra falta de fase, inversão de fase e mínima tensão</t>
  </si>
  <si>
    <t>7.5.2.16</t>
  </si>
  <si>
    <t>40.11.230</t>
  </si>
  <si>
    <t>Relé de sobrecarga eletrônico para acoplamento direto, faixa de ajuste de 55 até 250 A</t>
  </si>
  <si>
    <t>7.5.2.17</t>
  </si>
  <si>
    <t>39.10.120</t>
  </si>
  <si>
    <t>Terminal de pressão/compressão para cabo de 25 mm²</t>
  </si>
  <si>
    <t>7.5.2.18</t>
  </si>
  <si>
    <t>7.5.2.19</t>
  </si>
  <si>
    <t>7.5.2.20</t>
  </si>
  <si>
    <t>7.5.2.21</t>
  </si>
  <si>
    <t>39.10.280</t>
  </si>
  <si>
    <t>Terminal de pressão/compressão para cabo de 185 mm²</t>
  </si>
  <si>
    <t>7.5.2.22</t>
  </si>
  <si>
    <t>39.10.300</t>
  </si>
  <si>
    <t>Terminal de pressão/compressão para cabo de 240 mm²</t>
  </si>
  <si>
    <t>7.5.3</t>
  </si>
  <si>
    <t>QUADRO ELÉTRICO - CABINE</t>
  </si>
  <si>
    <t>7.5.3.1</t>
  </si>
  <si>
    <t>7.5.3.2</t>
  </si>
  <si>
    <t>7.5.3.3</t>
  </si>
  <si>
    <t>7.5.3.4</t>
  </si>
  <si>
    <t>7.5.3.5</t>
  </si>
  <si>
    <t>7.5.3.6</t>
  </si>
  <si>
    <t>7.5.3.7</t>
  </si>
  <si>
    <t>7.5.3.8</t>
  </si>
  <si>
    <t>7.5.3.9</t>
  </si>
  <si>
    <t>7.5.3.10</t>
  </si>
  <si>
    <t>7.5.3.11</t>
  </si>
  <si>
    <t>7.5.3.12</t>
  </si>
  <si>
    <t>7.5.3.13</t>
  </si>
  <si>
    <t>7.5.4</t>
  </si>
  <si>
    <t>CAIXA DE PASSAGEM</t>
  </si>
  <si>
    <t>7.5.4.1</t>
  </si>
  <si>
    <t>14.02.030</t>
  </si>
  <si>
    <t>Alvenaria de elevação de 1/2 tijolo maciço comum</t>
  </si>
  <si>
    <t>7.5.4.2</t>
  </si>
  <si>
    <t>7.5.4.3</t>
  </si>
  <si>
    <t>32.17.010</t>
  </si>
  <si>
    <t>Impermeabilização em argamassa impermeável com aditivo hidrófugo</t>
  </si>
  <si>
    <t>7.5.4.4</t>
  </si>
  <si>
    <t>06.02.020</t>
  </si>
  <si>
    <t>Escavação manual em solo de 1ª e 2ª categoria em vala ou cava até 1,50 m</t>
  </si>
  <si>
    <t>7.5.4.5</t>
  </si>
  <si>
    <t>11.18.020</t>
  </si>
  <si>
    <t>Lastro de areia</t>
  </si>
  <si>
    <t>7.5.4.6</t>
  </si>
  <si>
    <t>11.18.040</t>
  </si>
  <si>
    <t>Lastro de pedra britada</t>
  </si>
  <si>
    <t>7.5.4.7</t>
  </si>
  <si>
    <t>46.13.020</t>
  </si>
  <si>
    <t>Tubo em polietileno de alta densidade corrugado perfurado, DN= 4´, inclusive conexões</t>
  </si>
  <si>
    <t>7.5.4.8</t>
  </si>
  <si>
    <t>7.5.4.9</t>
  </si>
  <si>
    <t>05.10.020</t>
  </si>
  <si>
    <t>Transporte de solo de 1ª e 2ª categoria por caminhão até o 2° km</t>
  </si>
  <si>
    <t>7.5.4.10</t>
  </si>
  <si>
    <t>11.03.090</t>
  </si>
  <si>
    <t>Concreto preparado no local, fck = 20,0 MPa</t>
  </si>
  <si>
    <t>7.5.4.11</t>
  </si>
  <si>
    <t>7.5.4.12</t>
  </si>
  <si>
    <t>7.5.4.13</t>
  </si>
  <si>
    <t>7.5.4.14</t>
  </si>
  <si>
    <t>29.01.230</t>
  </si>
  <si>
    <t>Cantoneira e perfis em ferro</t>
  </si>
  <si>
    <t>7.6</t>
  </si>
  <si>
    <t>GERADOR NOVO</t>
  </si>
  <si>
    <t>7.6.1</t>
  </si>
  <si>
    <t>LOCAÇÃO DE OBRA</t>
  </si>
  <si>
    <t>7.6.1.1</t>
  </si>
  <si>
    <t>02.10.020</t>
  </si>
  <si>
    <t>Locação de obra de edificação</t>
  </si>
  <si>
    <t>7.6.2</t>
  </si>
  <si>
    <t>7.6.2.1</t>
  </si>
  <si>
    <t>04.40.050</t>
  </si>
  <si>
    <t>Retirada manual de paralelepípedo ou lajota de concreto, inclusive limpeza, carregamento, transporte até 1,0 quilômetro e descarregamento</t>
  </si>
  <si>
    <t>7.6.2.2</t>
  </si>
  <si>
    <t>7.6.2.3</t>
  </si>
  <si>
    <t>7.6.3</t>
  </si>
  <si>
    <t>FUNDAÇÃO</t>
  </si>
  <si>
    <t>7.6.3.1</t>
  </si>
  <si>
    <t>05.10.010</t>
  </si>
  <si>
    <t>Carregamento mecanizado de solo de 1ª e 2ª categoria</t>
  </si>
  <si>
    <t>7.6.3.2</t>
  </si>
  <si>
    <t>05.10.036</t>
  </si>
  <si>
    <t>Transporte de solo brejoso por caminhão para distâncias superiores ao 20° km</t>
  </si>
  <si>
    <t>7.6.3.3</t>
  </si>
  <si>
    <t>07.10.020</t>
  </si>
  <si>
    <t>Espalhamento de solo em bota-fora com compactação sem controle</t>
  </si>
  <si>
    <t>7.6.3.4</t>
  </si>
  <si>
    <t>7.6.3.5</t>
  </si>
  <si>
    <t>7.6.3.6</t>
  </si>
  <si>
    <t>11.01.510</t>
  </si>
  <si>
    <t>Concreto usinado, fck = 20,0 MPa - para bombeamento em estaca hélice contínua</t>
  </si>
  <si>
    <t>7.6.3.7</t>
  </si>
  <si>
    <t>11.16.080</t>
  </si>
  <si>
    <t>Lançamento e adensamento de concreto ou massa por bombeamento</t>
  </si>
  <si>
    <t>7.6.3.8</t>
  </si>
  <si>
    <t>12.12.016</t>
  </si>
  <si>
    <t>Estaca tipo hélice contínua, diâmetro de 30 cm em solo</t>
  </si>
  <si>
    <t>7.6.4</t>
  </si>
  <si>
    <t>7.6.4.1</t>
  </si>
  <si>
    <t>7.6.4.2</t>
  </si>
  <si>
    <t>05.10.026</t>
  </si>
  <si>
    <t>Transporte de solo de 1ª e 2ª categoria por caminhão para distâncias superiores ao 20° km</t>
  </si>
  <si>
    <t>7.6.4.3</t>
  </si>
  <si>
    <t>7.6.4.4</t>
  </si>
  <si>
    <t>7.6.4.5</t>
  </si>
  <si>
    <t>7.6.4.6</t>
  </si>
  <si>
    <t>08.01.040</t>
  </si>
  <si>
    <t>Escoramento de solo descontínuo</t>
  </si>
  <si>
    <t>7.6.4.7</t>
  </si>
  <si>
    <t>11.02.060</t>
  </si>
  <si>
    <t>Concreto usinado não estrutural mínimo 300 kg cimento / m³</t>
  </si>
  <si>
    <t>7.6.4.8</t>
  </si>
  <si>
    <t>11.16.020</t>
  </si>
  <si>
    <t>Lançamento, espalhamento e adensamento de concreto ou massa em lastro e/ou enchimento</t>
  </si>
  <si>
    <t>7.6.4.9</t>
  </si>
  <si>
    <t>7.6.4.10</t>
  </si>
  <si>
    <t>11.18.060</t>
  </si>
  <si>
    <t>Lona plástica</t>
  </si>
  <si>
    <t>7.6.4.11</t>
  </si>
  <si>
    <t>09.01.020</t>
  </si>
  <si>
    <t>Forma em madeira comum para fundação</t>
  </si>
  <si>
    <t>7.6.4.12</t>
  </si>
  <si>
    <t>11.01.290</t>
  </si>
  <si>
    <t>Concreto usinado, fck = 25,0 MPa - para bombeamento</t>
  </si>
  <si>
    <t>7.6.4.13</t>
  </si>
  <si>
    <t>7.6.4.14</t>
  </si>
  <si>
    <t>7.6.4.15</t>
  </si>
  <si>
    <t>7.6.5</t>
  </si>
  <si>
    <t>7.6.5.1</t>
  </si>
  <si>
    <t>7.7</t>
  </si>
  <si>
    <t>BASES DA CAG / ABRIGO Q. ELÉTRICO / PIPE RACK / ABRIGO C.M. AR CONDICIONADO EXT.</t>
  </si>
  <si>
    <t>7.7.1</t>
  </si>
  <si>
    <t>7.7.1.1</t>
  </si>
  <si>
    <t>7.7.1.2</t>
  </si>
  <si>
    <t>7.7.1.3</t>
  </si>
  <si>
    <t>7.7.1.4</t>
  </si>
  <si>
    <t>7.7.2</t>
  </si>
  <si>
    <t>7.7.2.1</t>
  </si>
  <si>
    <t>03.01.020</t>
  </si>
  <si>
    <t>Demolição manual de concreto simples</t>
  </si>
  <si>
    <t>7.7.2.2</t>
  </si>
  <si>
    <t>7.7.2.3</t>
  </si>
  <si>
    <t>03.04.030</t>
  </si>
  <si>
    <t>Demolição manual de revestimento em ladrilho hidráulico, incluindo a base</t>
  </si>
  <si>
    <t>7.7.2.4</t>
  </si>
  <si>
    <t>04.30.080</t>
  </si>
  <si>
    <t>Remoção de hidrante de parede completo</t>
  </si>
  <si>
    <t>7.7.2.5</t>
  </si>
  <si>
    <t>7.7.2.6</t>
  </si>
  <si>
    <t>7.7.2.7</t>
  </si>
  <si>
    <t>04.03.040</t>
  </si>
  <si>
    <t>Retirada de telhamento perfil e material qualquer, exceto barro</t>
  </si>
  <si>
    <t>7.7.2.8</t>
  </si>
  <si>
    <t>04.02.140</t>
  </si>
  <si>
    <t>Retirada de estrutura metálica</t>
  </si>
  <si>
    <t>7.7.2.9</t>
  </si>
  <si>
    <t>03.01.200</t>
  </si>
  <si>
    <t>Demolição mecanizada de concreto armado, inclusive fragmentação, carregamento, transporte até 1,0 quilômetro e descarregamento</t>
  </si>
  <si>
    <t>7.7.4</t>
  </si>
  <si>
    <t>7.7.4.1</t>
  </si>
  <si>
    <t>7.7.4.1.1</t>
  </si>
  <si>
    <t>7.7.4.1.2</t>
  </si>
  <si>
    <t>7.7.4.1.3</t>
  </si>
  <si>
    <t>11.01.130</t>
  </si>
  <si>
    <t>Concreto usinado, fck = 25,0 MPa</t>
  </si>
  <si>
    <t>7.7.4.1.4</t>
  </si>
  <si>
    <t>7.7.4.1.5</t>
  </si>
  <si>
    <t>7.7.4.1.6</t>
  </si>
  <si>
    <t>13.01.150</t>
  </si>
  <si>
    <t>Laje pré-fabricada mista vigota treliçada/lajota cerâmica - LT 16 (12+4) e capa com concreto de 25MPa</t>
  </si>
  <si>
    <t>7.7.4.1.7</t>
  </si>
  <si>
    <t>7.7.4.1.8</t>
  </si>
  <si>
    <t>7.7.4.2</t>
  </si>
  <si>
    <t>7.7.4.2.1</t>
  </si>
  <si>
    <t>7.7.4.2.2</t>
  </si>
  <si>
    <t>7.7.4.2.3</t>
  </si>
  <si>
    <t>7.7.5</t>
  </si>
  <si>
    <t>ALVENARIA</t>
  </si>
  <si>
    <t>7.7.5.1</t>
  </si>
  <si>
    <t>11.05.040</t>
  </si>
  <si>
    <t>Argamassa graute</t>
  </si>
  <si>
    <t>7.7.5.2</t>
  </si>
  <si>
    <t>7.7.5.3</t>
  </si>
  <si>
    <t>14.11.221</t>
  </si>
  <si>
    <t>Alvenaria de bloco de concreto estrutural 14 x 19 x 39 cm - classe B</t>
  </si>
  <si>
    <t>7.7.5.4</t>
  </si>
  <si>
    <t>14.10.111</t>
  </si>
  <si>
    <t>Alvenaria de bloco de concreto de vedação de 14 x 19 x 39 cm - classe C</t>
  </si>
  <si>
    <t>7.7.5.5</t>
  </si>
  <si>
    <t>14.10.121</t>
  </si>
  <si>
    <t>Alvenaria de bloco de concreto de vedação de 19 x 19 x 39 cm - classe C</t>
  </si>
  <si>
    <t>7.7.5.6</t>
  </si>
  <si>
    <t>14.01.060</t>
  </si>
  <si>
    <t>Alvenaria de embasamento em bloco de concreto 19 x 19 x 39 cm - classe A</t>
  </si>
  <si>
    <t>7.7.5.7</t>
  </si>
  <si>
    <t>7.7.6</t>
  </si>
  <si>
    <t>PISOS</t>
  </si>
  <si>
    <t>7.7.6.1</t>
  </si>
  <si>
    <t>17.03.040</t>
  </si>
  <si>
    <t>Cimentado desempenado e alisado (queimado)</t>
  </si>
  <si>
    <t>7.7.6.2</t>
  </si>
  <si>
    <t>17.03.300</t>
  </si>
  <si>
    <t>Rodapé em cimentado desempenado e alisado com altura 5 cm</t>
  </si>
  <si>
    <t>7.7.6.3</t>
  </si>
  <si>
    <t>17.01.040</t>
  </si>
  <si>
    <t>Lastro de concreto impermeabilizado</t>
  </si>
  <si>
    <t>7.7.7</t>
  </si>
  <si>
    <t>7.7.7.1</t>
  </si>
  <si>
    <t>7.7.7.2</t>
  </si>
  <si>
    <t>7.7.7.3</t>
  </si>
  <si>
    <t>7.7.8</t>
  </si>
  <si>
    <t>7.7.8.1</t>
  </si>
  <si>
    <t>25.01.470</t>
  </si>
  <si>
    <t>Caixilho fixo tipo veneziana em alumínio anodizado, sob medida - branco</t>
  </si>
  <si>
    <t>7.7.8.2</t>
  </si>
  <si>
    <t>7.7.8.3</t>
  </si>
  <si>
    <t>7.7.8.4</t>
  </si>
  <si>
    <t>24.03.040</t>
  </si>
  <si>
    <t>Guarda-corpo tubular com tela em aço galvanizado, diâmetro de 1 1/2´</t>
  </si>
  <si>
    <t>7.7.8.5</t>
  </si>
  <si>
    <t>24.02.460</t>
  </si>
  <si>
    <t>Porta de abrir em tela ondulada de aço galvanizado, completa</t>
  </si>
  <si>
    <t>7.7.8.6</t>
  </si>
  <si>
    <t>24.03.060</t>
  </si>
  <si>
    <t>Escada marinheiro (galvanizada)</t>
  </si>
  <si>
    <t>7.7.9</t>
  </si>
  <si>
    <t>7.7.9.1</t>
  </si>
  <si>
    <t>33.07.102</t>
  </si>
  <si>
    <t>Esmalte a base de água em estrutura metálica</t>
  </si>
  <si>
    <t>7.7.9.2</t>
  </si>
  <si>
    <t>7.7.10</t>
  </si>
  <si>
    <t>IMPERMEABILIZAÇÃO LAJE DO CHILLER</t>
  </si>
  <si>
    <t>7.7.10.1</t>
  </si>
  <si>
    <t>17.01.120</t>
  </si>
  <si>
    <t>Argamassa de cimento e areia - traço 1:3, com adesivo acrílico</t>
  </si>
  <si>
    <t>7.7.10.2</t>
  </si>
  <si>
    <t>17.01.020</t>
  </si>
  <si>
    <t>Argamassa de regularização e/ou proteção</t>
  </si>
  <si>
    <t>7.7.10.3</t>
  </si>
  <si>
    <t>17.01.050</t>
  </si>
  <si>
    <t>Regularização de piso com nata de cimento</t>
  </si>
  <si>
    <t>7.7.10.4</t>
  </si>
  <si>
    <t>7.7.10.5</t>
  </si>
  <si>
    <t>32.15.040</t>
  </si>
  <si>
    <t>Impermeabilização em manta asfáltica com armadura, tipo III-B, espessura de 4 mm</t>
  </si>
  <si>
    <t>7.7.10.6</t>
  </si>
  <si>
    <t>32.20.020</t>
  </si>
  <si>
    <t>Aplicação de papel Kraft</t>
  </si>
  <si>
    <t>7.7.10.7</t>
  </si>
  <si>
    <t>32.20.060</t>
  </si>
  <si>
    <t>Tela galvanizada fio 24 BWG, malha hexagonal de 1/2´, para armadura de argamassa</t>
  </si>
  <si>
    <t>7.7.10.8</t>
  </si>
  <si>
    <t>32.16.060</t>
  </si>
  <si>
    <t>Impermeabilização em membrana à base de polímeros acrílicos, na cor branca e reforço em tela poliéster</t>
  </si>
  <si>
    <t>7.7.10.9</t>
  </si>
  <si>
    <t>7.7.11</t>
  </si>
  <si>
    <t>COBERTURA</t>
  </si>
  <si>
    <t>7.7.11.1</t>
  </si>
  <si>
    <t>14.20.020</t>
  </si>
  <si>
    <t>Cimalha em concreto com pingadeira</t>
  </si>
  <si>
    <t>7.7.11.2</t>
  </si>
  <si>
    <t>46.04.030</t>
  </si>
  <si>
    <t>Tubo de PVC rígido tipo PBA classe 15, DN= 100mm, (DE= 110mm), inclusive conexões</t>
  </si>
  <si>
    <t>7.7.12</t>
  </si>
  <si>
    <t>7.7.12.1</t>
  </si>
  <si>
    <t>7.7.12.2</t>
  </si>
  <si>
    <t>7.7.12.3</t>
  </si>
  <si>
    <t>7.7.12.4</t>
  </si>
  <si>
    <t>7.8</t>
  </si>
  <si>
    <t>7.8.1</t>
  </si>
  <si>
    <t>8.0</t>
  </si>
  <si>
    <t>CME -  REFORMA E AMPLIAÇÃO (EXISTENTE)</t>
  </si>
  <si>
    <t>8.1</t>
  </si>
  <si>
    <t>DEMOLIÇÃO SEM REAPROVEITAMENTO</t>
  </si>
  <si>
    <t>8.1.1</t>
  </si>
  <si>
    <t>03.01.230</t>
  </si>
  <si>
    <t>8.1.2</t>
  </si>
  <si>
    <t>8.1.3</t>
  </si>
  <si>
    <t>03.03.040</t>
  </si>
  <si>
    <t>8.1.4</t>
  </si>
  <si>
    <t>03.04.020</t>
  </si>
  <si>
    <t>8.1.5</t>
  </si>
  <si>
    <t>8.1.6</t>
  </si>
  <si>
    <t>8.2</t>
  </si>
  <si>
    <t>RETIRADA COM PROVÁVEL REAPROVEITAMENTO</t>
  </si>
  <si>
    <t>8.2.1</t>
  </si>
  <si>
    <t>Retirada de Instalações Elétricas em Geral (luminárias completas, eletrodutos em geral, fiação, caixas estampadas em geral, tomadas, interruptores), inclusive transporte e remoção de entulho até o bota-fora.</t>
  </si>
  <si>
    <t>gl</t>
  </si>
  <si>
    <t>8.2.2</t>
  </si>
  <si>
    <t>Retirada de Instalações Hidráulicas em Geral (tubulações de AF, registros e válvulas, louças e metais sanitários, bancadas em aço inóx e granito), inclusive transporte e remoção de entulho até bota-fora.</t>
  </si>
  <si>
    <t>8.2.3</t>
  </si>
  <si>
    <t>Retirada de Instalações de Ar Condicionado em Geral (dutos em geral, incl. isolamento térmico, grelhas e difusores, SPLIT completos), inclusive transporte e remoção de entulho até bota-fora.</t>
  </si>
  <si>
    <t>8.2.4</t>
  </si>
  <si>
    <t>Retirada de Esquadrias em Geral (madeira, alumínio), incl. folhas, batentes, guichês, ferragens e vidros,  transporte e remoção de entulho até bota-fora.</t>
  </si>
  <si>
    <t>8.2.5</t>
  </si>
  <si>
    <t>Retirada de equipamentos de esterilização (autoclaves, termodesinfectoras, secadoras de traquéia), inclusive desinstalação geral, acondicionamento, proteção, transporte e guarda em local de segurança (determinado pela unidade).</t>
  </si>
  <si>
    <t>8.2.6</t>
  </si>
  <si>
    <t>Retirada de divisórias em painel dry-wall</t>
  </si>
  <si>
    <t>8.2.7</t>
  </si>
  <si>
    <t>04.04.030</t>
  </si>
  <si>
    <t>8.3</t>
  </si>
  <si>
    <t>TRANSPORTE E MOVIMENTAÇÃO, DENTRO E FORA DA OBRA</t>
  </si>
  <si>
    <t>8.3.1</t>
  </si>
  <si>
    <t>8.3.2</t>
  </si>
  <si>
    <t>8.3.3</t>
  </si>
  <si>
    <t>8.4</t>
  </si>
  <si>
    <t>ALVENARIA E ELEMENTO DIVISOR</t>
  </si>
  <si>
    <t>8.4.1</t>
  </si>
  <si>
    <t>14.02.040</t>
  </si>
  <si>
    <t>8.4.2</t>
  </si>
  <si>
    <t>14.04.210</t>
  </si>
  <si>
    <t>8.4.3</t>
  </si>
  <si>
    <t>8.4.4</t>
  </si>
  <si>
    <t>14.30.070</t>
  </si>
  <si>
    <t>8.4.5</t>
  </si>
  <si>
    <t>14.30.110</t>
  </si>
  <si>
    <t>8.4.6</t>
  </si>
  <si>
    <t>14.30.890</t>
  </si>
  <si>
    <t>8.5</t>
  </si>
  <si>
    <t>REVESTIMENTO EM MASSA</t>
  </si>
  <si>
    <t>8.5.1</t>
  </si>
  <si>
    <t>11.04.040</t>
  </si>
  <si>
    <t>8.5.2</t>
  </si>
  <si>
    <t>8.5.3</t>
  </si>
  <si>
    <t>8.5.4</t>
  </si>
  <si>
    <t>17.01.060</t>
  </si>
  <si>
    <t>8.5.5</t>
  </si>
  <si>
    <t>8.5.6</t>
  </si>
  <si>
    <t>8.5.7</t>
  </si>
  <si>
    <t>8.6</t>
  </si>
  <si>
    <t>REVESTIMENTO CERÂMICO E GRANILITE EM PLACAS</t>
  </si>
  <si>
    <t>8.6.1</t>
  </si>
  <si>
    <t>17.10.430</t>
  </si>
  <si>
    <t>8.6.2</t>
  </si>
  <si>
    <t>Rejuntamento de placas de granilite com cimento branco estrutural, juntas acima de 3 até 5 mm.</t>
  </si>
  <si>
    <t>8.6.3</t>
  </si>
  <si>
    <t>17.10.410</t>
  </si>
  <si>
    <t>8.6.4</t>
  </si>
  <si>
    <t>19.01.060</t>
  </si>
  <si>
    <t>8.6.5</t>
  </si>
  <si>
    <t>8.7</t>
  </si>
  <si>
    <t>REVESTIMENTOS SINTÉTICOS E METÁLICOS</t>
  </si>
  <si>
    <t>8.7.1</t>
  </si>
  <si>
    <t>21.03.010</t>
  </si>
  <si>
    <t>8.8</t>
  </si>
  <si>
    <t>FORRO</t>
  </si>
  <si>
    <t>8.8.1</t>
  </si>
  <si>
    <t>8.8.2</t>
  </si>
  <si>
    <t>22.20.090</t>
  </si>
  <si>
    <t>8.9</t>
  </si>
  <si>
    <t>ESQUADRIA, MARCENARIA E ELEMENTO EM MADEIRA</t>
  </si>
  <si>
    <t>8.9.1</t>
  </si>
  <si>
    <t>23.04.590</t>
  </si>
  <si>
    <t>8.9.2</t>
  </si>
  <si>
    <t>23.04.610</t>
  </si>
  <si>
    <t>8.9.3</t>
  </si>
  <si>
    <t>Porta em laminado fenólico melamínico com acabamento liso, batente metálico - 102 x 210 cm</t>
  </si>
  <si>
    <t>8.9.4</t>
  </si>
  <si>
    <t>Porta em laminado fenólico melamínico com acabamento liso, batente metálico - 160 x 210 cm - 2 folhas.</t>
  </si>
  <si>
    <t>8.9.5</t>
  </si>
  <si>
    <t>23.08.040</t>
  </si>
  <si>
    <t>8.9.6</t>
  </si>
  <si>
    <t>23.20.140</t>
  </si>
  <si>
    <t>8.9.7</t>
  </si>
  <si>
    <t>Encabeçamento de porta em perfil "U" com medidas de 35 x 10 x 10mm em aço inox escovado.</t>
  </si>
  <si>
    <t>8.9.8</t>
  </si>
  <si>
    <t>8.10</t>
  </si>
  <si>
    <t>ESQUADRIA, SERRALHERIA E ELEMENTO EM ALUMÍNIO</t>
  </si>
  <si>
    <t>8.10.1</t>
  </si>
  <si>
    <t>25.01.240</t>
  </si>
  <si>
    <t>8.10.2</t>
  </si>
  <si>
    <t>25.01.110</t>
  </si>
  <si>
    <t>8.11</t>
  </si>
  <si>
    <t>ESQUADRIA E ELEMENTO EM VIDRO</t>
  </si>
  <si>
    <t>8.11.1</t>
  </si>
  <si>
    <t>26.01.080</t>
  </si>
  <si>
    <t>8.11.2</t>
  </si>
  <si>
    <t>26.04.030</t>
  </si>
  <si>
    <t>8.12</t>
  </si>
  <si>
    <t>ESQUADRIA E ELEMENTO EM MATERIAL ESPECIAL</t>
  </si>
  <si>
    <t>8.12.1</t>
  </si>
  <si>
    <t>27.04.040</t>
  </si>
  <si>
    <t>8.13</t>
  </si>
  <si>
    <t>FERRAGEM COMPLEMENTAR PARA ESQUADRIAS</t>
  </si>
  <si>
    <t>8.13.1</t>
  </si>
  <si>
    <t>28.01.020</t>
  </si>
  <si>
    <t>8.13.2</t>
  </si>
  <si>
    <t>28.01.030</t>
  </si>
  <si>
    <t>8.13.3</t>
  </si>
  <si>
    <t>28.01.150</t>
  </si>
  <si>
    <t>8.13.4</t>
  </si>
  <si>
    <t>28.01.160</t>
  </si>
  <si>
    <t>8.14</t>
  </si>
  <si>
    <t>INSERTE METÁLICO</t>
  </si>
  <si>
    <t>8.14.1</t>
  </si>
  <si>
    <t>29.01.020</t>
  </si>
  <si>
    <t>8.14.2</t>
  </si>
  <si>
    <t>29.01.030</t>
  </si>
  <si>
    <t>8.14.3</t>
  </si>
  <si>
    <t>Cantoneira em aço inoxidável 1", chumbada em arestas vivas.</t>
  </si>
  <si>
    <t>8.15</t>
  </si>
  <si>
    <t>IMPERMEABILIZAÇÃO, PROTEÇÃO E JUNTA</t>
  </si>
  <si>
    <t>8.15.1</t>
  </si>
  <si>
    <t>32.11.210</t>
  </si>
  <si>
    <t>8.15.2</t>
  </si>
  <si>
    <t>32.11.240</t>
  </si>
  <si>
    <t/>
  </si>
  <si>
    <t>8.15.3</t>
  </si>
  <si>
    <t>32.17.040</t>
  </si>
  <si>
    <t>8.16</t>
  </si>
  <si>
    <t>8.16.1</t>
  </si>
  <si>
    <t>33.02.060</t>
  </si>
  <si>
    <t>8.16.2</t>
  </si>
  <si>
    <t>33.02.080</t>
  </si>
  <si>
    <t>8.16.3</t>
  </si>
  <si>
    <t>33.10.020</t>
  </si>
  <si>
    <t>8.16.4</t>
  </si>
  <si>
    <t>33.10.030</t>
  </si>
  <si>
    <t>8.16.5</t>
  </si>
  <si>
    <t>8.17</t>
  </si>
  <si>
    <t>QUADRO E PAINEL PARA ENERGIA ELÉTRICA E TELEFONIA</t>
  </si>
  <si>
    <t>8.17.1</t>
  </si>
  <si>
    <t>8.17.2</t>
  </si>
  <si>
    <t>8.18</t>
  </si>
  <si>
    <t>TUBULAÇÃO E CONDUTO PARA ENERGIA ELÉTRICA E TELEFONIA BÁSICA</t>
  </si>
  <si>
    <t>8.18.1</t>
  </si>
  <si>
    <t>38.01.040</t>
  </si>
  <si>
    <t>8.19</t>
  </si>
  <si>
    <t>CONDUTOR E ENFIAÇÃO DE ENERGIA ELÉTRICA, TELEFONIA, SOM E DADOS</t>
  </si>
  <si>
    <t>8.19.1</t>
  </si>
  <si>
    <t>39.02.010</t>
  </si>
  <si>
    <t>8.19.2</t>
  </si>
  <si>
    <t>39.02.016</t>
  </si>
  <si>
    <t>8.19.3</t>
  </si>
  <si>
    <t>39.12.520</t>
  </si>
  <si>
    <t>8.19.4</t>
  </si>
  <si>
    <t>39.11.090</t>
  </si>
  <si>
    <t>8.19.5</t>
  </si>
  <si>
    <t>39.18.100</t>
  </si>
  <si>
    <t>8.20</t>
  </si>
  <si>
    <t>DISTRIBUIÇÃO DE FORÇA E COMANDO DE ENERGIA ELÉTRICA E TELEFONIA</t>
  </si>
  <si>
    <t>8.20.1</t>
  </si>
  <si>
    <t>40.01.090</t>
  </si>
  <si>
    <t>8.20.2</t>
  </si>
  <si>
    <t>8.20.3</t>
  </si>
  <si>
    <t>40.04.090</t>
  </si>
  <si>
    <t>8.20.4</t>
  </si>
  <si>
    <t>40.04.096</t>
  </si>
  <si>
    <t>8.20.5</t>
  </si>
  <si>
    <t>8.20.6</t>
  </si>
  <si>
    <t>40.07.010</t>
  </si>
  <si>
    <t>8.20.7</t>
  </si>
  <si>
    <t>40.07.020</t>
  </si>
  <si>
    <t>8.20.8</t>
  </si>
  <si>
    <t>40.20.240</t>
  </si>
  <si>
    <t>8.20.9</t>
  </si>
  <si>
    <t>40.20.140</t>
  </si>
  <si>
    <t>8.21</t>
  </si>
  <si>
    <t>ILUMINAÇÃO</t>
  </si>
  <si>
    <t>8.21.1</t>
  </si>
  <si>
    <t>41.20.080</t>
  </si>
  <si>
    <t>8.21.2</t>
  </si>
  <si>
    <t>41.07.070</t>
  </si>
  <si>
    <t>8.21.3</t>
  </si>
  <si>
    <t>41.07.410</t>
  </si>
  <si>
    <t>8.21.4</t>
  </si>
  <si>
    <t>41.09.750</t>
  </si>
  <si>
    <t>8.21.5</t>
  </si>
  <si>
    <t>41.14.070</t>
  </si>
  <si>
    <t>8.21.6</t>
  </si>
  <si>
    <t>41.14.730</t>
  </si>
  <si>
    <t>8.21.7</t>
  </si>
  <si>
    <t>Recolocação de aparelhos elétricos (luminárias completas, tomadas e interruptores)</t>
  </si>
  <si>
    <t>8.22</t>
  </si>
  <si>
    <t>APARELHOS E METAIS SANITÁRIOS</t>
  </si>
  <si>
    <t>8.22.1</t>
  </si>
  <si>
    <t>44.01.050</t>
  </si>
  <si>
    <t>8.22.2</t>
  </si>
  <si>
    <t>44.01.240</t>
  </si>
  <si>
    <t>8.22.3</t>
  </si>
  <si>
    <t>44.01.360</t>
  </si>
  <si>
    <t>8.22.4</t>
  </si>
  <si>
    <t>44.02.060</t>
  </si>
  <si>
    <t>8.22.5</t>
  </si>
  <si>
    <t>44.02.200</t>
  </si>
  <si>
    <t>8.22.6</t>
  </si>
  <si>
    <t>44.03.020</t>
  </si>
  <si>
    <t>8.22.7</t>
  </si>
  <si>
    <t>44.03.080</t>
  </si>
  <si>
    <t>8.22.8</t>
  </si>
  <si>
    <t>44.03.370</t>
  </si>
  <si>
    <t>8.22.9</t>
  </si>
  <si>
    <t>44.03.310</t>
  </si>
  <si>
    <t>8.22.10</t>
  </si>
  <si>
    <t>44.03.920</t>
  </si>
  <si>
    <t>8.22.11</t>
  </si>
  <si>
    <t>44.03.470</t>
  </si>
  <si>
    <t>8.22.12</t>
  </si>
  <si>
    <t>44.03.500</t>
  </si>
  <si>
    <t>8.22.13</t>
  </si>
  <si>
    <t>44.03.825</t>
  </si>
  <si>
    <t>8.22.14</t>
  </si>
  <si>
    <t>44.06.400</t>
  </si>
  <si>
    <t>8.22.15</t>
  </si>
  <si>
    <t>44.06.360</t>
  </si>
  <si>
    <t>8.22.16</t>
  </si>
  <si>
    <t>44.20.220</t>
  </si>
  <si>
    <t>8.22.17</t>
  </si>
  <si>
    <t>44.20.200</t>
  </si>
  <si>
    <t>8.22.18</t>
  </si>
  <si>
    <t>44.20.620</t>
  </si>
  <si>
    <t>8.22.19</t>
  </si>
  <si>
    <t>44.20.640</t>
  </si>
  <si>
    <t>8.22.20</t>
  </si>
  <si>
    <t>44.20.100</t>
  </si>
  <si>
    <t>8.22.21</t>
  </si>
  <si>
    <t>44.20.280</t>
  </si>
  <si>
    <t>8.22.22</t>
  </si>
  <si>
    <t>47.01.180</t>
  </si>
  <si>
    <t>8.22.23</t>
  </si>
  <si>
    <t>47.01.190</t>
  </si>
  <si>
    <t>8.22.24</t>
  </si>
  <si>
    <t>47.02.020</t>
  </si>
  <si>
    <t>8.22.25</t>
  </si>
  <si>
    <t>47.02.050</t>
  </si>
  <si>
    <t>8.22.26</t>
  </si>
  <si>
    <t>43.02.100</t>
  </si>
  <si>
    <t>8.22.27</t>
  </si>
  <si>
    <t>47.04.180</t>
  </si>
  <si>
    <t>8.22.28</t>
  </si>
  <si>
    <t>Espurgadeira de aço inoxidável, inclusive acessórios.</t>
  </si>
  <si>
    <t>8.22.29</t>
  </si>
  <si>
    <t>47.01.030</t>
  </si>
  <si>
    <t>8.23</t>
  </si>
  <si>
    <t>TUBULAÇÃO E CONDUTORES PARA LÍQUIDOS E GASES</t>
  </si>
  <si>
    <t>8.23.1</t>
  </si>
  <si>
    <t>46.01.020</t>
  </si>
  <si>
    <t>8.23.2</t>
  </si>
  <si>
    <t>8.23.3</t>
  </si>
  <si>
    <t>46.02.010</t>
  </si>
  <si>
    <t>8.23.4</t>
  </si>
  <si>
    <t>46.02.060</t>
  </si>
  <si>
    <t>8.23.5</t>
  </si>
  <si>
    <t>46.10.020</t>
  </si>
  <si>
    <t>8.23.6</t>
  </si>
  <si>
    <t>46.10.050</t>
  </si>
  <si>
    <t>8.23.7</t>
  </si>
  <si>
    <t>49.01.030</t>
  </si>
  <si>
    <t>8.23.8</t>
  </si>
  <si>
    <t>49.04.010</t>
  </si>
  <si>
    <t>8.24</t>
  </si>
  <si>
    <t>EQUIPAMENTOS DE ESTERILIZAÇÃO</t>
  </si>
  <si>
    <t>8.24.1</t>
  </si>
  <si>
    <t>Reinstalação, Funcionamento e Testes de Equipamentos de Esterilização, marca Baumer (4 autoclaves, 2 termodesinfectoras, 3 secadoras de traquéias).</t>
  </si>
  <si>
    <t>9.0</t>
  </si>
  <si>
    <t>SISTEMA DE AR CONDICIONADO (C.M.E.)</t>
  </si>
  <si>
    <t>9.1</t>
  </si>
  <si>
    <t>9.1.1</t>
  </si>
  <si>
    <t>9.1.1.1</t>
  </si>
  <si>
    <t>9.1.1.2</t>
  </si>
  <si>
    <t>9.2</t>
  </si>
  <si>
    <t>9.2.1</t>
  </si>
  <si>
    <t>9.2.1.1</t>
  </si>
  <si>
    <t>Cotação</t>
  </si>
  <si>
    <t>Climatizador de ar tipo Self Contained - condensador remoto com descarga horizontal - 120.000 BTU/h - Completo conforme Memorial Descritivo</t>
  </si>
  <si>
    <t>9.2.1.2</t>
  </si>
  <si>
    <t>9.2.1.3</t>
  </si>
  <si>
    <t>61.14.050</t>
  </si>
  <si>
    <t>9.2.3</t>
  </si>
  <si>
    <t>9.2.3.1</t>
  </si>
  <si>
    <t>9.2.3.2</t>
  </si>
  <si>
    <t>9.2.3.3</t>
  </si>
  <si>
    <t>9.2.3.4</t>
  </si>
  <si>
    <t>9.2.3.5</t>
  </si>
  <si>
    <t>9.2.3.6</t>
  </si>
  <si>
    <t>9.2.4</t>
  </si>
  <si>
    <t>QUADRO ELÉTRICO DE ALIMENTAÇÃO DOS SELF´s + EX</t>
  </si>
  <si>
    <t>9.2.4.1</t>
  </si>
  <si>
    <t>9.2.4.2</t>
  </si>
  <si>
    <t>9.2.4.3</t>
  </si>
  <si>
    <t>9.2.4.4</t>
  </si>
  <si>
    <t>9.2.4.5</t>
  </si>
  <si>
    <t>9.2.4.6</t>
  </si>
  <si>
    <t>9.2.4.7</t>
  </si>
  <si>
    <t>9.2.4.8</t>
  </si>
  <si>
    <t>9.2.4.9</t>
  </si>
  <si>
    <t>9.2.4.10</t>
  </si>
  <si>
    <t>9.2.4.11</t>
  </si>
  <si>
    <t>9.2.4.12</t>
  </si>
  <si>
    <t>9.2.4.13</t>
  </si>
  <si>
    <t>9.2.4.14</t>
  </si>
  <si>
    <t>9.2.4.15</t>
  </si>
  <si>
    <t>9.2.4.16</t>
  </si>
  <si>
    <t>9.2.5</t>
  </si>
  <si>
    <t>QUADRO ELETRICO DE ALIMENTAÇÃO - CAIXA DE EXAUSTÃO</t>
  </si>
  <si>
    <t>9.2.5.1</t>
  </si>
  <si>
    <t>9.2.5.2</t>
  </si>
  <si>
    <t>9.2.5.3</t>
  </si>
  <si>
    <t>9.2.5.4</t>
  </si>
  <si>
    <t>9.2.5.5</t>
  </si>
  <si>
    <t>9.2.5.6</t>
  </si>
  <si>
    <t>37.20.190</t>
  </si>
  <si>
    <t>9.2.5.7</t>
  </si>
  <si>
    <t>9.2.5.8</t>
  </si>
  <si>
    <t>9.2.5.9</t>
  </si>
  <si>
    <t>9.2.5.10</t>
  </si>
  <si>
    <t>9.2.5.11</t>
  </si>
  <si>
    <t>9.2.5.12</t>
  </si>
  <si>
    <t>9.2.5.13</t>
  </si>
  <si>
    <t>9.2.5.14</t>
  </si>
  <si>
    <t>9.2.5.15</t>
  </si>
  <si>
    <t>9.2.5.16</t>
  </si>
  <si>
    <t>9.2.6</t>
  </si>
  <si>
    <t>9.2.6.1</t>
  </si>
  <si>
    <t>9.2.6.2</t>
  </si>
  <si>
    <t>9.2.6.3</t>
  </si>
  <si>
    <t>9.2.6.4</t>
  </si>
  <si>
    <t>39.21.010</t>
  </si>
  <si>
    <t>9.2.7</t>
  </si>
  <si>
    <t>9.2.7.1</t>
  </si>
  <si>
    <t>46.10.220</t>
  </si>
  <si>
    <t>9.2.7.2</t>
  </si>
  <si>
    <t>9.2.7.3</t>
  </si>
  <si>
    <t>9.2.7.4</t>
  </si>
  <si>
    <t>32.11.320</t>
  </si>
  <si>
    <t>9.2.8</t>
  </si>
  <si>
    <t>PAINEL DE CONTROLE REMOTO - SELF+CX EX</t>
  </si>
  <si>
    <t>9.2.8.1</t>
  </si>
  <si>
    <t>9.2.8.2</t>
  </si>
  <si>
    <t>9.2.8.3</t>
  </si>
  <si>
    <t>9.2.8.4</t>
  </si>
  <si>
    <t>9.2.8.5</t>
  </si>
  <si>
    <t>9.2.8.6</t>
  </si>
  <si>
    <t>9.2.8.7</t>
  </si>
  <si>
    <t>9.2.8.8</t>
  </si>
  <si>
    <t>9.2.8.9</t>
  </si>
  <si>
    <t>9.2.8.10</t>
  </si>
  <si>
    <t>9.2.8.11</t>
  </si>
  <si>
    <t>9.2.8.12</t>
  </si>
  <si>
    <t>9.2.8.13</t>
  </si>
  <si>
    <t>9.2.8.14</t>
  </si>
  <si>
    <t>61.10.400</t>
  </si>
  <si>
    <t>61.10.582</t>
  </si>
  <si>
    <t>61.10.583</t>
  </si>
  <si>
    <t>61.10.584</t>
  </si>
  <si>
    <t>9.3</t>
  </si>
  <si>
    <t>SINALIZAÇÃO E COMUNICAÇÃO VISUAL</t>
  </si>
  <si>
    <t>9.3.1</t>
  </si>
  <si>
    <t>97.02.190</t>
  </si>
  <si>
    <t>9.4</t>
  </si>
  <si>
    <t>LIMPEZA E ARREMATE</t>
  </si>
  <si>
    <t>9.4.1</t>
  </si>
  <si>
    <t xml:space="preserve">PREÇO TOTAL - MAT. E MÃO DE OBRA - SEM BDI </t>
  </si>
  <si>
    <t>BDI - MAT E MÃO DE OBRA</t>
  </si>
  <si>
    <t xml:space="preserve">PREÇO TOTAL DO EMPREENDIMENTO </t>
  </si>
  <si>
    <t>7.3.1</t>
  </si>
  <si>
    <t>7.4.1</t>
  </si>
  <si>
    <t>7.4.5</t>
  </si>
  <si>
    <t>9.2.2</t>
  </si>
  <si>
    <t>9.2.2.1</t>
  </si>
  <si>
    <t>9.2.2.2</t>
  </si>
  <si>
    <t>9.2.2.3</t>
  </si>
  <si>
    <t>9.2.2.4</t>
  </si>
  <si>
    <t>9.2.2.5</t>
  </si>
  <si>
    <t>9.2.2.6</t>
  </si>
  <si>
    <t>9.2.3.7</t>
  </si>
  <si>
    <t>9.2.3.8</t>
  </si>
  <si>
    <t>9.2.3.9</t>
  </si>
  <si>
    <t>9.2.3.10</t>
  </si>
  <si>
    <t>9.2.3.11</t>
  </si>
  <si>
    <t>9.2.3.12</t>
  </si>
  <si>
    <t>9.2.3.13</t>
  </si>
  <si>
    <t>9.2.3.14</t>
  </si>
  <si>
    <t>9.2.3.15</t>
  </si>
  <si>
    <t>9.2.3.16</t>
  </si>
  <si>
    <t>9.2.3.17</t>
  </si>
  <si>
    <t>9.2.3.18</t>
  </si>
  <si>
    <t>9.2.3.19</t>
  </si>
  <si>
    <t>9.2.3.20</t>
  </si>
  <si>
    <t>9.2.3.21</t>
  </si>
  <si>
    <t>9.2.3.22</t>
  </si>
  <si>
    <t>9.2.3.23</t>
  </si>
  <si>
    <t>9.2.3.24</t>
  </si>
  <si>
    <t>9.2.3.25</t>
  </si>
  <si>
    <t>9.2.3.26</t>
  </si>
  <si>
    <t>9.2.3.27</t>
  </si>
  <si>
    <t>9.2.5.17</t>
  </si>
  <si>
    <t>9.2.5.18</t>
  </si>
  <si>
    <t>9.2.5.19</t>
  </si>
  <si>
    <t>9.2.5.20</t>
  </si>
  <si>
    <t>9.2.5.21</t>
  </si>
  <si>
    <t>9.2.5.22</t>
  </si>
  <si>
    <t>9.2.5.23</t>
  </si>
  <si>
    <t>9.2.5.24</t>
  </si>
  <si>
    <t>9.2.5.25</t>
  </si>
  <si>
    <t>9.2.7.5</t>
  </si>
  <si>
    <t>9.2.7.6</t>
  </si>
  <si>
    <t>9.2.7.7</t>
  </si>
  <si>
    <t>9.2.7.8</t>
  </si>
  <si>
    <t>9.2.7.9</t>
  </si>
  <si>
    <t>9.2.7.10</t>
  </si>
  <si>
    <t>9.2.7.11</t>
  </si>
  <si>
    <t>9.2.7.12</t>
  </si>
  <si>
    <t>9.2.7.13</t>
  </si>
  <si>
    <t>9.2.7.14</t>
  </si>
  <si>
    <t>9.2.8.15</t>
  </si>
  <si>
    <t>9.2.8.16</t>
  </si>
  <si>
    <t>9.2.8.17</t>
  </si>
  <si>
    <t>9.2.8.18</t>
  </si>
  <si>
    <t>9.2.8.19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</si>
</sst>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  <numFmt numFmtId="165" formatCode="_(* #,##0.00_);_(* \(#,##0.00\);_(* &quot;-&quot;??_);_(@_)"/>
    <numFmt numFmtId="166" formatCode="#,##0.00_ ;\-#,##0.00\ "/>
    <numFmt numFmtId="167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SansSerif"/>
      <charset val="2"/>
    </font>
    <font>
      <sz val="10"/>
      <color rgb="FF000000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1" fillId="0" borderId="0">
      <alignment vertical="top"/>
    </xf>
    <xf numFmtId="0" fontId="12" fillId="0" borderId="0"/>
    <xf numFmtId="0" fontId="4" fillId="0" borderId="0"/>
    <xf numFmtId="0" fontId="11" fillId="0" borderId="0">
      <alignment vertical="top"/>
    </xf>
    <xf numFmtId="43" fontId="12" fillId="0" borderId="0" applyFont="0" applyFill="0" applyBorder="0" applyAlignment="0" applyProtection="0"/>
    <xf numFmtId="0" fontId="4" fillId="0" borderId="0"/>
    <xf numFmtId="0" fontId="11" fillId="0" borderId="0">
      <alignment vertical="top"/>
    </xf>
    <xf numFmtId="9" fontId="4" fillId="0" borderId="0" applyFont="0" applyFill="0" applyBorder="0" applyAlignment="0" applyProtection="0"/>
  </cellStyleXfs>
  <cellXfs count="19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2" xfId="3" applyFont="1" applyFill="1" applyBorder="1" applyAlignment="1" applyProtection="1">
      <alignment horizontal="left" vertical="center"/>
    </xf>
    <xf numFmtId="164" fontId="4" fillId="2" borderId="2" xfId="3" applyNumberFormat="1" applyFont="1" applyFill="1" applyBorder="1" applyAlignment="1" applyProtection="1">
      <alignment vertical="center"/>
    </xf>
    <xf numFmtId="164" fontId="4" fillId="2" borderId="2" xfId="3" applyNumberFormat="1" applyFont="1" applyFill="1" applyBorder="1" applyAlignment="1" applyProtection="1">
      <alignment horizontal="left" vertical="center"/>
    </xf>
    <xf numFmtId="4" fontId="4" fillId="2" borderId="2" xfId="4" applyNumberFormat="1" applyFont="1" applyFill="1" applyBorder="1" applyAlignment="1" applyProtection="1">
      <alignment horizontal="right" vertical="center"/>
    </xf>
    <xf numFmtId="43" fontId="5" fillId="2" borderId="2" xfId="4" applyNumberFormat="1" applyFont="1" applyFill="1" applyBorder="1" applyAlignment="1" applyProtection="1">
      <alignment horizontal="right" vertical="center"/>
    </xf>
    <xf numFmtId="4" fontId="4" fillId="2" borderId="3" xfId="4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4" fillId="2" borderId="0" xfId="3" applyFont="1" applyFill="1" applyBorder="1" applyAlignment="1" applyProtection="1">
      <alignment horizontal="left" vertical="center"/>
    </xf>
    <xf numFmtId="0" fontId="4" fillId="2" borderId="0" xfId="3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3" applyFont="1" applyFill="1" applyBorder="1" applyAlignment="1" applyProtection="1">
      <alignment horizontal="center" vertical="center"/>
    </xf>
    <xf numFmtId="4" fontId="4" fillId="2" borderId="0" xfId="3" applyNumberFormat="1" applyFont="1" applyFill="1" applyBorder="1" applyAlignment="1" applyProtection="1">
      <alignment horizontal="right" vertical="center"/>
    </xf>
    <xf numFmtId="43" fontId="5" fillId="2" borderId="0" xfId="3" applyNumberFormat="1" applyFont="1" applyFill="1" applyBorder="1" applyAlignment="1" applyProtection="1">
      <alignment horizontal="right" vertical="center"/>
    </xf>
    <xf numFmtId="0" fontId="4" fillId="2" borderId="5" xfId="3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4" fontId="8" fillId="2" borderId="0" xfId="3" applyNumberFormat="1" applyFont="1" applyFill="1" applyBorder="1" applyAlignment="1" applyProtection="1">
      <alignment vertical="center"/>
    </xf>
    <xf numFmtId="4" fontId="8" fillId="2" borderId="7" xfId="3" applyNumberFormat="1" applyFont="1" applyFill="1" applyBorder="1" applyAlignment="1" applyProtection="1">
      <alignment horizontal="left" vertical="center"/>
    </xf>
    <xf numFmtId="0" fontId="8" fillId="2" borderId="7" xfId="3" applyFont="1" applyFill="1" applyBorder="1" applyAlignment="1" applyProtection="1">
      <alignment horizontal="left" vertical="center"/>
    </xf>
    <xf numFmtId="4" fontId="8" fillId="2" borderId="7" xfId="4" applyNumberFormat="1" applyFont="1" applyFill="1" applyBorder="1" applyAlignment="1" applyProtection="1">
      <alignment horizontal="right" vertical="center"/>
    </xf>
    <xf numFmtId="43" fontId="9" fillId="2" borderId="7" xfId="4" applyNumberFormat="1" applyFont="1" applyFill="1" applyBorder="1" applyAlignment="1" applyProtection="1">
      <alignment horizontal="right" vertical="center"/>
    </xf>
    <xf numFmtId="4" fontId="8" fillId="2" borderId="8" xfId="4" applyNumberFormat="1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7" fillId="2" borderId="9" xfId="3" applyFont="1" applyFill="1" applyBorder="1" applyAlignment="1" applyProtection="1">
      <alignment horizontal="centerContinuous" vertical="center"/>
    </xf>
    <xf numFmtId="4" fontId="7" fillId="2" borderId="9" xfId="3" applyNumberFormat="1" applyFont="1" applyFill="1" applyBorder="1" applyAlignment="1" applyProtection="1">
      <alignment horizontal="center" vertical="center"/>
    </xf>
    <xf numFmtId="43" fontId="10" fillId="2" borderId="9" xfId="3" applyNumberFormat="1" applyFont="1" applyFill="1" applyBorder="1" applyAlignment="1" applyProtection="1">
      <alignment horizontal="center" vertical="center"/>
    </xf>
    <xf numFmtId="4" fontId="7" fillId="2" borderId="9" xfId="3" applyNumberFormat="1" applyFont="1" applyFill="1" applyBorder="1" applyAlignment="1" applyProtection="1">
      <alignment horizontal="centerContinuous" vertical="center"/>
    </xf>
    <xf numFmtId="0" fontId="7" fillId="2" borderId="10" xfId="3" applyFont="1" applyFill="1" applyBorder="1" applyAlignment="1" applyProtection="1">
      <alignment horizontal="center" vertical="center"/>
      <protection hidden="1"/>
    </xf>
    <xf numFmtId="0" fontId="7" fillId="2" borderId="10" xfId="3" applyFont="1" applyFill="1" applyBorder="1" applyAlignment="1" applyProtection="1">
      <alignment vertical="center"/>
      <protection hidden="1"/>
    </xf>
    <xf numFmtId="0" fontId="7" fillId="2" borderId="9" xfId="3" applyFont="1" applyFill="1" applyBorder="1" applyAlignment="1" applyProtection="1">
      <alignment horizontal="center" vertical="center" wrapText="1"/>
      <protection hidden="1"/>
    </xf>
    <xf numFmtId="0" fontId="7" fillId="2" borderId="9" xfId="3" applyFont="1" applyFill="1" applyBorder="1" applyAlignment="1" applyProtection="1">
      <alignment horizontal="center" vertical="center"/>
      <protection hidden="1"/>
    </xf>
    <xf numFmtId="4" fontId="7" fillId="2" borderId="9" xfId="4" applyNumberFormat="1" applyFont="1" applyFill="1" applyBorder="1" applyAlignment="1" applyProtection="1">
      <alignment horizontal="center" vertical="center"/>
      <protection hidden="1"/>
    </xf>
    <xf numFmtId="43" fontId="7" fillId="2" borderId="9" xfId="4" applyNumberFormat="1" applyFont="1" applyFill="1" applyBorder="1" applyAlignment="1" applyProtection="1">
      <alignment horizontal="center" vertical="center"/>
      <protection hidden="1"/>
    </xf>
    <xf numFmtId="49" fontId="7" fillId="3" borderId="9" xfId="0" applyNumberFormat="1" applyFont="1" applyFill="1" applyBorder="1" applyAlignment="1" applyProtection="1">
      <alignment horizontal="center" vertical="center"/>
      <protection locked="0"/>
    </xf>
    <xf numFmtId="49" fontId="7" fillId="3" borderId="9" xfId="0" applyNumberFormat="1" applyFont="1" applyFill="1" applyBorder="1" applyAlignment="1" applyProtection="1">
      <alignment horizontal="left" vertical="center"/>
      <protection locked="0"/>
    </xf>
    <xf numFmtId="0" fontId="7" fillId="3" borderId="9" xfId="3" applyFont="1" applyFill="1" applyBorder="1" applyAlignment="1" applyProtection="1">
      <alignment horizontal="center" vertical="center" wrapText="1"/>
      <protection locked="0"/>
    </xf>
    <xf numFmtId="4" fontId="7" fillId="3" borderId="9" xfId="3" applyNumberFormat="1" applyFont="1" applyFill="1" applyBorder="1" applyAlignment="1" applyProtection="1">
      <alignment horizontal="center" vertical="center"/>
      <protection locked="0"/>
    </xf>
    <xf numFmtId="4" fontId="7" fillId="3" borderId="9" xfId="3" applyNumberFormat="1" applyFont="1" applyFill="1" applyBorder="1" applyAlignment="1" applyProtection="1">
      <alignment horizontal="right" vertical="center"/>
      <protection locked="0"/>
    </xf>
    <xf numFmtId="43" fontId="10" fillId="3" borderId="9" xfId="3" applyNumberFormat="1" applyFont="1" applyFill="1" applyBorder="1" applyAlignment="1" applyProtection="1">
      <alignment horizontal="right" vertical="center"/>
      <protection locked="0"/>
    </xf>
    <xf numFmtId="166" fontId="7" fillId="3" borderId="9" xfId="3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7" fillId="4" borderId="9" xfId="0" applyNumberFormat="1" applyFont="1" applyFill="1" applyBorder="1" applyAlignment="1" applyProtection="1">
      <alignment horizontal="center" vertical="center"/>
      <protection locked="0"/>
    </xf>
    <xf numFmtId="49" fontId="7" fillId="4" borderId="9" xfId="0" applyNumberFormat="1" applyFont="1" applyFill="1" applyBorder="1" applyAlignment="1" applyProtection="1">
      <alignment horizontal="left" vertical="center"/>
      <protection locked="0"/>
    </xf>
    <xf numFmtId="4" fontId="7" fillId="4" borderId="9" xfId="3" applyNumberFormat="1" applyFont="1" applyFill="1" applyBorder="1" applyAlignment="1" applyProtection="1">
      <alignment vertical="center" wrapText="1"/>
      <protection locked="0"/>
    </xf>
    <xf numFmtId="4" fontId="7" fillId="4" borderId="9" xfId="3" applyNumberFormat="1" applyFont="1" applyFill="1" applyBorder="1" applyAlignment="1" applyProtection="1">
      <alignment horizontal="center" vertical="center"/>
      <protection locked="0"/>
    </xf>
    <xf numFmtId="4" fontId="7" fillId="4" borderId="9" xfId="3" applyNumberFormat="1" applyFont="1" applyFill="1" applyBorder="1" applyAlignment="1" applyProtection="1">
      <alignment horizontal="right" vertical="center"/>
      <protection locked="0"/>
    </xf>
    <xf numFmtId="43" fontId="10" fillId="4" borderId="9" xfId="3" applyNumberFormat="1" applyFont="1" applyFill="1" applyBorder="1" applyAlignment="1" applyProtection="1">
      <alignment horizontal="right" vertical="center"/>
      <protection locked="0"/>
    </xf>
    <xf numFmtId="166" fontId="7" fillId="4" borderId="9" xfId="3" applyNumberFormat="1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49" fontId="4" fillId="2" borderId="9" xfId="5" applyNumberFormat="1" applyFont="1" applyFill="1" applyBorder="1" applyAlignment="1">
      <alignment horizontal="left" vertical="center"/>
    </xf>
    <xf numFmtId="0" fontId="4" fillId="2" borderId="9" xfId="0" quotePrefix="1" applyFont="1" applyFill="1" applyBorder="1" applyAlignment="1">
      <alignment horizontal="left" vertical="center" wrapText="1"/>
    </xf>
    <xf numFmtId="0" fontId="4" fillId="2" borderId="9" xfId="0" quotePrefix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/>
      <protection locked="0"/>
    </xf>
    <xf numFmtId="43" fontId="4" fillId="2" borderId="9" xfId="0" quotePrefix="1" applyNumberFormat="1" applyFont="1" applyFill="1" applyBorder="1" applyAlignment="1">
      <alignment horizontal="right" vertical="center" wrapText="1"/>
    </xf>
    <xf numFmtId="166" fontId="4" fillId="2" borderId="9" xfId="1" applyNumberFormat="1" applyFont="1" applyFill="1" applyBorder="1" applyAlignment="1" applyProtection="1">
      <alignment horizontal="right" vertical="center"/>
      <protection locked="0"/>
    </xf>
    <xf numFmtId="0" fontId="4" fillId="5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/>
    </xf>
    <xf numFmtId="0" fontId="4" fillId="5" borderId="9" xfId="6" applyFont="1" applyFill="1" applyBorder="1" applyAlignment="1">
      <alignment horizontal="left" vertical="center" wrapText="1"/>
    </xf>
    <xf numFmtId="49" fontId="7" fillId="4" borderId="9" xfId="7" applyNumberFormat="1" applyFont="1" applyFill="1" applyBorder="1" applyAlignment="1" applyProtection="1">
      <alignment horizontal="center" vertical="center"/>
      <protection locked="0"/>
    </xf>
    <xf numFmtId="49" fontId="7" fillId="4" borderId="9" xfId="7" applyNumberFormat="1" applyFont="1" applyFill="1" applyBorder="1" applyAlignment="1" applyProtection="1">
      <alignment horizontal="left" vertical="center"/>
      <protection locked="0"/>
    </xf>
    <xf numFmtId="0" fontId="7" fillId="4" borderId="9" xfId="3" applyFont="1" applyFill="1" applyBorder="1" applyAlignment="1" applyProtection="1">
      <alignment horizontal="center" vertical="center" wrapText="1"/>
      <protection locked="0"/>
    </xf>
    <xf numFmtId="0" fontId="7" fillId="4" borderId="9" xfId="3" applyFont="1" applyFill="1" applyBorder="1" applyAlignment="1" applyProtection="1">
      <alignment vertical="center" wrapText="1"/>
      <protection locked="0"/>
    </xf>
    <xf numFmtId="0" fontId="7" fillId="4" borderId="9" xfId="3" applyFont="1" applyFill="1" applyBorder="1" applyAlignment="1" applyProtection="1">
      <alignment horizontal="right" vertical="center" wrapText="1"/>
      <protection locked="0"/>
    </xf>
    <xf numFmtId="43" fontId="10" fillId="4" borderId="9" xfId="3" applyNumberFormat="1" applyFont="1" applyFill="1" applyBorder="1" applyAlignment="1" applyProtection="1">
      <alignment horizontal="right" vertical="center" wrapText="1"/>
      <protection locked="0"/>
    </xf>
    <xf numFmtId="0" fontId="7" fillId="4" borderId="10" xfId="3" applyFont="1" applyFill="1" applyBorder="1" applyAlignment="1" applyProtection="1">
      <alignment horizontal="right" vertical="center" wrapText="1"/>
      <protection locked="0"/>
    </xf>
    <xf numFmtId="0" fontId="3" fillId="6" borderId="0" xfId="0" applyFont="1" applyFill="1" applyAlignment="1" applyProtection="1">
      <alignment vertical="center"/>
      <protection locked="0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9" xfId="8" applyNumberFormat="1" applyFont="1" applyFill="1" applyBorder="1" applyAlignment="1">
      <alignment horizontal="left" vertical="center"/>
    </xf>
    <xf numFmtId="4" fontId="4" fillId="2" borderId="11" xfId="1" applyNumberFormat="1" applyFont="1" applyFill="1" applyBorder="1" applyAlignment="1" applyProtection="1">
      <alignment horizontal="right" vertical="center"/>
      <protection locked="0"/>
    </xf>
    <xf numFmtId="0" fontId="4" fillId="2" borderId="12" xfId="0" quotePrefix="1" applyFont="1" applyFill="1" applyBorder="1" applyAlignment="1">
      <alignment horizontal="center" vertical="center" wrapText="1"/>
    </xf>
    <xf numFmtId="43" fontId="4" fillId="2" borderId="13" xfId="0" quotePrefix="1" applyNumberFormat="1" applyFont="1" applyFill="1" applyBorder="1" applyAlignment="1">
      <alignment horizontal="right" vertical="center" wrapText="1"/>
    </xf>
    <xf numFmtId="0" fontId="11" fillId="5" borderId="0" xfId="6" applyFont="1" applyFill="1" applyBorder="1" applyAlignment="1">
      <alignment horizontal="left" vertical="center" wrapText="1"/>
    </xf>
    <xf numFmtId="4" fontId="4" fillId="2" borderId="10" xfId="1" applyNumberFormat="1" applyFont="1" applyFill="1" applyBorder="1" applyAlignment="1" applyProtection="1">
      <alignment horizontal="right" vertical="center"/>
      <protection locked="0"/>
    </xf>
    <xf numFmtId="0" fontId="7" fillId="4" borderId="11" xfId="3" applyFont="1" applyFill="1" applyBorder="1" applyAlignment="1" applyProtection="1">
      <alignment horizontal="right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43" fontId="4" fillId="5" borderId="9" xfId="9" applyNumberFormat="1" applyFont="1" applyFill="1" applyBorder="1" applyAlignment="1">
      <alignment horizontal="right" vertical="center" wrapText="1"/>
    </xf>
    <xf numFmtId="4" fontId="4" fillId="2" borderId="14" xfId="1" applyNumberFormat="1" applyFont="1" applyFill="1" applyBorder="1" applyAlignment="1" applyProtection="1">
      <alignment horizontal="right" vertical="center"/>
      <protection locked="0"/>
    </xf>
    <xf numFmtId="4" fontId="7" fillId="3" borderId="10" xfId="3" applyNumberFormat="1" applyFont="1" applyFill="1" applyBorder="1" applyAlignment="1" applyProtection="1">
      <alignment horizontal="right" vertical="center"/>
      <protection locked="0"/>
    </xf>
    <xf numFmtId="0" fontId="11" fillId="2" borderId="9" xfId="6" applyFont="1" applyFill="1" applyBorder="1" applyAlignment="1">
      <alignment horizontal="left" vertical="top" wrapText="1"/>
    </xf>
    <xf numFmtId="0" fontId="11" fillId="5" borderId="9" xfId="6" applyFont="1" applyFill="1" applyBorder="1" applyAlignment="1">
      <alignment horizontal="left" vertical="center" wrapText="1"/>
    </xf>
    <xf numFmtId="0" fontId="11" fillId="2" borderId="9" xfId="6" applyFont="1" applyFill="1" applyBorder="1" applyAlignment="1">
      <alignment horizontal="left" vertical="center" wrapText="1"/>
    </xf>
    <xf numFmtId="0" fontId="11" fillId="2" borderId="9" xfId="6" applyFont="1" applyFill="1" applyBorder="1" applyAlignment="1">
      <alignment horizontal="center" vertical="center" wrapText="1"/>
    </xf>
    <xf numFmtId="0" fontId="11" fillId="5" borderId="9" xfId="6" applyFont="1" applyFill="1" applyBorder="1" applyAlignment="1">
      <alignment horizontal="center" vertical="center" wrapText="1"/>
    </xf>
    <xf numFmtId="4" fontId="7" fillId="4" borderId="10" xfId="3" applyNumberFormat="1" applyFont="1" applyFill="1" applyBorder="1" applyAlignment="1" applyProtection="1">
      <alignment horizontal="right" vertical="center"/>
      <protection locked="0"/>
    </xf>
    <xf numFmtId="4" fontId="7" fillId="4" borderId="11" xfId="3" applyNumberFormat="1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4" fillId="2" borderId="9" xfId="10" applyNumberFormat="1" applyFont="1" applyFill="1" applyBorder="1" applyAlignment="1" applyProtection="1">
      <alignment horizontal="left" vertical="center" wrapText="1"/>
      <protection locked="0"/>
    </xf>
    <xf numFmtId="49" fontId="4" fillId="2" borderId="9" xfId="11" applyNumberFormat="1" applyFont="1" applyFill="1" applyBorder="1" applyAlignment="1">
      <alignment horizontal="left" vertical="center"/>
    </xf>
    <xf numFmtId="167" fontId="4" fillId="2" borderId="9" xfId="1" applyNumberFormat="1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>
      <alignment vertical="center"/>
    </xf>
    <xf numFmtId="0" fontId="11" fillId="5" borderId="9" xfId="3" applyFont="1" applyFill="1" applyBorder="1" applyAlignment="1">
      <alignment horizontal="left" vertical="center" wrapText="1"/>
    </xf>
    <xf numFmtId="0" fontId="14" fillId="5" borderId="9" xfId="3" applyFont="1" applyFill="1" applyBorder="1" applyAlignment="1">
      <alignment horizontal="left" vertical="center" wrapText="1"/>
    </xf>
    <xf numFmtId="0" fontId="4" fillId="2" borderId="9" xfId="0" quotePrefix="1" applyFont="1" applyFill="1" applyBorder="1" applyAlignment="1">
      <alignment horizontal="right" vertical="center" wrapText="1"/>
    </xf>
    <xf numFmtId="0" fontId="4" fillId="2" borderId="12" xfId="0" quotePrefix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 wrapText="1"/>
    </xf>
    <xf numFmtId="165" fontId="4" fillId="2" borderId="9" xfId="4" applyFont="1" applyFill="1" applyBorder="1" applyAlignment="1">
      <alignment horizontal="right" vertical="center" wrapText="1"/>
    </xf>
    <xf numFmtId="43" fontId="4" fillId="2" borderId="13" xfId="0" quotePrefix="1" applyNumberFormat="1" applyFont="1" applyFill="1" applyBorder="1" applyAlignment="1">
      <alignment vertical="center" wrapText="1"/>
    </xf>
    <xf numFmtId="43" fontId="11" fillId="5" borderId="9" xfId="9" applyNumberFormat="1" applyFont="1" applyFill="1" applyBorder="1" applyAlignment="1">
      <alignment horizontal="right" vertical="center" wrapText="1"/>
    </xf>
    <xf numFmtId="43" fontId="11" fillId="5" borderId="9" xfId="9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center" vertical="center" wrapText="1"/>
    </xf>
    <xf numFmtId="43" fontId="11" fillId="2" borderId="9" xfId="0" applyNumberFormat="1" applyFont="1" applyFill="1" applyBorder="1" applyAlignment="1">
      <alignment vertical="center" wrapText="1"/>
    </xf>
    <xf numFmtId="0" fontId="3" fillId="6" borderId="0" xfId="0" applyFont="1" applyFill="1" applyAlignment="1">
      <alignment vertical="center"/>
    </xf>
    <xf numFmtId="0" fontId="11" fillId="7" borderId="9" xfId="6" applyFont="1" applyFill="1" applyBorder="1" applyAlignment="1">
      <alignment horizontal="left" vertical="center" wrapText="1"/>
    </xf>
    <xf numFmtId="0" fontId="11" fillId="7" borderId="9" xfId="6" applyFont="1" applyFill="1" applyBorder="1" applyAlignment="1">
      <alignment horizontal="center" vertical="center" wrapText="1"/>
    </xf>
    <xf numFmtId="43" fontId="11" fillId="7" borderId="9" xfId="9" applyFont="1" applyFill="1" applyBorder="1" applyAlignment="1">
      <alignment horizontal="right" vertical="center" wrapText="1"/>
    </xf>
    <xf numFmtId="165" fontId="11" fillId="2" borderId="9" xfId="4" applyFont="1" applyFill="1" applyBorder="1" applyAlignment="1">
      <alignment horizontal="right" vertical="center" wrapText="1"/>
    </xf>
    <xf numFmtId="43" fontId="4" fillId="2" borderId="9" xfId="0" quotePrefix="1" applyNumberFormat="1" applyFont="1" applyFill="1" applyBorder="1" applyAlignment="1">
      <alignment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center" vertical="center" wrapText="1"/>
    </xf>
    <xf numFmtId="165" fontId="11" fillId="5" borderId="9" xfId="4" applyFont="1" applyFill="1" applyBorder="1" applyAlignment="1">
      <alignment horizontal="right" vertical="center" wrapText="1"/>
    </xf>
    <xf numFmtId="0" fontId="4" fillId="2" borderId="9" xfId="6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49" fontId="4" fillId="4" borderId="9" xfId="5" applyNumberFormat="1" applyFont="1" applyFill="1" applyBorder="1" applyAlignment="1">
      <alignment horizontal="left" vertical="center"/>
    </xf>
    <xf numFmtId="0" fontId="4" fillId="4" borderId="9" xfId="0" quotePrefix="1" applyFont="1" applyFill="1" applyBorder="1" applyAlignment="1">
      <alignment horizontal="left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4" fontId="4" fillId="4" borderId="9" xfId="1" applyNumberFormat="1" applyFont="1" applyFill="1" applyBorder="1" applyAlignment="1" applyProtection="1">
      <alignment horizontal="right" vertical="center"/>
      <protection locked="0"/>
    </xf>
    <xf numFmtId="43" fontId="4" fillId="4" borderId="9" xfId="0" quotePrefix="1" applyNumberFormat="1" applyFont="1" applyFill="1" applyBorder="1" applyAlignment="1">
      <alignment horizontal="right" vertical="center" wrapText="1"/>
    </xf>
    <xf numFmtId="166" fontId="4" fillId="4" borderId="9" xfId="1" applyNumberFormat="1" applyFont="1" applyFill="1" applyBorder="1" applyAlignment="1" applyProtection="1">
      <alignment horizontal="right" vertical="center"/>
      <protection locked="0"/>
    </xf>
    <xf numFmtId="49" fontId="7" fillId="3" borderId="9" xfId="7" applyNumberFormat="1" applyFont="1" applyFill="1" applyBorder="1" applyAlignment="1" applyProtection="1">
      <alignment horizontal="center" vertical="center"/>
      <protection locked="0"/>
    </xf>
    <xf numFmtId="49" fontId="7" fillId="3" borderId="9" xfId="7" applyNumberFormat="1" applyFont="1" applyFill="1" applyBorder="1" applyAlignment="1" applyProtection="1">
      <alignment horizontal="left" vertical="center"/>
      <protection locked="0"/>
    </xf>
    <xf numFmtId="4" fontId="7" fillId="3" borderId="9" xfId="3" applyNumberFormat="1" applyFont="1" applyFill="1" applyBorder="1" applyAlignment="1" applyProtection="1">
      <alignment vertical="center" wrapText="1"/>
      <protection locked="0"/>
    </xf>
    <xf numFmtId="166" fontId="7" fillId="3" borderId="12" xfId="3" applyNumberFormat="1" applyFont="1" applyFill="1" applyBorder="1" applyAlignment="1" applyProtection="1">
      <alignment horizontal="right" vertical="center"/>
      <protection locked="0"/>
    </xf>
    <xf numFmtId="4" fontId="10" fillId="2" borderId="0" xfId="3" applyNumberFormat="1" applyFont="1" applyFill="1" applyBorder="1" applyAlignment="1" applyProtection="1">
      <alignment horizontal="right" vertical="center"/>
      <protection locked="0"/>
    </xf>
    <xf numFmtId="0" fontId="7" fillId="8" borderId="9" xfId="0" applyFont="1" applyFill="1" applyBorder="1" applyAlignment="1">
      <alignment horizontal="center" vertical="center"/>
    </xf>
    <xf numFmtId="49" fontId="15" fillId="8" borderId="9" xfId="0" applyNumberFormat="1" applyFont="1" applyFill="1" applyBorder="1" applyAlignment="1">
      <alignment horizontal="left" vertical="center"/>
    </xf>
    <xf numFmtId="0" fontId="7" fillId="8" borderId="9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horizontal="center" vertical="center" wrapText="1"/>
    </xf>
    <xf numFmtId="4" fontId="4" fillId="8" borderId="9" xfId="0" applyNumberFormat="1" applyFont="1" applyFill="1" applyBorder="1" applyAlignment="1">
      <alignment horizontal="right" vertical="center"/>
    </xf>
    <xf numFmtId="43" fontId="4" fillId="8" borderId="9" xfId="2" applyNumberFormat="1" applyFont="1" applyFill="1" applyBorder="1" applyAlignment="1">
      <alignment vertical="center"/>
    </xf>
    <xf numFmtId="43" fontId="7" fillId="8" borderId="9" xfId="2" applyNumberFormat="1" applyFont="1" applyFill="1" applyBorder="1" applyAlignment="1">
      <alignment horizontal="right" vertical="center"/>
    </xf>
    <xf numFmtId="49" fontId="4" fillId="2" borderId="9" xfId="7" applyNumberFormat="1" applyFont="1" applyFill="1" applyBorder="1" applyAlignment="1" applyProtection="1">
      <alignment horizontal="center" vertical="center"/>
      <protection locked="0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4" fontId="4" fillId="2" borderId="9" xfId="0" applyNumberFormat="1" applyFont="1" applyFill="1" applyBorder="1" applyAlignment="1" applyProtection="1">
      <alignment horizontal="right" vertical="center"/>
      <protection locked="0"/>
    </xf>
    <xf numFmtId="43" fontId="4" fillId="2" borderId="9" xfId="0" applyNumberFormat="1" applyFont="1" applyFill="1" applyBorder="1" applyAlignment="1">
      <alignment horizontal="right" vertical="center" wrapText="1"/>
    </xf>
    <xf numFmtId="43" fontId="4" fillId="2" borderId="9" xfId="2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43" fontId="4" fillId="2" borderId="12" xfId="2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 applyBorder="1" applyAlignment="1">
      <alignment vertical="center"/>
    </xf>
    <xf numFmtId="49" fontId="7" fillId="2" borderId="9" xfId="7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43" fontId="4" fillId="2" borderId="9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4" fillId="2" borderId="9" xfId="0" quotePrefix="1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center" vertical="center"/>
    </xf>
    <xf numFmtId="49" fontId="15" fillId="9" borderId="9" xfId="0" applyNumberFormat="1" applyFont="1" applyFill="1" applyBorder="1" applyAlignment="1">
      <alignment horizontal="left" vertical="center"/>
    </xf>
    <xf numFmtId="0" fontId="7" fillId="9" borderId="9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horizontal="center" vertical="center" wrapText="1"/>
    </xf>
    <xf numFmtId="4" fontId="4" fillId="9" borderId="9" xfId="0" applyNumberFormat="1" applyFont="1" applyFill="1" applyBorder="1" applyAlignment="1">
      <alignment horizontal="right" vertical="center"/>
    </xf>
    <xf numFmtId="43" fontId="4" fillId="9" borderId="9" xfId="2" applyNumberFormat="1" applyFont="1" applyFill="1" applyBorder="1" applyAlignment="1">
      <alignment vertical="center"/>
    </xf>
    <xf numFmtId="43" fontId="7" fillId="9" borderId="9" xfId="2" applyNumberFormat="1" applyFont="1" applyFill="1" applyBorder="1" applyAlignment="1">
      <alignment horizontal="right" vertical="center"/>
    </xf>
    <xf numFmtId="4" fontId="7" fillId="4" borderId="9" xfId="6" applyNumberFormat="1" applyFont="1" applyFill="1" applyBorder="1" applyAlignment="1" applyProtection="1">
      <alignment vertical="center" wrapText="1"/>
      <protection locked="0"/>
    </xf>
    <xf numFmtId="4" fontId="7" fillId="4" borderId="9" xfId="6" applyNumberFormat="1" applyFont="1" applyFill="1" applyBorder="1" applyAlignment="1" applyProtection="1">
      <alignment horizontal="right" vertical="center"/>
      <protection locked="0"/>
    </xf>
    <xf numFmtId="43" fontId="7" fillId="4" borderId="9" xfId="6" applyNumberFormat="1" applyFont="1" applyFill="1" applyBorder="1" applyAlignment="1" applyProtection="1">
      <alignment horizontal="right" vertical="center"/>
      <protection locked="0"/>
    </xf>
    <xf numFmtId="0" fontId="7" fillId="4" borderId="9" xfId="6" applyFont="1" applyFill="1" applyBorder="1" applyAlignment="1" applyProtection="1">
      <alignment vertical="center" wrapText="1"/>
      <protection locked="0"/>
    </xf>
    <xf numFmtId="0" fontId="7" fillId="4" borderId="9" xfId="6" applyFont="1" applyFill="1" applyBorder="1" applyAlignment="1" applyProtection="1">
      <alignment horizontal="right" vertical="center" wrapText="1"/>
      <protection locked="0"/>
    </xf>
    <xf numFmtId="43" fontId="7" fillId="4" borderId="9" xfId="6" applyNumberFormat="1" applyFont="1" applyFill="1" applyBorder="1" applyAlignment="1" applyProtection="1">
      <alignment horizontal="right" vertical="center" wrapText="1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9" xfId="0" applyNumberFormat="1" applyFont="1" applyFill="1" applyBorder="1" applyAlignment="1">
      <alignment horizontal="right" vertical="center" shrinkToFit="1"/>
    </xf>
    <xf numFmtId="49" fontId="7" fillId="2" borderId="1" xfId="3" applyNumberFormat="1" applyFont="1" applyFill="1" applyBorder="1" applyAlignment="1" applyProtection="1">
      <alignment vertical="center"/>
      <protection locked="0"/>
    </xf>
    <xf numFmtId="0" fontId="7" fillId="2" borderId="2" xfId="3" applyFont="1" applyFill="1" applyBorder="1" applyAlignment="1" applyProtection="1">
      <alignment vertical="center"/>
      <protection locked="0"/>
    </xf>
    <xf numFmtId="0" fontId="7" fillId="2" borderId="2" xfId="3" applyFont="1" applyFill="1" applyBorder="1" applyAlignment="1" applyProtection="1">
      <alignment vertical="center" wrapText="1"/>
      <protection locked="0"/>
    </xf>
    <xf numFmtId="0" fontId="7" fillId="2" borderId="2" xfId="3" applyFont="1" applyFill="1" applyBorder="1" applyAlignment="1" applyProtection="1">
      <alignment horizontal="center" vertical="center"/>
      <protection locked="0"/>
    </xf>
    <xf numFmtId="4" fontId="7" fillId="2" borderId="2" xfId="3" applyNumberFormat="1" applyFont="1" applyFill="1" applyBorder="1" applyAlignment="1" applyProtection="1">
      <alignment horizontal="right" vertical="center"/>
      <protection locked="0"/>
    </xf>
    <xf numFmtId="43" fontId="10" fillId="2" borderId="3" xfId="3" applyNumberFormat="1" applyFont="1" applyFill="1" applyBorder="1" applyAlignment="1" applyProtection="1">
      <alignment horizontal="right" vertical="center"/>
      <protection locked="0"/>
    </xf>
    <xf numFmtId="166" fontId="7" fillId="2" borderId="9" xfId="3" applyNumberFormat="1" applyFont="1" applyFill="1" applyBorder="1" applyAlignment="1" applyProtection="1">
      <alignment horizontal="right" vertical="center"/>
      <protection locked="0"/>
    </xf>
    <xf numFmtId="10" fontId="7" fillId="2" borderId="11" xfId="12" applyNumberFormat="1" applyFont="1" applyFill="1" applyBorder="1" applyAlignment="1" applyProtection="1">
      <alignment horizontal="center" vertical="center"/>
      <protection locked="0"/>
    </xf>
    <xf numFmtId="49" fontId="7" fillId="2" borderId="12" xfId="3" quotePrefix="1" applyNumberFormat="1" applyFont="1" applyFill="1" applyBorder="1" applyAlignment="1" applyProtection="1">
      <alignment vertical="center"/>
      <protection locked="0"/>
    </xf>
    <xf numFmtId="49" fontId="7" fillId="2" borderId="15" xfId="3" quotePrefix="1" applyNumberFormat="1" applyFont="1" applyFill="1" applyBorder="1" applyAlignment="1" applyProtection="1">
      <alignment vertical="center"/>
      <protection locked="0"/>
    </xf>
    <xf numFmtId="0" fontId="7" fillId="2" borderId="15" xfId="3" applyFont="1" applyFill="1" applyBorder="1" applyAlignment="1" applyProtection="1">
      <alignment vertical="center" wrapText="1"/>
      <protection locked="0"/>
    </xf>
    <xf numFmtId="0" fontId="7" fillId="2" borderId="15" xfId="3" quotePrefix="1" applyFont="1" applyFill="1" applyBorder="1" applyAlignment="1" applyProtection="1">
      <alignment horizontal="center" vertical="center"/>
      <protection locked="0"/>
    </xf>
    <xf numFmtId="165" fontId="7" fillId="2" borderId="15" xfId="4" applyFont="1" applyFill="1" applyBorder="1" applyAlignment="1" applyProtection="1">
      <alignment horizontal="right" vertical="center"/>
      <protection locked="0"/>
    </xf>
    <xf numFmtId="43" fontId="10" fillId="2" borderId="13" xfId="4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right" vertical="center"/>
    </xf>
    <xf numFmtId="43" fontId="2" fillId="2" borderId="0" xfId="0" applyNumberFormat="1" applyFont="1" applyFill="1" applyAlignment="1">
      <alignment horizontal="right" vertical="center"/>
    </xf>
    <xf numFmtId="4" fontId="3" fillId="2" borderId="0" xfId="0" applyNumberFormat="1" applyFont="1" applyFill="1" applyAlignment="1">
      <alignment vertical="center"/>
    </xf>
    <xf numFmtId="0" fontId="7" fillId="2" borderId="0" xfId="3" applyFont="1" applyFill="1" applyBorder="1" applyAlignment="1" applyProtection="1">
      <alignment horizontal="left" vertical="center" wrapText="1"/>
      <protection locked="0"/>
    </xf>
    <xf numFmtId="0" fontId="7" fillId="2" borderId="5" xfId="3" applyFont="1" applyFill="1" applyBorder="1" applyAlignment="1" applyProtection="1">
      <alignment horizontal="left" vertical="center" wrapText="1"/>
      <protection locked="0"/>
    </xf>
    <xf numFmtId="0" fontId="4" fillId="2" borderId="0" xfId="3" applyFont="1" applyFill="1" applyBorder="1" applyAlignment="1" applyProtection="1">
      <alignment horizontal="left" vertical="center"/>
      <protection locked="0"/>
    </xf>
    <xf numFmtId="0" fontId="4" fillId="2" borderId="5" xfId="3" applyFont="1" applyFill="1" applyBorder="1" applyAlignment="1" applyProtection="1">
      <alignment horizontal="left" vertical="center"/>
      <protection locked="0"/>
    </xf>
  </cellXfs>
  <cellStyles count="13">
    <cellStyle name="Estilo 1" xfId="10"/>
    <cellStyle name="Moeda" xfId="2" builtinId="4"/>
    <cellStyle name="Normal" xfId="0" builtinId="0"/>
    <cellStyle name="Normal 2" xfId="3"/>
    <cellStyle name="Normal 2 2" xfId="6"/>
    <cellStyle name="Normal_boletim 159" xfId="8"/>
    <cellStyle name="Normal_boletim 159_PL.ETEC ASSIS-amelia1" xfId="5"/>
    <cellStyle name="Normal_Boletim 160_COM desoneracao" xfId="11"/>
    <cellStyle name="Normal_titulos" xfId="7"/>
    <cellStyle name="Porcentagem 2" xfId="12"/>
    <cellStyle name="Vírgula" xfId="1" builtinId="3"/>
    <cellStyle name="Vírgula 2" xfId="4"/>
    <cellStyle name="Vírgula 2 2" xfId="9"/>
  </cellStyles>
  <dxfs count="1043"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61576</xdr:colOff>
      <xdr:row>1</xdr:row>
      <xdr:rowOff>64464</xdr:rowOff>
    </xdr:from>
    <xdr:to>
      <xdr:col>1</xdr:col>
      <xdr:colOff>638580</xdr:colOff>
      <xdr:row>3</xdr:row>
      <xdr:rowOff>22129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76" y="140664"/>
          <a:ext cx="1234229" cy="63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santos/Desktop/PL.DET_AC+CME_175_R5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GA/DTE/HOSPITAIS/H-014%20MANDAQUI/CME%202018/Or&#231;amentos/Or&#231;amento%20Final/Reforma%20CME%20-%20EXISTENTE_PROVIS&#211;RIO%20e%20AR_CONDICIONADO%20CPOS%20175_Re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PL.Detalhada"/>
      <sheetName val="Comp"/>
      <sheetName val="Cot"/>
      <sheetName val="Cremalheira"/>
      <sheetName val="Insumos"/>
      <sheetName val="Resumo"/>
      <sheetName val="Crono"/>
      <sheetName val="Adm Local"/>
    </sheetNames>
    <sheetDataSet>
      <sheetData sheetId="0">
        <row r="2">
          <cell r="C2" t="str">
            <v>CPOS - COMPANHIA PAULISTA DE OBRAS E SERVIÇOS</v>
          </cell>
        </row>
        <row r="3">
          <cell r="C3" t="str">
            <v>BOLETIM REFERENCIAL DE CUSTOS - TABELA DE SERVIÇOS</v>
          </cell>
        </row>
        <row r="4">
          <cell r="C4" t="str">
            <v>SEM DESONERAÇÃO (ONERADO)</v>
          </cell>
        </row>
        <row r="5">
          <cell r="G5" t="str">
            <v>VERSÃO 175</v>
          </cell>
        </row>
        <row r="6">
          <cell r="G6" t="str">
            <v>Vigência: a partir de 01/03/19</v>
          </cell>
        </row>
        <row r="7">
          <cell r="D7" t="str">
            <v>BDI : 0,00 %</v>
          </cell>
          <cell r="G7" t="str">
            <v>L.S.: 126,72 %</v>
          </cell>
        </row>
        <row r="8">
          <cell r="A8" t="str">
            <v>Referência</v>
          </cell>
          <cell r="B8" t="str">
            <v xml:space="preserve"> Descrição</v>
          </cell>
          <cell r="D8" t="str">
            <v>Un</v>
          </cell>
          <cell r="E8" t="str">
            <v>Material</v>
          </cell>
          <cell r="F8" t="str">
            <v>Mão de Obra</v>
          </cell>
          <cell r="G8" t="str">
            <v>Custo Total</v>
          </cell>
        </row>
        <row r="9">
          <cell r="A9" t="str">
            <v>01</v>
          </cell>
          <cell r="B9" t="str">
            <v>SERVIÇO TÉCNICO ESPECIALIZADO</v>
          </cell>
        </row>
        <row r="10">
          <cell r="A10" t="str">
            <v>01.02</v>
          </cell>
          <cell r="B10" t="str">
            <v>Parecer técnico</v>
          </cell>
        </row>
        <row r="11">
          <cell r="A11" t="str">
            <v>01.02.071</v>
          </cell>
          <cell r="C11" t="str">
            <v>Parecer técnico de fundações, contenções e recomendações gerais, para empreendimentos com área construída até 1.000 m²</v>
          </cell>
          <cell r="D11" t="str">
            <v>un</v>
          </cell>
          <cell r="E11">
            <v>0</v>
          </cell>
          <cell r="F11">
            <v>4649.13</v>
          </cell>
          <cell r="G11">
            <v>4649.13</v>
          </cell>
        </row>
        <row r="12">
          <cell r="A12" t="str">
            <v>01.02.081</v>
          </cell>
          <cell r="C12" t="str">
            <v>Parecer técnico de fundações, contenções e recomendações gerais, para empreendimentos com área construída de 1.001 a 2.000 m²</v>
          </cell>
          <cell r="D12" t="str">
            <v>un</v>
          </cell>
          <cell r="E12">
            <v>0</v>
          </cell>
          <cell r="F12">
            <v>6182.42</v>
          </cell>
          <cell r="G12">
            <v>6182.42</v>
          </cell>
        </row>
        <row r="13">
          <cell r="A13" t="str">
            <v>01.02.091</v>
          </cell>
          <cell r="C13" t="str">
            <v>Parecer técnico de fundações, contenções e recomendações gerais, para empreendimentos com área construída de 2.001 a 5.000 m²</v>
          </cell>
          <cell r="D13" t="str">
            <v>un</v>
          </cell>
          <cell r="E13">
            <v>0</v>
          </cell>
          <cell r="F13">
            <v>10560.97</v>
          </cell>
          <cell r="G13">
            <v>10560.97</v>
          </cell>
        </row>
        <row r="14">
          <cell r="A14" t="str">
            <v>01.02.101</v>
          </cell>
          <cell r="C14" t="str">
            <v>Parecer técnico de fundações, contenções e recomendações gerais, para empreendimentos com área construída de 5.001 a 10.000 m²</v>
          </cell>
          <cell r="D14" t="str">
            <v>un</v>
          </cell>
          <cell r="E14">
            <v>0</v>
          </cell>
          <cell r="F14">
            <v>14480.32</v>
          </cell>
          <cell r="G14">
            <v>14480.32</v>
          </cell>
        </row>
        <row r="15">
          <cell r="A15" t="str">
            <v>01.02.111</v>
          </cell>
          <cell r="C15" t="str">
            <v>Parecer técnico de fundações, contenções e recomendações gerais, para empreendimentos com área construída acima de 10.000 m²</v>
          </cell>
          <cell r="D15" t="str">
            <v>un</v>
          </cell>
          <cell r="E15">
            <v>0</v>
          </cell>
          <cell r="F15">
            <v>16874.560000000001</v>
          </cell>
          <cell r="G15">
            <v>16874.560000000001</v>
          </cell>
        </row>
        <row r="16">
          <cell r="A16" t="str">
            <v>01.06</v>
          </cell>
          <cell r="B16" t="str">
            <v>Projeto de instalações elétricas</v>
          </cell>
        </row>
        <row r="17">
          <cell r="A17" t="str">
            <v>01.06.021</v>
          </cell>
          <cell r="C17" t="str">
            <v>Elaboração de projeto de adequação de entrada de energia elétrica junto a concessionária, com medição em baixa tensão e demanda até 75 kVA</v>
          </cell>
          <cell r="D17" t="str">
            <v>un</v>
          </cell>
          <cell r="E17">
            <v>0</v>
          </cell>
          <cell r="F17">
            <v>5620.92</v>
          </cell>
          <cell r="G17">
            <v>5620.92</v>
          </cell>
        </row>
        <row r="18">
          <cell r="A18" t="str">
            <v>01.06.031</v>
          </cell>
          <cell r="C18" t="str">
            <v>Elaboração de projeto de adequação de entrada de energia elétrica junto a concessionária, com medição em média tensão, subestação simplificada e demanda de 75 kVA a 300 kVA</v>
          </cell>
          <cell r="D18" t="str">
            <v>un</v>
          </cell>
          <cell r="E18">
            <v>0</v>
          </cell>
          <cell r="F18">
            <v>9505.56</v>
          </cell>
          <cell r="G18">
            <v>9505.56</v>
          </cell>
        </row>
        <row r="19">
          <cell r="A19" t="str">
            <v>01.06.032</v>
          </cell>
          <cell r="C19" t="str">
            <v>Elaboração de projeto de adequação de entrada de energia elétrica junto a concessionária, com medição em média tensão e demanda de 75 kVA a 300 kVA</v>
          </cell>
          <cell r="D19" t="str">
            <v>un</v>
          </cell>
          <cell r="E19">
            <v>0</v>
          </cell>
          <cell r="F19">
            <v>12875.88</v>
          </cell>
          <cell r="G19">
            <v>12875.88</v>
          </cell>
        </row>
        <row r="20">
          <cell r="A20" t="str">
            <v>01.06.041</v>
          </cell>
          <cell r="C20" t="str">
            <v>Elaboração de projeto de adequação de entrada de energia elétrica junto a concessionária, com medição em média tensão e demanda acima de 300 kVA a 2 MVA</v>
          </cell>
          <cell r="D20" t="str">
            <v>un</v>
          </cell>
          <cell r="E20">
            <v>0</v>
          </cell>
          <cell r="F20">
            <v>17135.099999999999</v>
          </cell>
          <cell r="G20">
            <v>17135.099999999999</v>
          </cell>
        </row>
        <row r="21">
          <cell r="A21" t="str">
            <v>01.17</v>
          </cell>
          <cell r="B21" t="str">
            <v>Projeto executivo</v>
          </cell>
        </row>
        <row r="22">
          <cell r="A22" t="str">
            <v>01.17.031</v>
          </cell>
          <cell r="C22" t="str">
            <v>Projeto executivo de arquitetura em formato A1</v>
          </cell>
          <cell r="D22" t="str">
            <v>un</v>
          </cell>
          <cell r="E22">
            <v>0</v>
          </cell>
          <cell r="F22">
            <v>2312.48</v>
          </cell>
          <cell r="G22">
            <v>2312.48</v>
          </cell>
        </row>
        <row r="23">
          <cell r="A23" t="str">
            <v>01.17.041</v>
          </cell>
          <cell r="C23" t="str">
            <v>Projeto executivo de arquitetura em formato A0</v>
          </cell>
          <cell r="D23" t="str">
            <v>un</v>
          </cell>
          <cell r="E23">
            <v>0</v>
          </cell>
          <cell r="F23">
            <v>3132.96</v>
          </cell>
          <cell r="G23">
            <v>3132.96</v>
          </cell>
        </row>
        <row r="24">
          <cell r="A24" t="str">
            <v>01.17.051</v>
          </cell>
          <cell r="C24" t="str">
            <v>Projeto executivo de estrutura em formato A1</v>
          </cell>
          <cell r="D24" t="str">
            <v>un</v>
          </cell>
          <cell r="E24">
            <v>0</v>
          </cell>
          <cell r="F24">
            <v>1691.1</v>
          </cell>
          <cell r="G24">
            <v>1691.1</v>
          </cell>
        </row>
        <row r="25">
          <cell r="A25" t="str">
            <v>01.17.061</v>
          </cell>
          <cell r="C25" t="str">
            <v>Projeto executivo de estrutura em formato A0</v>
          </cell>
          <cell r="D25" t="str">
            <v>un</v>
          </cell>
          <cell r="E25">
            <v>0</v>
          </cell>
          <cell r="F25">
            <v>2318.67</v>
          </cell>
          <cell r="G25">
            <v>2318.67</v>
          </cell>
        </row>
        <row r="26">
          <cell r="A26" t="str">
            <v>01.17.071</v>
          </cell>
          <cell r="C26" t="str">
            <v>Projeto executivo de instalações hidráulicas em formato A1</v>
          </cell>
          <cell r="D26" t="str">
            <v>un</v>
          </cell>
          <cell r="E26">
            <v>0</v>
          </cell>
          <cell r="F26">
            <v>727.39</v>
          </cell>
          <cell r="G26">
            <v>727.39</v>
          </cell>
        </row>
        <row r="27">
          <cell r="A27" t="str">
            <v>01.17.081</v>
          </cell>
          <cell r="C27" t="str">
            <v>Projeto executivo de instalações hidráulicas em formato A0</v>
          </cell>
          <cell r="D27" t="str">
            <v>un</v>
          </cell>
          <cell r="E27">
            <v>0</v>
          </cell>
          <cell r="F27">
            <v>967.71</v>
          </cell>
          <cell r="G27">
            <v>967.71</v>
          </cell>
        </row>
        <row r="28">
          <cell r="A28" t="str">
            <v>01.17.111</v>
          </cell>
          <cell r="C28" t="str">
            <v>Projeto executivo de instalações elétricas em formato A1</v>
          </cell>
          <cell r="D28" t="str">
            <v>un</v>
          </cell>
          <cell r="E28">
            <v>0</v>
          </cell>
          <cell r="F28">
            <v>783.1</v>
          </cell>
          <cell r="G28">
            <v>783.1</v>
          </cell>
        </row>
        <row r="29">
          <cell r="A29" t="str">
            <v>01.17.121</v>
          </cell>
          <cell r="C29" t="str">
            <v>Projeto executivo de instalações elétricas em formato A0</v>
          </cell>
          <cell r="D29" t="str">
            <v>un</v>
          </cell>
          <cell r="E29">
            <v>0</v>
          </cell>
          <cell r="F29">
            <v>1081.4100000000001</v>
          </cell>
          <cell r="G29">
            <v>1081.4100000000001</v>
          </cell>
        </row>
        <row r="30">
          <cell r="A30" t="str">
            <v>01.17.151</v>
          </cell>
          <cell r="C30" t="str">
            <v>Projeto executivo de climatização em formato A1</v>
          </cell>
          <cell r="D30" t="str">
            <v>un</v>
          </cell>
          <cell r="E30">
            <v>0</v>
          </cell>
          <cell r="F30">
            <v>1509.52</v>
          </cell>
          <cell r="G30">
            <v>1509.52</v>
          </cell>
        </row>
        <row r="31">
          <cell r="A31" t="str">
            <v>01.17.161</v>
          </cell>
          <cell r="C31" t="str">
            <v>Projeto executivo de climatização em formato A0</v>
          </cell>
          <cell r="D31" t="str">
            <v>un</v>
          </cell>
          <cell r="E31">
            <v>0</v>
          </cell>
          <cell r="F31">
            <v>2050.83</v>
          </cell>
          <cell r="G31">
            <v>2050.83</v>
          </cell>
        </row>
        <row r="32">
          <cell r="A32" t="str">
            <v>01.17.171</v>
          </cell>
          <cell r="C32" t="str">
            <v>Projeto executivo de chuveiros automáticos em formato A1</v>
          </cell>
          <cell r="D32" t="str">
            <v>un</v>
          </cell>
          <cell r="E32">
            <v>0</v>
          </cell>
          <cell r="F32">
            <v>1309.08</v>
          </cell>
          <cell r="G32">
            <v>1309.08</v>
          </cell>
        </row>
        <row r="33">
          <cell r="A33" t="str">
            <v>01.17.181</v>
          </cell>
          <cell r="C33" t="str">
            <v>Projeto executivo de chuveiros automáticos em formato A0</v>
          </cell>
          <cell r="D33" t="str">
            <v>un</v>
          </cell>
          <cell r="E33">
            <v>0</v>
          </cell>
          <cell r="F33">
            <v>1687.23</v>
          </cell>
          <cell r="G33">
            <v>1687.23</v>
          </cell>
        </row>
        <row r="34">
          <cell r="A34" t="str">
            <v>01.20</v>
          </cell>
          <cell r="B34" t="str">
            <v>Levantamento topográfico e geofísico</v>
          </cell>
        </row>
        <row r="35">
          <cell r="A35" t="str">
            <v>01.20.010</v>
          </cell>
          <cell r="C35" t="str">
            <v>Taxa de mobilização e desmobilização de equipamentos para execução de levantamento topográfico</v>
          </cell>
          <cell r="D35" t="str">
            <v>tx</v>
          </cell>
          <cell r="E35">
            <v>1085.8499999999999</v>
          </cell>
          <cell r="F35">
            <v>0</v>
          </cell>
          <cell r="G35">
            <v>1085.8499999999999</v>
          </cell>
        </row>
        <row r="36">
          <cell r="A36" t="str">
            <v>01.20.691</v>
          </cell>
          <cell r="C36" t="str">
            <v>Levantamento planimétrico cadastral com áreas ocupadas predominantemente por comunidades - área até 20.000 m² (mínimo de 3.500 m²)</v>
          </cell>
          <cell r="D36" t="str">
            <v>m²</v>
          </cell>
          <cell r="E36">
            <v>0.32</v>
          </cell>
          <cell r="F36">
            <v>0.37</v>
          </cell>
          <cell r="G36">
            <v>0.69</v>
          </cell>
        </row>
        <row r="37">
          <cell r="A37" t="str">
            <v>01.20.701</v>
          </cell>
          <cell r="C37" t="str">
            <v>Levantamento planimétrico cadastral com áreas ocupadas predominantemente por comunidades - área acima de 20.000 m² até 200.000 m²</v>
          </cell>
          <cell r="D37" t="str">
            <v>m²</v>
          </cell>
          <cell r="E37">
            <v>0.25</v>
          </cell>
          <cell r="F37">
            <v>0.3</v>
          </cell>
          <cell r="G37">
            <v>0.55000000000000004</v>
          </cell>
        </row>
        <row r="38">
          <cell r="A38" t="str">
            <v>01.20.711</v>
          </cell>
          <cell r="C38" t="str">
            <v>Levantamento planimétrico cadastral com áreas ocupadas predominantemente por comunidades - área acima de 200.000 m²</v>
          </cell>
          <cell r="D38" t="str">
            <v>m²</v>
          </cell>
          <cell r="E38">
            <v>0.2</v>
          </cell>
          <cell r="F38">
            <v>0.25</v>
          </cell>
          <cell r="G38">
            <v>0.45</v>
          </cell>
        </row>
        <row r="39">
          <cell r="A39" t="str">
            <v>01.20.721</v>
          </cell>
          <cell r="C39" t="str">
            <v>Levantamento planimétrico cadastral com áreas até 50% de ocupação - área até 20.000 m² (mínimo de 3.500 m²)</v>
          </cell>
          <cell r="D39" t="str">
            <v>m²</v>
          </cell>
          <cell r="E39">
            <v>0.28000000000000003</v>
          </cell>
          <cell r="F39">
            <v>0.33</v>
          </cell>
          <cell r="G39">
            <v>0.61</v>
          </cell>
        </row>
        <row r="40">
          <cell r="A40" t="str">
            <v>01.20.731</v>
          </cell>
          <cell r="C40" t="str">
            <v>Levantamento planimétrico cadastral com áreas até 50% de ocupação - área acima de 20.000 m² até 200.000 m²</v>
          </cell>
          <cell r="D40" t="str">
            <v>m²</v>
          </cell>
          <cell r="E40">
            <v>0.13</v>
          </cell>
          <cell r="F40">
            <v>0.37</v>
          </cell>
          <cell r="G40">
            <v>0.5</v>
          </cell>
        </row>
        <row r="41">
          <cell r="A41" t="str">
            <v>01.20.741</v>
          </cell>
          <cell r="C41" t="str">
            <v>Levantamento planimétrico cadastral com áreas até 50% de ocupação - área acima de 200.000 m²</v>
          </cell>
          <cell r="D41" t="str">
            <v>m²</v>
          </cell>
          <cell r="E41">
            <v>0.18</v>
          </cell>
          <cell r="F41">
            <v>0.21</v>
          </cell>
          <cell r="G41">
            <v>0.39</v>
          </cell>
        </row>
        <row r="42">
          <cell r="A42" t="str">
            <v>01.20.751</v>
          </cell>
          <cell r="C42" t="str">
            <v>Levantamento planimétrico cadastral com áreas acima de 50% de ocupação - área até 20.000 m² (mínimo de 4.000 m²)</v>
          </cell>
          <cell r="D42" t="str">
            <v>m²</v>
          </cell>
          <cell r="E42">
            <v>0.25</v>
          </cell>
          <cell r="F42">
            <v>0.3</v>
          </cell>
          <cell r="G42">
            <v>0.55000000000000004</v>
          </cell>
        </row>
        <row r="43">
          <cell r="A43" t="str">
            <v>01.20.761</v>
          </cell>
          <cell r="C43" t="str">
            <v>Levantamento planimétrico cadastral com áreas acima de 50% de ocupação - área acima de 20.000 m² até 200.000 m²</v>
          </cell>
          <cell r="D43" t="str">
            <v>m²</v>
          </cell>
          <cell r="E43">
            <v>0.21</v>
          </cell>
          <cell r="F43">
            <v>0.26</v>
          </cell>
          <cell r="G43">
            <v>0.47</v>
          </cell>
        </row>
        <row r="44">
          <cell r="A44" t="str">
            <v>01.20.771</v>
          </cell>
          <cell r="C44" t="str">
            <v>Levantamento planimétrico cadastral com áreas acima de 50% de ocupação - área acima de 200.000 m²</v>
          </cell>
          <cell r="D44" t="str">
            <v>m²</v>
          </cell>
          <cell r="E44">
            <v>0.2</v>
          </cell>
          <cell r="F44">
            <v>0.25</v>
          </cell>
          <cell r="G44">
            <v>0.45</v>
          </cell>
        </row>
        <row r="45">
          <cell r="A45" t="str">
            <v>01.20.781</v>
          </cell>
          <cell r="C45" t="str">
            <v>Levantamento planialtimétrico cadastral com áreas ocupadas predominantemente por comunidades - área até 20.000 m² (mínimo de 3.500 m²)</v>
          </cell>
          <cell r="D45" t="str">
            <v>m²</v>
          </cell>
          <cell r="E45">
            <v>0.35</v>
          </cell>
          <cell r="F45">
            <v>0.41</v>
          </cell>
          <cell r="G45">
            <v>0.76</v>
          </cell>
        </row>
        <row r="46">
          <cell r="A46" t="str">
            <v>01.20.791</v>
          </cell>
          <cell r="C46" t="str">
            <v>Levantamento planialtimétrico cadastral com áreas ocupadas predominantemente por comunidades - área acima de 20.000 m² até 200.000 m²</v>
          </cell>
          <cell r="D46" t="str">
            <v>m²</v>
          </cell>
          <cell r="E46">
            <v>0.27</v>
          </cell>
          <cell r="F46">
            <v>0.33</v>
          </cell>
          <cell r="G46">
            <v>0.6</v>
          </cell>
        </row>
        <row r="47">
          <cell r="A47" t="str">
            <v>01.20.801</v>
          </cell>
          <cell r="C47" t="str">
            <v>Levantamento planialtimétrico cadastral com áreas ocupadas predominantemente por comunidades - área acima de 200.000 m²</v>
          </cell>
          <cell r="D47" t="str">
            <v>m²</v>
          </cell>
          <cell r="E47">
            <v>0.21</v>
          </cell>
          <cell r="F47">
            <v>0.26</v>
          </cell>
          <cell r="G47">
            <v>0.47</v>
          </cell>
        </row>
        <row r="48">
          <cell r="A48" t="str">
            <v>01.20.811</v>
          </cell>
          <cell r="C48" t="str">
            <v>Levantamento planialtimétrico cadastral com áreas até 50% de ocupação - área até 20.000 m² (mínimo de 4.000 m²)</v>
          </cell>
          <cell r="D48" t="str">
            <v>m²</v>
          </cell>
          <cell r="E48">
            <v>0.28000000000000003</v>
          </cell>
          <cell r="F48">
            <v>0.35</v>
          </cell>
          <cell r="G48">
            <v>0.63</v>
          </cell>
        </row>
        <row r="49">
          <cell r="A49" t="str">
            <v>01.20.821</v>
          </cell>
          <cell r="C49" t="str">
            <v>Levantamento planialtimétrico cadastral com áreas até 50% de ocupação - área acima de 20.000 m² até 200.000 m²</v>
          </cell>
          <cell r="D49" t="str">
            <v>m²</v>
          </cell>
          <cell r="E49">
            <v>0.23</v>
          </cell>
          <cell r="F49">
            <v>0.28999999999999998</v>
          </cell>
          <cell r="G49">
            <v>0.52</v>
          </cell>
        </row>
        <row r="50">
          <cell r="A50" t="str">
            <v>01.20.831</v>
          </cell>
          <cell r="C50" t="str">
            <v>Levantamento planialtimétrico cadastral com áreas até 50% de ocupação - área acima de 200.000 m²</v>
          </cell>
          <cell r="D50" t="str">
            <v>m²</v>
          </cell>
          <cell r="E50">
            <v>0.2</v>
          </cell>
          <cell r="F50">
            <v>0.25</v>
          </cell>
          <cell r="G50">
            <v>0.45</v>
          </cell>
        </row>
        <row r="51">
          <cell r="A51" t="str">
            <v>01.20.841</v>
          </cell>
          <cell r="C51" t="str">
            <v>Levantamento planialtimétrico cadastral com áreas acima de 50% de ocupação - área até 20.000 m² (mínimo de 3.500 m²)</v>
          </cell>
          <cell r="D51" t="str">
            <v>m²</v>
          </cell>
          <cell r="E51">
            <v>0.33</v>
          </cell>
          <cell r="F51">
            <v>0.4</v>
          </cell>
          <cell r="G51">
            <v>0.73</v>
          </cell>
        </row>
        <row r="52">
          <cell r="A52" t="str">
            <v>01.20.851</v>
          </cell>
          <cell r="C52" t="str">
            <v>Levantamento planialtimétrico cadastral com áreas acima de 50% de ocupação - área acima de 20.000 m² até 200.000 m²</v>
          </cell>
          <cell r="D52" t="str">
            <v>m²</v>
          </cell>
          <cell r="E52">
            <v>0.22</v>
          </cell>
          <cell r="F52">
            <v>0.26</v>
          </cell>
          <cell r="G52">
            <v>0.48</v>
          </cell>
        </row>
        <row r="53">
          <cell r="A53" t="str">
            <v>01.20.861</v>
          </cell>
          <cell r="C53" t="str">
            <v>Levantamento planialtimétrico cadastral com áreas acima de 50% de ocupação - área acima de 200.000 m²</v>
          </cell>
          <cell r="D53" t="str">
            <v>m²</v>
          </cell>
          <cell r="E53">
            <v>0.13</v>
          </cell>
          <cell r="F53">
            <v>0.28999999999999998</v>
          </cell>
          <cell r="G53">
            <v>0.42</v>
          </cell>
        </row>
        <row r="54">
          <cell r="A54" t="str">
            <v>01.20.871</v>
          </cell>
          <cell r="C54" t="str">
            <v>Levantamento planialtimétrico cadastral em área rural até 2 alqueires (mínimo de 10.000 m²)</v>
          </cell>
          <cell r="D54" t="str">
            <v>m²</v>
          </cell>
          <cell r="E54">
            <v>0.13</v>
          </cell>
          <cell r="F54">
            <v>0.16</v>
          </cell>
          <cell r="G54">
            <v>0.28999999999999998</v>
          </cell>
        </row>
        <row r="55">
          <cell r="A55" t="str">
            <v>01.20.881</v>
          </cell>
          <cell r="C55" t="str">
            <v>Levantamento planialtimétrico cadastral em área rural acima de 2 até 5 alqueires</v>
          </cell>
          <cell r="D55" t="str">
            <v>m²</v>
          </cell>
          <cell r="E55">
            <v>0.1</v>
          </cell>
          <cell r="F55">
            <v>0.13</v>
          </cell>
          <cell r="G55">
            <v>0.23</v>
          </cell>
        </row>
        <row r="56">
          <cell r="A56" t="str">
            <v>01.20.891</v>
          </cell>
          <cell r="C56" t="str">
            <v>Levantamento planialtimétrico cadastral em área rural acima de 5 até 10 alqueires</v>
          </cell>
          <cell r="D56" t="str">
            <v>m²</v>
          </cell>
          <cell r="E56">
            <v>0.08</v>
          </cell>
          <cell r="F56">
            <v>0.1</v>
          </cell>
          <cell r="G56">
            <v>0.18</v>
          </cell>
        </row>
        <row r="57">
          <cell r="A57" t="str">
            <v>01.20.901</v>
          </cell>
          <cell r="C57" t="str">
            <v>Levantamento planialtimétrico cadastral em área rural acima de 10 alqueires</v>
          </cell>
          <cell r="D57" t="str">
            <v>m²</v>
          </cell>
          <cell r="E57">
            <v>7.0000000000000007E-2</v>
          </cell>
          <cell r="F57">
            <v>0.09</v>
          </cell>
          <cell r="G57">
            <v>0.16</v>
          </cell>
        </row>
        <row r="58">
          <cell r="A58" t="str">
            <v>01.20.911</v>
          </cell>
          <cell r="C58" t="str">
            <v>Transporte de referência de nível (RN) - classe IIN (mínimo de 2km)</v>
          </cell>
          <cell r="D58" t="str">
            <v>km</v>
          </cell>
          <cell r="E58">
            <v>512.05999999999995</v>
          </cell>
          <cell r="F58">
            <v>494.33</v>
          </cell>
          <cell r="G58">
            <v>1006.39</v>
          </cell>
        </row>
        <row r="59">
          <cell r="A59" t="str">
            <v>01.20.921</v>
          </cell>
          <cell r="C59" t="str">
            <v>Implantação de marcos atraves de levantamento com GPS (mínimo de 3 marcos)</v>
          </cell>
          <cell r="D59" t="str">
            <v>un</v>
          </cell>
          <cell r="E59">
            <v>579.9</v>
          </cell>
          <cell r="F59">
            <v>337.88</v>
          </cell>
          <cell r="G59">
            <v>917.78</v>
          </cell>
        </row>
        <row r="60">
          <cell r="A60" t="str">
            <v>01.21</v>
          </cell>
          <cell r="B60" t="str">
            <v>Estudo geotécnico (sondagem)</v>
          </cell>
        </row>
        <row r="61">
          <cell r="A61" t="str">
            <v>01.21.010</v>
          </cell>
          <cell r="C61" t="str">
            <v>Taxa de mobilização e desmobilização de equipamentos para execução de sondagem</v>
          </cell>
          <cell r="D61" t="str">
            <v>tx</v>
          </cell>
          <cell r="E61">
            <v>987</v>
          </cell>
          <cell r="F61">
            <v>0</v>
          </cell>
          <cell r="G61">
            <v>987</v>
          </cell>
        </row>
        <row r="62">
          <cell r="A62" t="str">
            <v>01.21.090</v>
          </cell>
          <cell r="C62" t="str">
            <v>Taxa de mobilização e desmobilização de equipamentos para execução de sondagem rotativa</v>
          </cell>
          <cell r="D62" t="str">
            <v>tx</v>
          </cell>
          <cell r="E62">
            <v>4733.8999999999996</v>
          </cell>
          <cell r="F62">
            <v>0</v>
          </cell>
          <cell r="G62">
            <v>4733.8999999999996</v>
          </cell>
        </row>
        <row r="63">
          <cell r="A63" t="str">
            <v>01.21.100</v>
          </cell>
          <cell r="C63" t="str">
            <v>Sondagem do terreno a trado</v>
          </cell>
          <cell r="D63" t="str">
            <v>m</v>
          </cell>
          <cell r="E63">
            <v>90.94</v>
          </cell>
          <cell r="F63">
            <v>0</v>
          </cell>
          <cell r="G63">
            <v>90.94</v>
          </cell>
        </row>
        <row r="64">
          <cell r="A64" t="str">
            <v>01.21.110</v>
          </cell>
          <cell r="C64" t="str">
            <v>Sondagem do terreno à percussão (mínimo de 30 m)</v>
          </cell>
          <cell r="D64" t="str">
            <v>m</v>
          </cell>
          <cell r="E64">
            <v>103.31</v>
          </cell>
          <cell r="F64">
            <v>0</v>
          </cell>
          <cell r="G64">
            <v>103.31</v>
          </cell>
        </row>
        <row r="65">
          <cell r="A65" t="str">
            <v>01.21.120</v>
          </cell>
          <cell r="C65" t="str">
            <v>Sondagem do terreno rotativa em solo</v>
          </cell>
          <cell r="D65" t="str">
            <v>m</v>
          </cell>
          <cell r="E65">
            <v>299.06</v>
          </cell>
          <cell r="F65">
            <v>0</v>
          </cell>
          <cell r="G65">
            <v>299.06</v>
          </cell>
        </row>
        <row r="66">
          <cell r="A66" t="str">
            <v>01.21.130</v>
          </cell>
          <cell r="C66" t="str">
            <v>Sondagem do terreno rotativa em rocha</v>
          </cell>
          <cell r="D66" t="str">
            <v>m</v>
          </cell>
          <cell r="E66">
            <v>1048.0899999999999</v>
          </cell>
          <cell r="F66">
            <v>0</v>
          </cell>
          <cell r="G66">
            <v>1048.0899999999999</v>
          </cell>
        </row>
        <row r="67">
          <cell r="A67" t="str">
            <v>01.21.140</v>
          </cell>
          <cell r="C67" t="str">
            <v>Sondagem do terreno à percussão com a utilização de torquímetro (mínimo de 30 m)</v>
          </cell>
          <cell r="D67" t="str">
            <v>m</v>
          </cell>
          <cell r="E67">
            <v>109.14</v>
          </cell>
          <cell r="F67">
            <v>0</v>
          </cell>
          <cell r="G67">
            <v>109.14</v>
          </cell>
        </row>
        <row r="68">
          <cell r="A68" t="str">
            <v>01.23</v>
          </cell>
          <cell r="B68" t="str">
            <v>Tratamento, recuperação e trabalhos especiais em concreto</v>
          </cell>
        </row>
        <row r="69">
          <cell r="A69" t="str">
            <v>01.23.010</v>
          </cell>
          <cell r="C69" t="str">
            <v>Taxa de mobilização e desmobilização de equipamentos para execução de corte em concreto armado</v>
          </cell>
          <cell r="D69" t="str">
            <v>tx</v>
          </cell>
          <cell r="E69">
            <v>322.25</v>
          </cell>
          <cell r="F69">
            <v>0</v>
          </cell>
          <cell r="G69">
            <v>322.25</v>
          </cell>
        </row>
        <row r="70">
          <cell r="A70" t="str">
            <v>01.23.020</v>
          </cell>
          <cell r="C70" t="str">
            <v>Limpeza de armadura com escova de aço</v>
          </cell>
          <cell r="D70" t="str">
            <v>m²</v>
          </cell>
          <cell r="E70">
            <v>2.16</v>
          </cell>
          <cell r="F70">
            <v>4.46</v>
          </cell>
          <cell r="G70">
            <v>6.62</v>
          </cell>
        </row>
        <row r="71">
          <cell r="A71" t="str">
            <v>01.23.030</v>
          </cell>
          <cell r="C71" t="str">
            <v>Preparo de ponte de aderência com adesivo a base de epóxi</v>
          </cell>
          <cell r="D71" t="str">
            <v>m²</v>
          </cell>
          <cell r="E71">
            <v>80.28</v>
          </cell>
          <cell r="F71">
            <v>32.92</v>
          </cell>
          <cell r="G71">
            <v>113.2</v>
          </cell>
        </row>
        <row r="72">
          <cell r="A72" t="str">
            <v>01.23.040</v>
          </cell>
          <cell r="C72" t="str">
            <v>Tratamento de armadura com produto anticorrosivo a base de zinco</v>
          </cell>
          <cell r="D72" t="str">
            <v>m²</v>
          </cell>
          <cell r="E72">
            <v>12.07</v>
          </cell>
          <cell r="F72">
            <v>28.77</v>
          </cell>
          <cell r="G72">
            <v>40.840000000000003</v>
          </cell>
        </row>
        <row r="73">
          <cell r="A73" t="str">
            <v>01.23.060</v>
          </cell>
          <cell r="C73" t="str">
            <v>Corte de concreto deteriorado inclusive remoção dos detritos</v>
          </cell>
          <cell r="D73" t="str">
            <v>m²</v>
          </cell>
          <cell r="E73">
            <v>0</v>
          </cell>
          <cell r="F73">
            <v>22.28</v>
          </cell>
          <cell r="G73">
            <v>22.28</v>
          </cell>
        </row>
        <row r="74">
          <cell r="A74" t="str">
            <v>01.23.070</v>
          </cell>
          <cell r="C74" t="str">
            <v>Demarcação de área com disco de corte diamantado</v>
          </cell>
          <cell r="D74" t="str">
            <v>m</v>
          </cell>
          <cell r="E74">
            <v>0.64</v>
          </cell>
          <cell r="F74">
            <v>3.3</v>
          </cell>
          <cell r="G74">
            <v>3.94</v>
          </cell>
        </row>
        <row r="75">
          <cell r="A75" t="str">
            <v>01.23.100</v>
          </cell>
          <cell r="C75" t="str">
            <v>Demolição de concreto armado com preservação de armadura, para reforço e recuperação estrutural</v>
          </cell>
          <cell r="D75" t="str">
            <v>m³</v>
          </cell>
          <cell r="E75">
            <v>0</v>
          </cell>
          <cell r="F75">
            <v>336.2</v>
          </cell>
          <cell r="G75">
            <v>336.2</v>
          </cell>
        </row>
        <row r="76">
          <cell r="A76" t="str">
            <v>01.23.140</v>
          </cell>
          <cell r="C76" t="str">
            <v>Furação de 1 1/4" em concreto armado</v>
          </cell>
          <cell r="D76" t="str">
            <v>m</v>
          </cell>
          <cell r="E76">
            <v>159.30000000000001</v>
          </cell>
          <cell r="F76">
            <v>0</v>
          </cell>
          <cell r="G76">
            <v>159.30000000000001</v>
          </cell>
        </row>
        <row r="77">
          <cell r="A77" t="str">
            <v>01.23.150</v>
          </cell>
          <cell r="C77" t="str">
            <v>Furação de 1 1/2" em concreto armado</v>
          </cell>
          <cell r="D77" t="str">
            <v>m</v>
          </cell>
          <cell r="E77">
            <v>156.59</v>
          </cell>
          <cell r="F77">
            <v>0</v>
          </cell>
          <cell r="G77">
            <v>156.59</v>
          </cell>
        </row>
        <row r="78">
          <cell r="A78" t="str">
            <v>01.23.160</v>
          </cell>
          <cell r="C78" t="str">
            <v>Furação de 2 1/4" em concreto armado</v>
          </cell>
          <cell r="D78" t="str">
            <v>m</v>
          </cell>
          <cell r="E78">
            <v>181.65</v>
          </cell>
          <cell r="F78">
            <v>0</v>
          </cell>
          <cell r="G78">
            <v>181.65</v>
          </cell>
        </row>
        <row r="79">
          <cell r="A79" t="str">
            <v>01.23.190</v>
          </cell>
          <cell r="C79" t="str">
            <v>Furação de 2 1/2" em concreto armado</v>
          </cell>
          <cell r="D79" t="str">
            <v>m</v>
          </cell>
          <cell r="E79">
            <v>184.85</v>
          </cell>
          <cell r="F79">
            <v>0</v>
          </cell>
          <cell r="G79">
            <v>184.85</v>
          </cell>
        </row>
        <row r="80">
          <cell r="A80" t="str">
            <v>01.23.200</v>
          </cell>
          <cell r="C80" t="str">
            <v>Taxa de mobilização e desmobilização de equipamentos para execução de perfuração em concreto</v>
          </cell>
          <cell r="D80" t="str">
            <v>tx</v>
          </cell>
          <cell r="E80">
            <v>152.43</v>
          </cell>
          <cell r="F80">
            <v>0</v>
          </cell>
          <cell r="G80">
            <v>152.43</v>
          </cell>
        </row>
        <row r="81">
          <cell r="A81" t="str">
            <v>01.23.221</v>
          </cell>
          <cell r="C81" t="str">
            <v>Furação para até 10mm x 100mm em concreto armado, inclusive colagem de armadura (barra de até Ø 8,0mm)</v>
          </cell>
          <cell r="D81" t="str">
            <v>un</v>
          </cell>
          <cell r="E81">
            <v>6.33</v>
          </cell>
          <cell r="F81">
            <v>0</v>
          </cell>
          <cell r="G81">
            <v>6.33</v>
          </cell>
        </row>
        <row r="82">
          <cell r="A82" t="str">
            <v>01.23.222</v>
          </cell>
          <cell r="C82" t="str">
            <v>Furação para 12,5mm x 100mm em concreto armado, inclusive colagem de armadura (barra de Ø 10mm)</v>
          </cell>
          <cell r="D82" t="str">
            <v>un</v>
          </cell>
          <cell r="E82">
            <v>7.37</v>
          </cell>
          <cell r="F82">
            <v>0</v>
          </cell>
          <cell r="G82">
            <v>7.37</v>
          </cell>
        </row>
        <row r="83">
          <cell r="A83" t="str">
            <v>01.23.223</v>
          </cell>
          <cell r="C83" t="str">
            <v>Furação para 16mm x 100mm em concreto armado, inclusive colagem de armadura (barra de Ø 12,5mm)</v>
          </cell>
          <cell r="D83" t="str">
            <v>un</v>
          </cell>
          <cell r="E83">
            <v>9.7200000000000006</v>
          </cell>
          <cell r="F83">
            <v>0</v>
          </cell>
          <cell r="G83">
            <v>9.7200000000000006</v>
          </cell>
        </row>
        <row r="84">
          <cell r="A84" t="str">
            <v>01.23.231</v>
          </cell>
          <cell r="C84" t="str">
            <v>Furação para até 10mm x 150mm em concreto armado, inclusive colagem de armadura (barra de até Ø 8,0mm)</v>
          </cell>
          <cell r="D84" t="str">
            <v>un</v>
          </cell>
          <cell r="E84">
            <v>9.49</v>
          </cell>
          <cell r="F84">
            <v>0</v>
          </cell>
          <cell r="G84">
            <v>9.49</v>
          </cell>
        </row>
        <row r="85">
          <cell r="A85" t="str">
            <v>01.23.232</v>
          </cell>
          <cell r="C85" t="str">
            <v>Furação para 12,5mm x 150mm em concreto armado, inclusive colagem de armadura (barra de Ø 10mm)</v>
          </cell>
          <cell r="D85" t="str">
            <v>un</v>
          </cell>
          <cell r="E85">
            <v>11.25</v>
          </cell>
          <cell r="F85">
            <v>0</v>
          </cell>
          <cell r="G85">
            <v>11.25</v>
          </cell>
        </row>
        <row r="86">
          <cell r="A86" t="str">
            <v>01.23.233</v>
          </cell>
          <cell r="C86" t="str">
            <v>Furação para 16mm x 150mm em concreto armado, inclusive colagem de armadura (barra de Ø 12,5mm)</v>
          </cell>
          <cell r="D86" t="str">
            <v>un</v>
          </cell>
          <cell r="E86">
            <v>14.45</v>
          </cell>
          <cell r="F86">
            <v>0</v>
          </cell>
          <cell r="G86">
            <v>14.45</v>
          </cell>
        </row>
        <row r="87">
          <cell r="A87" t="str">
            <v>01.23.234</v>
          </cell>
          <cell r="C87" t="str">
            <v>Furação para 20mm x 150mm em concreto armado, inclusive colagem de armadura (barra de Ø 16mm)</v>
          </cell>
          <cell r="D87" t="str">
            <v>un</v>
          </cell>
          <cell r="E87">
            <v>17.309999999999999</v>
          </cell>
          <cell r="F87">
            <v>0</v>
          </cell>
          <cell r="G87">
            <v>17.309999999999999</v>
          </cell>
        </row>
        <row r="88">
          <cell r="A88" t="str">
            <v>01.23.236</v>
          </cell>
          <cell r="C88" t="str">
            <v>Furação para até 10mm x 200mm em concreto armado, inclusive colagem de armadura (barra de até Ø 8,0mm)</v>
          </cell>
          <cell r="D88" t="str">
            <v>un</v>
          </cell>
          <cell r="E88">
            <v>12.65</v>
          </cell>
          <cell r="F88">
            <v>0</v>
          </cell>
          <cell r="G88">
            <v>12.65</v>
          </cell>
        </row>
        <row r="89">
          <cell r="A89" t="str">
            <v>01.23.237</v>
          </cell>
          <cell r="C89" t="str">
            <v>Furação para 12,5mm x 200mm em concreto armado, inclusive colagem de armadura (barra de Ø 10mm)</v>
          </cell>
          <cell r="D89" t="str">
            <v>un</v>
          </cell>
          <cell r="E89">
            <v>14.98</v>
          </cell>
          <cell r="F89">
            <v>0</v>
          </cell>
          <cell r="G89">
            <v>14.98</v>
          </cell>
        </row>
        <row r="90">
          <cell r="A90" t="str">
            <v>01.23.238</v>
          </cell>
          <cell r="C90" t="str">
            <v>Furação para 16mm x 200mm em concreto armado, inclusive colagem de armadura (barra de Ø 12,5mm)</v>
          </cell>
          <cell r="D90" t="str">
            <v>un</v>
          </cell>
          <cell r="E90">
            <v>19.43</v>
          </cell>
          <cell r="F90">
            <v>0</v>
          </cell>
          <cell r="G90">
            <v>19.43</v>
          </cell>
        </row>
        <row r="91">
          <cell r="A91" t="str">
            <v>01.23.239</v>
          </cell>
          <cell r="C91" t="str">
            <v>Furação para 20mm x 200mm em concreto armado, inclusive colagem de armadura (barra de Ø 16mm)</v>
          </cell>
          <cell r="D91" t="str">
            <v>un</v>
          </cell>
          <cell r="E91">
            <v>23.32</v>
          </cell>
          <cell r="F91">
            <v>0</v>
          </cell>
          <cell r="G91">
            <v>23.32</v>
          </cell>
        </row>
        <row r="92">
          <cell r="A92" t="str">
            <v>01.23.254</v>
          </cell>
          <cell r="C92" t="str">
            <v>Furação de 1" em concreto armado</v>
          </cell>
          <cell r="D92" t="str">
            <v>m</v>
          </cell>
          <cell r="E92">
            <v>164.76</v>
          </cell>
          <cell r="F92">
            <v>0</v>
          </cell>
          <cell r="G92">
            <v>164.76</v>
          </cell>
        </row>
        <row r="93">
          <cell r="A93" t="str">
            <v>01.23.260</v>
          </cell>
          <cell r="C93" t="str">
            <v>Furação de 2" em concreto armado</v>
          </cell>
          <cell r="D93" t="str">
            <v>m</v>
          </cell>
          <cell r="E93">
            <v>195.1</v>
          </cell>
          <cell r="F93">
            <v>0</v>
          </cell>
          <cell r="G93">
            <v>195.1</v>
          </cell>
        </row>
        <row r="94">
          <cell r="A94" t="str">
            <v>01.23.264</v>
          </cell>
          <cell r="C94" t="str">
            <v>Furação de 3" em concreto armado</v>
          </cell>
          <cell r="D94" t="str">
            <v>m</v>
          </cell>
          <cell r="E94">
            <v>224.56</v>
          </cell>
          <cell r="F94">
            <v>0</v>
          </cell>
          <cell r="G94">
            <v>224.56</v>
          </cell>
        </row>
        <row r="95">
          <cell r="A95" t="str">
            <v>01.23.270</v>
          </cell>
          <cell r="C95" t="str">
            <v>Furação de 4" em concreto armado</v>
          </cell>
          <cell r="D95" t="str">
            <v>m</v>
          </cell>
          <cell r="E95">
            <v>252.17</v>
          </cell>
          <cell r="F95">
            <v>0</v>
          </cell>
          <cell r="G95">
            <v>252.17</v>
          </cell>
        </row>
        <row r="96">
          <cell r="A96" t="str">
            <v>01.23.274</v>
          </cell>
          <cell r="C96" t="str">
            <v>Furação de 5" em concreto armado</v>
          </cell>
          <cell r="D96" t="str">
            <v>m</v>
          </cell>
          <cell r="E96">
            <v>293.01</v>
          </cell>
          <cell r="F96">
            <v>0</v>
          </cell>
          <cell r="G96">
            <v>293.01</v>
          </cell>
        </row>
        <row r="97">
          <cell r="A97" t="str">
            <v>01.23.280</v>
          </cell>
          <cell r="C97" t="str">
            <v>Furação de 6" em concreto armado</v>
          </cell>
          <cell r="D97" t="str">
            <v>m</v>
          </cell>
          <cell r="E97">
            <v>347.37</v>
          </cell>
          <cell r="F97">
            <v>0</v>
          </cell>
          <cell r="G97">
            <v>347.37</v>
          </cell>
        </row>
        <row r="98">
          <cell r="A98" t="str">
            <v>01.23.510</v>
          </cell>
          <cell r="C98" t="str">
            <v>Corte vertical em concreto armado, espessura de 15 cm</v>
          </cell>
          <cell r="D98" t="str">
            <v>m</v>
          </cell>
          <cell r="E98">
            <v>209.89</v>
          </cell>
          <cell r="F98">
            <v>0</v>
          </cell>
          <cell r="G98">
            <v>209.89</v>
          </cell>
        </row>
        <row r="99">
          <cell r="A99" t="str">
            <v>01.23.700</v>
          </cell>
          <cell r="C99" t="str">
            <v>Taxa de mobilização e desmobilização para reforço estrutural com fibra de carbono</v>
          </cell>
          <cell r="D99" t="str">
            <v>tx</v>
          </cell>
          <cell r="E99">
            <v>963.04</v>
          </cell>
          <cell r="F99">
            <v>3036.61</v>
          </cell>
          <cell r="G99">
            <v>3999.65</v>
          </cell>
        </row>
        <row r="100">
          <cell r="A100" t="str">
            <v>01.23.701</v>
          </cell>
          <cell r="C100" t="str">
            <v>Preparação de substrato para colagem de fibra de carbono, mediante lixamento e/ou apicoamento e escovação</v>
          </cell>
          <cell r="D100" t="str">
            <v>m²</v>
          </cell>
          <cell r="E100">
            <v>4.9800000000000004</v>
          </cell>
          <cell r="F100">
            <v>32.18</v>
          </cell>
          <cell r="G100">
            <v>37.159999999999997</v>
          </cell>
        </row>
        <row r="101">
          <cell r="A101" t="str">
            <v>01.23.702</v>
          </cell>
          <cell r="C101" t="str">
            <v>Fibra de carbono para reforço estrutural de alta resistencia - 300 g/m²</v>
          </cell>
          <cell r="D101" t="str">
            <v>m²</v>
          </cell>
          <cell r="E101">
            <v>275.95999999999998</v>
          </cell>
          <cell r="F101">
            <v>229.56</v>
          </cell>
          <cell r="G101">
            <v>505.52</v>
          </cell>
        </row>
        <row r="102">
          <cell r="A102" t="str">
            <v>01.27</v>
          </cell>
          <cell r="B102" t="str">
            <v>Estudo e programa ambientais</v>
          </cell>
        </row>
        <row r="103">
          <cell r="A103" t="str">
            <v>01.27.011</v>
          </cell>
          <cell r="C103" t="str">
            <v>Projeto e implementação de gerenciamento integrado de resíduos sólidos e gestão de perdas</v>
          </cell>
          <cell r="D103" t="str">
            <v>un</v>
          </cell>
          <cell r="E103">
            <v>136.4</v>
          </cell>
          <cell r="F103">
            <v>6774.19</v>
          </cell>
          <cell r="G103">
            <v>6910.59</v>
          </cell>
        </row>
        <row r="104">
          <cell r="A104" t="str">
            <v>01.27.021</v>
          </cell>
          <cell r="C104" t="str">
            <v>Projeto e implementação de educação ambiental</v>
          </cell>
          <cell r="D104" t="str">
            <v>un</v>
          </cell>
          <cell r="E104">
            <v>136.4</v>
          </cell>
          <cell r="F104">
            <v>8933.59</v>
          </cell>
          <cell r="G104">
            <v>9069.99</v>
          </cell>
        </row>
        <row r="105">
          <cell r="A105" t="str">
            <v>01.27.031</v>
          </cell>
          <cell r="C105" t="str">
            <v>Projeto e implementação de controle ambiental da obra</v>
          </cell>
          <cell r="D105" t="str">
            <v>un</v>
          </cell>
          <cell r="E105">
            <v>136.4</v>
          </cell>
          <cell r="F105">
            <v>7835.34</v>
          </cell>
          <cell r="G105">
            <v>7971.74</v>
          </cell>
        </row>
        <row r="106">
          <cell r="A106" t="str">
            <v>01.27.041</v>
          </cell>
          <cell r="C106" t="str">
            <v>Laudo de caracterização de vegetação</v>
          </cell>
          <cell r="D106" t="str">
            <v>un</v>
          </cell>
          <cell r="E106">
            <v>395.4</v>
          </cell>
          <cell r="F106">
            <v>18881.599999999999</v>
          </cell>
          <cell r="G106">
            <v>19277</v>
          </cell>
        </row>
        <row r="107">
          <cell r="A107" t="str">
            <v>01.27.051</v>
          </cell>
          <cell r="C107" t="str">
            <v>Laudo de caracterização da fauna associada à flora</v>
          </cell>
          <cell r="D107" t="str">
            <v>un</v>
          </cell>
          <cell r="E107">
            <v>395.4</v>
          </cell>
          <cell r="F107">
            <v>28941.360000000001</v>
          </cell>
          <cell r="G107">
            <v>29336.76</v>
          </cell>
        </row>
        <row r="108">
          <cell r="A108" t="str">
            <v>01.27.061</v>
          </cell>
          <cell r="C108" t="str">
            <v>Projeto e implementação de monitoramento da fauna durante a obra</v>
          </cell>
          <cell r="D108" t="str">
            <v>un</v>
          </cell>
          <cell r="E108">
            <v>395.4</v>
          </cell>
          <cell r="F108">
            <v>11361.06</v>
          </cell>
          <cell r="G108">
            <v>11756.46</v>
          </cell>
        </row>
        <row r="109">
          <cell r="A109" t="str">
            <v>01.27.071</v>
          </cell>
          <cell r="C109" t="str">
            <v>Laudo de autodepuração</v>
          </cell>
          <cell r="D109" t="str">
            <v>un</v>
          </cell>
          <cell r="E109">
            <v>321.39999999999998</v>
          </cell>
          <cell r="F109">
            <v>13608.68</v>
          </cell>
          <cell r="G109">
            <v>13930.08</v>
          </cell>
        </row>
        <row r="110">
          <cell r="A110" t="str">
            <v>01.27.091</v>
          </cell>
          <cell r="C110" t="str">
            <v>Estudo de impacto de vizinhança, em área urbana até 10.000 m²</v>
          </cell>
          <cell r="D110" t="str">
            <v>un</v>
          </cell>
          <cell r="E110">
            <v>195.6</v>
          </cell>
          <cell r="F110">
            <v>22022.77</v>
          </cell>
          <cell r="G110">
            <v>22218.37</v>
          </cell>
        </row>
        <row r="111">
          <cell r="A111" t="str">
            <v>01.28</v>
          </cell>
          <cell r="B111" t="str">
            <v>Poço profundo</v>
          </cell>
        </row>
        <row r="112">
          <cell r="A112" t="str">
            <v>01.28.010</v>
          </cell>
          <cell r="C112" t="str">
            <v>Taxa de mobilização e desmobilização de equipamentos para execução de perfuração para poço profundo - profundidade até 200 m</v>
          </cell>
          <cell r="D112" t="str">
            <v>tx</v>
          </cell>
          <cell r="E112">
            <v>7534.54</v>
          </cell>
          <cell r="F112">
            <v>0</v>
          </cell>
          <cell r="G112">
            <v>7534.54</v>
          </cell>
        </row>
        <row r="113">
          <cell r="A113" t="str">
            <v>01.28.020</v>
          </cell>
          <cell r="C113" t="str">
            <v>Taxa de mobilização e desmobilização de equipamentos para execução de perfuração para poço profundo - profundidade acima de 200 m e até 300 m</v>
          </cell>
          <cell r="D113" t="str">
            <v>tx</v>
          </cell>
          <cell r="E113">
            <v>10926.9</v>
          </cell>
          <cell r="F113">
            <v>0</v>
          </cell>
          <cell r="G113">
            <v>10926.9</v>
          </cell>
        </row>
        <row r="114">
          <cell r="A114" t="str">
            <v>01.28.030</v>
          </cell>
          <cell r="C114" t="str">
            <v>Taxa de mobilização e desmobilização de equipamentos para execução de perfuração para poço profundo - profundidade acima de 300 m</v>
          </cell>
          <cell r="D114" t="str">
            <v>tx</v>
          </cell>
          <cell r="E114">
            <v>14763.61</v>
          </cell>
          <cell r="F114">
            <v>0</v>
          </cell>
          <cell r="G114">
            <v>14763.61</v>
          </cell>
        </row>
        <row r="115">
          <cell r="A115" t="str">
            <v>01.28.040</v>
          </cell>
          <cell r="C115" t="str">
            <v>Perfuração rotativa para poço profundo em camadas de solos sedimentares, diâmetro de 8 1/2" (215,90 mm)</v>
          </cell>
          <cell r="D115" t="str">
            <v>m</v>
          </cell>
          <cell r="E115">
            <v>363.96</v>
          </cell>
          <cell r="F115">
            <v>0</v>
          </cell>
          <cell r="G115">
            <v>363.96</v>
          </cell>
        </row>
        <row r="116">
          <cell r="A116" t="str">
            <v>01.28.050</v>
          </cell>
          <cell r="C116" t="str">
            <v>Perfuração rotativa para poço profundo em aluvião, arenito, ou solos sedimentados em geral, diâmetro de 10" (250 mm)</v>
          </cell>
          <cell r="D116" t="str">
            <v>m</v>
          </cell>
          <cell r="E116">
            <v>398.59</v>
          </cell>
          <cell r="F116">
            <v>0</v>
          </cell>
          <cell r="G116">
            <v>398.59</v>
          </cell>
        </row>
        <row r="117">
          <cell r="A117" t="str">
            <v>01.28.060</v>
          </cell>
          <cell r="C117" t="str">
            <v>Perfuração rotativa para poço profundo em aluvião, arenito, ou solos sedimentados em geral, diâmetro de 12" (300 mm)</v>
          </cell>
          <cell r="D117" t="str">
            <v>m</v>
          </cell>
          <cell r="E117">
            <v>511.95</v>
          </cell>
          <cell r="F117">
            <v>0</v>
          </cell>
          <cell r="G117">
            <v>511.95</v>
          </cell>
        </row>
        <row r="118">
          <cell r="A118" t="str">
            <v>01.28.070</v>
          </cell>
          <cell r="C118" t="str">
            <v>Perfuração rotativa para poço profundo em aluvião, arenito, ou solos sedimentados em geral, diâmetro de 14" (350 mm)</v>
          </cell>
          <cell r="D118" t="str">
            <v>m</v>
          </cell>
          <cell r="E118">
            <v>688.62</v>
          </cell>
          <cell r="F118">
            <v>0</v>
          </cell>
          <cell r="G118">
            <v>688.62</v>
          </cell>
        </row>
        <row r="119">
          <cell r="A119" t="str">
            <v>01.28.080</v>
          </cell>
          <cell r="C119" t="str">
            <v>Perfuração rotativa para poço profundo em aluvião, arenito, ou solos sedimentados em geral, diâmetro de 16" (400 mm)</v>
          </cell>
          <cell r="D119" t="str">
            <v>m</v>
          </cell>
          <cell r="E119">
            <v>824.36</v>
          </cell>
          <cell r="F119">
            <v>0</v>
          </cell>
          <cell r="G119">
            <v>824.36</v>
          </cell>
        </row>
        <row r="120">
          <cell r="A120" t="str">
            <v>01.28.090</v>
          </cell>
          <cell r="C120" t="str">
            <v>Perfuração rotativa para poço profundo em aluvião, arenito, ou solos sedimentados em geral, diâmetro de 18" (450 mm)</v>
          </cell>
          <cell r="D120" t="str">
            <v>m</v>
          </cell>
          <cell r="E120">
            <v>984.82</v>
          </cell>
          <cell r="F120">
            <v>0</v>
          </cell>
          <cell r="G120">
            <v>984.82</v>
          </cell>
        </row>
        <row r="121">
          <cell r="A121" t="str">
            <v>01.28.100</v>
          </cell>
          <cell r="C121" t="str">
            <v>Perfuração rotativa para poço profundo em aluvião, arenito, ou solos sedimentados em geral, diâmetro de 20" (500 mm)</v>
          </cell>
          <cell r="D121" t="str">
            <v>m</v>
          </cell>
          <cell r="E121">
            <v>1197.06</v>
          </cell>
          <cell r="F121">
            <v>0</v>
          </cell>
          <cell r="G121">
            <v>1197.06</v>
          </cell>
        </row>
        <row r="122">
          <cell r="A122" t="str">
            <v>01.28.110</v>
          </cell>
          <cell r="C122" t="str">
            <v>Perfuração rotativa para poço profundo em aluvião, arenito, ou solos sedimentados em geral, diâmetro de 22" (550 mm)</v>
          </cell>
          <cell r="D122" t="str">
            <v>m</v>
          </cell>
          <cell r="E122">
            <v>1427.82</v>
          </cell>
          <cell r="F122">
            <v>0</v>
          </cell>
          <cell r="G122">
            <v>1427.82</v>
          </cell>
        </row>
        <row r="123">
          <cell r="A123" t="str">
            <v>01.28.120</v>
          </cell>
          <cell r="C123" t="str">
            <v>Perfuração rotativa para poço profundo em aluvião, arenito, ou solos sedimentados em geral, diâmetro de 26" (650 mm)</v>
          </cell>
          <cell r="D123" t="str">
            <v>m</v>
          </cell>
          <cell r="E123">
            <v>2088.62</v>
          </cell>
          <cell r="F123">
            <v>0</v>
          </cell>
          <cell r="G123">
            <v>2088.62</v>
          </cell>
        </row>
        <row r="124">
          <cell r="A124" t="str">
            <v>01.28.130</v>
          </cell>
          <cell r="C124" t="str">
            <v>Perfuração rotativa para poço profundo em solos e/ou rocha metassedimentar alterada em geral, diâmetro de 20" (508 mm)</v>
          </cell>
          <cell r="D124" t="str">
            <v>m</v>
          </cell>
          <cell r="E124">
            <v>892.99</v>
          </cell>
          <cell r="F124">
            <v>0</v>
          </cell>
          <cell r="G124">
            <v>892.99</v>
          </cell>
        </row>
        <row r="125">
          <cell r="A125" t="str">
            <v>01.28.140</v>
          </cell>
          <cell r="C125" t="str">
            <v>Perfuração roto-pneumática para poço profundo em rocha metassedimentar em geral, diâmetro de 12 1/4" (311,15 mm)</v>
          </cell>
          <cell r="D125" t="str">
            <v>m</v>
          </cell>
          <cell r="E125">
            <v>853.22</v>
          </cell>
          <cell r="F125">
            <v>0</v>
          </cell>
          <cell r="G125">
            <v>853.22</v>
          </cell>
        </row>
        <row r="126">
          <cell r="A126" t="str">
            <v>01.28.150</v>
          </cell>
          <cell r="C126" t="str">
            <v>Perfuração rotativa para poço profundo em rocha sã (basalto), diâmetro de 14" (350 mm)</v>
          </cell>
          <cell r="D126" t="str">
            <v>m</v>
          </cell>
          <cell r="E126">
            <v>3166.03</v>
          </cell>
          <cell r="F126">
            <v>0</v>
          </cell>
          <cell r="G126">
            <v>3166.03</v>
          </cell>
        </row>
        <row r="127">
          <cell r="A127" t="str">
            <v>01.28.160</v>
          </cell>
          <cell r="C127" t="str">
            <v>Perfuração rotativa para poço profundo em rocha alterada (basalto alterado), diâmetro de 8" (200 mm)</v>
          </cell>
          <cell r="D127" t="str">
            <v>m</v>
          </cell>
          <cell r="E127">
            <v>333.8</v>
          </cell>
          <cell r="F127">
            <v>0</v>
          </cell>
          <cell r="G127">
            <v>333.8</v>
          </cell>
        </row>
        <row r="128">
          <cell r="A128" t="str">
            <v>01.28.170</v>
          </cell>
          <cell r="C128" t="str">
            <v>Perfuração rotativa para poço profundo em rocha alterada (basalto alterado), diâmetro de 10" (250 mm)</v>
          </cell>
          <cell r="D128" t="str">
            <v>m</v>
          </cell>
          <cell r="E128">
            <v>450.7</v>
          </cell>
          <cell r="F128">
            <v>0</v>
          </cell>
          <cell r="G128">
            <v>450.7</v>
          </cell>
        </row>
        <row r="129">
          <cell r="A129" t="str">
            <v>01.28.180</v>
          </cell>
          <cell r="C129" t="str">
            <v>Perfuração rotativa para poço profundo em rocha alterada (basalto alterado), diâmetro de 12" (300 mm)</v>
          </cell>
          <cell r="D129" t="str">
            <v>m</v>
          </cell>
          <cell r="E129">
            <v>638.9</v>
          </cell>
          <cell r="F129">
            <v>0</v>
          </cell>
          <cell r="G129">
            <v>638.9</v>
          </cell>
        </row>
        <row r="130">
          <cell r="A130" t="str">
            <v>01.28.190</v>
          </cell>
          <cell r="C130" t="str">
            <v>Perfuração roto-pneumática para poço profundo em rocha sã (basalto), diâmetro de 6" (150 mm)</v>
          </cell>
          <cell r="D130" t="str">
            <v>m</v>
          </cell>
          <cell r="E130">
            <v>233.93</v>
          </cell>
          <cell r="F130">
            <v>0</v>
          </cell>
          <cell r="G130">
            <v>233.93</v>
          </cell>
        </row>
        <row r="131">
          <cell r="A131" t="str">
            <v>01.28.200</v>
          </cell>
          <cell r="C131" t="str">
            <v>Perfuração roto-pneumática para poço profundo em rocha sã (basalto), diâmetro de 8" (200 mm)</v>
          </cell>
          <cell r="D131" t="str">
            <v>m</v>
          </cell>
          <cell r="E131">
            <v>413.49</v>
          </cell>
          <cell r="F131">
            <v>0</v>
          </cell>
          <cell r="G131">
            <v>413.49</v>
          </cell>
        </row>
        <row r="132">
          <cell r="A132" t="str">
            <v>01.28.210</v>
          </cell>
          <cell r="C132" t="str">
            <v>Perfuração roto-pneumática para poço profundo em rocha sã (basalto), diâmetro de 10" (250 mm)</v>
          </cell>
          <cell r="D132" t="str">
            <v>m</v>
          </cell>
          <cell r="E132">
            <v>609.39</v>
          </cell>
          <cell r="F132">
            <v>0</v>
          </cell>
          <cell r="G132">
            <v>609.39</v>
          </cell>
        </row>
        <row r="133">
          <cell r="A133" t="str">
            <v>01.28.220</v>
          </cell>
          <cell r="C133" t="str">
            <v>Perfuração roto-pneumática para poço profundo em rocha sã (basalto), diâmetro de 12" (300 mm)</v>
          </cell>
          <cell r="D133" t="str">
            <v>m</v>
          </cell>
          <cell r="E133">
            <v>1730.88</v>
          </cell>
          <cell r="F133">
            <v>0</v>
          </cell>
          <cell r="G133">
            <v>1730.88</v>
          </cell>
        </row>
        <row r="134">
          <cell r="A134" t="str">
            <v>01.28.230</v>
          </cell>
          <cell r="C134" t="str">
            <v>Perfuração roto-pneumática para poço profundo em rocha sã (basalto), diâmetro de 14" (350 mm)</v>
          </cell>
          <cell r="D134" t="str">
            <v>m</v>
          </cell>
          <cell r="E134">
            <v>1974.53</v>
          </cell>
          <cell r="F134">
            <v>0</v>
          </cell>
          <cell r="G134">
            <v>1974.53</v>
          </cell>
        </row>
        <row r="135">
          <cell r="A135" t="str">
            <v>01.28.240</v>
          </cell>
          <cell r="C135" t="str">
            <v>Perfuração roto-pneumática para poço profundo em rocha sã (basalto), diâmetro de 18" (450 mm)</v>
          </cell>
          <cell r="D135" t="str">
            <v>m</v>
          </cell>
          <cell r="E135">
            <v>2581.61</v>
          </cell>
          <cell r="F135">
            <v>0</v>
          </cell>
          <cell r="G135">
            <v>2581.61</v>
          </cell>
        </row>
        <row r="136">
          <cell r="A136" t="str">
            <v>01.28.250</v>
          </cell>
          <cell r="C136" t="str">
            <v>Revestimento interno de poço profundo tubo liso em aço galvanizado, diâmetro de 6" (152,40 mm) - união solda</v>
          </cell>
          <cell r="D136" t="str">
            <v>m</v>
          </cell>
          <cell r="E136">
            <v>406.59</v>
          </cell>
          <cell r="F136">
            <v>0</v>
          </cell>
          <cell r="G136">
            <v>406.59</v>
          </cell>
        </row>
        <row r="137">
          <cell r="A137" t="str">
            <v>01.28.260</v>
          </cell>
          <cell r="C137" t="str">
            <v>Revestimento interno de poço profundo tubo PVC geomecânico nervurado standard, diâmetro de 6" (150 mm)</v>
          </cell>
          <cell r="D137" t="str">
            <v>m</v>
          </cell>
          <cell r="E137">
            <v>289.68</v>
          </cell>
          <cell r="F137">
            <v>0</v>
          </cell>
          <cell r="G137">
            <v>289.68</v>
          </cell>
        </row>
        <row r="138">
          <cell r="A138" t="str">
            <v>01.28.270</v>
          </cell>
          <cell r="C138" t="str">
            <v>Revestimento interno de poço profundo tubo PVC geomecânico nervurado reforçado, diâmetro de 8" (200 mm)</v>
          </cell>
          <cell r="D138" t="str">
            <v>m</v>
          </cell>
          <cell r="E138">
            <v>564.9</v>
          </cell>
          <cell r="F138">
            <v>0</v>
          </cell>
          <cell r="G138">
            <v>564.9</v>
          </cell>
        </row>
        <row r="139">
          <cell r="A139" t="str">
            <v>01.28.280</v>
          </cell>
          <cell r="C139" t="str">
            <v>Revestimento interno de poço profundo tubo de aço preto, diâmetro de 6" (152,40 mm)</v>
          </cell>
          <cell r="D139" t="str">
            <v>m</v>
          </cell>
          <cell r="E139">
            <v>334.09</v>
          </cell>
          <cell r="F139">
            <v>0</v>
          </cell>
          <cell r="G139">
            <v>334.09</v>
          </cell>
        </row>
        <row r="140">
          <cell r="A140" t="str">
            <v>01.28.290</v>
          </cell>
          <cell r="C140" t="str">
            <v>Revestimento interno de poço profundo tubo preto DIN 2440, diâmetro de 6" (150 mm)</v>
          </cell>
          <cell r="D140" t="str">
            <v>m</v>
          </cell>
          <cell r="E140">
            <v>377.39</v>
          </cell>
          <cell r="F140">
            <v>0</v>
          </cell>
          <cell r="G140">
            <v>377.39</v>
          </cell>
        </row>
        <row r="141">
          <cell r="A141" t="str">
            <v>01.28.300</v>
          </cell>
          <cell r="C141" t="str">
            <v>Revestimento interno de poço profundo tubo preto DIN 2440, diâmetro de 8" (200 mm)</v>
          </cell>
          <cell r="D141" t="str">
            <v>m</v>
          </cell>
          <cell r="E141">
            <v>576.16999999999996</v>
          </cell>
          <cell r="F141">
            <v>0</v>
          </cell>
          <cell r="G141">
            <v>576.16999999999996</v>
          </cell>
        </row>
        <row r="142">
          <cell r="A142" t="str">
            <v>01.28.310</v>
          </cell>
          <cell r="C142" t="str">
            <v>Revestimento interno de poço profundo tubo aço preto liso calandrado, diâmetro de 16" (406,40 mm)</v>
          </cell>
          <cell r="D142" t="str">
            <v>m</v>
          </cell>
          <cell r="E142">
            <v>944.62</v>
          </cell>
          <cell r="F142">
            <v>0</v>
          </cell>
          <cell r="G142">
            <v>944.62</v>
          </cell>
        </row>
        <row r="143">
          <cell r="A143" t="str">
            <v>01.28.350</v>
          </cell>
          <cell r="C143" t="str">
            <v>Revestimento da boca de poço profundo tubo chapa 3/16", diâmetro de 12"</v>
          </cell>
          <cell r="D143" t="str">
            <v>m</v>
          </cell>
          <cell r="E143">
            <v>761.09</v>
          </cell>
          <cell r="F143">
            <v>0</v>
          </cell>
          <cell r="G143">
            <v>761.09</v>
          </cell>
        </row>
        <row r="144">
          <cell r="A144" t="str">
            <v>01.28.360</v>
          </cell>
          <cell r="C144" t="str">
            <v>Revestimento da boca de poço profundo tubo chapa 3/16", diâmetro de 14"</v>
          </cell>
          <cell r="D144" t="str">
            <v>m</v>
          </cell>
          <cell r="E144">
            <v>853.51</v>
          </cell>
          <cell r="F144">
            <v>0</v>
          </cell>
          <cell r="G144">
            <v>853.51</v>
          </cell>
        </row>
        <row r="145">
          <cell r="A145" t="str">
            <v>01.28.370</v>
          </cell>
          <cell r="C145" t="str">
            <v>Revestimento da boca de poço profundo tubo chapa 3/16", diâmetro de 16"</v>
          </cell>
          <cell r="D145" t="str">
            <v>m</v>
          </cell>
          <cell r="E145">
            <v>1020.89</v>
          </cell>
          <cell r="F145">
            <v>0</v>
          </cell>
          <cell r="G145">
            <v>1020.89</v>
          </cell>
        </row>
        <row r="146">
          <cell r="A146" t="str">
            <v>01.28.380</v>
          </cell>
          <cell r="C146" t="str">
            <v>Revestimento da boca de poço profundo tubo chapa 3/16", diâmetro de 20"</v>
          </cell>
          <cell r="D146" t="str">
            <v>m</v>
          </cell>
          <cell r="E146">
            <v>945.6</v>
          </cell>
          <cell r="F146">
            <v>0</v>
          </cell>
          <cell r="G146">
            <v>945.6</v>
          </cell>
        </row>
        <row r="147">
          <cell r="A147" t="str">
            <v>01.28.390</v>
          </cell>
          <cell r="C147" t="str">
            <v>Filtro PVC geomecânico nervurado tipo standard para poço profundo, diâmetro de 6" (150 mm)</v>
          </cell>
          <cell r="D147" t="str">
            <v>m</v>
          </cell>
          <cell r="E147">
            <v>367.62</v>
          </cell>
          <cell r="F147">
            <v>0</v>
          </cell>
          <cell r="G147">
            <v>367.62</v>
          </cell>
        </row>
        <row r="148">
          <cell r="A148" t="str">
            <v>01.28.400</v>
          </cell>
          <cell r="C148" t="str">
            <v>Filtro PVC geomecânico nervurado tipo reforçado para poço profundo, diâmetro de 8" (200 mm)</v>
          </cell>
          <cell r="D148" t="str">
            <v>m</v>
          </cell>
          <cell r="E148">
            <v>675.84</v>
          </cell>
          <cell r="F148">
            <v>0</v>
          </cell>
          <cell r="G148">
            <v>675.84</v>
          </cell>
        </row>
        <row r="149">
          <cell r="A149" t="str">
            <v>01.28.410</v>
          </cell>
          <cell r="C149" t="str">
            <v>Filtro espiralado galvanizado simples (standard) para poço profundo, diâmetro de 6" (152,40 mm)</v>
          </cell>
          <cell r="D149" t="str">
            <v>m</v>
          </cell>
          <cell r="E149">
            <v>692.62</v>
          </cell>
          <cell r="F149">
            <v>0</v>
          </cell>
          <cell r="G149">
            <v>692.62</v>
          </cell>
        </row>
        <row r="150">
          <cell r="A150" t="str">
            <v>01.28.420</v>
          </cell>
          <cell r="C150" t="str">
            <v>Filtro espiralado galvanizado reforçado para poço profundo, diâmetro de 6" (152,40 mm)</v>
          </cell>
          <cell r="D150" t="str">
            <v>m</v>
          </cell>
          <cell r="E150">
            <v>825.64</v>
          </cell>
          <cell r="F150">
            <v>0</v>
          </cell>
          <cell r="G150">
            <v>825.64</v>
          </cell>
        </row>
        <row r="151">
          <cell r="A151" t="str">
            <v>01.28.430</v>
          </cell>
          <cell r="C151" t="str">
            <v>Filtro espiralado em aço inoxidável reforçado para poço profundo, diâmetro de 6" (152,40 mm)</v>
          </cell>
          <cell r="D151" t="str">
            <v>m</v>
          </cell>
          <cell r="E151">
            <v>1679.45</v>
          </cell>
          <cell r="F151">
            <v>0</v>
          </cell>
          <cell r="G151">
            <v>1679.45</v>
          </cell>
        </row>
        <row r="152">
          <cell r="A152" t="str">
            <v>01.28.440</v>
          </cell>
          <cell r="C152" t="str">
            <v>Filtro galvanizado tipo NOLD para poço profundo, diâmetro de 6" (150 mm)</v>
          </cell>
          <cell r="D152" t="str">
            <v>m</v>
          </cell>
          <cell r="E152">
            <v>609.63</v>
          </cell>
          <cell r="F152">
            <v>0</v>
          </cell>
          <cell r="G152">
            <v>609.63</v>
          </cell>
        </row>
        <row r="153">
          <cell r="A153" t="str">
            <v>01.28.450</v>
          </cell>
          <cell r="C153" t="str">
            <v>Pré-filtro tipo pérola para poço profundo</v>
          </cell>
          <cell r="D153" t="str">
            <v>m³</v>
          </cell>
          <cell r="E153">
            <v>1650.99</v>
          </cell>
          <cell r="F153">
            <v>0</v>
          </cell>
          <cell r="G153">
            <v>1650.99</v>
          </cell>
        </row>
        <row r="154">
          <cell r="A154" t="str">
            <v>01.28.460</v>
          </cell>
          <cell r="C154" t="str">
            <v>Pré-filtro tipo Jacareí para poço profundo</v>
          </cell>
          <cell r="D154" t="str">
            <v>m³</v>
          </cell>
          <cell r="E154">
            <v>1416.85</v>
          </cell>
          <cell r="F154">
            <v>0</v>
          </cell>
          <cell r="G154">
            <v>1416.85</v>
          </cell>
        </row>
        <row r="155">
          <cell r="A155" t="str">
            <v>01.28.470</v>
          </cell>
          <cell r="C155" t="str">
            <v>Perfilagem ótica (filmagem / endoscopia) para poço profundo</v>
          </cell>
          <cell r="D155" t="str">
            <v>m</v>
          </cell>
          <cell r="E155">
            <v>64.83</v>
          </cell>
          <cell r="F155">
            <v>0</v>
          </cell>
          <cell r="G155">
            <v>64.83</v>
          </cell>
        </row>
        <row r="156">
          <cell r="A156" t="str">
            <v>01.28.480</v>
          </cell>
          <cell r="C156" t="str">
            <v>Perfilagem elétrica de poço profundo</v>
          </cell>
          <cell r="D156" t="str">
            <v>m</v>
          </cell>
          <cell r="E156">
            <v>125.01</v>
          </cell>
          <cell r="F156">
            <v>0</v>
          </cell>
          <cell r="G156">
            <v>125.01</v>
          </cell>
        </row>
        <row r="157">
          <cell r="A157" t="str">
            <v>01.28.490</v>
          </cell>
          <cell r="C157" t="str">
            <v>Taxa de mobilização e desmobilização de equipamentos para execução de bombeamento, limpeza, desenvolvimento e teste de vazão</v>
          </cell>
          <cell r="D157" t="str">
            <v>tx</v>
          </cell>
          <cell r="E157">
            <v>3072.49</v>
          </cell>
          <cell r="F157">
            <v>0</v>
          </cell>
          <cell r="G157">
            <v>3072.49</v>
          </cell>
        </row>
        <row r="158">
          <cell r="A158" t="str">
            <v>01.28.500</v>
          </cell>
          <cell r="C158" t="str">
            <v>Limpeza e desenvolvimento do poço profundo</v>
          </cell>
          <cell r="D158" t="str">
            <v>h</v>
          </cell>
          <cell r="E158">
            <v>270.39</v>
          </cell>
          <cell r="F158">
            <v>0</v>
          </cell>
          <cell r="G158">
            <v>270.39</v>
          </cell>
        </row>
        <row r="159">
          <cell r="A159" t="str">
            <v>01.28.510</v>
          </cell>
          <cell r="C159" t="str">
            <v>Ensaio de vazão (bombeamento) para poço profundo, com bomba submersa</v>
          </cell>
          <cell r="D159" t="str">
            <v>h</v>
          </cell>
          <cell r="E159">
            <v>243.69</v>
          </cell>
          <cell r="F159">
            <v>0</v>
          </cell>
          <cell r="G159">
            <v>243.69</v>
          </cell>
        </row>
        <row r="160">
          <cell r="A160" t="str">
            <v>01.28.520</v>
          </cell>
          <cell r="C160" t="str">
            <v>Ensaio de vazão escalonado para poço profundo</v>
          </cell>
          <cell r="D160" t="str">
            <v>h</v>
          </cell>
          <cell r="E160">
            <v>278.63</v>
          </cell>
          <cell r="F160">
            <v>0</v>
          </cell>
          <cell r="G160">
            <v>278.63</v>
          </cell>
        </row>
        <row r="161">
          <cell r="A161" t="str">
            <v>01.28.530</v>
          </cell>
          <cell r="C161" t="str">
            <v>Ensaio de recuperação de nível para poço profundo</v>
          </cell>
          <cell r="D161" t="str">
            <v>h</v>
          </cell>
          <cell r="E161">
            <v>280.51</v>
          </cell>
          <cell r="F161">
            <v>0</v>
          </cell>
          <cell r="G161">
            <v>280.51</v>
          </cell>
        </row>
        <row r="162">
          <cell r="A162" t="str">
            <v>01.28.540</v>
          </cell>
          <cell r="C162" t="str">
            <v>Desinfecção de poço profundo</v>
          </cell>
          <cell r="D162" t="str">
            <v>un</v>
          </cell>
          <cell r="E162">
            <v>1320.59</v>
          </cell>
          <cell r="F162">
            <v>0</v>
          </cell>
          <cell r="G162">
            <v>1320.59</v>
          </cell>
        </row>
        <row r="163">
          <cell r="A163" t="str">
            <v>01.28.550</v>
          </cell>
          <cell r="C163" t="str">
            <v>Análise físico-química e bacteriológica da água para poço profundo</v>
          </cell>
          <cell r="D163" t="str">
            <v>cj</v>
          </cell>
          <cell r="E163">
            <v>2626.48</v>
          </cell>
          <cell r="F163">
            <v>0</v>
          </cell>
          <cell r="G163">
            <v>2626.48</v>
          </cell>
        </row>
        <row r="164">
          <cell r="A164" t="str">
            <v>01.28.560</v>
          </cell>
          <cell r="C164" t="str">
            <v>Centralizador de coluna para poço profundo, diâmetro de 4´ ou 6´</v>
          </cell>
          <cell r="D164" t="str">
            <v>un</v>
          </cell>
          <cell r="E164">
            <v>280.29000000000002</v>
          </cell>
          <cell r="F164">
            <v>0</v>
          </cell>
          <cell r="G164">
            <v>280.29000000000002</v>
          </cell>
        </row>
        <row r="165">
          <cell r="A165" t="str">
            <v>01.28.570</v>
          </cell>
          <cell r="C165" t="str">
            <v>Cimentação de boca do poço profundo, entre perfuração de maior diâmetro (cimentação do espaço anular)</v>
          </cell>
          <cell r="D165" t="str">
            <v>m³</v>
          </cell>
          <cell r="E165">
            <v>1415.43</v>
          </cell>
          <cell r="F165">
            <v>0</v>
          </cell>
          <cell r="G165">
            <v>1415.43</v>
          </cell>
        </row>
        <row r="166">
          <cell r="A166" t="str">
            <v>01.28.580</v>
          </cell>
          <cell r="C166" t="str">
            <v>Laje de proteção em concreto armado para poço profundo (área mínimo de 3,00 m²)</v>
          </cell>
          <cell r="D166" t="str">
            <v>un</v>
          </cell>
          <cell r="E166">
            <v>655.69</v>
          </cell>
          <cell r="F166">
            <v>386.57</v>
          </cell>
          <cell r="G166">
            <v>1042.26</v>
          </cell>
        </row>
        <row r="167">
          <cell r="A167" t="str">
            <v>01.28.590</v>
          </cell>
          <cell r="C167" t="str">
            <v>Lacre do poço profundo (tampa)</v>
          </cell>
          <cell r="D167" t="str">
            <v>un</v>
          </cell>
          <cell r="E167">
            <v>719.81</v>
          </cell>
          <cell r="F167">
            <v>0</v>
          </cell>
          <cell r="G167">
            <v>719.81</v>
          </cell>
        </row>
        <row r="168">
          <cell r="A168" t="str">
            <v>01.28.600</v>
          </cell>
          <cell r="C168" t="str">
            <v>Licença de perfuração para poço profundo</v>
          </cell>
          <cell r="D168" t="str">
            <v>un</v>
          </cell>
          <cell r="E168">
            <v>5304.75</v>
          </cell>
          <cell r="F168">
            <v>0</v>
          </cell>
          <cell r="G168">
            <v>5304.75</v>
          </cell>
        </row>
        <row r="169">
          <cell r="A169" t="str">
            <v>01.28.610</v>
          </cell>
          <cell r="C169" t="str">
            <v>Outorga de direito de uso para poço profundo</v>
          </cell>
          <cell r="D169" t="str">
            <v>un</v>
          </cell>
          <cell r="E169">
            <v>3661.3</v>
          </cell>
          <cell r="F169">
            <v>0</v>
          </cell>
          <cell r="G169">
            <v>3661.3</v>
          </cell>
        </row>
        <row r="170">
          <cell r="A170" t="str">
            <v>01.28.620</v>
          </cell>
          <cell r="C170" t="str">
            <v>Parecer técnico junto a CETESB</v>
          </cell>
          <cell r="D170" t="str">
            <v>un</v>
          </cell>
          <cell r="E170">
            <v>4283.88</v>
          </cell>
          <cell r="F170">
            <v>0</v>
          </cell>
          <cell r="G170">
            <v>4283.88</v>
          </cell>
        </row>
        <row r="171">
          <cell r="A171" t="str">
            <v>02</v>
          </cell>
          <cell r="B171" t="str">
            <v>INÍCIO, APOIO E ADMINISTRAÇÃO DA OBRA</v>
          </cell>
        </row>
        <row r="172">
          <cell r="A172" t="str">
            <v>02.01</v>
          </cell>
          <cell r="B172" t="str">
            <v>Construção provisória</v>
          </cell>
        </row>
        <row r="173">
          <cell r="A173" t="str">
            <v>02.01.021</v>
          </cell>
          <cell r="C173" t="str">
            <v>Construção provisória em madeira - fornecimento e montagem</v>
          </cell>
          <cell r="D173" t="str">
            <v>m²</v>
          </cell>
          <cell r="E173">
            <v>194.86</v>
          </cell>
          <cell r="F173">
            <v>93.48</v>
          </cell>
          <cell r="G173">
            <v>288.33999999999997</v>
          </cell>
        </row>
        <row r="174">
          <cell r="A174" t="str">
            <v>02.01.171</v>
          </cell>
          <cell r="C174" t="str">
            <v>Sanitário/vestiário provisório em alvenaria</v>
          </cell>
          <cell r="D174" t="str">
            <v>m²</v>
          </cell>
          <cell r="E174">
            <v>342.04</v>
          </cell>
          <cell r="F174">
            <v>238.72</v>
          </cell>
          <cell r="G174">
            <v>580.76</v>
          </cell>
        </row>
        <row r="175">
          <cell r="A175" t="str">
            <v>02.01.180</v>
          </cell>
          <cell r="C175" t="str">
            <v>Banheiro químico modelo Standard, com manutenção conforme exigências da CETESB</v>
          </cell>
          <cell r="D175" t="str">
            <v>unxmês</v>
          </cell>
          <cell r="E175">
            <v>479.17</v>
          </cell>
          <cell r="F175">
            <v>0</v>
          </cell>
          <cell r="G175">
            <v>479.17</v>
          </cell>
        </row>
        <row r="176">
          <cell r="A176" t="str">
            <v>02.01.200</v>
          </cell>
          <cell r="C176" t="str">
            <v>Desmobilização de construção provisória</v>
          </cell>
          <cell r="D176" t="str">
            <v>m²</v>
          </cell>
          <cell r="E176">
            <v>9.26</v>
          </cell>
          <cell r="F176">
            <v>5.26</v>
          </cell>
          <cell r="G176">
            <v>14.52</v>
          </cell>
        </row>
        <row r="177">
          <cell r="A177" t="str">
            <v>02.02</v>
          </cell>
          <cell r="B177" t="str">
            <v>Container</v>
          </cell>
        </row>
        <row r="178">
          <cell r="A178" t="str">
            <v>02.02.120</v>
          </cell>
          <cell r="C178" t="str">
            <v>Locação de container tipo alojamento - área mínima de 13,80 m²</v>
          </cell>
          <cell r="D178" t="str">
            <v>unxmês</v>
          </cell>
          <cell r="E178">
            <v>510.37</v>
          </cell>
          <cell r="F178">
            <v>60.65</v>
          </cell>
          <cell r="G178">
            <v>571.02</v>
          </cell>
        </row>
        <row r="179">
          <cell r="A179" t="str">
            <v>02.02.130</v>
          </cell>
          <cell r="C179" t="str">
            <v>Locação de container tipo escritório com 1 vaso sanitário, 1 lavatório e 1 ponto para chuveiro - área mínima de 13,80 m²</v>
          </cell>
          <cell r="D179" t="str">
            <v>unxmês</v>
          </cell>
          <cell r="E179">
            <v>676</v>
          </cell>
          <cell r="F179">
            <v>102.17</v>
          </cell>
          <cell r="G179">
            <v>778.17</v>
          </cell>
        </row>
        <row r="180">
          <cell r="A180" t="str">
            <v>02.02.140</v>
          </cell>
          <cell r="C180" t="str">
            <v>Locação de container tipo sanitário com 2 vasos sanitários, 2 lavatórios, 2 mictórios e 4 pontos para chuveiro - área mínima de 13,80 m²</v>
          </cell>
          <cell r="D180" t="str">
            <v>unxmês</v>
          </cell>
          <cell r="E180">
            <v>721.73</v>
          </cell>
          <cell r="F180">
            <v>102.17</v>
          </cell>
          <cell r="G180">
            <v>823.9</v>
          </cell>
        </row>
        <row r="181">
          <cell r="A181" t="str">
            <v>02.02.150</v>
          </cell>
          <cell r="C181" t="str">
            <v>Locação de container tipo depósito - área mínima de 13,80 m²</v>
          </cell>
          <cell r="D181" t="str">
            <v>unxmês</v>
          </cell>
          <cell r="E181">
            <v>470.92</v>
          </cell>
          <cell r="F181">
            <v>60.65</v>
          </cell>
          <cell r="G181">
            <v>531.57000000000005</v>
          </cell>
        </row>
        <row r="182">
          <cell r="A182" t="str">
            <v>02.02.160</v>
          </cell>
          <cell r="C182" t="str">
            <v>Locação de container tipo guarita - área mínima de 4,60 m²</v>
          </cell>
          <cell r="D182" t="str">
            <v>unxmês</v>
          </cell>
          <cell r="E182">
            <v>381.54</v>
          </cell>
          <cell r="F182">
            <v>20.2</v>
          </cell>
          <cell r="G182">
            <v>401.74</v>
          </cell>
        </row>
        <row r="183">
          <cell r="A183" t="str">
            <v>02.03</v>
          </cell>
          <cell r="B183" t="str">
            <v>Tapume, vedação e proteções diversas</v>
          </cell>
        </row>
        <row r="184">
          <cell r="A184" t="str">
            <v>02.03.030</v>
          </cell>
          <cell r="C184" t="str">
            <v>Proteção de superfícies em geral com plástico bolha</v>
          </cell>
          <cell r="D184" t="str">
            <v>m²</v>
          </cell>
          <cell r="E184">
            <v>0.41</v>
          </cell>
          <cell r="F184">
            <v>1.49</v>
          </cell>
          <cell r="G184">
            <v>1.9</v>
          </cell>
        </row>
        <row r="185">
          <cell r="A185" t="str">
            <v>02.03.060</v>
          </cell>
          <cell r="C185" t="str">
            <v>Proteção de fachada com tela de nylon</v>
          </cell>
          <cell r="D185" t="str">
            <v>m²</v>
          </cell>
          <cell r="E185">
            <v>2.84</v>
          </cell>
          <cell r="F185">
            <v>14.66</v>
          </cell>
          <cell r="G185">
            <v>17.5</v>
          </cell>
        </row>
        <row r="186">
          <cell r="A186" t="str">
            <v>02.03.080</v>
          </cell>
          <cell r="C186" t="str">
            <v>Fechamento provisório de vãos em chapa de madeira compensada</v>
          </cell>
          <cell r="D186" t="str">
            <v>m²</v>
          </cell>
          <cell r="E186">
            <v>8.35</v>
          </cell>
          <cell r="F186">
            <v>20.88</v>
          </cell>
          <cell r="G186">
            <v>29.23</v>
          </cell>
        </row>
        <row r="187">
          <cell r="A187" t="str">
            <v>02.03.110</v>
          </cell>
          <cell r="C187" t="str">
            <v>Tapume móvel para fechamento de áreas</v>
          </cell>
          <cell r="D187" t="str">
            <v>m²</v>
          </cell>
          <cell r="E187">
            <v>24.51</v>
          </cell>
          <cell r="F187">
            <v>38.64</v>
          </cell>
          <cell r="G187">
            <v>63.15</v>
          </cell>
        </row>
        <row r="188">
          <cell r="A188" t="str">
            <v>02.03.120</v>
          </cell>
          <cell r="C188" t="str">
            <v>Tapume fixo para fechamento de áreas, com portão</v>
          </cell>
          <cell r="D188" t="str">
            <v>m²</v>
          </cell>
          <cell r="E188">
            <v>24.51</v>
          </cell>
          <cell r="F188">
            <v>38.380000000000003</v>
          </cell>
          <cell r="G188">
            <v>62.89</v>
          </cell>
        </row>
        <row r="189">
          <cell r="A189" t="str">
            <v>02.03.200</v>
          </cell>
          <cell r="C189" t="str">
            <v>Locação de quadros metálicos para plataforma de proteção, inclusive o madeiramento</v>
          </cell>
          <cell r="D189" t="str">
            <v>m²xmês</v>
          </cell>
          <cell r="E189">
            <v>19.04</v>
          </cell>
          <cell r="F189">
            <v>0.75</v>
          </cell>
          <cell r="G189">
            <v>19.79</v>
          </cell>
        </row>
        <row r="190">
          <cell r="A190" t="str">
            <v>02.03.240</v>
          </cell>
          <cell r="C190" t="str">
            <v>Proteção de piso com tecido de aniagem e gesso</v>
          </cell>
          <cell r="D190" t="str">
            <v>m²</v>
          </cell>
          <cell r="E190">
            <v>7.11</v>
          </cell>
          <cell r="F190">
            <v>2.97</v>
          </cell>
          <cell r="G190">
            <v>10.08</v>
          </cell>
        </row>
        <row r="191">
          <cell r="A191" t="str">
            <v>02.03.250</v>
          </cell>
          <cell r="C191" t="str">
            <v>Tapume fixo em painel OSB - espessura 8 mm</v>
          </cell>
          <cell r="D191" t="str">
            <v>m²</v>
          </cell>
          <cell r="E191">
            <v>32.97</v>
          </cell>
          <cell r="F191">
            <v>28.32</v>
          </cell>
          <cell r="G191">
            <v>61.29</v>
          </cell>
        </row>
        <row r="192">
          <cell r="A192" t="str">
            <v>02.03.260</v>
          </cell>
          <cell r="C192" t="str">
            <v>Tapume fixo em painel OSB - espessura 10 mm</v>
          </cell>
          <cell r="D192" t="str">
            <v>m²</v>
          </cell>
          <cell r="E192">
            <v>37.01</v>
          </cell>
          <cell r="F192">
            <v>28.32</v>
          </cell>
          <cell r="G192">
            <v>65.33</v>
          </cell>
        </row>
        <row r="193">
          <cell r="A193" t="str">
            <v>02.03.270</v>
          </cell>
          <cell r="C193" t="str">
            <v>Tapume fixo em painel OSB - espessura 12 mm</v>
          </cell>
          <cell r="D193" t="str">
            <v>m²</v>
          </cell>
          <cell r="E193">
            <v>39.61</v>
          </cell>
          <cell r="F193">
            <v>28.32</v>
          </cell>
          <cell r="G193">
            <v>67.930000000000007</v>
          </cell>
        </row>
        <row r="194">
          <cell r="A194" t="str">
            <v>02.03.500</v>
          </cell>
          <cell r="C194" t="str">
            <v>Proteção em madeira e lona plástica para equipamento mecânico ou informática - para obras de reforma</v>
          </cell>
          <cell r="D194" t="str">
            <v>m³</v>
          </cell>
          <cell r="E194">
            <v>27.43</v>
          </cell>
          <cell r="F194">
            <v>32.68</v>
          </cell>
          <cell r="G194">
            <v>60.11</v>
          </cell>
        </row>
        <row r="195">
          <cell r="A195" t="str">
            <v>02.05</v>
          </cell>
          <cell r="B195" t="str">
            <v>Andaime e balancim</v>
          </cell>
        </row>
        <row r="196">
          <cell r="A196" t="str">
            <v>02.05.060</v>
          </cell>
          <cell r="C196" t="str">
            <v>Montagem e desmontagem de andaime torre metálica com altura até 10 m</v>
          </cell>
          <cell r="D196" t="str">
            <v>m</v>
          </cell>
          <cell r="E196">
            <v>0</v>
          </cell>
          <cell r="F196">
            <v>9.07</v>
          </cell>
          <cell r="G196">
            <v>9.07</v>
          </cell>
        </row>
        <row r="197">
          <cell r="A197" t="str">
            <v>02.05.080</v>
          </cell>
          <cell r="C197" t="str">
            <v>Montagem e desmontagem de andaime torre metálica com altura superior a 10 m</v>
          </cell>
          <cell r="D197" t="str">
            <v>m</v>
          </cell>
          <cell r="E197">
            <v>0</v>
          </cell>
          <cell r="F197">
            <v>22.88</v>
          </cell>
          <cell r="G197">
            <v>22.88</v>
          </cell>
        </row>
        <row r="198">
          <cell r="A198" t="str">
            <v>02.05.090</v>
          </cell>
          <cell r="C198" t="str">
            <v>Montagem e desmontagem de andaime tubular fachadeiro com altura até 10 m</v>
          </cell>
          <cell r="D198" t="str">
            <v>m²</v>
          </cell>
          <cell r="E198">
            <v>0</v>
          </cell>
          <cell r="F198">
            <v>9.07</v>
          </cell>
          <cell r="G198">
            <v>9.07</v>
          </cell>
        </row>
        <row r="199">
          <cell r="A199" t="str">
            <v>02.05.100</v>
          </cell>
          <cell r="C199" t="str">
            <v>Montagem e desmontagem de andaime tubular fachadeiro com altura superior a 10 m</v>
          </cell>
          <cell r="D199" t="str">
            <v>m²</v>
          </cell>
          <cell r="E199">
            <v>0</v>
          </cell>
          <cell r="F199">
            <v>22.88</v>
          </cell>
          <cell r="G199">
            <v>22.88</v>
          </cell>
        </row>
        <row r="200">
          <cell r="A200" t="str">
            <v>02.05.195</v>
          </cell>
          <cell r="C200" t="str">
            <v>Balancim elétrico tipo plataforma para transporte vertical, com altura até 60 m</v>
          </cell>
          <cell r="D200" t="str">
            <v>unxmês</v>
          </cell>
          <cell r="E200">
            <v>1334.87</v>
          </cell>
          <cell r="F200">
            <v>0</v>
          </cell>
          <cell r="G200">
            <v>1334.87</v>
          </cell>
        </row>
        <row r="201">
          <cell r="A201" t="str">
            <v>02.05.202</v>
          </cell>
          <cell r="C201" t="str">
            <v>Andaime torre metálico (1,5 x 1,5 m) com piso metálico</v>
          </cell>
          <cell r="D201" t="str">
            <v>mxmês</v>
          </cell>
          <cell r="E201">
            <v>14.87</v>
          </cell>
          <cell r="F201">
            <v>3.56</v>
          </cell>
          <cell r="G201">
            <v>18.43</v>
          </cell>
        </row>
        <row r="202">
          <cell r="A202" t="str">
            <v>02.05.212</v>
          </cell>
          <cell r="C202" t="str">
            <v>Andaime tubular fachadeiro com piso metálico e sapatas ajustáveis</v>
          </cell>
          <cell r="D202" t="str">
            <v>m²xmês</v>
          </cell>
          <cell r="E202">
            <v>6.78</v>
          </cell>
          <cell r="F202">
            <v>3.56</v>
          </cell>
          <cell r="G202">
            <v>10.34</v>
          </cell>
        </row>
        <row r="203">
          <cell r="A203" t="str">
            <v>02.06</v>
          </cell>
          <cell r="B203" t="str">
            <v>Alocação de equipe, equipamento e ferramental</v>
          </cell>
        </row>
        <row r="204">
          <cell r="A204" t="str">
            <v>02.06.030</v>
          </cell>
          <cell r="C204" t="str">
            <v>Locação de plataforma elevatória articulada, com altura aproximada de 12,50m, capacidade de carga de 227kg, elétrica</v>
          </cell>
          <cell r="D204" t="str">
            <v>unxmês</v>
          </cell>
          <cell r="E204">
            <v>5361.33</v>
          </cell>
          <cell r="F204">
            <v>2542.5</v>
          </cell>
          <cell r="G204">
            <v>7903.83</v>
          </cell>
        </row>
        <row r="205">
          <cell r="A205" t="str">
            <v>02.06.040</v>
          </cell>
          <cell r="C205" t="str">
            <v>Locação de plataforma elevatória articulada, com altura aproximada de 20,00m, capacidade de carga de 227kg, diesel</v>
          </cell>
          <cell r="D205" t="str">
            <v>unxmês</v>
          </cell>
          <cell r="E205">
            <v>9039.33</v>
          </cell>
          <cell r="F205">
            <v>2542.5</v>
          </cell>
          <cell r="G205">
            <v>11581.83</v>
          </cell>
        </row>
        <row r="206">
          <cell r="A206" t="str">
            <v>02.08</v>
          </cell>
          <cell r="B206" t="str">
            <v>Sinalização de obra</v>
          </cell>
        </row>
        <row r="207">
          <cell r="A207" t="str">
            <v>02.08.020</v>
          </cell>
          <cell r="C207" t="str">
            <v>Placa de identificação para obra</v>
          </cell>
          <cell r="D207" t="str">
            <v>m²</v>
          </cell>
          <cell r="E207">
            <v>314.02999999999997</v>
          </cell>
          <cell r="F207">
            <v>68.22</v>
          </cell>
          <cell r="G207">
            <v>382.25</v>
          </cell>
        </row>
        <row r="208">
          <cell r="A208" t="str">
            <v>02.08.040</v>
          </cell>
          <cell r="C208" t="str">
            <v>Placa em lona com impressão digital e requadro em metalon</v>
          </cell>
          <cell r="D208" t="str">
            <v>m²</v>
          </cell>
          <cell r="E208">
            <v>261.25</v>
          </cell>
          <cell r="F208">
            <v>19.309999999999999</v>
          </cell>
          <cell r="G208">
            <v>280.56</v>
          </cell>
        </row>
        <row r="209">
          <cell r="A209" t="str">
            <v>02.08.050</v>
          </cell>
          <cell r="C209" t="str">
            <v>Placa em lona com impressão digital e estrutura em madeira</v>
          </cell>
          <cell r="D209" t="str">
            <v>m²</v>
          </cell>
          <cell r="E209">
            <v>102.93</v>
          </cell>
          <cell r="F209">
            <v>37.99</v>
          </cell>
          <cell r="G209">
            <v>140.91999999999999</v>
          </cell>
        </row>
        <row r="210">
          <cell r="A210" t="str">
            <v>02.09</v>
          </cell>
          <cell r="B210" t="str">
            <v>Limpeza de terreno</v>
          </cell>
        </row>
        <row r="211">
          <cell r="A211" t="str">
            <v>02.09.030</v>
          </cell>
          <cell r="C211" t="str">
            <v>Limpeza manual do terreno, inclusive troncos até 5 cm de diâmetro, com caminhão à disposição dentro da obra, até o raio de 1,0 km</v>
          </cell>
          <cell r="D211" t="str">
            <v>m²</v>
          </cell>
          <cell r="E211">
            <v>1.4</v>
          </cell>
          <cell r="F211">
            <v>3.72</v>
          </cell>
          <cell r="G211">
            <v>5.12</v>
          </cell>
        </row>
        <row r="212">
          <cell r="A212" t="str">
            <v>02.09.040</v>
          </cell>
          <cell r="C212" t="str">
            <v>Limpeza mecanizada do terreno, inclusive troncos até 15 cm de diâmetro, com caminhão à disposição dentro e fora da obra, com transporte no raio de até 1,0 km</v>
          </cell>
          <cell r="D212" t="str">
            <v>m²</v>
          </cell>
          <cell r="E212">
            <v>2.17</v>
          </cell>
          <cell r="F212">
            <v>0.12</v>
          </cell>
          <cell r="G212">
            <v>2.29</v>
          </cell>
        </row>
        <row r="213">
          <cell r="A213" t="str">
            <v>02.09.130</v>
          </cell>
          <cell r="C213" t="str">
            <v>Limpeza mecanizada do terreno, inclusive troncos com diâmetro acima de 15 cm até 50 cm, com caminhão à disposição dentro da obra, até o raio de 1,0 km</v>
          </cell>
          <cell r="D213" t="str">
            <v>m²</v>
          </cell>
          <cell r="E213">
            <v>2.33</v>
          </cell>
          <cell r="F213">
            <v>0.12</v>
          </cell>
          <cell r="G213">
            <v>2.4500000000000002</v>
          </cell>
        </row>
        <row r="214">
          <cell r="A214" t="str">
            <v>02.09.150</v>
          </cell>
          <cell r="C214" t="str">
            <v>Corte e derrubada de eucalípto (1° corte) - idade até 4 anos</v>
          </cell>
          <cell r="D214" t="str">
            <v>m³</v>
          </cell>
          <cell r="E214">
            <v>47.82</v>
          </cell>
          <cell r="F214">
            <v>6.69</v>
          </cell>
          <cell r="G214">
            <v>54.51</v>
          </cell>
        </row>
        <row r="215">
          <cell r="A215" t="str">
            <v>02.09.160</v>
          </cell>
          <cell r="C215" t="str">
            <v>Corte e derrubada de eucalípto (1° corte) - idade acima de 4 anos</v>
          </cell>
          <cell r="D215" t="str">
            <v>m³</v>
          </cell>
          <cell r="E215">
            <v>56.32</v>
          </cell>
          <cell r="F215">
            <v>7.87</v>
          </cell>
          <cell r="G215">
            <v>64.19</v>
          </cell>
        </row>
        <row r="216">
          <cell r="A216" t="str">
            <v>02.10</v>
          </cell>
          <cell r="B216" t="str">
            <v>Locação de obra</v>
          </cell>
        </row>
        <row r="217">
          <cell r="A217" t="str">
            <v>02.10.020</v>
          </cell>
          <cell r="C217" t="str">
            <v>Locação de obra de edificação</v>
          </cell>
          <cell r="D217" t="str">
            <v>m²</v>
          </cell>
          <cell r="E217">
            <v>4.82</v>
          </cell>
          <cell r="F217">
            <v>4.28</v>
          </cell>
          <cell r="G217">
            <v>9.1</v>
          </cell>
        </row>
        <row r="218">
          <cell r="A218" t="str">
            <v>02.10.040</v>
          </cell>
          <cell r="C218" t="str">
            <v>Locação de rede de canalização</v>
          </cell>
          <cell r="D218" t="str">
            <v>m</v>
          </cell>
          <cell r="E218">
            <v>0.6</v>
          </cell>
          <cell r="F218">
            <v>0.31</v>
          </cell>
          <cell r="G218">
            <v>0.91</v>
          </cell>
        </row>
        <row r="219">
          <cell r="A219" t="str">
            <v>02.10.050</v>
          </cell>
          <cell r="C219" t="str">
            <v>Locação para muros, cercas e alambrados</v>
          </cell>
          <cell r="D219" t="str">
            <v>m</v>
          </cell>
          <cell r="E219">
            <v>0.6</v>
          </cell>
          <cell r="F219">
            <v>0.31</v>
          </cell>
          <cell r="G219">
            <v>0.91</v>
          </cell>
        </row>
        <row r="220">
          <cell r="A220" t="str">
            <v>02.10.060</v>
          </cell>
          <cell r="C220" t="str">
            <v>Locação de vias, calçadas, tanques e lagoas</v>
          </cell>
          <cell r="D220" t="str">
            <v>m²</v>
          </cell>
          <cell r="E220">
            <v>0.52</v>
          </cell>
          <cell r="F220">
            <v>0.61</v>
          </cell>
          <cell r="G220">
            <v>1.1299999999999999</v>
          </cell>
        </row>
        <row r="221">
          <cell r="A221" t="str">
            <v>03</v>
          </cell>
          <cell r="B221" t="str">
            <v>DEMOLIÇÃO SEM REAPROVEITAMENTO</v>
          </cell>
        </row>
        <row r="222">
          <cell r="A222" t="str">
            <v>03.01</v>
          </cell>
          <cell r="B222" t="str">
            <v>Demolição de concreto, lastro, mistura e afins</v>
          </cell>
        </row>
        <row r="223">
          <cell r="A223" t="str">
            <v>03.01.020</v>
          </cell>
          <cell r="C223" t="str">
            <v>Demolição manual de concreto simples</v>
          </cell>
          <cell r="D223" t="str">
            <v>m³</v>
          </cell>
          <cell r="E223">
            <v>0</v>
          </cell>
          <cell r="F223">
            <v>163.35</v>
          </cell>
          <cell r="G223">
            <v>163.35</v>
          </cell>
        </row>
        <row r="224">
          <cell r="A224" t="str">
            <v>03.01.040</v>
          </cell>
          <cell r="C224" t="str">
            <v>Demolição manual de concreto armado</v>
          </cell>
          <cell r="D224" t="str">
            <v>m³</v>
          </cell>
          <cell r="E224">
            <v>0</v>
          </cell>
          <cell r="F224">
            <v>297</v>
          </cell>
          <cell r="G224">
            <v>297</v>
          </cell>
        </row>
        <row r="225">
          <cell r="A225" t="str">
            <v>03.01.060</v>
          </cell>
          <cell r="C225" t="str">
            <v>Demolição manual de lajes pré-moldadas, incluindo revestimento</v>
          </cell>
          <cell r="D225" t="str">
            <v>m²</v>
          </cell>
          <cell r="E225">
            <v>0</v>
          </cell>
          <cell r="F225">
            <v>22.28</v>
          </cell>
          <cell r="G225">
            <v>22.28</v>
          </cell>
        </row>
        <row r="226">
          <cell r="A226" t="str">
            <v>03.01.200</v>
          </cell>
          <cell r="C226" t="str">
            <v>Demolição mecanizada de concreto armado, inclusive fragmentação, carregamento, transporte até 1,0 quilômetro e descarregamento</v>
          </cell>
          <cell r="D226" t="str">
            <v>m³</v>
          </cell>
          <cell r="E226">
            <v>259.62</v>
          </cell>
          <cell r="F226">
            <v>89.1</v>
          </cell>
          <cell r="G226">
            <v>348.72</v>
          </cell>
        </row>
        <row r="227">
          <cell r="A227" t="str">
            <v>03.01.210</v>
          </cell>
          <cell r="C227" t="str">
            <v>Demolição mecanizada de concreto armado, inclusive fragmentação e acomodação do material</v>
          </cell>
          <cell r="D227" t="str">
            <v>m³</v>
          </cell>
          <cell r="E227">
            <v>247.72</v>
          </cell>
          <cell r="F227">
            <v>89.1</v>
          </cell>
          <cell r="G227">
            <v>336.82</v>
          </cell>
        </row>
        <row r="228">
          <cell r="A228" t="str">
            <v>03.01.220</v>
          </cell>
          <cell r="C228" t="str">
            <v>Demolição mecanizada de concreto simples, inclusive fragmentação, carregamento, transporte até 1,0 quilômetro e descarregamento</v>
          </cell>
          <cell r="D228" t="str">
            <v>m³</v>
          </cell>
          <cell r="E228">
            <v>135.76</v>
          </cell>
          <cell r="F228">
            <v>59.4</v>
          </cell>
          <cell r="G228">
            <v>195.16</v>
          </cell>
        </row>
        <row r="229">
          <cell r="A229" t="str">
            <v>03.01.230</v>
          </cell>
          <cell r="C229" t="str">
            <v>Demolição mecanizada de concreto simples, inclusive fragmentação e acomodação do material</v>
          </cell>
          <cell r="D229" t="str">
            <v>m³</v>
          </cell>
          <cell r="E229">
            <v>123.86</v>
          </cell>
          <cell r="F229">
            <v>59.4</v>
          </cell>
          <cell r="G229">
            <v>183.26</v>
          </cell>
        </row>
        <row r="230">
          <cell r="A230" t="str">
            <v>03.01.240</v>
          </cell>
          <cell r="C230" t="str">
            <v>Demolição mecanizada de pavimento ou piso em concreto, inclusive fragmentação, carregamento, transporte até 1,0 quilômetro e descarregamento</v>
          </cell>
          <cell r="D230" t="str">
            <v>m²</v>
          </cell>
          <cell r="E230">
            <v>13.33</v>
          </cell>
          <cell r="F230">
            <v>5.94</v>
          </cell>
          <cell r="G230">
            <v>19.27</v>
          </cell>
        </row>
        <row r="231">
          <cell r="A231" t="str">
            <v>03.01.250</v>
          </cell>
          <cell r="C231" t="str">
            <v>Demolição mecanizada de pavimento ou piso em concreto, inclusive fragmentação e acomodação do material</v>
          </cell>
          <cell r="D231" t="str">
            <v>m²</v>
          </cell>
          <cell r="E231">
            <v>12.39</v>
          </cell>
          <cell r="F231">
            <v>5.94</v>
          </cell>
          <cell r="G231">
            <v>18.329999999999998</v>
          </cell>
        </row>
        <row r="232">
          <cell r="A232" t="str">
            <v>03.01.260</v>
          </cell>
          <cell r="C232" t="str">
            <v>Demolição mecanizada de sarjeta ou sarjetão, inclusive fragmentação, carregamento, transporte até 1,0 quilômetro e descarregamento</v>
          </cell>
          <cell r="D232" t="str">
            <v>m³</v>
          </cell>
          <cell r="E232">
            <v>133.19</v>
          </cell>
          <cell r="F232">
            <v>59.4</v>
          </cell>
          <cell r="G232">
            <v>192.59</v>
          </cell>
        </row>
        <row r="233">
          <cell r="A233" t="str">
            <v>03.01.270</v>
          </cell>
          <cell r="C233" t="str">
            <v>Demolição mecanizada de sarjeta ou sarjetão, inclusive fragmentação e acomodação do material</v>
          </cell>
          <cell r="D233" t="str">
            <v>m³</v>
          </cell>
          <cell r="E233">
            <v>123.86</v>
          </cell>
          <cell r="F233">
            <v>59.4</v>
          </cell>
          <cell r="G233">
            <v>183.26</v>
          </cell>
        </row>
        <row r="234">
          <cell r="A234" t="str">
            <v>03.02</v>
          </cell>
          <cell r="B234" t="str">
            <v>Demolição de alvenaria</v>
          </cell>
        </row>
        <row r="235">
          <cell r="A235" t="str">
            <v>03.02.020</v>
          </cell>
          <cell r="C235" t="str">
            <v>Demolição manual de alvenaria de fundação/embasamento</v>
          </cell>
          <cell r="D235" t="str">
            <v>m³</v>
          </cell>
          <cell r="E235">
            <v>0</v>
          </cell>
          <cell r="F235">
            <v>89.1</v>
          </cell>
          <cell r="G235">
            <v>89.1</v>
          </cell>
        </row>
        <row r="236">
          <cell r="A236" t="str">
            <v>03.02.040</v>
          </cell>
          <cell r="C236" t="str">
            <v>Demolição manual de alvenaria de elevação ou elemento vazado, incluindo revestimento</v>
          </cell>
          <cell r="D236" t="str">
            <v>m³</v>
          </cell>
          <cell r="E236">
            <v>0</v>
          </cell>
          <cell r="F236">
            <v>59.4</v>
          </cell>
          <cell r="G236">
            <v>59.4</v>
          </cell>
        </row>
        <row r="237">
          <cell r="A237" t="str">
            <v>03.03</v>
          </cell>
          <cell r="B237" t="str">
            <v>Demolição de revestimento em massa</v>
          </cell>
        </row>
        <row r="238">
          <cell r="A238" t="str">
            <v>03.03.020</v>
          </cell>
          <cell r="C238" t="str">
            <v>Apicoamento manual de piso, parede ou teto</v>
          </cell>
          <cell r="D238" t="str">
            <v>m²</v>
          </cell>
          <cell r="E238">
            <v>0</v>
          </cell>
          <cell r="F238">
            <v>2.23</v>
          </cell>
          <cell r="G238">
            <v>2.23</v>
          </cell>
        </row>
        <row r="239">
          <cell r="A239" t="str">
            <v>03.03.040</v>
          </cell>
          <cell r="C239" t="str">
            <v>Demolição manual de revestimento em massa de parede ou teto</v>
          </cell>
          <cell r="D239" t="str">
            <v>m²</v>
          </cell>
          <cell r="E239">
            <v>0</v>
          </cell>
          <cell r="F239">
            <v>4.46</v>
          </cell>
          <cell r="G239">
            <v>4.46</v>
          </cell>
        </row>
        <row r="240">
          <cell r="A240" t="str">
            <v>03.03.060</v>
          </cell>
          <cell r="C240" t="str">
            <v>Demolição manual de revestimento em massa de piso</v>
          </cell>
          <cell r="D240" t="str">
            <v>m²</v>
          </cell>
          <cell r="E240">
            <v>0</v>
          </cell>
          <cell r="F240">
            <v>7.43</v>
          </cell>
          <cell r="G240">
            <v>7.43</v>
          </cell>
        </row>
        <row r="241">
          <cell r="A241" t="str">
            <v>03.04</v>
          </cell>
          <cell r="B241" t="str">
            <v>Demolição de revestimento cerâmico e ladrilho hidráulico</v>
          </cell>
        </row>
        <row r="242">
          <cell r="A242" t="str">
            <v>03.04.020</v>
          </cell>
          <cell r="C242" t="str">
            <v>Demolição manual de revestimento cerâmico, incluindo a base</v>
          </cell>
          <cell r="D242" t="str">
            <v>m²</v>
          </cell>
          <cell r="E242">
            <v>0</v>
          </cell>
          <cell r="F242">
            <v>8.91</v>
          </cell>
          <cell r="G242">
            <v>8.91</v>
          </cell>
        </row>
        <row r="243">
          <cell r="A243" t="str">
            <v>03.04.030</v>
          </cell>
          <cell r="C243" t="str">
            <v>Demolição manual de revestimento em ladrilho hidráulico, incluindo a base</v>
          </cell>
          <cell r="D243" t="str">
            <v>m²</v>
          </cell>
          <cell r="E243">
            <v>0</v>
          </cell>
          <cell r="F243">
            <v>7.43</v>
          </cell>
          <cell r="G243">
            <v>7.43</v>
          </cell>
        </row>
        <row r="244">
          <cell r="A244" t="str">
            <v>03.04.040</v>
          </cell>
          <cell r="C244" t="str">
            <v>Demolição manual de rodapé, soleira ou peitoril, em material cerâmico e/ou ladrilho hidráulico, incluindo a base</v>
          </cell>
          <cell r="D244" t="str">
            <v>m</v>
          </cell>
          <cell r="E244">
            <v>0</v>
          </cell>
          <cell r="F244">
            <v>2.23</v>
          </cell>
          <cell r="G244">
            <v>2.23</v>
          </cell>
        </row>
        <row r="245">
          <cell r="A245" t="str">
            <v>03.05</v>
          </cell>
          <cell r="B245" t="str">
            <v>Demolição de revestimento sintético</v>
          </cell>
        </row>
        <row r="246">
          <cell r="A246" t="str">
            <v>03.05.020</v>
          </cell>
          <cell r="C246" t="str">
            <v>Demolição manual de revestimento sintético, incluindo a base</v>
          </cell>
          <cell r="D246" t="str">
            <v>m²</v>
          </cell>
          <cell r="E246">
            <v>0</v>
          </cell>
          <cell r="F246">
            <v>5.94</v>
          </cell>
          <cell r="G246">
            <v>5.94</v>
          </cell>
        </row>
        <row r="247">
          <cell r="A247" t="str">
            <v>03.06</v>
          </cell>
          <cell r="B247" t="str">
            <v>Demolição de revestimento em pedra e blocos maciços</v>
          </cell>
        </row>
        <row r="248">
          <cell r="A248" t="str">
            <v>03.06.050</v>
          </cell>
          <cell r="C248" t="str">
            <v>Desmonte (levantamento) mecanizado de pavimento em paralelepípedo ou lajota de concreto, inclusive carregamento, transporte até 1,0 quilômetro e descarregamento</v>
          </cell>
          <cell r="D248" t="str">
            <v>m²</v>
          </cell>
          <cell r="E248">
            <v>9.5399999999999991</v>
          </cell>
          <cell r="F248">
            <v>7.43</v>
          </cell>
          <cell r="G248">
            <v>16.97</v>
          </cell>
        </row>
        <row r="249">
          <cell r="A249" t="str">
            <v>03.06.060</v>
          </cell>
          <cell r="C249" t="str">
            <v>Desmonte (levantamento) mecanizado de pavimento em paralelepípedo ou lajota de concreto, inclusive acomodação do material</v>
          </cell>
          <cell r="D249" t="str">
            <v>m²</v>
          </cell>
          <cell r="E249">
            <v>0.89</v>
          </cell>
          <cell r="F249">
            <v>7.43</v>
          </cell>
          <cell r="G249">
            <v>8.32</v>
          </cell>
        </row>
        <row r="250">
          <cell r="A250" t="str">
            <v>03.07</v>
          </cell>
          <cell r="B250" t="str">
            <v>Demolição de revestimento asfáltico</v>
          </cell>
        </row>
        <row r="251">
          <cell r="A251" t="str">
            <v>03.07.010</v>
          </cell>
          <cell r="C251" t="str">
            <v>Demolição (levantamento) mecanizada de pavimento asfáltico, inclusive carregamento, transporte até 1,0 quilômetro e descarregamento</v>
          </cell>
          <cell r="D251" t="str">
            <v>m²</v>
          </cell>
          <cell r="E251">
            <v>13.68</v>
          </cell>
          <cell r="F251">
            <v>2.97</v>
          </cell>
          <cell r="G251">
            <v>16.649999999999999</v>
          </cell>
        </row>
        <row r="252">
          <cell r="A252" t="str">
            <v>03.07.030</v>
          </cell>
          <cell r="C252" t="str">
            <v>Demolição (levantamento) mecanizada de pavimento asfáltico, inclusive fragmentação e acomodação do material</v>
          </cell>
          <cell r="D252" t="str">
            <v>m²</v>
          </cell>
          <cell r="E252">
            <v>12.39</v>
          </cell>
          <cell r="F252">
            <v>2.97</v>
          </cell>
          <cell r="G252">
            <v>15.36</v>
          </cell>
        </row>
        <row r="253">
          <cell r="A253" t="str">
            <v>03.07.050</v>
          </cell>
          <cell r="C253" t="str">
            <v>Fresagem de pavimento asfáltico com espessura até 5 cm, inclusive carregamento, transporte até 1,0 quilômetro e descarregamento</v>
          </cell>
          <cell r="D253" t="str">
            <v>m²</v>
          </cell>
          <cell r="E253">
            <v>6.1</v>
          </cell>
          <cell r="F253">
            <v>1.04</v>
          </cell>
          <cell r="G253">
            <v>7.14</v>
          </cell>
        </row>
        <row r="254">
          <cell r="A254" t="str">
            <v>03.07.070</v>
          </cell>
          <cell r="C254" t="str">
            <v>Fresagem de pavimento asfáltico com espessura até 5 cm, inclusive acomodação do material</v>
          </cell>
          <cell r="D254" t="str">
            <v>m²</v>
          </cell>
          <cell r="E254">
            <v>4.66</v>
          </cell>
          <cell r="F254">
            <v>1.04</v>
          </cell>
          <cell r="G254">
            <v>5.7</v>
          </cell>
        </row>
        <row r="255">
          <cell r="A255" t="str">
            <v>03.07.080</v>
          </cell>
          <cell r="C255" t="str">
            <v>Fresagem de pavimento asfáltico com espessura até 5 cm, inclusive remoção do material fresado até 10 quilômetro e varrição</v>
          </cell>
          <cell r="D255" t="str">
            <v>m²</v>
          </cell>
          <cell r="E255">
            <v>7.98</v>
          </cell>
          <cell r="F255">
            <v>0.45</v>
          </cell>
          <cell r="G255">
            <v>8.43</v>
          </cell>
        </row>
        <row r="256">
          <cell r="A256" t="str">
            <v>03.08</v>
          </cell>
          <cell r="B256" t="str">
            <v>Demolição de forro / divisórias</v>
          </cell>
        </row>
        <row r="257">
          <cell r="A257" t="str">
            <v>03.08.020</v>
          </cell>
          <cell r="C257" t="str">
            <v>Demolição manual de forro em estuque, inclusive sistema de fixação/tarugamento</v>
          </cell>
          <cell r="D257" t="str">
            <v>m²</v>
          </cell>
          <cell r="E257">
            <v>0</v>
          </cell>
          <cell r="F257">
            <v>7.73</v>
          </cell>
          <cell r="G257">
            <v>7.73</v>
          </cell>
        </row>
        <row r="258">
          <cell r="A258" t="str">
            <v>03.08.040</v>
          </cell>
          <cell r="C258" t="str">
            <v>Demolição manual de forro qualquer, inclusive sistema de fixação/tarugamento</v>
          </cell>
          <cell r="D258" t="str">
            <v>m²</v>
          </cell>
          <cell r="E258">
            <v>0</v>
          </cell>
          <cell r="F258">
            <v>4.46</v>
          </cell>
          <cell r="G258">
            <v>4.46</v>
          </cell>
        </row>
        <row r="259">
          <cell r="A259" t="str">
            <v>03.08.060</v>
          </cell>
          <cell r="C259" t="str">
            <v>Demolição manual de forro em gesso, inclusive sistema de fixação</v>
          </cell>
          <cell r="D259" t="str">
            <v>m²</v>
          </cell>
          <cell r="E259">
            <v>0</v>
          </cell>
          <cell r="F259">
            <v>4.46</v>
          </cell>
          <cell r="G259">
            <v>4.46</v>
          </cell>
        </row>
        <row r="260">
          <cell r="A260" t="str">
            <v>03.08.200</v>
          </cell>
          <cell r="C260" t="str">
            <v>Demolição manual de painéis divisórias, inclusive montantes metálicos</v>
          </cell>
          <cell r="D260" t="str">
            <v>m²</v>
          </cell>
          <cell r="E260">
            <v>0</v>
          </cell>
          <cell r="F260">
            <v>4.9000000000000004</v>
          </cell>
          <cell r="G260">
            <v>4.9000000000000004</v>
          </cell>
        </row>
        <row r="261">
          <cell r="A261" t="str">
            <v>03.09</v>
          </cell>
          <cell r="B261" t="str">
            <v>Demolição de impermeabilização e afins</v>
          </cell>
        </row>
        <row r="262">
          <cell r="A262" t="str">
            <v>03.09.020</v>
          </cell>
          <cell r="C262" t="str">
            <v>Demolição manual de camada impermeabilizante</v>
          </cell>
          <cell r="D262" t="str">
            <v>m²</v>
          </cell>
          <cell r="E262">
            <v>0</v>
          </cell>
          <cell r="F262">
            <v>11.95</v>
          </cell>
          <cell r="G262">
            <v>11.95</v>
          </cell>
        </row>
        <row r="263">
          <cell r="A263" t="str">
            <v>03.09.040</v>
          </cell>
          <cell r="C263" t="str">
            <v>Demolição manual de argamassa regularizante, isolante ou protetora e papel Kraft</v>
          </cell>
          <cell r="D263" t="str">
            <v>m²</v>
          </cell>
          <cell r="E263">
            <v>0</v>
          </cell>
          <cell r="F263">
            <v>14.33</v>
          </cell>
          <cell r="G263">
            <v>14.33</v>
          </cell>
        </row>
        <row r="264">
          <cell r="A264" t="str">
            <v>03.09.060</v>
          </cell>
          <cell r="C264" t="str">
            <v>Remoção manual de junta de dilatação ou retração, inclusive apoio</v>
          </cell>
          <cell r="D264" t="str">
            <v>m</v>
          </cell>
          <cell r="E264">
            <v>0</v>
          </cell>
          <cell r="F264">
            <v>4.78</v>
          </cell>
          <cell r="G264">
            <v>4.78</v>
          </cell>
        </row>
        <row r="265">
          <cell r="A265" t="str">
            <v>03.10</v>
          </cell>
          <cell r="B265" t="str">
            <v>Remoção de pintura</v>
          </cell>
        </row>
        <row r="266">
          <cell r="A266" t="str">
            <v>03.10.020</v>
          </cell>
          <cell r="C266" t="str">
            <v>Remoção de pintura em rodapé, baguete ou moldura com lixa</v>
          </cell>
          <cell r="D266" t="str">
            <v>m</v>
          </cell>
          <cell r="E266">
            <v>0.05</v>
          </cell>
          <cell r="F266">
            <v>0.93</v>
          </cell>
          <cell r="G266">
            <v>0.98</v>
          </cell>
        </row>
        <row r="267">
          <cell r="A267" t="str">
            <v>03.10.040</v>
          </cell>
          <cell r="C267" t="str">
            <v>Remoção de pintura em rodapé, baguete ou moldura com produto químico</v>
          </cell>
          <cell r="D267" t="str">
            <v>m</v>
          </cell>
          <cell r="E267">
            <v>0.48</v>
          </cell>
          <cell r="F267">
            <v>0.93</v>
          </cell>
          <cell r="G267">
            <v>1.41</v>
          </cell>
        </row>
        <row r="268">
          <cell r="A268" t="str">
            <v>03.10.060</v>
          </cell>
          <cell r="C268" t="str">
            <v>Remoção de caiação ou tinta mineral impermeável</v>
          </cell>
          <cell r="D268" t="str">
            <v>m²</v>
          </cell>
          <cell r="E268">
            <v>0.26</v>
          </cell>
          <cell r="F268">
            <v>1.86</v>
          </cell>
          <cell r="G268">
            <v>2.12</v>
          </cell>
        </row>
        <row r="269">
          <cell r="A269" t="str">
            <v>03.10.080</v>
          </cell>
          <cell r="C269" t="str">
            <v>Remoção de pintura em superfícies de madeira e/ou metálicas com produtos químicos</v>
          </cell>
          <cell r="D269" t="str">
            <v>m²</v>
          </cell>
          <cell r="E269">
            <v>2.38</v>
          </cell>
          <cell r="F269">
            <v>7.44</v>
          </cell>
          <cell r="G269">
            <v>9.82</v>
          </cell>
        </row>
        <row r="270">
          <cell r="A270" t="str">
            <v>03.10.100</v>
          </cell>
          <cell r="C270" t="str">
            <v>Remoção de pintura em superfícies de madeira e/ou metálicas com lixamento</v>
          </cell>
          <cell r="D270" t="str">
            <v>m²</v>
          </cell>
          <cell r="E270">
            <v>0.26</v>
          </cell>
          <cell r="F270">
            <v>5.58</v>
          </cell>
          <cell r="G270">
            <v>5.84</v>
          </cell>
        </row>
        <row r="271">
          <cell r="A271" t="str">
            <v>03.10.120</v>
          </cell>
          <cell r="C271" t="str">
            <v>Remoção de pintura em massa com produtos químicos</v>
          </cell>
          <cell r="D271" t="str">
            <v>m²</v>
          </cell>
          <cell r="E271">
            <v>2.38</v>
          </cell>
          <cell r="F271">
            <v>5.58</v>
          </cell>
          <cell r="G271">
            <v>7.96</v>
          </cell>
        </row>
        <row r="272">
          <cell r="A272" t="str">
            <v>03.10.140</v>
          </cell>
          <cell r="C272" t="str">
            <v>Remoção de pintura em massa com lixamento</v>
          </cell>
          <cell r="D272" t="str">
            <v>m²</v>
          </cell>
          <cell r="E272">
            <v>0.26</v>
          </cell>
          <cell r="F272">
            <v>3.72</v>
          </cell>
          <cell r="G272">
            <v>3.98</v>
          </cell>
        </row>
        <row r="273">
          <cell r="A273" t="str">
            <v>04</v>
          </cell>
          <cell r="B273" t="str">
            <v>RETIRADA COM PROVÁVEL REAPROVEITAMENTO</v>
          </cell>
        </row>
        <row r="274">
          <cell r="A274" t="str">
            <v>04.01</v>
          </cell>
          <cell r="B274" t="str">
            <v>Retirada de fechamento e elemento divisor</v>
          </cell>
        </row>
        <row r="275">
          <cell r="A275" t="str">
            <v>04.01.020</v>
          </cell>
          <cell r="C275" t="str">
            <v>Retirada de divisória em placa de madeira ou fibrocimento tarugada</v>
          </cell>
          <cell r="D275" t="str">
            <v>m²</v>
          </cell>
          <cell r="E275">
            <v>0</v>
          </cell>
          <cell r="F275">
            <v>27.11</v>
          </cell>
          <cell r="G275">
            <v>27.11</v>
          </cell>
        </row>
        <row r="276">
          <cell r="A276" t="str">
            <v>04.01.040</v>
          </cell>
          <cell r="C276" t="str">
            <v>Retirada de divisória em placa de madeira ou fibrocimento com montantes metálicos</v>
          </cell>
          <cell r="D276" t="str">
            <v>m²</v>
          </cell>
          <cell r="E276">
            <v>0</v>
          </cell>
          <cell r="F276">
            <v>23.49</v>
          </cell>
          <cell r="G276">
            <v>23.49</v>
          </cell>
        </row>
        <row r="277">
          <cell r="A277" t="str">
            <v>04.01.060</v>
          </cell>
          <cell r="C277" t="str">
            <v>Retirada de divisória em placa de concreto, granito, granilite ou mármore</v>
          </cell>
          <cell r="D277" t="str">
            <v>m²</v>
          </cell>
          <cell r="E277">
            <v>0</v>
          </cell>
          <cell r="F277">
            <v>14.46</v>
          </cell>
          <cell r="G277">
            <v>14.46</v>
          </cell>
        </row>
        <row r="278">
          <cell r="A278" t="str">
            <v>04.01.080</v>
          </cell>
          <cell r="C278" t="str">
            <v>Retirada de fechamento em placas pré-moldadas, inclusive pilares</v>
          </cell>
          <cell r="D278" t="str">
            <v>m²</v>
          </cell>
          <cell r="E278">
            <v>1.51</v>
          </cell>
          <cell r="F278">
            <v>0.5</v>
          </cell>
          <cell r="G278">
            <v>2.0099999999999998</v>
          </cell>
        </row>
        <row r="279">
          <cell r="A279" t="str">
            <v>04.01.090</v>
          </cell>
          <cell r="C279" t="str">
            <v>Retirada de barreira de proteção com arame de alta segurança, simples ou duplo</v>
          </cell>
          <cell r="D279" t="str">
            <v>m</v>
          </cell>
          <cell r="E279">
            <v>0</v>
          </cell>
          <cell r="F279">
            <v>3.14</v>
          </cell>
          <cell r="G279">
            <v>3.14</v>
          </cell>
        </row>
        <row r="280">
          <cell r="A280" t="str">
            <v>04.01.100</v>
          </cell>
          <cell r="C280" t="str">
            <v>Retirada de cerca</v>
          </cell>
          <cell r="D280" t="str">
            <v>m</v>
          </cell>
          <cell r="E280">
            <v>0</v>
          </cell>
          <cell r="F280">
            <v>9.2100000000000009</v>
          </cell>
          <cell r="G280">
            <v>9.2100000000000009</v>
          </cell>
        </row>
        <row r="281">
          <cell r="A281" t="str">
            <v>04.02</v>
          </cell>
          <cell r="B281" t="str">
            <v>Retirada de elementos de estrutura (concreto, ferro, alumínio e madeira)</v>
          </cell>
        </row>
        <row r="282">
          <cell r="A282" t="str">
            <v>04.02.020</v>
          </cell>
          <cell r="C282" t="str">
            <v>Retirada de peças lineares em madeira com seção até 60 cm²</v>
          </cell>
          <cell r="D282" t="str">
            <v>m</v>
          </cell>
          <cell r="E282">
            <v>0</v>
          </cell>
          <cell r="F282">
            <v>0.99</v>
          </cell>
          <cell r="G282">
            <v>0.99</v>
          </cell>
        </row>
        <row r="283">
          <cell r="A283" t="str">
            <v>04.02.030</v>
          </cell>
          <cell r="C283" t="str">
            <v>Retirada de peças lineares em madeira com seção superior a 60 cm²</v>
          </cell>
          <cell r="D283" t="str">
            <v>m</v>
          </cell>
          <cell r="E283">
            <v>0</v>
          </cell>
          <cell r="F283">
            <v>3.3</v>
          </cell>
          <cell r="G283">
            <v>3.3</v>
          </cell>
        </row>
        <row r="284">
          <cell r="A284" t="str">
            <v>04.02.050</v>
          </cell>
          <cell r="C284" t="str">
            <v>Retirada de estrutura em madeira tesoura - telhas de barro</v>
          </cell>
          <cell r="D284" t="str">
            <v>m²</v>
          </cell>
          <cell r="E284">
            <v>0</v>
          </cell>
          <cell r="F284">
            <v>18.11</v>
          </cell>
          <cell r="G284">
            <v>18.11</v>
          </cell>
        </row>
        <row r="285">
          <cell r="A285" t="str">
            <v>04.02.070</v>
          </cell>
          <cell r="C285" t="str">
            <v>Retirada de estrutura em madeira tesoura - telhas perfil qualquer</v>
          </cell>
          <cell r="D285" t="str">
            <v>m²</v>
          </cell>
          <cell r="E285">
            <v>0</v>
          </cell>
          <cell r="F285">
            <v>14.83</v>
          </cell>
          <cell r="G285">
            <v>14.83</v>
          </cell>
        </row>
        <row r="286">
          <cell r="A286" t="str">
            <v>04.02.090</v>
          </cell>
          <cell r="C286" t="str">
            <v>Retirada de estrutura em madeira pontaletada - telhas de barro</v>
          </cell>
          <cell r="D286" t="str">
            <v>m²</v>
          </cell>
          <cell r="E286">
            <v>0</v>
          </cell>
          <cell r="F286">
            <v>13.17</v>
          </cell>
          <cell r="G286">
            <v>13.17</v>
          </cell>
        </row>
        <row r="287">
          <cell r="A287" t="str">
            <v>04.02.110</v>
          </cell>
          <cell r="C287" t="str">
            <v>Retirada de estrutura em madeira pontaletada - telhas perfil qualquer</v>
          </cell>
          <cell r="D287" t="str">
            <v>m²</v>
          </cell>
          <cell r="E287">
            <v>0</v>
          </cell>
          <cell r="F287">
            <v>9.8800000000000008</v>
          </cell>
          <cell r="G287">
            <v>9.8800000000000008</v>
          </cell>
        </row>
        <row r="288">
          <cell r="A288" t="str">
            <v>04.02.140</v>
          </cell>
          <cell r="C288" t="str">
            <v>Retirada de estrutura metálica</v>
          </cell>
          <cell r="D288" t="str">
            <v>kg</v>
          </cell>
          <cell r="E288">
            <v>1.51</v>
          </cell>
          <cell r="F288">
            <v>0</v>
          </cell>
          <cell r="G288">
            <v>1.51</v>
          </cell>
        </row>
        <row r="289">
          <cell r="A289" t="str">
            <v>04.03</v>
          </cell>
          <cell r="B289" t="str">
            <v>Retirada de telhamento e proteção</v>
          </cell>
        </row>
        <row r="290">
          <cell r="A290" t="str">
            <v>04.03.020</v>
          </cell>
          <cell r="C290" t="str">
            <v>Retirada de telhamento em barro</v>
          </cell>
          <cell r="D290" t="str">
            <v>m²</v>
          </cell>
          <cell r="E290">
            <v>0</v>
          </cell>
          <cell r="F290">
            <v>11.88</v>
          </cell>
          <cell r="G290">
            <v>11.88</v>
          </cell>
        </row>
        <row r="291">
          <cell r="A291" t="str">
            <v>04.03.040</v>
          </cell>
          <cell r="C291" t="str">
            <v>Retirada de telhamento perfil e material qualquer, exceto barro</v>
          </cell>
          <cell r="D291" t="str">
            <v>m²</v>
          </cell>
          <cell r="E291">
            <v>0</v>
          </cell>
          <cell r="F291">
            <v>5.94</v>
          </cell>
          <cell r="G291">
            <v>5.94</v>
          </cell>
        </row>
        <row r="292">
          <cell r="A292" t="str">
            <v>04.03.060</v>
          </cell>
          <cell r="C292" t="str">
            <v>Retirada de cumeeira ou espigão em barro</v>
          </cell>
          <cell r="D292" t="str">
            <v>m</v>
          </cell>
          <cell r="E292">
            <v>0</v>
          </cell>
          <cell r="F292">
            <v>4.46</v>
          </cell>
          <cell r="G292">
            <v>4.46</v>
          </cell>
        </row>
        <row r="293">
          <cell r="A293" t="str">
            <v>04.03.080</v>
          </cell>
          <cell r="C293" t="str">
            <v>Retirada de cumeeira, espigão ou rufo perfil qualquer</v>
          </cell>
          <cell r="D293" t="str">
            <v>m</v>
          </cell>
          <cell r="E293">
            <v>0</v>
          </cell>
          <cell r="F293">
            <v>7.43</v>
          </cell>
          <cell r="G293">
            <v>7.43</v>
          </cell>
        </row>
        <row r="294">
          <cell r="A294" t="str">
            <v>04.03.090</v>
          </cell>
          <cell r="C294" t="str">
            <v>Retirada de domo de acrílico, inclusive perfis metálicos de fixação</v>
          </cell>
          <cell r="D294" t="str">
            <v>m²</v>
          </cell>
          <cell r="E294">
            <v>0</v>
          </cell>
          <cell r="F294">
            <v>9.0399999999999991</v>
          </cell>
          <cell r="G294">
            <v>9.0399999999999991</v>
          </cell>
        </row>
        <row r="295">
          <cell r="A295" t="str">
            <v>04.04</v>
          </cell>
          <cell r="B295" t="str">
            <v>Retirada de revestimento em pedra e blocos maciços</v>
          </cell>
        </row>
        <row r="296">
          <cell r="A296" t="str">
            <v>04.04.010</v>
          </cell>
          <cell r="C296" t="str">
            <v>Retirada de revestimento em pedra, granito ou mármore, em parede ou fachada</v>
          </cell>
          <cell r="D296" t="str">
            <v>m²</v>
          </cell>
          <cell r="E296">
            <v>0</v>
          </cell>
          <cell r="F296">
            <v>31.76</v>
          </cell>
          <cell r="G296">
            <v>31.76</v>
          </cell>
        </row>
        <row r="297">
          <cell r="A297" t="str">
            <v>04.04.020</v>
          </cell>
          <cell r="C297" t="str">
            <v>Retirada de revestimento em pedra, granito ou mármore, em piso</v>
          </cell>
          <cell r="D297" t="str">
            <v>m²</v>
          </cell>
          <cell r="E297">
            <v>0</v>
          </cell>
          <cell r="F297">
            <v>19.309999999999999</v>
          </cell>
          <cell r="G297">
            <v>19.309999999999999</v>
          </cell>
        </row>
        <row r="298">
          <cell r="A298" t="str">
            <v>04.04.030</v>
          </cell>
          <cell r="C298" t="str">
            <v>Retirada de soleira ou peitoril em pedra, granito ou mármore</v>
          </cell>
          <cell r="D298" t="str">
            <v>m</v>
          </cell>
          <cell r="E298">
            <v>0</v>
          </cell>
          <cell r="F298">
            <v>13.37</v>
          </cell>
          <cell r="G298">
            <v>13.37</v>
          </cell>
        </row>
        <row r="299">
          <cell r="A299" t="str">
            <v>04.04.040</v>
          </cell>
          <cell r="C299" t="str">
            <v>Retirada de degrau em pedra, granito ou mármore</v>
          </cell>
          <cell r="D299" t="str">
            <v>m</v>
          </cell>
          <cell r="E299">
            <v>0</v>
          </cell>
          <cell r="F299">
            <v>14.85</v>
          </cell>
          <cell r="G299">
            <v>14.85</v>
          </cell>
        </row>
        <row r="300">
          <cell r="A300" t="str">
            <v>04.04.060</v>
          </cell>
          <cell r="C300" t="str">
            <v>Retirada de rodapé em pedra, granito ou mármore</v>
          </cell>
          <cell r="D300" t="str">
            <v>m</v>
          </cell>
          <cell r="E300">
            <v>0</v>
          </cell>
          <cell r="F300">
            <v>11.88</v>
          </cell>
          <cell r="G300">
            <v>11.88</v>
          </cell>
        </row>
        <row r="301">
          <cell r="A301" t="str">
            <v>04.05</v>
          </cell>
          <cell r="B301" t="str">
            <v>Retirada de revestimentos em madeira</v>
          </cell>
        </row>
        <row r="302">
          <cell r="A302" t="str">
            <v>04.05.010</v>
          </cell>
          <cell r="C302" t="str">
            <v>Retirada de revestimento em lambris de madeira</v>
          </cell>
          <cell r="D302" t="str">
            <v>m²</v>
          </cell>
          <cell r="E302">
            <v>0</v>
          </cell>
          <cell r="F302">
            <v>41.65</v>
          </cell>
          <cell r="G302">
            <v>41.65</v>
          </cell>
        </row>
        <row r="303">
          <cell r="A303" t="str">
            <v>04.05.020</v>
          </cell>
          <cell r="C303" t="str">
            <v>Retirada de piso em tacos de madeira</v>
          </cell>
          <cell r="D303" t="str">
            <v>m²</v>
          </cell>
          <cell r="E303">
            <v>0</v>
          </cell>
          <cell r="F303">
            <v>8.91</v>
          </cell>
          <cell r="G303">
            <v>8.91</v>
          </cell>
        </row>
        <row r="304">
          <cell r="A304" t="str">
            <v>04.05.040</v>
          </cell>
          <cell r="C304" t="str">
            <v>Retirada de soalho somente o tablado</v>
          </cell>
          <cell r="D304" t="str">
            <v>m²</v>
          </cell>
          <cell r="E304">
            <v>0</v>
          </cell>
          <cell r="F304">
            <v>11.53</v>
          </cell>
          <cell r="G304">
            <v>11.53</v>
          </cell>
        </row>
        <row r="305">
          <cell r="A305" t="str">
            <v>04.05.060</v>
          </cell>
          <cell r="C305" t="str">
            <v>Retirada de soalho inclusive vigamento</v>
          </cell>
          <cell r="D305" t="str">
            <v>m²</v>
          </cell>
          <cell r="E305">
            <v>0</v>
          </cell>
          <cell r="F305">
            <v>19.75</v>
          </cell>
          <cell r="G305">
            <v>19.75</v>
          </cell>
        </row>
        <row r="306">
          <cell r="A306" t="str">
            <v>04.05.080</v>
          </cell>
          <cell r="C306" t="str">
            <v>Retirada de degrau em madeira</v>
          </cell>
          <cell r="D306" t="str">
            <v>m</v>
          </cell>
          <cell r="E306">
            <v>0</v>
          </cell>
          <cell r="F306">
            <v>9.8800000000000008</v>
          </cell>
          <cell r="G306">
            <v>9.8800000000000008</v>
          </cell>
        </row>
        <row r="307">
          <cell r="A307" t="str">
            <v>04.05.100</v>
          </cell>
          <cell r="C307" t="str">
            <v>Retirada de rodapé inclusive cordão em madeira</v>
          </cell>
          <cell r="D307" t="str">
            <v>m</v>
          </cell>
          <cell r="E307">
            <v>0</v>
          </cell>
          <cell r="F307">
            <v>2.23</v>
          </cell>
          <cell r="G307">
            <v>2.23</v>
          </cell>
        </row>
        <row r="308">
          <cell r="A308" t="str">
            <v>04.06</v>
          </cell>
          <cell r="B308" t="str">
            <v>Retirada de revestimentos sintéticos e metálicos</v>
          </cell>
        </row>
        <row r="309">
          <cell r="A309" t="str">
            <v>04.06.010</v>
          </cell>
          <cell r="C309" t="str">
            <v>Retirada de revestimento em lambris metálicos</v>
          </cell>
          <cell r="D309" t="str">
            <v>m²</v>
          </cell>
          <cell r="E309">
            <v>0</v>
          </cell>
          <cell r="F309">
            <v>41.65</v>
          </cell>
          <cell r="G309">
            <v>41.65</v>
          </cell>
        </row>
        <row r="310">
          <cell r="A310" t="str">
            <v>04.06.020</v>
          </cell>
          <cell r="C310" t="str">
            <v>Retirada de piso em material sintético assentado a cola</v>
          </cell>
          <cell r="D310" t="str">
            <v>m²</v>
          </cell>
          <cell r="E310">
            <v>0</v>
          </cell>
          <cell r="F310">
            <v>3.3</v>
          </cell>
          <cell r="G310">
            <v>3.3</v>
          </cell>
        </row>
        <row r="311">
          <cell r="A311" t="str">
            <v>04.06.040</v>
          </cell>
          <cell r="C311" t="str">
            <v>Retirada de degrau em material sintético assentado a cola</v>
          </cell>
          <cell r="D311" t="str">
            <v>m</v>
          </cell>
          <cell r="E311">
            <v>0</v>
          </cell>
          <cell r="F311">
            <v>3.06</v>
          </cell>
          <cell r="G311">
            <v>3.06</v>
          </cell>
        </row>
        <row r="312">
          <cell r="A312" t="str">
            <v>04.06.060</v>
          </cell>
          <cell r="C312" t="str">
            <v>Retirada de rodapé inclusive cordão em material sintético</v>
          </cell>
          <cell r="D312" t="str">
            <v>m</v>
          </cell>
          <cell r="E312">
            <v>0</v>
          </cell>
          <cell r="F312">
            <v>0.75</v>
          </cell>
          <cell r="G312">
            <v>0.75</v>
          </cell>
        </row>
        <row r="313">
          <cell r="A313" t="str">
            <v>04.06.100</v>
          </cell>
          <cell r="C313" t="str">
            <v>Retirada de piso elevado telescópico metálico, inclusive estrutura de sustentação</v>
          </cell>
          <cell r="D313" t="str">
            <v>m²</v>
          </cell>
          <cell r="E313">
            <v>0</v>
          </cell>
          <cell r="F313">
            <v>36.21</v>
          </cell>
          <cell r="G313">
            <v>36.21</v>
          </cell>
        </row>
        <row r="314">
          <cell r="A314" t="str">
            <v>04.07</v>
          </cell>
          <cell r="B314" t="str">
            <v>Retirada de forro, brise e fachada</v>
          </cell>
        </row>
        <row r="315">
          <cell r="A315" t="str">
            <v>04.07.020</v>
          </cell>
          <cell r="C315" t="str">
            <v>Retirada de forro qualquer em placas ou tiras fixadas</v>
          </cell>
          <cell r="D315" t="str">
            <v>m²</v>
          </cell>
          <cell r="E315">
            <v>0</v>
          </cell>
          <cell r="F315">
            <v>9.2100000000000009</v>
          </cell>
          <cell r="G315">
            <v>9.2100000000000009</v>
          </cell>
        </row>
        <row r="316">
          <cell r="A316" t="str">
            <v>04.07.040</v>
          </cell>
          <cell r="C316" t="str">
            <v>Retirada de forro qualquer em placas ou tiras apoiadas</v>
          </cell>
          <cell r="D316" t="str">
            <v>m²</v>
          </cell>
          <cell r="E316">
            <v>0</v>
          </cell>
          <cell r="F316">
            <v>4.95</v>
          </cell>
          <cell r="G316">
            <v>4.95</v>
          </cell>
        </row>
        <row r="317">
          <cell r="A317" t="str">
            <v>04.07.060</v>
          </cell>
          <cell r="C317" t="str">
            <v>Retirada de sistema de fixação/tarugamento de forro</v>
          </cell>
          <cell r="D317" t="str">
            <v>m²</v>
          </cell>
          <cell r="E317">
            <v>0</v>
          </cell>
          <cell r="F317">
            <v>3.72</v>
          </cell>
          <cell r="G317">
            <v>3.72</v>
          </cell>
        </row>
        <row r="318">
          <cell r="A318" t="str">
            <v>04.08</v>
          </cell>
          <cell r="B318" t="str">
            <v>Retirada de esquadria e elemento de madeira</v>
          </cell>
        </row>
        <row r="319">
          <cell r="A319" t="str">
            <v>04.08.020</v>
          </cell>
          <cell r="C319" t="str">
            <v>Retirada de folha de esquadria em madeira</v>
          </cell>
          <cell r="D319" t="str">
            <v>un</v>
          </cell>
          <cell r="E319">
            <v>0</v>
          </cell>
          <cell r="F319">
            <v>16.47</v>
          </cell>
          <cell r="G319">
            <v>16.47</v>
          </cell>
        </row>
        <row r="320">
          <cell r="A320" t="str">
            <v>04.08.040</v>
          </cell>
          <cell r="C320" t="str">
            <v>Retirada de guarnição, moldura e peças lineares em madeira, fixadas</v>
          </cell>
          <cell r="D320" t="str">
            <v>m</v>
          </cell>
          <cell r="E320">
            <v>0</v>
          </cell>
          <cell r="F320">
            <v>1.27</v>
          </cell>
          <cell r="G320">
            <v>1.27</v>
          </cell>
        </row>
        <row r="321">
          <cell r="A321" t="str">
            <v>04.08.060</v>
          </cell>
          <cell r="C321" t="str">
            <v>Retirada de batente com guarnição e peças lineares em madeira, chumbados</v>
          </cell>
          <cell r="D321" t="str">
            <v>m</v>
          </cell>
          <cell r="E321">
            <v>0</v>
          </cell>
          <cell r="F321">
            <v>9.8800000000000008</v>
          </cell>
          <cell r="G321">
            <v>9.8800000000000008</v>
          </cell>
        </row>
        <row r="322">
          <cell r="A322" t="str">
            <v>04.08.080</v>
          </cell>
          <cell r="C322" t="str">
            <v>Retirada de elemento em madeira e sistema de fixação tipo quadro, lousa, etc.</v>
          </cell>
          <cell r="D322" t="str">
            <v>m²</v>
          </cell>
          <cell r="E322">
            <v>0</v>
          </cell>
          <cell r="F322">
            <v>4.46</v>
          </cell>
          <cell r="G322">
            <v>4.46</v>
          </cell>
        </row>
        <row r="323">
          <cell r="A323" t="str">
            <v>04.08.100</v>
          </cell>
          <cell r="C323" t="str">
            <v>Retirada de armário em madeira ou metal</v>
          </cell>
          <cell r="D323" t="str">
            <v>m²</v>
          </cell>
          <cell r="E323">
            <v>0</v>
          </cell>
          <cell r="F323">
            <v>14.83</v>
          </cell>
          <cell r="G323">
            <v>14.83</v>
          </cell>
        </row>
        <row r="324">
          <cell r="A324" t="str">
            <v>04.09</v>
          </cell>
          <cell r="B324" t="str">
            <v>Retirada de esquadria e elementos metálicos</v>
          </cell>
        </row>
        <row r="325">
          <cell r="A325" t="str">
            <v>04.09.020</v>
          </cell>
          <cell r="C325" t="str">
            <v>Retirada de esquadria metálica em geral</v>
          </cell>
          <cell r="D325" t="str">
            <v>m²</v>
          </cell>
          <cell r="E325">
            <v>0</v>
          </cell>
          <cell r="F325">
            <v>23.05</v>
          </cell>
          <cell r="G325">
            <v>23.05</v>
          </cell>
        </row>
        <row r="326">
          <cell r="A326" t="str">
            <v>04.09.040</v>
          </cell>
          <cell r="C326" t="str">
            <v>Retirada de folha de esquadria metálica</v>
          </cell>
          <cell r="D326" t="str">
            <v>un</v>
          </cell>
          <cell r="E326">
            <v>0</v>
          </cell>
          <cell r="F326">
            <v>19.309999999999999</v>
          </cell>
          <cell r="G326">
            <v>19.309999999999999</v>
          </cell>
        </row>
        <row r="327">
          <cell r="A327" t="str">
            <v>04.09.060</v>
          </cell>
          <cell r="C327" t="str">
            <v>Retirada de batente, corrimão ou peças lineares metálicas, chumbados</v>
          </cell>
          <cell r="D327" t="str">
            <v>m</v>
          </cell>
          <cell r="E327">
            <v>0</v>
          </cell>
          <cell r="F327">
            <v>7.89</v>
          </cell>
          <cell r="G327">
            <v>7.89</v>
          </cell>
        </row>
        <row r="328">
          <cell r="A328" t="str">
            <v>04.09.080</v>
          </cell>
          <cell r="C328" t="str">
            <v>Retirada de batente, corrimão ou peças lineares metálicas, fixados</v>
          </cell>
          <cell r="D328" t="str">
            <v>m</v>
          </cell>
          <cell r="E328">
            <v>0</v>
          </cell>
          <cell r="F328">
            <v>5.42</v>
          </cell>
          <cell r="G328">
            <v>5.42</v>
          </cell>
        </row>
        <row r="329">
          <cell r="A329" t="str">
            <v>04.09.100</v>
          </cell>
          <cell r="C329" t="str">
            <v>Retirada de guarda-corpo ou gradil em geral</v>
          </cell>
          <cell r="D329" t="str">
            <v>m²</v>
          </cell>
          <cell r="E329">
            <v>0</v>
          </cell>
          <cell r="F329">
            <v>23.05</v>
          </cell>
          <cell r="G329">
            <v>23.05</v>
          </cell>
        </row>
        <row r="330">
          <cell r="A330" t="str">
            <v>04.09.120</v>
          </cell>
          <cell r="C330" t="str">
            <v>Retirada de escada de marinheiro com ou sem guarda-corpo</v>
          </cell>
          <cell r="D330" t="str">
            <v>m</v>
          </cell>
          <cell r="E330">
            <v>0</v>
          </cell>
          <cell r="F330">
            <v>26.34</v>
          </cell>
          <cell r="G330">
            <v>26.34</v>
          </cell>
        </row>
        <row r="331">
          <cell r="A331" t="str">
            <v>04.09.140</v>
          </cell>
          <cell r="C331" t="str">
            <v>Retirada de poste ou sistema de sustentação para alambrado ou fechamento</v>
          </cell>
          <cell r="D331" t="str">
            <v>un</v>
          </cell>
          <cell r="E331">
            <v>0</v>
          </cell>
          <cell r="F331">
            <v>19.309999999999999</v>
          </cell>
          <cell r="G331">
            <v>19.309999999999999</v>
          </cell>
        </row>
        <row r="332">
          <cell r="A332" t="str">
            <v>04.09.160</v>
          </cell>
          <cell r="C332" t="str">
            <v>Retirada de entelamento metálico em geral</v>
          </cell>
          <cell r="D332" t="str">
            <v>m²</v>
          </cell>
          <cell r="E332">
            <v>0</v>
          </cell>
          <cell r="F332">
            <v>3.14</v>
          </cell>
          <cell r="G332">
            <v>3.14</v>
          </cell>
        </row>
        <row r="333">
          <cell r="A333" t="str">
            <v>04.10</v>
          </cell>
          <cell r="B333" t="str">
            <v>Retirada de ferragens e acessórios para esquadrias</v>
          </cell>
        </row>
        <row r="334">
          <cell r="A334" t="str">
            <v>04.10.020</v>
          </cell>
          <cell r="C334" t="str">
            <v>Retirada de fechadura ou fecho de embutir</v>
          </cell>
          <cell r="D334" t="str">
            <v>un</v>
          </cell>
          <cell r="E334">
            <v>0</v>
          </cell>
          <cell r="F334">
            <v>9.0399999999999991</v>
          </cell>
          <cell r="G334">
            <v>9.0399999999999991</v>
          </cell>
        </row>
        <row r="335">
          <cell r="A335" t="str">
            <v>04.10.040</v>
          </cell>
          <cell r="C335" t="str">
            <v>Retirada de fechadura ou fecho de sobrepor</v>
          </cell>
          <cell r="D335" t="str">
            <v>un</v>
          </cell>
          <cell r="E335">
            <v>0</v>
          </cell>
          <cell r="F335">
            <v>3.61</v>
          </cell>
          <cell r="G335">
            <v>3.61</v>
          </cell>
        </row>
        <row r="336">
          <cell r="A336" t="str">
            <v>04.10.060</v>
          </cell>
          <cell r="C336" t="str">
            <v>Retirada de dobradiça</v>
          </cell>
          <cell r="D336" t="str">
            <v>un</v>
          </cell>
          <cell r="E336">
            <v>0</v>
          </cell>
          <cell r="F336">
            <v>1.81</v>
          </cell>
          <cell r="G336">
            <v>1.81</v>
          </cell>
        </row>
        <row r="337">
          <cell r="A337" t="str">
            <v>04.10.080</v>
          </cell>
          <cell r="C337" t="str">
            <v>Retirada de peça ou acessório complementar em geral de esquadria</v>
          </cell>
          <cell r="D337" t="str">
            <v>un</v>
          </cell>
          <cell r="E337">
            <v>0</v>
          </cell>
          <cell r="F337">
            <v>14.24</v>
          </cell>
          <cell r="G337">
            <v>14.24</v>
          </cell>
        </row>
        <row r="338">
          <cell r="A338" t="str">
            <v>04.11</v>
          </cell>
          <cell r="B338" t="str">
            <v>Retirada de aparelhos, metais sanitários e registro</v>
          </cell>
        </row>
        <row r="339">
          <cell r="A339" t="str">
            <v>04.11.020</v>
          </cell>
          <cell r="C339" t="str">
            <v>Retirada de aparelho sanitário incluindo acessórios</v>
          </cell>
          <cell r="D339" t="str">
            <v>un</v>
          </cell>
          <cell r="E339">
            <v>0</v>
          </cell>
          <cell r="F339">
            <v>33.200000000000003</v>
          </cell>
          <cell r="G339">
            <v>33.200000000000003</v>
          </cell>
        </row>
        <row r="340">
          <cell r="A340" t="str">
            <v>04.11.030</v>
          </cell>
          <cell r="C340" t="str">
            <v>Retirada de bancada incluindo pertences</v>
          </cell>
          <cell r="D340" t="str">
            <v>m²</v>
          </cell>
          <cell r="E340">
            <v>0</v>
          </cell>
          <cell r="F340">
            <v>46.09</v>
          </cell>
          <cell r="G340">
            <v>46.09</v>
          </cell>
        </row>
        <row r="341">
          <cell r="A341" t="str">
            <v>04.11.040</v>
          </cell>
          <cell r="C341" t="str">
            <v>Retirada de complemento sanitário chumbado</v>
          </cell>
          <cell r="D341" t="str">
            <v>un</v>
          </cell>
          <cell r="E341">
            <v>0</v>
          </cell>
          <cell r="F341">
            <v>10.84</v>
          </cell>
          <cell r="G341">
            <v>10.84</v>
          </cell>
        </row>
        <row r="342">
          <cell r="A342" t="str">
            <v>04.11.060</v>
          </cell>
          <cell r="C342" t="str">
            <v>Retirada de complemento sanitário fixado ou de sobrepor</v>
          </cell>
          <cell r="D342" t="str">
            <v>un</v>
          </cell>
          <cell r="E342">
            <v>0</v>
          </cell>
          <cell r="F342">
            <v>4.5199999999999996</v>
          </cell>
          <cell r="G342">
            <v>4.5199999999999996</v>
          </cell>
        </row>
        <row r="343">
          <cell r="A343" t="str">
            <v>04.11.080</v>
          </cell>
          <cell r="C343" t="str">
            <v>Retirada de registro ou válvula embutidos</v>
          </cell>
          <cell r="D343" t="str">
            <v>un</v>
          </cell>
          <cell r="E343">
            <v>0</v>
          </cell>
          <cell r="F343">
            <v>42.24</v>
          </cell>
          <cell r="G343">
            <v>42.24</v>
          </cell>
        </row>
        <row r="344">
          <cell r="A344" t="str">
            <v>04.11.100</v>
          </cell>
          <cell r="C344" t="str">
            <v>Retirada de registro ou válvula aparentes</v>
          </cell>
          <cell r="D344" t="str">
            <v>un</v>
          </cell>
          <cell r="E344">
            <v>0</v>
          </cell>
          <cell r="F344">
            <v>24.35</v>
          </cell>
          <cell r="G344">
            <v>24.35</v>
          </cell>
        </row>
        <row r="345">
          <cell r="A345" t="str">
            <v>04.11.110</v>
          </cell>
          <cell r="C345" t="str">
            <v>Retirada de purificador/bebedouro</v>
          </cell>
          <cell r="D345" t="str">
            <v>un</v>
          </cell>
          <cell r="E345">
            <v>0</v>
          </cell>
          <cell r="F345">
            <v>24.35</v>
          </cell>
          <cell r="G345">
            <v>24.35</v>
          </cell>
        </row>
        <row r="346">
          <cell r="A346" t="str">
            <v>04.11.120</v>
          </cell>
          <cell r="C346" t="str">
            <v>Retirada de torneira ou chuveiro</v>
          </cell>
          <cell r="D346" t="str">
            <v>un</v>
          </cell>
          <cell r="E346">
            <v>0</v>
          </cell>
          <cell r="F346">
            <v>5.76</v>
          </cell>
          <cell r="G346">
            <v>5.76</v>
          </cell>
        </row>
        <row r="347">
          <cell r="A347" t="str">
            <v>04.11.140</v>
          </cell>
          <cell r="C347" t="str">
            <v>Retirada de sifão ou metais sanitários diversos</v>
          </cell>
          <cell r="D347" t="str">
            <v>un</v>
          </cell>
          <cell r="E347">
            <v>0</v>
          </cell>
          <cell r="F347">
            <v>8.85</v>
          </cell>
          <cell r="G347">
            <v>8.85</v>
          </cell>
        </row>
        <row r="348">
          <cell r="A348" t="str">
            <v>04.11.160</v>
          </cell>
          <cell r="C348" t="str">
            <v>Retirada de caixa de descarga de sobrepor ou acoplada</v>
          </cell>
          <cell r="D348" t="str">
            <v>un</v>
          </cell>
          <cell r="E348">
            <v>0</v>
          </cell>
          <cell r="F348">
            <v>16.82</v>
          </cell>
          <cell r="G348">
            <v>16.82</v>
          </cell>
        </row>
        <row r="349">
          <cell r="A349" t="str">
            <v>04.12</v>
          </cell>
          <cell r="B349" t="str">
            <v>Retirada de aparelhos elétricos e hidráulicos</v>
          </cell>
        </row>
        <row r="350">
          <cell r="A350" t="str">
            <v>04.12.020</v>
          </cell>
          <cell r="C350" t="str">
            <v>Retirada de conjunto motor-bomba</v>
          </cell>
          <cell r="D350" t="str">
            <v>un</v>
          </cell>
          <cell r="E350">
            <v>0</v>
          </cell>
          <cell r="F350">
            <v>69.459999999999994</v>
          </cell>
          <cell r="G350">
            <v>69.459999999999994</v>
          </cell>
        </row>
        <row r="351">
          <cell r="A351" t="str">
            <v>04.12.040</v>
          </cell>
          <cell r="C351" t="str">
            <v>Retirada de motor de bomba de recalque</v>
          </cell>
          <cell r="D351" t="str">
            <v>un</v>
          </cell>
          <cell r="E351">
            <v>0</v>
          </cell>
          <cell r="F351">
            <v>54.76</v>
          </cell>
          <cell r="G351">
            <v>54.76</v>
          </cell>
        </row>
        <row r="352">
          <cell r="A352" t="str">
            <v>04.13</v>
          </cell>
          <cell r="B352" t="str">
            <v>Retirada de impermeabilização e afins</v>
          </cell>
        </row>
        <row r="353">
          <cell r="A353" t="str">
            <v>04.13.020</v>
          </cell>
          <cell r="C353" t="str">
            <v>Retirada de isolamento térmico com material monolítico</v>
          </cell>
          <cell r="D353" t="str">
            <v>m²</v>
          </cell>
          <cell r="E353">
            <v>0</v>
          </cell>
          <cell r="F353">
            <v>4.46</v>
          </cell>
          <cell r="G353">
            <v>4.46</v>
          </cell>
        </row>
        <row r="354">
          <cell r="A354" t="str">
            <v>04.13.060</v>
          </cell>
          <cell r="C354" t="str">
            <v>Retirada de isolamento térmico com material em panos</v>
          </cell>
          <cell r="D354" t="str">
            <v>m²</v>
          </cell>
          <cell r="E354">
            <v>0</v>
          </cell>
          <cell r="F354">
            <v>0.75</v>
          </cell>
          <cell r="G354">
            <v>0.75</v>
          </cell>
        </row>
        <row r="355">
          <cell r="A355" t="str">
            <v>04.14</v>
          </cell>
          <cell r="B355" t="str">
            <v>Retirada de vidro</v>
          </cell>
        </row>
        <row r="356">
          <cell r="A356" t="str">
            <v>04.14.020</v>
          </cell>
          <cell r="C356" t="str">
            <v>Retirada de vidro ou espelho com raspagem da massa ou retirada de baguete</v>
          </cell>
          <cell r="D356" t="str">
            <v>m²</v>
          </cell>
          <cell r="E356">
            <v>0</v>
          </cell>
          <cell r="F356">
            <v>10.83</v>
          </cell>
          <cell r="G356">
            <v>10.83</v>
          </cell>
        </row>
        <row r="357">
          <cell r="A357" t="str">
            <v>04.14.040</v>
          </cell>
          <cell r="C357" t="str">
            <v>Retirada de esquadria em vidro</v>
          </cell>
          <cell r="D357" t="str">
            <v>m²</v>
          </cell>
          <cell r="E357">
            <v>0</v>
          </cell>
          <cell r="F357">
            <v>32.92</v>
          </cell>
          <cell r="G357">
            <v>32.92</v>
          </cell>
        </row>
        <row r="358">
          <cell r="A358" t="str">
            <v>04.17</v>
          </cell>
          <cell r="B358" t="str">
            <v>Retirada em instalação elétrica - letra A até B</v>
          </cell>
        </row>
        <row r="359">
          <cell r="A359" t="str">
            <v>04.17.020</v>
          </cell>
          <cell r="C359" t="str">
            <v>Remoção de aparelho de iluminação ou projetor fixo em teto, piso ou parede</v>
          </cell>
          <cell r="D359" t="str">
            <v>un</v>
          </cell>
          <cell r="E359">
            <v>0</v>
          </cell>
          <cell r="F359">
            <v>14.6</v>
          </cell>
          <cell r="G359">
            <v>14.6</v>
          </cell>
        </row>
        <row r="360">
          <cell r="A360" t="str">
            <v>04.17.040</v>
          </cell>
          <cell r="C360" t="str">
            <v>Remoção de aparelho de iluminação ou projetor fixo em poste ou braço</v>
          </cell>
          <cell r="D360" t="str">
            <v>un</v>
          </cell>
          <cell r="E360">
            <v>0</v>
          </cell>
          <cell r="F360">
            <v>54.76</v>
          </cell>
          <cell r="G360">
            <v>54.76</v>
          </cell>
        </row>
        <row r="361">
          <cell r="A361" t="str">
            <v>04.17.060</v>
          </cell>
          <cell r="C361" t="str">
            <v>Remoção de suporte tipo braquet</v>
          </cell>
          <cell r="D361" t="str">
            <v>un</v>
          </cell>
          <cell r="E361">
            <v>0</v>
          </cell>
          <cell r="F361">
            <v>18.260000000000002</v>
          </cell>
          <cell r="G361">
            <v>18.260000000000002</v>
          </cell>
        </row>
        <row r="362">
          <cell r="A362" t="str">
            <v>04.17.080</v>
          </cell>
          <cell r="C362" t="str">
            <v>Remoção de barramento de cobre</v>
          </cell>
          <cell r="D362" t="str">
            <v>m</v>
          </cell>
          <cell r="E362">
            <v>0</v>
          </cell>
          <cell r="F362">
            <v>14.6</v>
          </cell>
          <cell r="G362">
            <v>14.6</v>
          </cell>
        </row>
        <row r="363">
          <cell r="A363" t="str">
            <v>04.17.100</v>
          </cell>
          <cell r="C363" t="str">
            <v>Remoção de base de disjuntor tipo QUIK-LAG</v>
          </cell>
          <cell r="D363" t="str">
            <v>un</v>
          </cell>
          <cell r="E363">
            <v>0</v>
          </cell>
          <cell r="F363">
            <v>5.48</v>
          </cell>
          <cell r="G363">
            <v>5.48</v>
          </cell>
        </row>
        <row r="364">
          <cell r="A364" t="str">
            <v>04.17.120</v>
          </cell>
          <cell r="C364" t="str">
            <v>Remoção de base de fusível tipo DIAZED</v>
          </cell>
          <cell r="D364" t="str">
            <v>un</v>
          </cell>
          <cell r="E364">
            <v>0</v>
          </cell>
          <cell r="F364">
            <v>5.48</v>
          </cell>
          <cell r="G364">
            <v>5.48</v>
          </cell>
        </row>
        <row r="365">
          <cell r="A365" t="str">
            <v>04.17.140</v>
          </cell>
          <cell r="C365" t="str">
            <v>Remoção de base e haste de para-raios</v>
          </cell>
          <cell r="D365" t="str">
            <v>un</v>
          </cell>
          <cell r="E365">
            <v>0</v>
          </cell>
          <cell r="F365">
            <v>36.5</v>
          </cell>
          <cell r="G365">
            <v>36.5</v>
          </cell>
        </row>
        <row r="366">
          <cell r="A366" t="str">
            <v>04.17.160</v>
          </cell>
          <cell r="C366" t="str">
            <v>Remoção de base ou chave para fusível NH tipo tripolar</v>
          </cell>
          <cell r="D366" t="str">
            <v>un</v>
          </cell>
          <cell r="E366">
            <v>0</v>
          </cell>
          <cell r="F366">
            <v>18.260000000000002</v>
          </cell>
          <cell r="G366">
            <v>18.260000000000002</v>
          </cell>
        </row>
        <row r="367">
          <cell r="A367" t="str">
            <v>04.17.180</v>
          </cell>
          <cell r="C367" t="str">
            <v>Remoção de base ou chave para fusível NH tipo unipolar</v>
          </cell>
          <cell r="D367" t="str">
            <v>un</v>
          </cell>
          <cell r="E367">
            <v>0</v>
          </cell>
          <cell r="F367">
            <v>16.440000000000001</v>
          </cell>
          <cell r="G367">
            <v>16.440000000000001</v>
          </cell>
        </row>
        <row r="368">
          <cell r="A368" t="str">
            <v>04.17.200</v>
          </cell>
          <cell r="C368" t="str">
            <v>Remoção de braçadeira para passagem de cordoalha</v>
          </cell>
          <cell r="D368" t="str">
            <v>un</v>
          </cell>
          <cell r="E368">
            <v>0</v>
          </cell>
          <cell r="F368">
            <v>14.6</v>
          </cell>
          <cell r="G368">
            <v>14.6</v>
          </cell>
        </row>
        <row r="369">
          <cell r="A369" t="str">
            <v>04.17.220</v>
          </cell>
          <cell r="C369" t="str">
            <v>Remoção de bucha de passagem interna ou externa</v>
          </cell>
          <cell r="D369" t="str">
            <v>un</v>
          </cell>
          <cell r="E369">
            <v>0</v>
          </cell>
          <cell r="F369">
            <v>14.6</v>
          </cell>
          <cell r="G369">
            <v>14.6</v>
          </cell>
        </row>
        <row r="370">
          <cell r="A370" t="str">
            <v>04.17.240</v>
          </cell>
          <cell r="C370" t="str">
            <v>Remoção de bucha de passagem para neutro</v>
          </cell>
          <cell r="D370" t="str">
            <v>un</v>
          </cell>
          <cell r="E370">
            <v>0</v>
          </cell>
          <cell r="F370">
            <v>10.96</v>
          </cell>
          <cell r="G370">
            <v>10.96</v>
          </cell>
        </row>
        <row r="371">
          <cell r="A371" t="str">
            <v>04.18</v>
          </cell>
          <cell r="B371" t="str">
            <v>Retirada em instalação elétrica - letra C</v>
          </cell>
        </row>
        <row r="372">
          <cell r="A372" t="str">
            <v>04.18.020</v>
          </cell>
          <cell r="C372" t="str">
            <v>Remoção de cabeçote em rede de telefonia</v>
          </cell>
          <cell r="D372" t="str">
            <v>un</v>
          </cell>
          <cell r="E372">
            <v>0</v>
          </cell>
          <cell r="F372">
            <v>9.14</v>
          </cell>
          <cell r="G372">
            <v>9.14</v>
          </cell>
        </row>
        <row r="373">
          <cell r="A373" t="str">
            <v>04.18.040</v>
          </cell>
          <cell r="C373" t="str">
            <v>Remoção de cabo de aço e esticadores de para-raios</v>
          </cell>
          <cell r="D373" t="str">
            <v>m</v>
          </cell>
          <cell r="E373">
            <v>0</v>
          </cell>
          <cell r="F373">
            <v>12.78</v>
          </cell>
          <cell r="G373">
            <v>12.78</v>
          </cell>
        </row>
        <row r="374">
          <cell r="A374" t="str">
            <v>04.18.060</v>
          </cell>
          <cell r="C374" t="str">
            <v>Remoção de caixa de entrada de energia padrão medição indireta completa</v>
          </cell>
          <cell r="D374" t="str">
            <v>un</v>
          </cell>
          <cell r="E374">
            <v>0</v>
          </cell>
          <cell r="F374">
            <v>182.5</v>
          </cell>
          <cell r="G374">
            <v>182.5</v>
          </cell>
        </row>
        <row r="375">
          <cell r="A375" t="str">
            <v>04.18.070</v>
          </cell>
          <cell r="C375" t="str">
            <v>Remoção de caixa de entrada de energia padrão residencial completa</v>
          </cell>
          <cell r="D375" t="str">
            <v>un</v>
          </cell>
          <cell r="E375">
            <v>0</v>
          </cell>
          <cell r="F375">
            <v>146</v>
          </cell>
          <cell r="G375">
            <v>146</v>
          </cell>
        </row>
        <row r="376">
          <cell r="A376" t="str">
            <v>04.18.080</v>
          </cell>
          <cell r="C376" t="str">
            <v>Remoção de caixa de entrada telefônica completa</v>
          </cell>
          <cell r="D376" t="str">
            <v>un</v>
          </cell>
          <cell r="E376">
            <v>0</v>
          </cell>
          <cell r="F376">
            <v>73</v>
          </cell>
          <cell r="G376">
            <v>73</v>
          </cell>
        </row>
        <row r="377">
          <cell r="A377" t="str">
            <v>04.18.090</v>
          </cell>
          <cell r="C377" t="str">
            <v>Remoção de caixa de medição padrão completa</v>
          </cell>
          <cell r="D377" t="str">
            <v>un</v>
          </cell>
          <cell r="E377">
            <v>0</v>
          </cell>
          <cell r="F377">
            <v>40.53</v>
          </cell>
          <cell r="G377">
            <v>40.53</v>
          </cell>
        </row>
        <row r="378">
          <cell r="A378" t="str">
            <v>04.18.120</v>
          </cell>
          <cell r="C378" t="str">
            <v>Remoção de caixa estampada</v>
          </cell>
          <cell r="D378" t="str">
            <v>un</v>
          </cell>
          <cell r="E378">
            <v>0</v>
          </cell>
          <cell r="F378">
            <v>5.42</v>
          </cell>
          <cell r="G378">
            <v>5.42</v>
          </cell>
        </row>
        <row r="379">
          <cell r="A379" t="str">
            <v>04.18.130</v>
          </cell>
          <cell r="C379" t="str">
            <v>Remoção de caixa para fusível ou tomada instalada em perfilado</v>
          </cell>
          <cell r="D379" t="str">
            <v>un</v>
          </cell>
          <cell r="E379">
            <v>0</v>
          </cell>
          <cell r="F379">
            <v>6.5</v>
          </cell>
          <cell r="G379">
            <v>6.5</v>
          </cell>
        </row>
        <row r="380">
          <cell r="A380" t="str">
            <v>04.18.140</v>
          </cell>
          <cell r="C380" t="str">
            <v>Remoção de caixa para transformador de corrente</v>
          </cell>
          <cell r="D380" t="str">
            <v>un</v>
          </cell>
          <cell r="E380">
            <v>0</v>
          </cell>
          <cell r="F380">
            <v>40.53</v>
          </cell>
          <cell r="G380">
            <v>40.53</v>
          </cell>
        </row>
        <row r="381">
          <cell r="A381" t="str">
            <v>04.18.180</v>
          </cell>
          <cell r="C381" t="str">
            <v>Remoção de cantoneira metálica</v>
          </cell>
          <cell r="D381" t="str">
            <v>m</v>
          </cell>
          <cell r="E381">
            <v>0</v>
          </cell>
          <cell r="F381">
            <v>9.14</v>
          </cell>
          <cell r="G381">
            <v>9.14</v>
          </cell>
        </row>
        <row r="382">
          <cell r="A382" t="str">
            <v>04.18.200</v>
          </cell>
          <cell r="C382" t="str">
            <v>Remoção de captor de para-raios tipo Franklin</v>
          </cell>
          <cell r="D382" t="str">
            <v>un</v>
          </cell>
          <cell r="E382">
            <v>0</v>
          </cell>
          <cell r="F382">
            <v>18.260000000000002</v>
          </cell>
          <cell r="G382">
            <v>18.260000000000002</v>
          </cell>
        </row>
        <row r="383">
          <cell r="A383" t="str">
            <v>04.18.220</v>
          </cell>
          <cell r="C383" t="str">
            <v>Remoção de chapa de ferro para bucha de passagem</v>
          </cell>
          <cell r="D383" t="str">
            <v>un</v>
          </cell>
          <cell r="E383">
            <v>0</v>
          </cell>
          <cell r="F383">
            <v>14.6</v>
          </cell>
          <cell r="G383">
            <v>14.6</v>
          </cell>
        </row>
        <row r="384">
          <cell r="A384" t="str">
            <v>04.18.240</v>
          </cell>
          <cell r="C384" t="str">
            <v>Remoção de chave automática da bóia</v>
          </cell>
          <cell r="D384" t="str">
            <v>un</v>
          </cell>
          <cell r="E384">
            <v>0</v>
          </cell>
          <cell r="F384">
            <v>21.9</v>
          </cell>
          <cell r="G384">
            <v>21.9</v>
          </cell>
        </row>
        <row r="385">
          <cell r="A385" t="str">
            <v>04.18.250</v>
          </cell>
          <cell r="C385" t="str">
            <v>Remoção de chave base de mármore ou ardósia</v>
          </cell>
          <cell r="D385" t="str">
            <v>un</v>
          </cell>
          <cell r="E385">
            <v>0</v>
          </cell>
          <cell r="F385">
            <v>18.260000000000002</v>
          </cell>
          <cell r="G385">
            <v>18.260000000000002</v>
          </cell>
        </row>
        <row r="386">
          <cell r="A386" t="str">
            <v>04.18.260</v>
          </cell>
          <cell r="C386" t="str">
            <v>Remoção de chave de ação rápida comando frontal montado em painel</v>
          </cell>
          <cell r="D386" t="str">
            <v>un</v>
          </cell>
          <cell r="E386">
            <v>0</v>
          </cell>
          <cell r="F386">
            <v>36.5</v>
          </cell>
          <cell r="G386">
            <v>36.5</v>
          </cell>
        </row>
        <row r="387">
          <cell r="A387" t="str">
            <v>04.18.270</v>
          </cell>
          <cell r="C387" t="str">
            <v>Remoção de chave fusível indicadora tipo Matheus</v>
          </cell>
          <cell r="D387" t="str">
            <v>un</v>
          </cell>
          <cell r="E387">
            <v>0</v>
          </cell>
          <cell r="F387">
            <v>54.76</v>
          </cell>
          <cell r="G387">
            <v>54.76</v>
          </cell>
        </row>
        <row r="388">
          <cell r="A388" t="str">
            <v>04.18.280</v>
          </cell>
          <cell r="C388" t="str">
            <v>Remoção de chave seccionadora tripolar seca mecanismo de manobra frontal</v>
          </cell>
          <cell r="D388" t="str">
            <v>un</v>
          </cell>
          <cell r="E388">
            <v>0</v>
          </cell>
          <cell r="F388">
            <v>102.7</v>
          </cell>
          <cell r="G388">
            <v>102.7</v>
          </cell>
        </row>
        <row r="389">
          <cell r="A389" t="str">
            <v>04.18.290</v>
          </cell>
          <cell r="C389" t="str">
            <v>Remoção de chave tipo Pacco rotativo</v>
          </cell>
          <cell r="D389" t="str">
            <v>un</v>
          </cell>
          <cell r="E389">
            <v>0</v>
          </cell>
          <cell r="F389">
            <v>27.38</v>
          </cell>
          <cell r="G389">
            <v>27.38</v>
          </cell>
        </row>
        <row r="390">
          <cell r="A390" t="str">
            <v>04.18.320</v>
          </cell>
          <cell r="C390" t="str">
            <v>Remoção de cinta de fixação de eletroduto ou sela para cruzeta em poste</v>
          </cell>
          <cell r="D390" t="str">
            <v>un</v>
          </cell>
          <cell r="E390">
            <v>0</v>
          </cell>
          <cell r="F390">
            <v>7.43</v>
          </cell>
          <cell r="G390">
            <v>7.43</v>
          </cell>
        </row>
        <row r="391">
          <cell r="A391" t="str">
            <v>04.18.340</v>
          </cell>
          <cell r="C391" t="str">
            <v>Remoção de condulete</v>
          </cell>
          <cell r="D391" t="str">
            <v>un</v>
          </cell>
          <cell r="E391">
            <v>0</v>
          </cell>
          <cell r="F391">
            <v>14.55</v>
          </cell>
          <cell r="G391">
            <v>14.55</v>
          </cell>
        </row>
        <row r="392">
          <cell r="A392" t="str">
            <v>04.18.360</v>
          </cell>
          <cell r="C392" t="str">
            <v>Remoção de condutor aparente diâmetro externo acima de 6,5 mm</v>
          </cell>
          <cell r="D392" t="str">
            <v>m</v>
          </cell>
          <cell r="E392">
            <v>0</v>
          </cell>
          <cell r="F392">
            <v>4.3899999999999997</v>
          </cell>
          <cell r="G392">
            <v>4.3899999999999997</v>
          </cell>
        </row>
        <row r="393">
          <cell r="A393" t="str">
            <v>04.18.370</v>
          </cell>
          <cell r="C393" t="str">
            <v>Remoção de condutor aparente diâmetro externo até 6,5 mm</v>
          </cell>
          <cell r="D393" t="str">
            <v>m</v>
          </cell>
          <cell r="E393">
            <v>0</v>
          </cell>
          <cell r="F393">
            <v>2.19</v>
          </cell>
          <cell r="G393">
            <v>2.19</v>
          </cell>
        </row>
        <row r="394">
          <cell r="A394" t="str">
            <v>04.18.380</v>
          </cell>
          <cell r="C394" t="str">
            <v>Remoção de condutor embutido diâmetro externo acima de 6,5 mm</v>
          </cell>
          <cell r="D394" t="str">
            <v>m</v>
          </cell>
          <cell r="E394">
            <v>0</v>
          </cell>
          <cell r="F394">
            <v>3.66</v>
          </cell>
          <cell r="G394">
            <v>3.66</v>
          </cell>
        </row>
        <row r="395">
          <cell r="A395" t="str">
            <v>04.18.390</v>
          </cell>
          <cell r="C395" t="str">
            <v>Remoção de condutor embutido diâmetro externo até 6,5 mm</v>
          </cell>
          <cell r="D395" t="str">
            <v>m</v>
          </cell>
          <cell r="E395">
            <v>0</v>
          </cell>
          <cell r="F395">
            <v>1.84</v>
          </cell>
          <cell r="G395">
            <v>1.84</v>
          </cell>
        </row>
        <row r="396">
          <cell r="A396" t="str">
            <v>04.18.400</v>
          </cell>
          <cell r="C396" t="str">
            <v>Remoção de condutor especial</v>
          </cell>
          <cell r="D396" t="str">
            <v>m</v>
          </cell>
          <cell r="E396">
            <v>0</v>
          </cell>
          <cell r="F396">
            <v>25.68</v>
          </cell>
          <cell r="G396">
            <v>25.68</v>
          </cell>
        </row>
        <row r="397">
          <cell r="A397" t="str">
            <v>04.18.410</v>
          </cell>
          <cell r="C397" t="str">
            <v>Remoção de cordoalha ou cabo de cobre nu</v>
          </cell>
          <cell r="D397" t="str">
            <v>m</v>
          </cell>
          <cell r="E397">
            <v>0</v>
          </cell>
          <cell r="F397">
            <v>7.3</v>
          </cell>
          <cell r="G397">
            <v>7.3</v>
          </cell>
        </row>
        <row r="398">
          <cell r="A398" t="str">
            <v>04.18.420</v>
          </cell>
          <cell r="C398" t="str">
            <v>Remoção de contator magnético para comando de bomba</v>
          </cell>
          <cell r="D398" t="str">
            <v>un</v>
          </cell>
          <cell r="E398">
            <v>0</v>
          </cell>
          <cell r="F398">
            <v>36.5</v>
          </cell>
          <cell r="G398">
            <v>36.5</v>
          </cell>
        </row>
        <row r="399">
          <cell r="A399" t="str">
            <v>04.18.440</v>
          </cell>
          <cell r="C399" t="str">
            <v>Remoção de corrente para pendentes</v>
          </cell>
          <cell r="D399" t="str">
            <v>un</v>
          </cell>
          <cell r="E399">
            <v>0</v>
          </cell>
          <cell r="F399">
            <v>7.3</v>
          </cell>
          <cell r="G399">
            <v>7.3</v>
          </cell>
        </row>
        <row r="400">
          <cell r="A400" t="str">
            <v>04.18.460</v>
          </cell>
          <cell r="C400" t="str">
            <v>Remoção de cruzeta de ferro para fixação de projetores</v>
          </cell>
          <cell r="D400" t="str">
            <v>un</v>
          </cell>
          <cell r="E400">
            <v>0</v>
          </cell>
          <cell r="F400">
            <v>54.76</v>
          </cell>
          <cell r="G400">
            <v>54.76</v>
          </cell>
        </row>
        <row r="401">
          <cell r="A401" t="str">
            <v>04.18.470</v>
          </cell>
          <cell r="C401" t="str">
            <v>Remoção de cruzeta de madeira</v>
          </cell>
          <cell r="D401" t="str">
            <v>un</v>
          </cell>
          <cell r="E401">
            <v>0</v>
          </cell>
          <cell r="F401">
            <v>77.03</v>
          </cell>
          <cell r="G401">
            <v>77.03</v>
          </cell>
        </row>
        <row r="402">
          <cell r="A402" t="str">
            <v>04.19</v>
          </cell>
          <cell r="B402" t="str">
            <v>Retirada em instalação elétrica - letra D até I</v>
          </cell>
        </row>
        <row r="403">
          <cell r="A403" t="str">
            <v>04.19.020</v>
          </cell>
          <cell r="C403" t="str">
            <v>Remoção de disjuntor de volume normal ou reduzido</v>
          </cell>
          <cell r="D403" t="str">
            <v>un</v>
          </cell>
          <cell r="E403">
            <v>0</v>
          </cell>
          <cell r="F403">
            <v>150.27000000000001</v>
          </cell>
          <cell r="G403">
            <v>150.27000000000001</v>
          </cell>
        </row>
        <row r="404">
          <cell r="A404" t="str">
            <v>04.19.030</v>
          </cell>
          <cell r="C404" t="str">
            <v>Remoção de disjuntor a seco aberto tripolar, 600 V de 800 A</v>
          </cell>
          <cell r="D404" t="str">
            <v>un</v>
          </cell>
          <cell r="E404">
            <v>0</v>
          </cell>
          <cell r="F404">
            <v>36.5</v>
          </cell>
          <cell r="G404">
            <v>36.5</v>
          </cell>
        </row>
        <row r="405">
          <cell r="A405" t="str">
            <v>04.19.060</v>
          </cell>
          <cell r="C405" t="str">
            <v>Remoção de disjuntor termomagnético</v>
          </cell>
          <cell r="D405" t="str">
            <v>un</v>
          </cell>
          <cell r="E405">
            <v>0</v>
          </cell>
          <cell r="F405">
            <v>9.14</v>
          </cell>
          <cell r="G405">
            <v>9.14</v>
          </cell>
        </row>
        <row r="406">
          <cell r="A406" t="str">
            <v>04.19.080</v>
          </cell>
          <cell r="C406" t="str">
            <v>Remoção de fundo de quadro de distribuição ou caixa de passagem</v>
          </cell>
          <cell r="D406" t="str">
            <v>m²</v>
          </cell>
          <cell r="E406">
            <v>0</v>
          </cell>
          <cell r="F406">
            <v>36.5</v>
          </cell>
          <cell r="G406">
            <v>36.5</v>
          </cell>
        </row>
        <row r="407">
          <cell r="A407" t="str">
            <v>04.19.100</v>
          </cell>
          <cell r="C407" t="str">
            <v>Remoção de gancho de sustentação de luminária em perfilado</v>
          </cell>
          <cell r="D407" t="str">
            <v>un</v>
          </cell>
          <cell r="E407">
            <v>0</v>
          </cell>
          <cell r="F407">
            <v>7.3</v>
          </cell>
          <cell r="G407">
            <v>7.3</v>
          </cell>
        </row>
        <row r="408">
          <cell r="A408" t="str">
            <v>04.19.120</v>
          </cell>
          <cell r="C408" t="str">
            <v>Remoção de interruptores, tomadas, botão de campainha ou cigarra</v>
          </cell>
          <cell r="D408" t="str">
            <v>un</v>
          </cell>
          <cell r="E408">
            <v>0</v>
          </cell>
          <cell r="F408">
            <v>14.6</v>
          </cell>
          <cell r="G408">
            <v>14.6</v>
          </cell>
        </row>
        <row r="409">
          <cell r="A409" t="str">
            <v>04.19.140</v>
          </cell>
          <cell r="C409" t="str">
            <v>Remoção de isolador tipo castanha e gancho de sustentação</v>
          </cell>
          <cell r="D409" t="str">
            <v>un</v>
          </cell>
          <cell r="E409">
            <v>0</v>
          </cell>
          <cell r="F409">
            <v>3.66</v>
          </cell>
          <cell r="G409">
            <v>3.66</v>
          </cell>
        </row>
        <row r="410">
          <cell r="A410" t="str">
            <v>04.19.160</v>
          </cell>
          <cell r="C410" t="str">
            <v>Remoção de isolador tipo disco completo e gancho de suspensão</v>
          </cell>
          <cell r="D410" t="str">
            <v>un</v>
          </cell>
          <cell r="E410">
            <v>0</v>
          </cell>
          <cell r="F410">
            <v>5.48</v>
          </cell>
          <cell r="G410">
            <v>5.48</v>
          </cell>
        </row>
        <row r="411">
          <cell r="A411" t="str">
            <v>04.19.180</v>
          </cell>
          <cell r="C411" t="str">
            <v>Remoção de isolador tipo pino, inclusive o pino</v>
          </cell>
          <cell r="D411" t="str">
            <v>un</v>
          </cell>
          <cell r="E411">
            <v>0</v>
          </cell>
          <cell r="F411">
            <v>9.14</v>
          </cell>
          <cell r="G411">
            <v>9.14</v>
          </cell>
        </row>
        <row r="412">
          <cell r="A412" t="str">
            <v>04.20</v>
          </cell>
          <cell r="B412" t="str">
            <v>Retirada em instalação elétrica - letra J até N</v>
          </cell>
        </row>
        <row r="413">
          <cell r="A413" t="str">
            <v>04.20.020</v>
          </cell>
          <cell r="C413" t="str">
            <v>Remoção de janela de ventilação, iluminação ou ventilação e iluminação padrão</v>
          </cell>
          <cell r="D413" t="str">
            <v>un</v>
          </cell>
          <cell r="E413">
            <v>0</v>
          </cell>
          <cell r="F413">
            <v>25.68</v>
          </cell>
          <cell r="G413">
            <v>25.68</v>
          </cell>
        </row>
        <row r="414">
          <cell r="A414" t="str">
            <v>04.20.040</v>
          </cell>
          <cell r="C414" t="str">
            <v>Remoção de lâmpada</v>
          </cell>
          <cell r="D414" t="str">
            <v>un</v>
          </cell>
          <cell r="E414">
            <v>0</v>
          </cell>
          <cell r="F414">
            <v>2.97</v>
          </cell>
          <cell r="G414">
            <v>2.97</v>
          </cell>
        </row>
        <row r="415">
          <cell r="A415" t="str">
            <v>04.20.060</v>
          </cell>
          <cell r="C415" t="str">
            <v>Remoção de luz de obstáculo</v>
          </cell>
          <cell r="D415" t="str">
            <v>un</v>
          </cell>
          <cell r="E415">
            <v>0</v>
          </cell>
          <cell r="F415">
            <v>36.5</v>
          </cell>
          <cell r="G415">
            <v>36.5</v>
          </cell>
        </row>
        <row r="416">
          <cell r="A416" t="str">
            <v>04.20.080</v>
          </cell>
          <cell r="C416" t="str">
            <v>Remoção de manopla de comando de disjuntor</v>
          </cell>
          <cell r="D416" t="str">
            <v>un</v>
          </cell>
          <cell r="E416">
            <v>0</v>
          </cell>
          <cell r="F416">
            <v>18.260000000000002</v>
          </cell>
          <cell r="G416">
            <v>18.260000000000002</v>
          </cell>
        </row>
        <row r="417">
          <cell r="A417" t="str">
            <v>04.20.100</v>
          </cell>
          <cell r="C417" t="str">
            <v>Remoção de mão francesa</v>
          </cell>
          <cell r="D417" t="str">
            <v>un</v>
          </cell>
          <cell r="E417">
            <v>0</v>
          </cell>
          <cell r="F417">
            <v>14.85</v>
          </cell>
          <cell r="G417">
            <v>14.85</v>
          </cell>
        </row>
        <row r="418">
          <cell r="A418" t="str">
            <v>04.20.120</v>
          </cell>
          <cell r="C418" t="str">
            <v>Remoção de terminal modular (mufla) tripolar ou unipolar</v>
          </cell>
          <cell r="D418" t="str">
            <v>un</v>
          </cell>
          <cell r="E418">
            <v>0</v>
          </cell>
          <cell r="F418">
            <v>51.35</v>
          </cell>
          <cell r="G418">
            <v>51.35</v>
          </cell>
        </row>
        <row r="419">
          <cell r="A419" t="str">
            <v>04.21</v>
          </cell>
          <cell r="B419" t="str">
            <v>Retirada em instalação elétrica - letra O até S</v>
          </cell>
        </row>
        <row r="420">
          <cell r="A420" t="str">
            <v>04.21.020</v>
          </cell>
          <cell r="C420" t="str">
            <v>Remoção de óleo de disjuntor ou transformador</v>
          </cell>
          <cell r="D420" t="str">
            <v>l</v>
          </cell>
          <cell r="E420">
            <v>0</v>
          </cell>
          <cell r="F420">
            <v>0.59</v>
          </cell>
          <cell r="G420">
            <v>0.59</v>
          </cell>
        </row>
        <row r="421">
          <cell r="A421" t="str">
            <v>04.21.040</v>
          </cell>
          <cell r="C421" t="str">
            <v>Remoção de pára-raios tipo cristal-valve em cabine primária</v>
          </cell>
          <cell r="D421" t="str">
            <v>un</v>
          </cell>
          <cell r="E421">
            <v>0</v>
          </cell>
          <cell r="F421">
            <v>54.76</v>
          </cell>
          <cell r="G421">
            <v>54.76</v>
          </cell>
        </row>
        <row r="422">
          <cell r="A422" t="str">
            <v>04.21.050</v>
          </cell>
          <cell r="C422" t="str">
            <v>Remoção de pára-raios tipo cristal-valve em poste singelo ou estaleiro</v>
          </cell>
          <cell r="D422" t="str">
            <v>un</v>
          </cell>
          <cell r="E422">
            <v>0</v>
          </cell>
          <cell r="F422">
            <v>73</v>
          </cell>
          <cell r="G422">
            <v>73</v>
          </cell>
        </row>
        <row r="423">
          <cell r="A423" t="str">
            <v>04.21.060</v>
          </cell>
          <cell r="C423" t="str">
            <v>Remoção de perfilado</v>
          </cell>
          <cell r="D423" t="str">
            <v>m</v>
          </cell>
          <cell r="E423">
            <v>0</v>
          </cell>
          <cell r="F423">
            <v>14.6</v>
          </cell>
          <cell r="G423">
            <v>14.6</v>
          </cell>
        </row>
        <row r="424">
          <cell r="A424" t="str">
            <v>04.21.100</v>
          </cell>
          <cell r="C424" t="str">
            <v>Remoção de porta de quadro ou painel</v>
          </cell>
          <cell r="D424" t="str">
            <v>m²</v>
          </cell>
          <cell r="E424">
            <v>0</v>
          </cell>
          <cell r="F424">
            <v>36.5</v>
          </cell>
          <cell r="G424">
            <v>36.5</v>
          </cell>
        </row>
        <row r="425">
          <cell r="A425" t="str">
            <v>04.21.130</v>
          </cell>
          <cell r="C425" t="str">
            <v>Remoção de poste de concreto</v>
          </cell>
          <cell r="D425" t="str">
            <v>un</v>
          </cell>
          <cell r="E425">
            <v>71.23</v>
          </cell>
          <cell r="F425">
            <v>102.7</v>
          </cell>
          <cell r="G425">
            <v>173.93</v>
          </cell>
        </row>
        <row r="426">
          <cell r="A426" t="str">
            <v>04.21.140</v>
          </cell>
          <cell r="C426" t="str">
            <v>Remoção de poste metálico</v>
          </cell>
          <cell r="D426" t="str">
            <v>un</v>
          </cell>
          <cell r="E426">
            <v>71.23</v>
          </cell>
          <cell r="F426">
            <v>102.7</v>
          </cell>
          <cell r="G426">
            <v>173.93</v>
          </cell>
        </row>
        <row r="427">
          <cell r="A427" t="str">
            <v>04.21.150</v>
          </cell>
          <cell r="C427" t="str">
            <v>Remoção de poste de madeira</v>
          </cell>
          <cell r="D427" t="str">
            <v>un</v>
          </cell>
          <cell r="E427">
            <v>0</v>
          </cell>
          <cell r="F427">
            <v>115.02</v>
          </cell>
          <cell r="G427">
            <v>115.02</v>
          </cell>
        </row>
        <row r="428">
          <cell r="A428" t="str">
            <v>04.21.160</v>
          </cell>
          <cell r="C428" t="str">
            <v>Remoção de quadro de distribuição, chamada ou caixa de passagem</v>
          </cell>
          <cell r="D428" t="str">
            <v>m²</v>
          </cell>
          <cell r="E428">
            <v>0</v>
          </cell>
          <cell r="F428">
            <v>73</v>
          </cell>
          <cell r="G428">
            <v>73</v>
          </cell>
        </row>
        <row r="429">
          <cell r="A429" t="str">
            <v>04.21.200</v>
          </cell>
          <cell r="C429" t="str">
            <v>Remoção de reator para lâmpada</v>
          </cell>
          <cell r="D429" t="str">
            <v>un</v>
          </cell>
          <cell r="E429">
            <v>0</v>
          </cell>
          <cell r="F429">
            <v>12.85</v>
          </cell>
          <cell r="G429">
            <v>12.85</v>
          </cell>
        </row>
        <row r="430">
          <cell r="A430" t="str">
            <v>04.21.210</v>
          </cell>
          <cell r="C430" t="str">
            <v>Remoção de reator para lâmpada fixo em poste</v>
          </cell>
          <cell r="D430" t="str">
            <v>un</v>
          </cell>
          <cell r="E430">
            <v>0</v>
          </cell>
          <cell r="F430">
            <v>73</v>
          </cell>
          <cell r="G430">
            <v>73</v>
          </cell>
        </row>
        <row r="431">
          <cell r="A431" t="str">
            <v>04.21.240</v>
          </cell>
          <cell r="C431" t="str">
            <v>Remoção de relé</v>
          </cell>
          <cell r="D431" t="str">
            <v>un</v>
          </cell>
          <cell r="E431">
            <v>0</v>
          </cell>
          <cell r="F431">
            <v>17.32</v>
          </cell>
          <cell r="G431">
            <v>17.32</v>
          </cell>
        </row>
        <row r="432">
          <cell r="A432" t="str">
            <v>04.21.260</v>
          </cell>
          <cell r="C432" t="str">
            <v>Remoção de roldana</v>
          </cell>
          <cell r="D432" t="str">
            <v>un</v>
          </cell>
          <cell r="E432">
            <v>0</v>
          </cell>
          <cell r="F432">
            <v>2.97</v>
          </cell>
          <cell r="G432">
            <v>2.97</v>
          </cell>
        </row>
        <row r="433">
          <cell r="A433" t="str">
            <v>04.21.280</v>
          </cell>
          <cell r="C433" t="str">
            <v>Remoção de soquete</v>
          </cell>
          <cell r="D433" t="str">
            <v>un</v>
          </cell>
          <cell r="E433">
            <v>0</v>
          </cell>
          <cell r="F433">
            <v>2.97</v>
          </cell>
          <cell r="G433">
            <v>2.97</v>
          </cell>
        </row>
        <row r="434">
          <cell r="A434" t="str">
            <v>04.21.300</v>
          </cell>
          <cell r="C434" t="str">
            <v>Remoção de suporte de transformador em poste singelo ou estaleiro</v>
          </cell>
          <cell r="D434" t="str">
            <v>un</v>
          </cell>
          <cell r="E434">
            <v>0</v>
          </cell>
          <cell r="F434">
            <v>23.76</v>
          </cell>
          <cell r="G434">
            <v>23.76</v>
          </cell>
        </row>
        <row r="435">
          <cell r="A435" t="str">
            <v>04.22</v>
          </cell>
          <cell r="B435" t="str">
            <v>Retirada em instalação elétrica - letra T até o final</v>
          </cell>
        </row>
        <row r="436">
          <cell r="A436" t="str">
            <v>04.22.020</v>
          </cell>
          <cell r="C436" t="str">
            <v>Remoção de terminal ou conector para cabos</v>
          </cell>
          <cell r="D436" t="str">
            <v>un</v>
          </cell>
          <cell r="E436">
            <v>0</v>
          </cell>
          <cell r="F436">
            <v>3.72</v>
          </cell>
          <cell r="G436">
            <v>3.72</v>
          </cell>
        </row>
        <row r="437">
          <cell r="A437" t="str">
            <v>04.22.040</v>
          </cell>
          <cell r="C437" t="str">
            <v>Remoção de transformador de potência em cabine primária</v>
          </cell>
          <cell r="D437" t="str">
            <v>un</v>
          </cell>
          <cell r="E437">
            <v>0</v>
          </cell>
          <cell r="F437">
            <v>252.97</v>
          </cell>
          <cell r="G437">
            <v>252.97</v>
          </cell>
        </row>
        <row r="438">
          <cell r="A438" t="str">
            <v>04.22.050</v>
          </cell>
          <cell r="C438" t="str">
            <v>Remoção de transformador de potencial completo (pequeno)</v>
          </cell>
          <cell r="D438" t="str">
            <v>un</v>
          </cell>
          <cell r="E438">
            <v>0</v>
          </cell>
          <cell r="F438">
            <v>23.74</v>
          </cell>
          <cell r="G438">
            <v>23.74</v>
          </cell>
        </row>
        <row r="439">
          <cell r="A439" t="str">
            <v>04.22.060</v>
          </cell>
          <cell r="C439" t="str">
            <v>Remoção de transformador de potência trifásico até 225 kVA, a óleo, em poste singelo</v>
          </cell>
          <cell r="D439" t="str">
            <v>un</v>
          </cell>
          <cell r="E439">
            <v>142.46</v>
          </cell>
          <cell r="F439">
            <v>292</v>
          </cell>
          <cell r="G439">
            <v>434.46</v>
          </cell>
        </row>
        <row r="440">
          <cell r="A440" t="str">
            <v>04.22.100</v>
          </cell>
          <cell r="C440" t="str">
            <v>Remoção de tubulação elétrica aparente com diâmetro externo acima de 50 mm</v>
          </cell>
          <cell r="D440" t="str">
            <v>m</v>
          </cell>
          <cell r="E440">
            <v>0</v>
          </cell>
          <cell r="F440">
            <v>18.260000000000002</v>
          </cell>
          <cell r="G440">
            <v>18.260000000000002</v>
          </cell>
        </row>
        <row r="441">
          <cell r="A441" t="str">
            <v>04.22.110</v>
          </cell>
          <cell r="C441" t="str">
            <v>Remoção de tubulação elétrica aparente com diâmetro externo até 50 mm</v>
          </cell>
          <cell r="D441" t="str">
            <v>m</v>
          </cell>
          <cell r="E441">
            <v>0</v>
          </cell>
          <cell r="F441">
            <v>9.14</v>
          </cell>
          <cell r="G441">
            <v>9.14</v>
          </cell>
        </row>
        <row r="442">
          <cell r="A442" t="str">
            <v>04.22.120</v>
          </cell>
          <cell r="C442" t="str">
            <v>Remoção de tubulação elétrica embutida com diâmetro externo acima de 50 mm</v>
          </cell>
          <cell r="D442" t="str">
            <v>m</v>
          </cell>
          <cell r="E442">
            <v>0</v>
          </cell>
          <cell r="F442">
            <v>36.5</v>
          </cell>
          <cell r="G442">
            <v>36.5</v>
          </cell>
        </row>
        <row r="443">
          <cell r="A443" t="str">
            <v>04.22.130</v>
          </cell>
          <cell r="C443" t="str">
            <v>Remoção de tubulação elétrica embutida com diâmetro externo até 50 mm</v>
          </cell>
          <cell r="D443" t="str">
            <v>m</v>
          </cell>
          <cell r="E443">
            <v>0</v>
          </cell>
          <cell r="F443">
            <v>18.260000000000002</v>
          </cell>
          <cell r="G443">
            <v>18.260000000000002</v>
          </cell>
        </row>
        <row r="444">
          <cell r="A444" t="str">
            <v>04.22.200</v>
          </cell>
          <cell r="C444" t="str">
            <v>Remoção de vergalhão</v>
          </cell>
          <cell r="D444" t="str">
            <v>m</v>
          </cell>
          <cell r="E444">
            <v>0</v>
          </cell>
          <cell r="F444">
            <v>7.3</v>
          </cell>
          <cell r="G444">
            <v>7.3</v>
          </cell>
        </row>
        <row r="445">
          <cell r="A445" t="str">
            <v>04.30</v>
          </cell>
          <cell r="B445" t="str">
            <v>Retirada em instalação hidráulica</v>
          </cell>
        </row>
        <row r="446">
          <cell r="A446" t="str">
            <v>04.30.020</v>
          </cell>
          <cell r="C446" t="str">
            <v>Remoção de calha ou rufo</v>
          </cell>
          <cell r="D446" t="str">
            <v>m</v>
          </cell>
          <cell r="E446">
            <v>0</v>
          </cell>
          <cell r="F446">
            <v>3.42</v>
          </cell>
          <cell r="G446">
            <v>3.42</v>
          </cell>
        </row>
        <row r="447">
          <cell r="A447" t="str">
            <v>04.30.040</v>
          </cell>
          <cell r="C447" t="str">
            <v>Remoção de condutor aparente</v>
          </cell>
          <cell r="D447" t="str">
            <v>m</v>
          </cell>
          <cell r="E447">
            <v>0</v>
          </cell>
          <cell r="F447">
            <v>2.23</v>
          </cell>
          <cell r="G447">
            <v>2.23</v>
          </cell>
        </row>
        <row r="448">
          <cell r="A448" t="str">
            <v>04.30.060</v>
          </cell>
          <cell r="C448" t="str">
            <v>Remoção de tubulação hidráulica em geral, incluindo conexões, caixas e ralos</v>
          </cell>
          <cell r="D448" t="str">
            <v>m</v>
          </cell>
          <cell r="E448">
            <v>0</v>
          </cell>
          <cell r="F448">
            <v>5.94</v>
          </cell>
          <cell r="G448">
            <v>5.94</v>
          </cell>
        </row>
        <row r="449">
          <cell r="A449" t="str">
            <v>04.30.080</v>
          </cell>
          <cell r="C449" t="str">
            <v>Remoção de hidrante de parede completo</v>
          </cell>
          <cell r="D449" t="str">
            <v>un</v>
          </cell>
          <cell r="E449">
            <v>0</v>
          </cell>
          <cell r="F449">
            <v>66.39</v>
          </cell>
          <cell r="G449">
            <v>66.39</v>
          </cell>
        </row>
        <row r="450">
          <cell r="A450" t="str">
            <v>04.30.100</v>
          </cell>
          <cell r="C450" t="str">
            <v>Remoção de reservatório em fibrocimento até 1000 litros</v>
          </cell>
          <cell r="D450" t="str">
            <v>un</v>
          </cell>
          <cell r="E450">
            <v>0</v>
          </cell>
          <cell r="F450">
            <v>110.94</v>
          </cell>
          <cell r="G450">
            <v>110.94</v>
          </cell>
        </row>
        <row r="451">
          <cell r="A451" t="str">
            <v>04.31</v>
          </cell>
          <cell r="B451" t="str">
            <v>Retirada em instalação de combate a incêndio</v>
          </cell>
        </row>
        <row r="452">
          <cell r="A452" t="str">
            <v>04.31.010</v>
          </cell>
          <cell r="C452" t="str">
            <v>Retirada de bico de sprinkler</v>
          </cell>
          <cell r="D452" t="str">
            <v>un</v>
          </cell>
          <cell r="E452">
            <v>0</v>
          </cell>
          <cell r="F452">
            <v>10.36</v>
          </cell>
          <cell r="G452">
            <v>10.36</v>
          </cell>
        </row>
        <row r="453">
          <cell r="A453" t="str">
            <v>04.35</v>
          </cell>
          <cell r="B453" t="str">
            <v>Retirada de sistema e equipamento de conforto mecânico</v>
          </cell>
        </row>
        <row r="454">
          <cell r="A454" t="str">
            <v>04.35.050</v>
          </cell>
          <cell r="C454" t="str">
            <v>Retirada de aparelho de ar condicionado portátil</v>
          </cell>
          <cell r="D454" t="str">
            <v>un</v>
          </cell>
          <cell r="E454">
            <v>0</v>
          </cell>
          <cell r="F454">
            <v>16.559999999999999</v>
          </cell>
          <cell r="G454">
            <v>16.559999999999999</v>
          </cell>
        </row>
        <row r="455">
          <cell r="A455" t="str">
            <v>04.40</v>
          </cell>
          <cell r="B455" t="str">
            <v>Retirada diversa de peças pré-moldadas</v>
          </cell>
        </row>
        <row r="456">
          <cell r="A456" t="str">
            <v>04.40.010</v>
          </cell>
          <cell r="C456" t="str">
            <v>Retirada manual de guia pré-moldada, inclusive limpeza, carregamento, transporte até 1,0 quilômetro e descarregamento</v>
          </cell>
          <cell r="D456" t="str">
            <v>m</v>
          </cell>
          <cell r="E456">
            <v>0.48</v>
          </cell>
          <cell r="F456">
            <v>5.94</v>
          </cell>
          <cell r="G456">
            <v>6.42</v>
          </cell>
        </row>
        <row r="457">
          <cell r="A457" t="str">
            <v>04.40.020</v>
          </cell>
          <cell r="C457" t="str">
            <v>Retirada de soleira ou peitoril em geral</v>
          </cell>
          <cell r="D457" t="str">
            <v>m</v>
          </cell>
          <cell r="E457">
            <v>0</v>
          </cell>
          <cell r="F457">
            <v>2.97</v>
          </cell>
          <cell r="G457">
            <v>2.97</v>
          </cell>
        </row>
        <row r="458">
          <cell r="A458" t="str">
            <v>04.40.030</v>
          </cell>
          <cell r="C458" t="str">
            <v>Retirada manual de guia pré-moldada, inclusive limpeza e empilhamento</v>
          </cell>
          <cell r="D458" t="str">
            <v>m</v>
          </cell>
          <cell r="E458">
            <v>0</v>
          </cell>
          <cell r="F458">
            <v>5.94</v>
          </cell>
          <cell r="G458">
            <v>5.94</v>
          </cell>
        </row>
        <row r="459">
          <cell r="A459" t="str">
            <v>04.40.050</v>
          </cell>
          <cell r="C459" t="str">
            <v>Retirada manual de paralelepípedo ou lajota de concreto, inclusive limpeza, carregamento, transporte até 1,0 quilômetro e descarregamento</v>
          </cell>
          <cell r="D459" t="str">
            <v>m²</v>
          </cell>
          <cell r="E459">
            <v>3.86</v>
          </cell>
          <cell r="F459">
            <v>8.91</v>
          </cell>
          <cell r="G459">
            <v>12.77</v>
          </cell>
        </row>
        <row r="460">
          <cell r="A460" t="str">
            <v>04.40.070</v>
          </cell>
          <cell r="C460" t="str">
            <v>Retirada manual de paralelepípedo ou lajota de concreto, inclusive limpeza e empilhamento</v>
          </cell>
          <cell r="D460" t="str">
            <v>m²</v>
          </cell>
          <cell r="E460">
            <v>0</v>
          </cell>
          <cell r="F460">
            <v>8.91</v>
          </cell>
          <cell r="G460">
            <v>8.91</v>
          </cell>
        </row>
        <row r="461">
          <cell r="A461" t="str">
            <v>05</v>
          </cell>
          <cell r="B461" t="str">
            <v>TRANSPORTE E MOVIMENTAÇÃO, DENTRO E FORA DA OBRA</v>
          </cell>
        </row>
        <row r="462">
          <cell r="A462" t="str">
            <v>05.04</v>
          </cell>
          <cell r="B462" t="str">
            <v>Transporte de material solto</v>
          </cell>
        </row>
        <row r="463">
          <cell r="A463" t="str">
            <v>05.04.060</v>
          </cell>
          <cell r="C463" t="str">
            <v>Transporte manual horizontal e/ou vertical de entulho até o local de despejo - ensacado</v>
          </cell>
          <cell r="D463" t="str">
            <v>m³</v>
          </cell>
          <cell r="E463">
            <v>12.96</v>
          </cell>
          <cell r="F463">
            <v>80.19</v>
          </cell>
          <cell r="G463">
            <v>93.15</v>
          </cell>
        </row>
        <row r="464">
          <cell r="A464" t="str">
            <v>05.07</v>
          </cell>
          <cell r="B464" t="str">
            <v>Transporte comercial, carreteiro e aluguel</v>
          </cell>
        </row>
        <row r="465">
          <cell r="A465" t="str">
            <v>05.07.040</v>
          </cell>
          <cell r="C465" t="str">
            <v>Remoção de entulho separado de obra com caçamba metálica - terra, alvenaria, concreto, argamassa, madeira, papel, plástico ou metal</v>
          </cell>
          <cell r="D465" t="str">
            <v>m³</v>
          </cell>
          <cell r="E465">
            <v>79.819999999999993</v>
          </cell>
          <cell r="F465">
            <v>8.91</v>
          </cell>
          <cell r="G465">
            <v>88.73</v>
          </cell>
        </row>
        <row r="466">
          <cell r="A466" t="str">
            <v>05.07.050</v>
          </cell>
          <cell r="C466" t="str">
            <v>Remoção de entulho de obra com caçamba metálica - material volumoso e misturado por alvenaria, terra, madeira, papel, plástico e metal</v>
          </cell>
          <cell r="D466" t="str">
            <v>m³</v>
          </cell>
          <cell r="E466">
            <v>77.930000000000007</v>
          </cell>
          <cell r="F466">
            <v>8.91</v>
          </cell>
          <cell r="G466">
            <v>86.84</v>
          </cell>
        </row>
        <row r="467">
          <cell r="A467" t="str">
            <v>05.07.060</v>
          </cell>
          <cell r="C467" t="str">
            <v>Remoção de entulho de obra com caçamba metálica - material rejeitado e misturado por vegetação, isopor, manta asfáltica e lã de vidro</v>
          </cell>
          <cell r="D467" t="str">
            <v>m³</v>
          </cell>
          <cell r="E467">
            <v>83.3</v>
          </cell>
          <cell r="F467">
            <v>8.91</v>
          </cell>
          <cell r="G467">
            <v>92.21</v>
          </cell>
        </row>
        <row r="468">
          <cell r="A468" t="str">
            <v>05.07.070</v>
          </cell>
          <cell r="C468" t="str">
            <v>Remoção de entulho de obra com caçamba metálica - gesso e/ou drywall</v>
          </cell>
          <cell r="D468" t="str">
            <v>m³</v>
          </cell>
          <cell r="E468">
            <v>84.15</v>
          </cell>
          <cell r="F468">
            <v>8.91</v>
          </cell>
          <cell r="G468">
            <v>93.06</v>
          </cell>
        </row>
        <row r="469">
          <cell r="A469" t="str">
            <v>05.08</v>
          </cell>
          <cell r="B469" t="str">
            <v>Transporte mecanizado de material solto</v>
          </cell>
        </row>
        <row r="470">
          <cell r="A470" t="str">
            <v>05.08.060</v>
          </cell>
          <cell r="C470" t="str">
            <v>Transporte de entulho, para distâncias superiores ao 3° km até o 5° km</v>
          </cell>
          <cell r="D470" t="str">
            <v>m³</v>
          </cell>
          <cell r="E470">
            <v>11.87</v>
          </cell>
          <cell r="F470">
            <v>0</v>
          </cell>
          <cell r="G470">
            <v>11.87</v>
          </cell>
        </row>
        <row r="471">
          <cell r="A471" t="str">
            <v>05.08.080</v>
          </cell>
          <cell r="C471" t="str">
            <v>Transporte de entulho, para distâncias superiores ao 5° km até o 10° km</v>
          </cell>
          <cell r="D471" t="str">
            <v>m³</v>
          </cell>
          <cell r="E471">
            <v>22.25</v>
          </cell>
          <cell r="F471">
            <v>0</v>
          </cell>
          <cell r="G471">
            <v>22.25</v>
          </cell>
        </row>
        <row r="472">
          <cell r="A472" t="str">
            <v>05.08.100</v>
          </cell>
          <cell r="C472" t="str">
            <v>Transporte de entulho, para distâncias superiores ao 10° km até o 15° km</v>
          </cell>
          <cell r="D472" t="str">
            <v>m³</v>
          </cell>
          <cell r="E472">
            <v>27.62</v>
          </cell>
          <cell r="F472">
            <v>0</v>
          </cell>
          <cell r="G472">
            <v>27.62</v>
          </cell>
        </row>
        <row r="473">
          <cell r="A473" t="str">
            <v>05.08.120</v>
          </cell>
          <cell r="C473" t="str">
            <v>Transporte de entulho, para distâncias superiores ao 15° km até o 20° km</v>
          </cell>
          <cell r="D473" t="str">
            <v>m³</v>
          </cell>
          <cell r="E473">
            <v>31.41</v>
          </cell>
          <cell r="F473">
            <v>0</v>
          </cell>
          <cell r="G473">
            <v>31.41</v>
          </cell>
        </row>
        <row r="474">
          <cell r="A474" t="str">
            <v>05.08.140</v>
          </cell>
          <cell r="C474" t="str">
            <v>Transporte de entulho, para distâncias superiores ao 20° km</v>
          </cell>
          <cell r="D474" t="str">
            <v>m³xkm</v>
          </cell>
          <cell r="E474">
            <v>1.57</v>
          </cell>
          <cell r="F474">
            <v>0</v>
          </cell>
          <cell r="G474">
            <v>1.57</v>
          </cell>
        </row>
        <row r="475">
          <cell r="A475" t="str">
            <v>05.08.220</v>
          </cell>
          <cell r="C475" t="str">
            <v>Carregamento mecanizado de entulho fragmentado, com caminhão à disposição dentro da obra, até o raio de 1,0 km</v>
          </cell>
          <cell r="D475" t="str">
            <v>m³</v>
          </cell>
          <cell r="E475">
            <v>9.36</v>
          </cell>
          <cell r="F475">
            <v>0</v>
          </cell>
          <cell r="G475">
            <v>9.36</v>
          </cell>
        </row>
        <row r="476">
          <cell r="A476" t="str">
            <v>05.09</v>
          </cell>
          <cell r="B476" t="str">
            <v>Taxas de recolhimento</v>
          </cell>
        </row>
        <row r="477">
          <cell r="A477" t="str">
            <v>05.09.001</v>
          </cell>
          <cell r="C477" t="str">
            <v>Taxa de destinação de residuo sólido em aterro, tipo gesso</v>
          </cell>
          <cell r="D477" t="str">
            <v>t</v>
          </cell>
          <cell r="E477">
            <v>66.209999999999994</v>
          </cell>
          <cell r="F477">
            <v>0</v>
          </cell>
          <cell r="G477">
            <v>66.209999999999994</v>
          </cell>
        </row>
        <row r="478">
          <cell r="A478" t="str">
            <v>05.09.002</v>
          </cell>
          <cell r="C478" t="str">
            <v>Taxa de destinação de residuo sólido em aterro, tipo vidro</v>
          </cell>
          <cell r="D478" t="str">
            <v>t</v>
          </cell>
          <cell r="E478">
            <v>44.23</v>
          </cell>
          <cell r="F478">
            <v>0</v>
          </cell>
          <cell r="G478">
            <v>44.23</v>
          </cell>
        </row>
        <row r="479">
          <cell r="A479" t="str">
            <v>05.09.003</v>
          </cell>
          <cell r="C479" t="str">
            <v>Taxa de destinação de residuo sólido em aterro, tipo madeira</v>
          </cell>
          <cell r="D479" t="str">
            <v>t</v>
          </cell>
          <cell r="E479">
            <v>81.36</v>
          </cell>
          <cell r="F479">
            <v>0</v>
          </cell>
          <cell r="G479">
            <v>81.36</v>
          </cell>
        </row>
        <row r="480">
          <cell r="A480" t="str">
            <v>05.09.004</v>
          </cell>
          <cell r="C480" t="str">
            <v>Taxa de destinação de residuo sólido em aterro, tipo papel</v>
          </cell>
          <cell r="D480" t="str">
            <v>t</v>
          </cell>
          <cell r="E480">
            <v>23.33</v>
          </cell>
          <cell r="F480">
            <v>0</v>
          </cell>
          <cell r="G480">
            <v>23.33</v>
          </cell>
        </row>
        <row r="481">
          <cell r="A481" t="str">
            <v>05.09.005</v>
          </cell>
          <cell r="C481" t="str">
            <v>Taxa de destinação de residuo sólido em aterro, tipo plástico</v>
          </cell>
          <cell r="D481" t="str">
            <v>t</v>
          </cell>
          <cell r="E481">
            <v>16.670000000000002</v>
          </cell>
          <cell r="F481">
            <v>0</v>
          </cell>
          <cell r="G481">
            <v>16.670000000000002</v>
          </cell>
        </row>
        <row r="482">
          <cell r="A482" t="str">
            <v>05.09.006</v>
          </cell>
          <cell r="C482" t="str">
            <v>Taxa de destinação de residuo sólido em aterro, tipo inerte</v>
          </cell>
          <cell r="D482" t="str">
            <v>t</v>
          </cell>
          <cell r="E482">
            <v>33.53</v>
          </cell>
          <cell r="F482">
            <v>0</v>
          </cell>
          <cell r="G482">
            <v>33.53</v>
          </cell>
        </row>
        <row r="483">
          <cell r="A483" t="str">
            <v>05.09.007</v>
          </cell>
          <cell r="C483" t="str">
            <v>Taxa de destinação de resíduo sólido em aterro, tipo solo/terra</v>
          </cell>
          <cell r="D483" t="str">
            <v>m³</v>
          </cell>
          <cell r="E483">
            <v>31</v>
          </cell>
          <cell r="F483">
            <v>0</v>
          </cell>
          <cell r="G483">
            <v>31</v>
          </cell>
        </row>
        <row r="484">
          <cell r="A484" t="str">
            <v>05.09.008</v>
          </cell>
          <cell r="C484" t="str">
            <v>Transporte e taxa de destinação de resíduo sólido em aterro, tipo telhas cimento amianto</v>
          </cell>
          <cell r="D484" t="str">
            <v>t</v>
          </cell>
          <cell r="E484">
            <v>794</v>
          </cell>
          <cell r="F484">
            <v>0</v>
          </cell>
          <cell r="G484">
            <v>794</v>
          </cell>
        </row>
        <row r="485">
          <cell r="A485" t="str">
            <v>05.10</v>
          </cell>
          <cell r="B485" t="str">
            <v>Transporte mecanizado de solo</v>
          </cell>
        </row>
        <row r="486">
          <cell r="A486" t="str">
            <v>05.10.010</v>
          </cell>
          <cell r="C486" t="str">
            <v>Carregamento mecanizado de solo de 1ª e 2ª categoria</v>
          </cell>
          <cell r="D486" t="str">
            <v>m³</v>
          </cell>
          <cell r="E486">
            <v>2.79</v>
          </cell>
          <cell r="F486">
            <v>0</v>
          </cell>
          <cell r="G486">
            <v>2.79</v>
          </cell>
        </row>
        <row r="487">
          <cell r="A487" t="str">
            <v>05.10.020</v>
          </cell>
          <cell r="C487" t="str">
            <v>Transporte de solo de 1ª e 2ª categoria por caminhão até o 2° km</v>
          </cell>
          <cell r="D487" t="str">
            <v>m³</v>
          </cell>
          <cell r="E487">
            <v>4.71</v>
          </cell>
          <cell r="F487">
            <v>0</v>
          </cell>
          <cell r="G487">
            <v>4.71</v>
          </cell>
        </row>
        <row r="488">
          <cell r="A488" t="str">
            <v>05.10.021</v>
          </cell>
          <cell r="C488" t="str">
            <v>Transporte de solo de 1ª e 2ª categoria por caminhão para distâncias superiores ao 2° km até o 3° km</v>
          </cell>
          <cell r="D488" t="str">
            <v>m³</v>
          </cell>
          <cell r="E488">
            <v>7.03</v>
          </cell>
          <cell r="F488">
            <v>0</v>
          </cell>
          <cell r="G488">
            <v>7.03</v>
          </cell>
        </row>
        <row r="489">
          <cell r="A489" t="str">
            <v>05.10.022</v>
          </cell>
          <cell r="C489" t="str">
            <v>Transporte de solo de 1ª e 2ª categoria por caminhão para distâncias superiores ao 3° km até o 5° km</v>
          </cell>
          <cell r="D489" t="str">
            <v>m³</v>
          </cell>
          <cell r="E489">
            <v>7.77</v>
          </cell>
          <cell r="F489">
            <v>0</v>
          </cell>
          <cell r="G489">
            <v>7.77</v>
          </cell>
        </row>
        <row r="490">
          <cell r="A490" t="str">
            <v>05.10.023</v>
          </cell>
          <cell r="C490" t="str">
            <v>Transporte de solo de 1ª e 2ª categoria por caminhão para distâncias superiores ao 5° km até o 10° km</v>
          </cell>
          <cell r="D490" t="str">
            <v>m³</v>
          </cell>
          <cell r="E490">
            <v>10.39</v>
          </cell>
          <cell r="F490">
            <v>0</v>
          </cell>
          <cell r="G490">
            <v>10.39</v>
          </cell>
        </row>
        <row r="491">
          <cell r="A491" t="str">
            <v>05.10.024</v>
          </cell>
          <cell r="C491" t="str">
            <v>Transporte de solo de 1ª e 2ª categoria por caminhão para distâncias superiores ao 10° km até o 15° km</v>
          </cell>
          <cell r="D491" t="str">
            <v>m³</v>
          </cell>
          <cell r="E491">
            <v>15.57</v>
          </cell>
          <cell r="F491">
            <v>0</v>
          </cell>
          <cell r="G491">
            <v>15.57</v>
          </cell>
        </row>
        <row r="492">
          <cell r="A492" t="str">
            <v>05.10.025</v>
          </cell>
          <cell r="C492" t="str">
            <v>Transporte de solo de 1ª e 2ª categoria por caminhão para distâncias superiores ao 15° km até o 20° km</v>
          </cell>
          <cell r="D492" t="str">
            <v>m³</v>
          </cell>
          <cell r="E492">
            <v>20.73</v>
          </cell>
          <cell r="F492">
            <v>0</v>
          </cell>
          <cell r="G492">
            <v>20.73</v>
          </cell>
        </row>
        <row r="493">
          <cell r="A493" t="str">
            <v>05.10.026</v>
          </cell>
          <cell r="C493" t="str">
            <v>Transporte de solo de 1ª e 2ª categoria por caminhão para distâncias superiores ao 20° km</v>
          </cell>
          <cell r="D493" t="str">
            <v>m³xkm</v>
          </cell>
          <cell r="E493">
            <v>1</v>
          </cell>
          <cell r="F493">
            <v>0</v>
          </cell>
          <cell r="G493">
            <v>1</v>
          </cell>
        </row>
        <row r="494">
          <cell r="A494" t="str">
            <v>05.10.030</v>
          </cell>
          <cell r="C494" t="str">
            <v>Transporte de solo brejoso por caminhão até o 2° km</v>
          </cell>
          <cell r="D494" t="str">
            <v>m³</v>
          </cell>
          <cell r="E494">
            <v>8.1</v>
          </cell>
          <cell r="F494">
            <v>0</v>
          </cell>
          <cell r="G494">
            <v>8.1</v>
          </cell>
        </row>
        <row r="495">
          <cell r="A495" t="str">
            <v>05.10.031</v>
          </cell>
          <cell r="C495" t="str">
            <v>Transporte de solo brejoso por caminhão para distâncias superiores ao 2° km até o 3° km</v>
          </cell>
          <cell r="D495" t="str">
            <v>m³</v>
          </cell>
          <cell r="E495">
            <v>11.17</v>
          </cell>
          <cell r="F495">
            <v>0</v>
          </cell>
          <cell r="G495">
            <v>11.17</v>
          </cell>
        </row>
        <row r="496">
          <cell r="A496" t="str">
            <v>05.10.032</v>
          </cell>
          <cell r="C496" t="str">
            <v>Transporte de solo brejoso por caminhão para distâncias superiores ao 3° km até o 5° km</v>
          </cell>
          <cell r="D496" t="str">
            <v>m³</v>
          </cell>
          <cell r="E496">
            <v>11.66</v>
          </cell>
          <cell r="F496">
            <v>0</v>
          </cell>
          <cell r="G496">
            <v>11.66</v>
          </cell>
        </row>
        <row r="497">
          <cell r="A497" t="str">
            <v>05.10.033</v>
          </cell>
          <cell r="C497" t="str">
            <v>Transporte de solo brejoso por caminhão para distâncias superiores ao 5° km até o 10° km</v>
          </cell>
          <cell r="D497" t="str">
            <v>m³</v>
          </cell>
          <cell r="E497">
            <v>14.91</v>
          </cell>
          <cell r="F497">
            <v>0</v>
          </cell>
          <cell r="G497">
            <v>14.91</v>
          </cell>
        </row>
        <row r="498">
          <cell r="A498" t="str">
            <v>05.10.034</v>
          </cell>
          <cell r="C498" t="str">
            <v>Transporte de solo brejoso por caminhão para distâncias superiores ao 10° km até o 15° km</v>
          </cell>
          <cell r="D498" t="str">
            <v>m³</v>
          </cell>
          <cell r="E498">
            <v>22.35</v>
          </cell>
          <cell r="F498">
            <v>0</v>
          </cell>
          <cell r="G498">
            <v>22.35</v>
          </cell>
        </row>
        <row r="499">
          <cell r="A499" t="str">
            <v>05.10.035</v>
          </cell>
          <cell r="C499" t="str">
            <v>Transporte de solo brejoso por caminhão para distâncias superiores ao 15° km até o 20° km</v>
          </cell>
          <cell r="D499" t="str">
            <v>m³</v>
          </cell>
          <cell r="E499">
            <v>29.79</v>
          </cell>
          <cell r="F499">
            <v>0</v>
          </cell>
          <cell r="G499">
            <v>29.79</v>
          </cell>
        </row>
        <row r="500">
          <cell r="A500" t="str">
            <v>05.10.036</v>
          </cell>
          <cell r="C500" t="str">
            <v>Transporte de solo brejoso por caminhão para distâncias superiores ao 20° km</v>
          </cell>
          <cell r="D500" t="str">
            <v>m³xkm</v>
          </cell>
          <cell r="E500">
            <v>1.45</v>
          </cell>
          <cell r="F500">
            <v>0</v>
          </cell>
          <cell r="G500">
            <v>1.45</v>
          </cell>
        </row>
        <row r="501">
          <cell r="A501" t="str">
            <v>06</v>
          </cell>
          <cell r="B501" t="str">
            <v>SERVIÇO EM SOLO E ROCHA, MANUAL</v>
          </cell>
        </row>
        <row r="502">
          <cell r="A502" t="str">
            <v>06.01</v>
          </cell>
          <cell r="B502" t="str">
            <v>Escavação manual em campo aberto de solo, exceto rocha</v>
          </cell>
        </row>
        <row r="503">
          <cell r="A503" t="str">
            <v>06.01.020</v>
          </cell>
          <cell r="C503" t="str">
            <v>Escavação manual em solo de 1ª e 2ª categoria em campo aberto</v>
          </cell>
          <cell r="D503" t="str">
            <v>m³</v>
          </cell>
          <cell r="E503">
            <v>0</v>
          </cell>
          <cell r="F503">
            <v>37.130000000000003</v>
          </cell>
          <cell r="G503">
            <v>37.130000000000003</v>
          </cell>
        </row>
        <row r="504">
          <cell r="A504" t="str">
            <v>06.01.040</v>
          </cell>
          <cell r="C504" t="str">
            <v>Escavação manual em solo brejoso em campo aberto</v>
          </cell>
          <cell r="D504" t="str">
            <v>m³</v>
          </cell>
          <cell r="E504">
            <v>0</v>
          </cell>
          <cell r="F504">
            <v>46.34</v>
          </cell>
          <cell r="G504">
            <v>46.34</v>
          </cell>
        </row>
        <row r="505">
          <cell r="A505" t="str">
            <v>06.02</v>
          </cell>
          <cell r="B505" t="str">
            <v>Escavação manual em valas e buracos de solo, exceto rocha</v>
          </cell>
        </row>
        <row r="506">
          <cell r="A506" t="str">
            <v>06.02.020</v>
          </cell>
          <cell r="C506" t="str">
            <v>Escavação manual em solo de 1ª e 2ª categoria em vala ou cava até 1,50 m</v>
          </cell>
          <cell r="D506" t="str">
            <v>m³</v>
          </cell>
          <cell r="E506">
            <v>0</v>
          </cell>
          <cell r="F506">
            <v>44.55</v>
          </cell>
          <cell r="G506">
            <v>44.55</v>
          </cell>
        </row>
        <row r="507">
          <cell r="A507" t="str">
            <v>06.02.040</v>
          </cell>
          <cell r="C507" t="str">
            <v>Escavação manual em solo de 1ª e 2ª categoria em vala ou cava além de 1,50 m</v>
          </cell>
          <cell r="D507" t="str">
            <v>m³</v>
          </cell>
          <cell r="E507">
            <v>0</v>
          </cell>
          <cell r="F507">
            <v>57.61</v>
          </cell>
          <cell r="G507">
            <v>57.61</v>
          </cell>
        </row>
        <row r="508">
          <cell r="A508" t="str">
            <v>06.11</v>
          </cell>
          <cell r="B508" t="str">
            <v>Reaterro manual sem fornecimento de material</v>
          </cell>
        </row>
        <row r="509">
          <cell r="A509" t="str">
            <v>06.11.020</v>
          </cell>
          <cell r="C509" t="str">
            <v>Reaterro manual para simples regularização sem compactação</v>
          </cell>
          <cell r="D509" t="str">
            <v>m³</v>
          </cell>
          <cell r="E509">
            <v>0</v>
          </cell>
          <cell r="F509">
            <v>6.39</v>
          </cell>
          <cell r="G509">
            <v>6.39</v>
          </cell>
        </row>
        <row r="510">
          <cell r="A510" t="str">
            <v>06.11.040</v>
          </cell>
          <cell r="C510" t="str">
            <v>Reaterro manual apiloado sem controle de compactação</v>
          </cell>
          <cell r="D510" t="str">
            <v>m³</v>
          </cell>
          <cell r="E510">
            <v>0</v>
          </cell>
          <cell r="F510">
            <v>13.86</v>
          </cell>
          <cell r="G510">
            <v>13.86</v>
          </cell>
        </row>
        <row r="511">
          <cell r="A511" t="str">
            <v>06.11.060</v>
          </cell>
          <cell r="C511" t="str">
            <v>Reaterro manual com adição de 2% de cimento</v>
          </cell>
          <cell r="D511" t="str">
            <v>m³</v>
          </cell>
          <cell r="E511">
            <v>11.08</v>
          </cell>
          <cell r="F511">
            <v>49.9</v>
          </cell>
          <cell r="G511">
            <v>60.98</v>
          </cell>
        </row>
        <row r="512">
          <cell r="A512" t="str">
            <v>06.12</v>
          </cell>
          <cell r="B512" t="str">
            <v>Aterro manual sem fornecimento de material</v>
          </cell>
        </row>
        <row r="513">
          <cell r="A513" t="str">
            <v>06.12.020</v>
          </cell>
          <cell r="C513" t="str">
            <v>Aterro manual apiloado de área interna com maço de 30 kg</v>
          </cell>
          <cell r="D513" t="str">
            <v>m³</v>
          </cell>
          <cell r="E513">
            <v>0</v>
          </cell>
          <cell r="F513">
            <v>45.87</v>
          </cell>
          <cell r="G513">
            <v>45.87</v>
          </cell>
        </row>
        <row r="514">
          <cell r="A514" t="str">
            <v>06.14</v>
          </cell>
          <cell r="B514" t="str">
            <v>Carga / carregamento e descarga manual</v>
          </cell>
        </row>
        <row r="515">
          <cell r="A515" t="str">
            <v>06.14.020</v>
          </cell>
          <cell r="C515" t="str">
            <v>Carga manual de solo</v>
          </cell>
          <cell r="D515" t="str">
            <v>m³</v>
          </cell>
          <cell r="E515">
            <v>0</v>
          </cell>
          <cell r="F515">
            <v>8.91</v>
          </cell>
          <cell r="G515">
            <v>8.91</v>
          </cell>
        </row>
        <row r="516">
          <cell r="A516" t="str">
            <v>07</v>
          </cell>
          <cell r="B516" t="str">
            <v>SERVIÇO EM SOLO E ROCHA, MECANIZADO</v>
          </cell>
        </row>
        <row r="517">
          <cell r="A517" t="str">
            <v>07.01</v>
          </cell>
          <cell r="B517" t="str">
            <v>Escavação ou corte mecanizados em campo aberto de solo, exceto rocha</v>
          </cell>
        </row>
        <row r="518">
          <cell r="A518" t="str">
            <v>07.01.010</v>
          </cell>
          <cell r="C518" t="str">
            <v>Escavação e carga mecanizada para exploração de solo em jazida</v>
          </cell>
          <cell r="D518" t="str">
            <v>m³</v>
          </cell>
          <cell r="E518">
            <v>8.43</v>
          </cell>
          <cell r="F518">
            <v>0.21</v>
          </cell>
          <cell r="G518">
            <v>8.64</v>
          </cell>
        </row>
        <row r="519">
          <cell r="A519" t="str">
            <v>07.01.020</v>
          </cell>
          <cell r="C519" t="str">
            <v>Escavação e carga mecanizada em solo de 1ª categoria, em campo aberto</v>
          </cell>
          <cell r="D519" t="str">
            <v>m³</v>
          </cell>
          <cell r="E519">
            <v>8.67</v>
          </cell>
          <cell r="F519">
            <v>0.21</v>
          </cell>
          <cell r="G519">
            <v>8.8800000000000008</v>
          </cell>
        </row>
        <row r="520">
          <cell r="A520" t="str">
            <v>07.01.060</v>
          </cell>
          <cell r="C520" t="str">
            <v>Escavação e carga mecanizada em solo de 2ª categoria, em campo aberto</v>
          </cell>
          <cell r="D520" t="str">
            <v>m³</v>
          </cell>
          <cell r="E520">
            <v>14.39</v>
          </cell>
          <cell r="F520">
            <v>0.7</v>
          </cell>
          <cell r="G520">
            <v>15.09</v>
          </cell>
        </row>
        <row r="521">
          <cell r="A521" t="str">
            <v>07.01.120</v>
          </cell>
          <cell r="C521" t="str">
            <v>Carga e remoção de terra até a distância média de 1,0 km</v>
          </cell>
          <cell r="D521" t="str">
            <v>m³</v>
          </cell>
          <cell r="E521">
            <v>8.1199999999999992</v>
          </cell>
          <cell r="F521">
            <v>0</v>
          </cell>
          <cell r="G521">
            <v>8.1199999999999992</v>
          </cell>
        </row>
        <row r="522">
          <cell r="A522" t="str">
            <v>07.02</v>
          </cell>
          <cell r="B522" t="str">
            <v>Escavação mecanizada de valas e buracos em solo, exceto rocha</v>
          </cell>
        </row>
        <row r="523">
          <cell r="A523" t="str">
            <v>07.02.020</v>
          </cell>
          <cell r="C523" t="str">
            <v>Escavação mecanizada de valas ou cavas com profundidade de até 2,00 m</v>
          </cell>
          <cell r="D523" t="str">
            <v>m³</v>
          </cell>
          <cell r="E523">
            <v>5.73</v>
          </cell>
          <cell r="F523">
            <v>0.95</v>
          </cell>
          <cell r="G523">
            <v>6.68</v>
          </cell>
        </row>
        <row r="524">
          <cell r="A524" t="str">
            <v>07.02.040</v>
          </cell>
          <cell r="C524" t="str">
            <v>Escavação mecanizada de valas ou cavas com profundidade de até 3,00 m</v>
          </cell>
          <cell r="D524" t="str">
            <v>m³</v>
          </cell>
          <cell r="E524">
            <v>6.46</v>
          </cell>
          <cell r="F524">
            <v>1.08</v>
          </cell>
          <cell r="G524">
            <v>7.54</v>
          </cell>
        </row>
        <row r="525">
          <cell r="A525" t="str">
            <v>07.02.060</v>
          </cell>
          <cell r="C525" t="str">
            <v>Escavação mecanizada de valas ou cavas com profundidade de até 4,00 m</v>
          </cell>
          <cell r="D525" t="str">
            <v>m³</v>
          </cell>
          <cell r="E525">
            <v>10.96</v>
          </cell>
          <cell r="F525">
            <v>0.62</v>
          </cell>
          <cell r="G525">
            <v>11.58</v>
          </cell>
        </row>
        <row r="526">
          <cell r="A526" t="str">
            <v>07.02.080</v>
          </cell>
          <cell r="C526" t="str">
            <v>Escavação mecanizada de valas ou cavas com profundidade acima de 4,00 m, com escavadeira hidráulica</v>
          </cell>
          <cell r="D526" t="str">
            <v>m³</v>
          </cell>
          <cell r="E526">
            <v>11.68</v>
          </cell>
          <cell r="F526">
            <v>0.59</v>
          </cell>
          <cell r="G526">
            <v>12.27</v>
          </cell>
        </row>
        <row r="527">
          <cell r="A527" t="str">
            <v>07.05</v>
          </cell>
          <cell r="B527" t="str">
            <v>Escavação mecanizada em solo brejoso ou turfa</v>
          </cell>
        </row>
        <row r="528">
          <cell r="A528" t="str">
            <v>07.05.010</v>
          </cell>
          <cell r="C528" t="str">
            <v>Escavação e carga mecanizada em solo brejoso ou turfa</v>
          </cell>
          <cell r="D528" t="str">
            <v>m³</v>
          </cell>
          <cell r="E528">
            <v>24.16</v>
          </cell>
          <cell r="F528">
            <v>1.38</v>
          </cell>
          <cell r="G528">
            <v>25.54</v>
          </cell>
        </row>
        <row r="529">
          <cell r="A529" t="str">
            <v>07.05.020</v>
          </cell>
          <cell r="C529" t="str">
            <v>Escavação e carga mecanizada em solo vegetal superficial</v>
          </cell>
          <cell r="D529" t="str">
            <v>m³</v>
          </cell>
          <cell r="E529">
            <v>20.51</v>
          </cell>
          <cell r="F529">
            <v>1.1100000000000001</v>
          </cell>
          <cell r="G529">
            <v>21.62</v>
          </cell>
        </row>
        <row r="530">
          <cell r="A530" t="str">
            <v>07.06</v>
          </cell>
          <cell r="B530" t="str">
            <v>Escavação ou carga mecanizada em campo aberto</v>
          </cell>
        </row>
        <row r="531">
          <cell r="A531" t="str">
            <v>07.06.010</v>
          </cell>
          <cell r="C531" t="str">
            <v>Escavação e carga mecanizada em campo aberto, com rompedor hidráulico, em rocha</v>
          </cell>
          <cell r="D531" t="str">
            <v>m³</v>
          </cell>
          <cell r="E531">
            <v>233.34</v>
          </cell>
          <cell r="F531">
            <v>0</v>
          </cell>
          <cell r="G531">
            <v>233.34</v>
          </cell>
        </row>
        <row r="532">
          <cell r="A532" t="str">
            <v>07.10</v>
          </cell>
          <cell r="B532" t="str">
            <v>Apiloamento e nivelamento mecanizado de solo</v>
          </cell>
        </row>
        <row r="533">
          <cell r="A533" t="str">
            <v>07.10.020</v>
          </cell>
          <cell r="C533" t="str">
            <v>Espalhamento de solo em bota-fora com compactação sem controle</v>
          </cell>
          <cell r="D533" t="str">
            <v>m³</v>
          </cell>
          <cell r="E533">
            <v>3.24</v>
          </cell>
          <cell r="F533">
            <v>0.09</v>
          </cell>
          <cell r="G533">
            <v>3.33</v>
          </cell>
        </row>
        <row r="534">
          <cell r="A534" t="str">
            <v>07.11</v>
          </cell>
          <cell r="B534" t="str">
            <v>Reaterro mecanizado sem fornecimento de material</v>
          </cell>
        </row>
        <row r="535">
          <cell r="A535" t="str">
            <v>07.11.020</v>
          </cell>
          <cell r="C535" t="str">
            <v>Reaterro compactado mecanizado de vala ou cava com compactador</v>
          </cell>
          <cell r="D535" t="str">
            <v>m³</v>
          </cell>
          <cell r="E535">
            <v>2.54</v>
          </cell>
          <cell r="F535">
            <v>2.0699999999999998</v>
          </cell>
          <cell r="G535">
            <v>4.6100000000000003</v>
          </cell>
        </row>
        <row r="536">
          <cell r="A536" t="str">
            <v>07.11.040</v>
          </cell>
          <cell r="C536" t="str">
            <v>Reaterro compactado mecanizado de vala ou cava com rolo, mínimo de 95% PN</v>
          </cell>
          <cell r="D536" t="str">
            <v>m³</v>
          </cell>
          <cell r="E536">
            <v>11.8</v>
          </cell>
          <cell r="F536">
            <v>1.9</v>
          </cell>
          <cell r="G536">
            <v>13.7</v>
          </cell>
        </row>
        <row r="537">
          <cell r="A537" t="str">
            <v>07.12</v>
          </cell>
          <cell r="B537" t="str">
            <v>Aterro mecanizado sem fornecimento de material</v>
          </cell>
        </row>
        <row r="538">
          <cell r="A538" t="str">
            <v>07.12.010</v>
          </cell>
          <cell r="C538" t="str">
            <v>Compactação de aterro mecanizado mínimo de 95% PN, sem fornecimento de solo em áreas fechadas</v>
          </cell>
          <cell r="D538" t="str">
            <v>m³</v>
          </cell>
          <cell r="E538">
            <v>9.3000000000000007</v>
          </cell>
          <cell r="F538">
            <v>0.32</v>
          </cell>
          <cell r="G538">
            <v>9.6199999999999992</v>
          </cell>
        </row>
        <row r="539">
          <cell r="A539" t="str">
            <v>07.12.020</v>
          </cell>
          <cell r="C539" t="str">
            <v>Compactação de aterro mecanizado mínimo de 95% PN, sem fornecimento de solo em campo aberto</v>
          </cell>
          <cell r="D539" t="str">
            <v>m³</v>
          </cell>
          <cell r="E539">
            <v>6.6</v>
          </cell>
          <cell r="F539">
            <v>0.22</v>
          </cell>
          <cell r="G539">
            <v>6.82</v>
          </cell>
        </row>
        <row r="540">
          <cell r="A540" t="str">
            <v>07.12.030</v>
          </cell>
          <cell r="C540" t="str">
            <v>Compactação de aterro mecanizado a 100% PN, sem fornecimento de solo em campo aberto</v>
          </cell>
          <cell r="D540" t="str">
            <v>m³</v>
          </cell>
          <cell r="E540">
            <v>6.71</v>
          </cell>
          <cell r="F540">
            <v>0.09</v>
          </cell>
          <cell r="G540">
            <v>6.8</v>
          </cell>
        </row>
        <row r="541">
          <cell r="A541" t="str">
            <v>07.12.040</v>
          </cell>
          <cell r="C541" t="str">
            <v>Aterro mecanizado por compensação, solo de 1ª categoria em campo aberto, sem compactação do aterro</v>
          </cell>
          <cell r="D541" t="str">
            <v>m³</v>
          </cell>
          <cell r="E541">
            <v>10.99</v>
          </cell>
          <cell r="F541">
            <v>0.3</v>
          </cell>
          <cell r="G541">
            <v>11.29</v>
          </cell>
        </row>
        <row r="542">
          <cell r="A542" t="str">
            <v>08</v>
          </cell>
          <cell r="B542" t="str">
            <v>ESCORAMENTO, CONTENÇÃO E DRENAGEM</v>
          </cell>
        </row>
        <row r="543">
          <cell r="A543" t="str">
            <v>08.01</v>
          </cell>
          <cell r="B543" t="str">
            <v>Escoramento</v>
          </cell>
        </row>
        <row r="544">
          <cell r="A544" t="str">
            <v>08.01.020</v>
          </cell>
          <cell r="C544" t="str">
            <v>Escoramento de solo contínuo</v>
          </cell>
          <cell r="D544" t="str">
            <v>m²</v>
          </cell>
          <cell r="E544">
            <v>18.260000000000002</v>
          </cell>
          <cell r="F544">
            <v>43.78</v>
          </cell>
          <cell r="G544">
            <v>62.04</v>
          </cell>
        </row>
        <row r="545">
          <cell r="A545" t="str">
            <v>08.01.040</v>
          </cell>
          <cell r="C545" t="str">
            <v>Escoramento de solo descontínuo</v>
          </cell>
          <cell r="D545" t="str">
            <v>m²</v>
          </cell>
          <cell r="E545">
            <v>10.220000000000001</v>
          </cell>
          <cell r="F545">
            <v>26.34</v>
          </cell>
          <cell r="G545">
            <v>36.56</v>
          </cell>
        </row>
        <row r="546">
          <cell r="A546" t="str">
            <v>08.01.060</v>
          </cell>
          <cell r="C546" t="str">
            <v>Escoramento de solo pontaletado</v>
          </cell>
          <cell r="D546" t="str">
            <v>m²</v>
          </cell>
          <cell r="E546">
            <v>6.78</v>
          </cell>
          <cell r="F546">
            <v>6.37</v>
          </cell>
          <cell r="G546">
            <v>13.15</v>
          </cell>
        </row>
        <row r="547">
          <cell r="A547" t="str">
            <v>08.01.080</v>
          </cell>
          <cell r="C547" t="str">
            <v>Escoramento de solo especial</v>
          </cell>
          <cell r="D547" t="str">
            <v>m²</v>
          </cell>
          <cell r="E547">
            <v>22.57</v>
          </cell>
          <cell r="F547">
            <v>50.95</v>
          </cell>
          <cell r="G547">
            <v>73.52</v>
          </cell>
        </row>
        <row r="548">
          <cell r="A548" t="str">
            <v>08.01.100</v>
          </cell>
          <cell r="C548" t="str">
            <v>Escoramento com estacas pranchas metálicas - profundidade até 4,00 m</v>
          </cell>
          <cell r="D548" t="str">
            <v>m²</v>
          </cell>
          <cell r="E548">
            <v>130.44999999999999</v>
          </cell>
          <cell r="F548">
            <v>0</v>
          </cell>
          <cell r="G548">
            <v>130.44999999999999</v>
          </cell>
        </row>
        <row r="549">
          <cell r="A549" t="str">
            <v>08.01.110</v>
          </cell>
          <cell r="C549" t="str">
            <v>Escoramento com estacas pranchas metálicas - profundidade até 6,00 m</v>
          </cell>
          <cell r="D549" t="str">
            <v>m²</v>
          </cell>
          <cell r="E549">
            <v>142.94999999999999</v>
          </cell>
          <cell r="F549">
            <v>0</v>
          </cell>
          <cell r="G549">
            <v>142.94999999999999</v>
          </cell>
        </row>
        <row r="550">
          <cell r="A550" t="str">
            <v>08.01.120</v>
          </cell>
          <cell r="C550" t="str">
            <v>Escoramento com estacas pranchas metálicas - profundidade até 8,00 m</v>
          </cell>
          <cell r="D550" t="str">
            <v>m²</v>
          </cell>
          <cell r="E550">
            <v>158.29</v>
          </cell>
          <cell r="F550">
            <v>0</v>
          </cell>
          <cell r="G550">
            <v>158.29</v>
          </cell>
        </row>
        <row r="551">
          <cell r="A551" t="str">
            <v>08.02</v>
          </cell>
          <cell r="B551" t="str">
            <v>Cimbramento</v>
          </cell>
        </row>
        <row r="552">
          <cell r="A552" t="str">
            <v>08.02.020</v>
          </cell>
          <cell r="C552" t="str">
            <v>Cimbramento em madeira com estroncas de eucalipto</v>
          </cell>
          <cell r="D552" t="str">
            <v>m³</v>
          </cell>
          <cell r="E552">
            <v>12.26</v>
          </cell>
          <cell r="F552">
            <v>23.89</v>
          </cell>
          <cell r="G552">
            <v>36.15</v>
          </cell>
        </row>
        <row r="553">
          <cell r="A553" t="str">
            <v>08.02.040</v>
          </cell>
          <cell r="C553" t="str">
            <v>Cimbramento em perfil metálico para obras de arte</v>
          </cell>
          <cell r="D553" t="str">
            <v>kg</v>
          </cell>
          <cell r="E553">
            <v>3.46</v>
          </cell>
          <cell r="F553">
            <v>1.66</v>
          </cell>
          <cell r="G553">
            <v>5.12</v>
          </cell>
        </row>
        <row r="554">
          <cell r="A554" t="str">
            <v>08.02.050</v>
          </cell>
          <cell r="C554" t="str">
            <v>Cimbramento tubular metálico</v>
          </cell>
          <cell r="D554" t="str">
            <v>m³xmês</v>
          </cell>
          <cell r="E554">
            <v>3.23</v>
          </cell>
          <cell r="F554">
            <v>1.49</v>
          </cell>
          <cell r="G554">
            <v>4.72</v>
          </cell>
        </row>
        <row r="555">
          <cell r="A555" t="str">
            <v>08.02.060</v>
          </cell>
          <cell r="C555" t="str">
            <v>Montagem e desmontagem de cimbramento tubular metálico</v>
          </cell>
          <cell r="D555" t="str">
            <v>m³</v>
          </cell>
          <cell r="E555">
            <v>0</v>
          </cell>
          <cell r="F555">
            <v>11.31</v>
          </cell>
          <cell r="G555">
            <v>11.31</v>
          </cell>
        </row>
        <row r="556">
          <cell r="A556" t="str">
            <v>08.03</v>
          </cell>
          <cell r="B556" t="str">
            <v>Descimbramento</v>
          </cell>
        </row>
        <row r="557">
          <cell r="A557" t="str">
            <v>08.03.020</v>
          </cell>
          <cell r="C557" t="str">
            <v>Descimbramento em madeira</v>
          </cell>
          <cell r="D557" t="str">
            <v>m³</v>
          </cell>
          <cell r="E557">
            <v>0</v>
          </cell>
          <cell r="F557">
            <v>6.58</v>
          </cell>
          <cell r="G557">
            <v>6.58</v>
          </cell>
        </row>
        <row r="558">
          <cell r="A558" t="str">
            <v>08.05</v>
          </cell>
          <cell r="B558" t="str">
            <v>Manta, filtro e dreno</v>
          </cell>
        </row>
        <row r="559">
          <cell r="A559" t="str">
            <v>08.05.010</v>
          </cell>
          <cell r="C559" t="str">
            <v>Geomembrana em polietileno de alta densidade PEAD de 1,0 mm</v>
          </cell>
          <cell r="D559" t="str">
            <v>m²</v>
          </cell>
          <cell r="E559">
            <v>18.8</v>
          </cell>
          <cell r="F559">
            <v>0.56000000000000005</v>
          </cell>
          <cell r="G559">
            <v>19.36</v>
          </cell>
        </row>
        <row r="560">
          <cell r="A560" t="str">
            <v>08.05.100</v>
          </cell>
          <cell r="C560" t="str">
            <v>Dreno com pedra britada</v>
          </cell>
          <cell r="D560" t="str">
            <v>m³</v>
          </cell>
          <cell r="E560">
            <v>73.739999999999995</v>
          </cell>
          <cell r="F560">
            <v>16.47</v>
          </cell>
          <cell r="G560">
            <v>90.21</v>
          </cell>
        </row>
        <row r="561">
          <cell r="A561" t="str">
            <v>08.05.110</v>
          </cell>
          <cell r="C561" t="str">
            <v>Dreno com areia grossa</v>
          </cell>
          <cell r="D561" t="str">
            <v>m³</v>
          </cell>
          <cell r="E561">
            <v>81.7</v>
          </cell>
          <cell r="F561">
            <v>9.8800000000000008</v>
          </cell>
          <cell r="G561">
            <v>91.58</v>
          </cell>
        </row>
        <row r="562">
          <cell r="A562" t="str">
            <v>08.05.180</v>
          </cell>
          <cell r="C562" t="str">
            <v>Manta geotêxtil com resistência à tração longitudinal de 10kN/m e transversal de 9kN/m</v>
          </cell>
          <cell r="D562" t="str">
            <v>m²</v>
          </cell>
          <cell r="E562">
            <v>3.07</v>
          </cell>
          <cell r="F562">
            <v>9.8800000000000008</v>
          </cell>
          <cell r="G562">
            <v>12.95</v>
          </cell>
        </row>
        <row r="563">
          <cell r="A563" t="str">
            <v>08.05.190</v>
          </cell>
          <cell r="C563" t="str">
            <v>Manta geotêxtil com resistência à tração longitudinal de 16kN/m e transversal de 14kN/m</v>
          </cell>
          <cell r="D563" t="str">
            <v>m²</v>
          </cell>
          <cell r="E563">
            <v>4.24</v>
          </cell>
          <cell r="F563">
            <v>9.8800000000000008</v>
          </cell>
          <cell r="G563">
            <v>14.12</v>
          </cell>
        </row>
        <row r="564">
          <cell r="A564" t="str">
            <v>08.05.220</v>
          </cell>
          <cell r="C564" t="str">
            <v>Manta geotêxtil com resistência à tração longitudinal de 31kN/m e transversal de 27kN/m</v>
          </cell>
          <cell r="D564" t="str">
            <v>m²</v>
          </cell>
          <cell r="E564">
            <v>8.49</v>
          </cell>
          <cell r="F564">
            <v>9.8800000000000008</v>
          </cell>
          <cell r="G564">
            <v>18.37</v>
          </cell>
        </row>
        <row r="565">
          <cell r="A565" t="str">
            <v>08.06</v>
          </cell>
          <cell r="B565" t="str">
            <v>Barbacã</v>
          </cell>
        </row>
        <row r="566">
          <cell r="A566" t="str">
            <v>08.06.040</v>
          </cell>
          <cell r="C566" t="str">
            <v>Barbacã em tubo de PVC com diâmetro 50 mm</v>
          </cell>
          <cell r="D566" t="str">
            <v>m</v>
          </cell>
          <cell r="E566">
            <v>7.08</v>
          </cell>
          <cell r="F566">
            <v>11.53</v>
          </cell>
          <cell r="G566">
            <v>18.61</v>
          </cell>
        </row>
        <row r="567">
          <cell r="A567" t="str">
            <v>08.06.060</v>
          </cell>
          <cell r="C567" t="str">
            <v>Barbacã em tubo de PVC com diâmetro 75 mm</v>
          </cell>
          <cell r="D567" t="str">
            <v>m</v>
          </cell>
          <cell r="E567">
            <v>9.64</v>
          </cell>
          <cell r="F567">
            <v>13.17</v>
          </cell>
          <cell r="G567">
            <v>22.81</v>
          </cell>
        </row>
        <row r="568">
          <cell r="A568" t="str">
            <v>08.06.080</v>
          </cell>
          <cell r="C568" t="str">
            <v>Barbacã em tubo de PVC com diâmetro 100 mm</v>
          </cell>
          <cell r="D568" t="str">
            <v>m</v>
          </cell>
          <cell r="E568">
            <v>10.220000000000001</v>
          </cell>
          <cell r="F568">
            <v>16.47</v>
          </cell>
          <cell r="G568">
            <v>26.69</v>
          </cell>
        </row>
        <row r="569">
          <cell r="A569" t="str">
            <v>08.07</v>
          </cell>
          <cell r="B569" t="str">
            <v>Esgotamento</v>
          </cell>
        </row>
        <row r="570">
          <cell r="A570" t="str">
            <v>08.07.050</v>
          </cell>
          <cell r="C570" t="str">
            <v>Taxa de mobilização e desmobilização de equipamentos para execução de rebaixamento de lençol freático</v>
          </cell>
          <cell r="D570" t="str">
            <v>tx</v>
          </cell>
          <cell r="E570">
            <v>6106.65</v>
          </cell>
          <cell r="F570">
            <v>0</v>
          </cell>
          <cell r="G570">
            <v>6106.65</v>
          </cell>
        </row>
        <row r="571">
          <cell r="A571" t="str">
            <v>08.07.060</v>
          </cell>
          <cell r="C571" t="str">
            <v>Locação de conjunto de bombeamento a vácuo para rebaixamento de lençol freático, com até 50 ponteiras e potência até 15 HP, mínimo 30 dias</v>
          </cell>
          <cell r="D571" t="str">
            <v>cjxdia</v>
          </cell>
          <cell r="E571">
            <v>559.01</v>
          </cell>
          <cell r="F571">
            <v>0</v>
          </cell>
          <cell r="G571">
            <v>559.01</v>
          </cell>
        </row>
        <row r="572">
          <cell r="A572" t="str">
            <v>08.07.070</v>
          </cell>
          <cell r="C572" t="str">
            <v>Ponteiras filtrantes, profundidade até 5,0 m</v>
          </cell>
          <cell r="D572" t="str">
            <v>un</v>
          </cell>
          <cell r="E572">
            <v>346.03</v>
          </cell>
          <cell r="F572">
            <v>0</v>
          </cell>
          <cell r="G572">
            <v>346.03</v>
          </cell>
        </row>
        <row r="573">
          <cell r="A573" t="str">
            <v>08.07.090</v>
          </cell>
          <cell r="C573" t="str">
            <v>Esgotamento de águas superficiais com bomba de superfície ou submersa</v>
          </cell>
          <cell r="D573" t="str">
            <v>HPxh</v>
          </cell>
          <cell r="E573">
            <v>2.4</v>
          </cell>
          <cell r="F573">
            <v>2.97</v>
          </cell>
          <cell r="G573">
            <v>5.37</v>
          </cell>
        </row>
        <row r="574">
          <cell r="A574" t="str">
            <v>08.10</v>
          </cell>
          <cell r="B574" t="str">
            <v>Contenção</v>
          </cell>
        </row>
        <row r="575">
          <cell r="A575" t="str">
            <v>08.10.040</v>
          </cell>
          <cell r="C575" t="str">
            <v>Enrocamento com pedra arrumada</v>
          </cell>
          <cell r="D575" t="str">
            <v>m³</v>
          </cell>
          <cell r="E575">
            <v>82.01</v>
          </cell>
          <cell r="F575">
            <v>98.76</v>
          </cell>
          <cell r="G575">
            <v>180.77</v>
          </cell>
        </row>
        <row r="576">
          <cell r="A576" t="str">
            <v>08.10.060</v>
          </cell>
          <cell r="C576" t="str">
            <v>Enrocamento com pedra assentada</v>
          </cell>
          <cell r="D576" t="str">
            <v>m³</v>
          </cell>
          <cell r="E576">
            <v>160.28</v>
          </cell>
          <cell r="F576">
            <v>191.08</v>
          </cell>
          <cell r="G576">
            <v>351.36</v>
          </cell>
        </row>
        <row r="577">
          <cell r="A577" t="str">
            <v>08.10.108</v>
          </cell>
          <cell r="C577" t="str">
            <v>Gabião tipo caixa em tela metálica, altura de 0,5m, com revestimento liga zinco/alumínio, malha hexagonal 8/10 cm, fio diâmetro 2,70mm, independente do formato ou utilização</v>
          </cell>
          <cell r="D577" t="str">
            <v>m³</v>
          </cell>
          <cell r="E577">
            <v>457.78</v>
          </cell>
          <cell r="F577">
            <v>88.85</v>
          </cell>
          <cell r="G577">
            <v>546.63</v>
          </cell>
        </row>
        <row r="578">
          <cell r="A578" t="str">
            <v>08.10.109</v>
          </cell>
          <cell r="C578" t="str">
            <v>Gabião tipo caixa em tela metálica, altura de 1,0m, com revestimento liga zinco/alumínio, malha hexagonal 8/10 cm, fio diâmetro 2,70mm, independente do formato ou utilização</v>
          </cell>
          <cell r="D578" t="str">
            <v>m³</v>
          </cell>
          <cell r="E578">
            <v>369.2</v>
          </cell>
          <cell r="F578">
            <v>109.12</v>
          </cell>
          <cell r="G578">
            <v>478.32</v>
          </cell>
        </row>
        <row r="579">
          <cell r="A579" t="str">
            <v>09</v>
          </cell>
          <cell r="B579" t="str">
            <v>FORMA</v>
          </cell>
        </row>
        <row r="580">
          <cell r="A580" t="str">
            <v>09.01</v>
          </cell>
          <cell r="B580" t="str">
            <v>Forma em tábua</v>
          </cell>
        </row>
        <row r="581">
          <cell r="A581" t="str">
            <v>09.01.020</v>
          </cell>
          <cell r="C581" t="str">
            <v>Forma em madeira comum para fundação</v>
          </cell>
          <cell r="D581" t="str">
            <v>m²</v>
          </cell>
          <cell r="E581">
            <v>20.36</v>
          </cell>
          <cell r="F581">
            <v>42.8</v>
          </cell>
          <cell r="G581">
            <v>63.16</v>
          </cell>
        </row>
        <row r="582">
          <cell r="A582" t="str">
            <v>09.01.030</v>
          </cell>
          <cell r="C582" t="str">
            <v>Forma em madeira comum para estrutura</v>
          </cell>
          <cell r="D582" t="str">
            <v>m²</v>
          </cell>
          <cell r="E582">
            <v>79.66</v>
          </cell>
          <cell r="F582">
            <v>49.39</v>
          </cell>
          <cell r="G582">
            <v>129.05000000000001</v>
          </cell>
        </row>
        <row r="583">
          <cell r="A583" t="str">
            <v>09.01.040</v>
          </cell>
          <cell r="C583" t="str">
            <v>Forma em madeira comum para caixão perdido</v>
          </cell>
          <cell r="D583" t="str">
            <v>m²</v>
          </cell>
          <cell r="E583">
            <v>29.55</v>
          </cell>
          <cell r="F583">
            <v>39.5</v>
          </cell>
          <cell r="G583">
            <v>69.05</v>
          </cell>
        </row>
        <row r="584">
          <cell r="A584" t="str">
            <v>09.01.150</v>
          </cell>
          <cell r="C584" t="str">
            <v>Desmontagem de forma em madeira para estrutura de laje, com tábuas</v>
          </cell>
          <cell r="D584" t="str">
            <v>m²</v>
          </cell>
          <cell r="E584">
            <v>0</v>
          </cell>
          <cell r="F584">
            <v>5.07</v>
          </cell>
          <cell r="G584">
            <v>5.07</v>
          </cell>
        </row>
        <row r="585">
          <cell r="A585" t="str">
            <v>09.01.160</v>
          </cell>
          <cell r="C585" t="str">
            <v>Desmontagem de forma em madeira para estrutura de vigas, com tábuas</v>
          </cell>
          <cell r="D585" t="str">
            <v>m²</v>
          </cell>
          <cell r="E585">
            <v>0</v>
          </cell>
          <cell r="F585">
            <v>6.03</v>
          </cell>
          <cell r="G585">
            <v>6.03</v>
          </cell>
        </row>
        <row r="586">
          <cell r="A586" t="str">
            <v>09.02</v>
          </cell>
          <cell r="B586" t="str">
            <v>Forma em madeira compensada</v>
          </cell>
        </row>
        <row r="587">
          <cell r="A587" t="str">
            <v>09.02.020</v>
          </cell>
          <cell r="C587" t="str">
            <v>Forma plana em compensado para estrutura convencional</v>
          </cell>
          <cell r="D587" t="str">
            <v>m²</v>
          </cell>
          <cell r="E587">
            <v>57.75</v>
          </cell>
          <cell r="F587">
            <v>46.09</v>
          </cell>
          <cell r="G587">
            <v>103.84</v>
          </cell>
        </row>
        <row r="588">
          <cell r="A588" t="str">
            <v>09.02.040</v>
          </cell>
          <cell r="C588" t="str">
            <v>Forma plana em compensado para estrutura aparente</v>
          </cell>
          <cell r="D588" t="str">
            <v>m²</v>
          </cell>
          <cell r="E588">
            <v>61.32</v>
          </cell>
          <cell r="F588">
            <v>46.09</v>
          </cell>
          <cell r="G588">
            <v>107.41</v>
          </cell>
        </row>
        <row r="589">
          <cell r="A589" t="str">
            <v>09.02.060</v>
          </cell>
          <cell r="C589" t="str">
            <v>Forma curva em compensado para estrutura aparente</v>
          </cell>
          <cell r="D589" t="str">
            <v>m²</v>
          </cell>
          <cell r="E589">
            <v>52.21</v>
          </cell>
          <cell r="F589">
            <v>82.31</v>
          </cell>
          <cell r="G589">
            <v>134.52000000000001</v>
          </cell>
        </row>
        <row r="590">
          <cell r="A590" t="str">
            <v>09.02.080</v>
          </cell>
          <cell r="C590" t="str">
            <v>Forma plana em compensado para obra de arte, sem cimbramento</v>
          </cell>
          <cell r="D590" t="str">
            <v>m²</v>
          </cell>
          <cell r="E590">
            <v>36.9</v>
          </cell>
          <cell r="F590">
            <v>44.45</v>
          </cell>
          <cell r="G590">
            <v>81.349999999999994</v>
          </cell>
        </row>
        <row r="591">
          <cell r="A591" t="str">
            <v>09.02.100</v>
          </cell>
          <cell r="C591" t="str">
            <v>Forma em compensado para encamisamento de tubulão</v>
          </cell>
          <cell r="D591" t="str">
            <v>m²</v>
          </cell>
          <cell r="E591">
            <v>21.55</v>
          </cell>
          <cell r="F591">
            <v>36.22</v>
          </cell>
          <cell r="G591">
            <v>57.77</v>
          </cell>
        </row>
        <row r="592">
          <cell r="A592" t="str">
            <v>09.02.120</v>
          </cell>
          <cell r="C592" t="str">
            <v>Forma ripada de 5 cm na vertical</v>
          </cell>
          <cell r="D592" t="str">
            <v>m²</v>
          </cell>
          <cell r="E592">
            <v>59.02</v>
          </cell>
          <cell r="F592">
            <v>72.03</v>
          </cell>
          <cell r="G592">
            <v>131.05000000000001</v>
          </cell>
        </row>
        <row r="593">
          <cell r="A593" t="str">
            <v>09.02.130</v>
          </cell>
          <cell r="C593" t="str">
            <v>Forma plana em compensado para estrutura convencional com cimbramento tubular metálico</v>
          </cell>
          <cell r="D593" t="str">
            <v>m²</v>
          </cell>
          <cell r="E593">
            <v>46.61</v>
          </cell>
          <cell r="F593">
            <v>28.35</v>
          </cell>
          <cell r="G593">
            <v>74.959999999999994</v>
          </cell>
        </row>
        <row r="594">
          <cell r="A594" t="str">
            <v>09.02.140</v>
          </cell>
          <cell r="C594" t="str">
            <v>Forma plana em compensado para estrutura aparente com cimbramento tubular metálico</v>
          </cell>
          <cell r="D594" t="str">
            <v>m²</v>
          </cell>
          <cell r="E594">
            <v>46.61</v>
          </cell>
          <cell r="F594">
            <v>50.55</v>
          </cell>
          <cell r="G594">
            <v>97.16</v>
          </cell>
        </row>
        <row r="595">
          <cell r="A595" t="str">
            <v>09.02.150</v>
          </cell>
          <cell r="C595" t="str">
            <v>Forma curva em compensado para estrutura convencional com cimbramento tubular metálico</v>
          </cell>
          <cell r="D595" t="str">
            <v>m²</v>
          </cell>
          <cell r="E595">
            <v>30.35</v>
          </cell>
          <cell r="F595">
            <v>86.77</v>
          </cell>
          <cell r="G595">
            <v>117.12</v>
          </cell>
        </row>
        <row r="596">
          <cell r="A596" t="str">
            <v>09.04</v>
          </cell>
          <cell r="B596" t="str">
            <v>Forma em papelão</v>
          </cell>
        </row>
        <row r="597">
          <cell r="A597" t="str">
            <v>09.04.020</v>
          </cell>
          <cell r="C597" t="str">
            <v>Forma em tubo de papelão com diâmetro de 25 cm</v>
          </cell>
          <cell r="D597" t="str">
            <v>m</v>
          </cell>
          <cell r="E597">
            <v>72.209999999999994</v>
          </cell>
          <cell r="F597">
            <v>7.81</v>
          </cell>
          <cell r="G597">
            <v>80.02</v>
          </cell>
        </row>
        <row r="598">
          <cell r="A598" t="str">
            <v>09.04.030</v>
          </cell>
          <cell r="C598" t="str">
            <v>Forma em tubo de papelão com diâmetro de 30 cm</v>
          </cell>
          <cell r="D598" t="str">
            <v>m</v>
          </cell>
          <cell r="E598">
            <v>88.44</v>
          </cell>
          <cell r="F598">
            <v>7.81</v>
          </cell>
          <cell r="G598">
            <v>96.25</v>
          </cell>
        </row>
        <row r="599">
          <cell r="A599" t="str">
            <v>09.04.040</v>
          </cell>
          <cell r="C599" t="str">
            <v>Forma em tubo de papelão com diâmetro de 35 cm</v>
          </cell>
          <cell r="D599" t="str">
            <v>m</v>
          </cell>
          <cell r="E599">
            <v>108.68</v>
          </cell>
          <cell r="F599">
            <v>7.81</v>
          </cell>
          <cell r="G599">
            <v>116.49</v>
          </cell>
        </row>
        <row r="600">
          <cell r="A600" t="str">
            <v>09.04.050</v>
          </cell>
          <cell r="C600" t="str">
            <v>Forma em tubo de papelão com diâmetro de 40 cm</v>
          </cell>
          <cell r="D600" t="str">
            <v>m</v>
          </cell>
          <cell r="E600">
            <v>126.83</v>
          </cell>
          <cell r="F600">
            <v>7.81</v>
          </cell>
          <cell r="G600">
            <v>134.63999999999999</v>
          </cell>
        </row>
        <row r="601">
          <cell r="A601" t="str">
            <v>09.04.060</v>
          </cell>
          <cell r="C601" t="str">
            <v>Forma em tubo de papelão com diâmetro de 45 cm</v>
          </cell>
          <cell r="D601" t="str">
            <v>m</v>
          </cell>
          <cell r="E601">
            <v>135.80000000000001</v>
          </cell>
          <cell r="F601">
            <v>7.81</v>
          </cell>
          <cell r="G601">
            <v>143.61000000000001</v>
          </cell>
        </row>
        <row r="602">
          <cell r="A602" t="str">
            <v>09.07</v>
          </cell>
          <cell r="B602" t="str">
            <v>Forma em polipropileno</v>
          </cell>
        </row>
        <row r="603">
          <cell r="A603" t="str">
            <v>09.07.060</v>
          </cell>
          <cell r="C603" t="str">
            <v>Forma em polipropileno (cubeta) e acessórios para laje nervurada com dimensões variáveis - locação</v>
          </cell>
          <cell r="D603" t="str">
            <v>m³</v>
          </cell>
          <cell r="E603">
            <v>250.15</v>
          </cell>
          <cell r="F603">
            <v>57.62</v>
          </cell>
          <cell r="G603">
            <v>307.77</v>
          </cell>
        </row>
        <row r="604">
          <cell r="A604" t="str">
            <v>10</v>
          </cell>
          <cell r="B604" t="str">
            <v>ARMADURA E CORDOALHA ESTRUTURAL</v>
          </cell>
        </row>
        <row r="605">
          <cell r="A605" t="str">
            <v>10.01</v>
          </cell>
          <cell r="B605" t="str">
            <v>Armadura em barra</v>
          </cell>
        </row>
        <row r="606">
          <cell r="A606" t="str">
            <v>10.01.020</v>
          </cell>
          <cell r="C606" t="str">
            <v>Armadura em barra de aço CA-25 fyk = 250 MPa</v>
          </cell>
          <cell r="D606" t="str">
            <v>kg</v>
          </cell>
          <cell r="E606">
            <v>5.6</v>
          </cell>
          <cell r="F606">
            <v>1.9</v>
          </cell>
          <cell r="G606">
            <v>7.5</v>
          </cell>
        </row>
        <row r="607">
          <cell r="A607" t="str">
            <v>10.01.040</v>
          </cell>
          <cell r="C607" t="str">
            <v>Armadura em barra de aço CA-50 (A ou B) fyk = 500 MPa</v>
          </cell>
          <cell r="D607" t="str">
            <v>kg</v>
          </cell>
          <cell r="E607">
            <v>4.96</v>
          </cell>
          <cell r="F607">
            <v>1.9</v>
          </cell>
          <cell r="G607">
            <v>6.86</v>
          </cell>
        </row>
        <row r="608">
          <cell r="A608" t="str">
            <v>10.01.060</v>
          </cell>
          <cell r="C608" t="str">
            <v>Armadura em barra de aço CA-60 (A ou B) fyk = 600 MPa</v>
          </cell>
          <cell r="D608" t="str">
            <v>kg</v>
          </cell>
          <cell r="E608">
            <v>5.61</v>
          </cell>
          <cell r="F608">
            <v>1.9</v>
          </cell>
          <cell r="G608">
            <v>7.51</v>
          </cell>
        </row>
        <row r="609">
          <cell r="A609" t="str">
            <v>10.02</v>
          </cell>
          <cell r="B609" t="str">
            <v>Armadura em tela</v>
          </cell>
        </row>
        <row r="610">
          <cell r="A610" t="str">
            <v>10.02.020</v>
          </cell>
          <cell r="C610" t="str">
            <v>Armadura em tela soldada de aço</v>
          </cell>
          <cell r="D610" t="str">
            <v>kg</v>
          </cell>
          <cell r="E610">
            <v>6.12</v>
          </cell>
          <cell r="F610">
            <v>0.95</v>
          </cell>
          <cell r="G610">
            <v>7.07</v>
          </cell>
        </row>
        <row r="611">
          <cell r="A611" t="str">
            <v>11</v>
          </cell>
          <cell r="B611" t="str">
            <v>CONCRETO, MASSA E LASTRO</v>
          </cell>
        </row>
        <row r="612">
          <cell r="A612" t="str">
            <v>11.01</v>
          </cell>
          <cell r="B612" t="str">
            <v>Concreto usinado com controle fck - fornecimento do material</v>
          </cell>
        </row>
        <row r="613">
          <cell r="A613" t="str">
            <v>11.01.100</v>
          </cell>
          <cell r="C613" t="str">
            <v>Concreto usinado, fck = 20,0 MPa</v>
          </cell>
          <cell r="D613" t="str">
            <v>m³</v>
          </cell>
          <cell r="E613">
            <v>254.21</v>
          </cell>
          <cell r="F613">
            <v>0</v>
          </cell>
          <cell r="G613">
            <v>254.21</v>
          </cell>
        </row>
        <row r="614">
          <cell r="A614" t="str">
            <v>11.01.130</v>
          </cell>
          <cell r="C614" t="str">
            <v>Concreto usinado, fck = 25,0 MPa</v>
          </cell>
          <cell r="D614" t="str">
            <v>m³</v>
          </cell>
          <cell r="E614">
            <v>264.52999999999997</v>
          </cell>
          <cell r="F614">
            <v>0</v>
          </cell>
          <cell r="G614">
            <v>264.52999999999997</v>
          </cell>
        </row>
        <row r="615">
          <cell r="A615" t="str">
            <v>11.01.160</v>
          </cell>
          <cell r="C615" t="str">
            <v>Concreto usinado, fck = 30,0 MPa</v>
          </cell>
          <cell r="D615" t="str">
            <v>m³</v>
          </cell>
          <cell r="E615">
            <v>275.27</v>
          </cell>
          <cell r="F615">
            <v>0</v>
          </cell>
          <cell r="G615">
            <v>275.27</v>
          </cell>
        </row>
        <row r="616">
          <cell r="A616" t="str">
            <v>11.01.170</v>
          </cell>
          <cell r="C616" t="str">
            <v>Concreto usinado, fck = 35,0 MPa</v>
          </cell>
          <cell r="D616" t="str">
            <v>m³</v>
          </cell>
          <cell r="E616">
            <v>286.45</v>
          </cell>
          <cell r="F616">
            <v>0</v>
          </cell>
          <cell r="G616">
            <v>286.45</v>
          </cell>
        </row>
        <row r="617">
          <cell r="A617" t="str">
            <v>11.01.190</v>
          </cell>
          <cell r="C617" t="str">
            <v>Concreto usinado, fck = 40,0 MPa</v>
          </cell>
          <cell r="D617" t="str">
            <v>m³</v>
          </cell>
          <cell r="E617">
            <v>298.08</v>
          </cell>
          <cell r="F617">
            <v>0</v>
          </cell>
          <cell r="G617">
            <v>298.08</v>
          </cell>
        </row>
        <row r="618">
          <cell r="A618" t="str">
            <v>11.01.260</v>
          </cell>
          <cell r="C618" t="str">
            <v>Concreto usinado, fck = 20,0 MPa - para bombeamento</v>
          </cell>
          <cell r="D618" t="str">
            <v>m³</v>
          </cell>
          <cell r="E618">
            <v>287.82</v>
          </cell>
          <cell r="F618">
            <v>0</v>
          </cell>
          <cell r="G618">
            <v>287.82</v>
          </cell>
        </row>
        <row r="619">
          <cell r="A619" t="str">
            <v>11.01.290</v>
          </cell>
          <cell r="C619" t="str">
            <v>Concreto usinado, fck = 25,0 MPa - para bombeamento</v>
          </cell>
          <cell r="D619" t="str">
            <v>m³</v>
          </cell>
          <cell r="E619">
            <v>298.20999999999998</v>
          </cell>
          <cell r="F619">
            <v>0</v>
          </cell>
          <cell r="G619">
            <v>298.20999999999998</v>
          </cell>
        </row>
        <row r="620">
          <cell r="A620" t="str">
            <v>11.01.320</v>
          </cell>
          <cell r="C620" t="str">
            <v>Concreto usinado, fck = 30,0 MPa - para bombeamento</v>
          </cell>
          <cell r="D620" t="str">
            <v>m³</v>
          </cell>
          <cell r="E620">
            <v>309</v>
          </cell>
          <cell r="F620">
            <v>0</v>
          </cell>
          <cell r="G620">
            <v>309</v>
          </cell>
        </row>
        <row r="621">
          <cell r="A621" t="str">
            <v>11.01.321</v>
          </cell>
          <cell r="C621" t="str">
            <v>Concreto usinado, fck = 35,0 MPa - para bombeamento</v>
          </cell>
          <cell r="D621" t="str">
            <v>m³</v>
          </cell>
          <cell r="E621">
            <v>320.24</v>
          </cell>
          <cell r="F621">
            <v>0</v>
          </cell>
          <cell r="G621">
            <v>320.24</v>
          </cell>
        </row>
        <row r="622">
          <cell r="A622" t="str">
            <v>11.01.350</v>
          </cell>
          <cell r="C622" t="str">
            <v>Concreto usinado, fck = 40,0 MPa - para bombeamento</v>
          </cell>
          <cell r="D622" t="str">
            <v>m³</v>
          </cell>
          <cell r="E622">
            <v>331.93</v>
          </cell>
          <cell r="F622">
            <v>0</v>
          </cell>
          <cell r="G622">
            <v>331.93</v>
          </cell>
        </row>
        <row r="623">
          <cell r="A623" t="str">
            <v>11.01.510</v>
          </cell>
          <cell r="C623" t="str">
            <v>Concreto usinado, fck = 20,0 MPa - para bombeamento em estaca hélice contínua</v>
          </cell>
          <cell r="D623" t="str">
            <v>m³</v>
          </cell>
          <cell r="E623">
            <v>304.01</v>
          </cell>
          <cell r="F623">
            <v>0</v>
          </cell>
          <cell r="G623">
            <v>304.01</v>
          </cell>
        </row>
        <row r="624">
          <cell r="A624" t="str">
            <v>11.01.630</v>
          </cell>
          <cell r="C624" t="str">
            <v>Concreto usinado, fck = 25,0 MPa - para perfil extrudado</v>
          </cell>
          <cell r="D624" t="str">
            <v>m³</v>
          </cell>
          <cell r="E624">
            <v>311.29000000000002</v>
          </cell>
          <cell r="F624">
            <v>0</v>
          </cell>
          <cell r="G624">
            <v>311.29000000000002</v>
          </cell>
        </row>
        <row r="625">
          <cell r="A625" t="str">
            <v>11.02</v>
          </cell>
          <cell r="B625" t="str">
            <v>Concreto usinado não estrutural - fornecimento do material</v>
          </cell>
        </row>
        <row r="626">
          <cell r="A626" t="str">
            <v>11.02.020</v>
          </cell>
          <cell r="C626" t="str">
            <v>Concreto usinado não estrutural mínimo 150 kg cimento / m³</v>
          </cell>
          <cell r="D626" t="str">
            <v>m³</v>
          </cell>
          <cell r="E626">
            <v>254.19</v>
          </cell>
          <cell r="F626">
            <v>0</v>
          </cell>
          <cell r="G626">
            <v>254.19</v>
          </cell>
        </row>
        <row r="627">
          <cell r="A627" t="str">
            <v>11.02.040</v>
          </cell>
          <cell r="C627" t="str">
            <v>Concreto usinado não estrutural mínimo 200 kg cimento / m³</v>
          </cell>
          <cell r="D627" t="str">
            <v>m³</v>
          </cell>
          <cell r="E627">
            <v>266.60000000000002</v>
          </cell>
          <cell r="F627">
            <v>0</v>
          </cell>
          <cell r="G627">
            <v>266.60000000000002</v>
          </cell>
        </row>
        <row r="628">
          <cell r="A628" t="str">
            <v>11.02.060</v>
          </cell>
          <cell r="C628" t="str">
            <v>Concreto usinado não estrutural mínimo 300 kg cimento / m³</v>
          </cell>
          <cell r="D628" t="str">
            <v>m³</v>
          </cell>
          <cell r="E628">
            <v>285.82</v>
          </cell>
          <cell r="F628">
            <v>0</v>
          </cell>
          <cell r="G628">
            <v>285.82</v>
          </cell>
        </row>
        <row r="629">
          <cell r="A629" t="str">
            <v>11.03</v>
          </cell>
          <cell r="B629" t="str">
            <v>Concreto executado no local com controle fck - fornecimento do material</v>
          </cell>
        </row>
        <row r="630">
          <cell r="A630" t="str">
            <v>11.03.090</v>
          </cell>
          <cell r="C630" t="str">
            <v>Concreto preparado no local, fck = 20,0 MPa</v>
          </cell>
          <cell r="D630" t="str">
            <v>m³</v>
          </cell>
          <cell r="E630">
            <v>226.21</v>
          </cell>
          <cell r="F630">
            <v>89.1</v>
          </cell>
          <cell r="G630">
            <v>315.31</v>
          </cell>
        </row>
        <row r="631">
          <cell r="A631" t="str">
            <v>11.03.140</v>
          </cell>
          <cell r="C631" t="str">
            <v>Concreto preparado no local, fck = 30,0 MPa</v>
          </cell>
          <cell r="D631" t="str">
            <v>m³</v>
          </cell>
          <cell r="E631">
            <v>258.62</v>
          </cell>
          <cell r="F631">
            <v>89.1</v>
          </cell>
          <cell r="G631">
            <v>347.72</v>
          </cell>
        </row>
        <row r="632">
          <cell r="A632" t="str">
            <v>11.04</v>
          </cell>
          <cell r="B632" t="str">
            <v>Concreto não estrutural executado no local - fornecimento do material</v>
          </cell>
        </row>
        <row r="633">
          <cell r="A633" t="str">
            <v>11.04.020</v>
          </cell>
          <cell r="C633" t="str">
            <v>Concreto não estrutural executado no local, mínimo 150 kg cimento / m³</v>
          </cell>
          <cell r="D633" t="str">
            <v>m³</v>
          </cell>
          <cell r="E633">
            <v>179.7</v>
          </cell>
          <cell r="F633">
            <v>37.130000000000003</v>
          </cell>
          <cell r="G633">
            <v>216.83</v>
          </cell>
        </row>
        <row r="634">
          <cell r="A634" t="str">
            <v>11.04.040</v>
          </cell>
          <cell r="C634" t="str">
            <v>Concreto não estrutural executado no local, mínimo 200 kg cimento / m³</v>
          </cell>
          <cell r="D634" t="str">
            <v>m³</v>
          </cell>
          <cell r="E634">
            <v>199.2</v>
          </cell>
          <cell r="F634">
            <v>37.130000000000003</v>
          </cell>
          <cell r="G634">
            <v>236.33</v>
          </cell>
        </row>
        <row r="635">
          <cell r="A635" t="str">
            <v>11.04.060</v>
          </cell>
          <cell r="C635" t="str">
            <v>Concreto não estrutural executado no local, mínimo 300 kg cimento / m³</v>
          </cell>
          <cell r="D635" t="str">
            <v>m³</v>
          </cell>
          <cell r="E635">
            <v>240.11</v>
          </cell>
          <cell r="F635">
            <v>37.130000000000003</v>
          </cell>
          <cell r="G635">
            <v>277.24</v>
          </cell>
        </row>
        <row r="636">
          <cell r="A636" t="str">
            <v>11.05</v>
          </cell>
          <cell r="B636" t="str">
            <v>Concreto e argamassa especial</v>
          </cell>
        </row>
        <row r="637">
          <cell r="A637" t="str">
            <v>11.05.010</v>
          </cell>
          <cell r="C637" t="str">
            <v>Argamassa em solo e cimento a 5% em peso</v>
          </cell>
          <cell r="D637" t="str">
            <v>m³</v>
          </cell>
          <cell r="E637">
            <v>48.5</v>
          </cell>
          <cell r="F637">
            <v>37.130000000000003</v>
          </cell>
          <cell r="G637">
            <v>85.63</v>
          </cell>
        </row>
        <row r="638">
          <cell r="A638" t="str">
            <v>11.05.030</v>
          </cell>
          <cell r="C638" t="str">
            <v>Argamassa graute expansiva autonivelante de alta resistência</v>
          </cell>
          <cell r="D638" t="str">
            <v>m³</v>
          </cell>
          <cell r="E638">
            <v>3010.55</v>
          </cell>
          <cell r="F638">
            <v>41.65</v>
          </cell>
          <cell r="G638">
            <v>3052.2</v>
          </cell>
        </row>
        <row r="639">
          <cell r="A639" t="str">
            <v>11.05.040</v>
          </cell>
          <cell r="C639" t="str">
            <v>Argamassa graute</v>
          </cell>
          <cell r="D639" t="str">
            <v>m³</v>
          </cell>
          <cell r="E639">
            <v>208.45</v>
          </cell>
          <cell r="F639">
            <v>41.65</v>
          </cell>
          <cell r="G639">
            <v>250.1</v>
          </cell>
        </row>
        <row r="640">
          <cell r="A640" t="str">
            <v>11.05.060</v>
          </cell>
          <cell r="C640" t="str">
            <v>Concreto ciclópico - fornecimento e aplicação (com 30% de pedra rachão), concreto fck 15,0 Mpa</v>
          </cell>
          <cell r="D640" t="str">
            <v>m³</v>
          </cell>
          <cell r="E640">
            <v>206.44</v>
          </cell>
          <cell r="F640">
            <v>273.74</v>
          </cell>
          <cell r="G640">
            <v>480.18</v>
          </cell>
        </row>
        <row r="641">
          <cell r="A641" t="str">
            <v>11.05.120</v>
          </cell>
          <cell r="C641" t="str">
            <v>Execução de concreto projetado - consumo de cimento 350 kg/m³</v>
          </cell>
          <cell r="D641" t="str">
            <v>m³</v>
          </cell>
          <cell r="E641">
            <v>1304.05</v>
          </cell>
          <cell r="F641">
            <v>500.96</v>
          </cell>
          <cell r="G641">
            <v>1805.01</v>
          </cell>
        </row>
        <row r="642">
          <cell r="A642" t="str">
            <v>11.16</v>
          </cell>
          <cell r="B642" t="str">
            <v>Lançamento e aplicação</v>
          </cell>
        </row>
        <row r="643">
          <cell r="A643" t="str">
            <v>11.16.020</v>
          </cell>
          <cell r="C643" t="str">
            <v>Lançamento, espalhamento e adensamento de concreto ou massa em lastro e/ou enchimento</v>
          </cell>
          <cell r="D643" t="str">
            <v>m³</v>
          </cell>
          <cell r="E643">
            <v>0</v>
          </cell>
          <cell r="F643">
            <v>62.62</v>
          </cell>
          <cell r="G643">
            <v>62.62</v>
          </cell>
        </row>
        <row r="644">
          <cell r="A644" t="str">
            <v>11.16.040</v>
          </cell>
          <cell r="C644" t="str">
            <v>Lançamento e adensamento de concreto ou massa em fundação</v>
          </cell>
          <cell r="D644" t="str">
            <v>m³</v>
          </cell>
          <cell r="E644">
            <v>0</v>
          </cell>
          <cell r="F644">
            <v>125.24</v>
          </cell>
          <cell r="G644">
            <v>125.24</v>
          </cell>
        </row>
        <row r="645">
          <cell r="A645" t="str">
            <v>11.16.060</v>
          </cell>
          <cell r="C645" t="str">
            <v>Lançamento e adensamento de concreto ou massa em estrutura</v>
          </cell>
          <cell r="D645" t="str">
            <v>m³</v>
          </cell>
          <cell r="E645">
            <v>0</v>
          </cell>
          <cell r="F645">
            <v>86.51</v>
          </cell>
          <cell r="G645">
            <v>86.51</v>
          </cell>
        </row>
        <row r="646">
          <cell r="A646" t="str">
            <v>11.16.080</v>
          </cell>
          <cell r="C646" t="str">
            <v>Lançamento e adensamento de concreto ou massa por bombeamento</v>
          </cell>
          <cell r="D646" t="str">
            <v>m³</v>
          </cell>
          <cell r="E646">
            <v>31.42</v>
          </cell>
          <cell r="F646">
            <v>95.54</v>
          </cell>
          <cell r="G646">
            <v>126.96</v>
          </cell>
        </row>
        <row r="647">
          <cell r="A647" t="str">
            <v>11.16.220</v>
          </cell>
          <cell r="C647" t="str">
            <v>Nivelamento de piso em concreto com acabadora de superfície</v>
          </cell>
          <cell r="D647" t="str">
            <v>m²</v>
          </cell>
          <cell r="E647">
            <v>13.8</v>
          </cell>
          <cell r="F647">
            <v>0</v>
          </cell>
          <cell r="G647">
            <v>13.8</v>
          </cell>
        </row>
        <row r="648">
          <cell r="A648" t="str">
            <v>11.18</v>
          </cell>
          <cell r="B648" t="str">
            <v>Lastro e enchimento</v>
          </cell>
        </row>
        <row r="649">
          <cell r="A649" t="str">
            <v>11.18.020</v>
          </cell>
          <cell r="C649" t="str">
            <v>Lastro de areia</v>
          </cell>
          <cell r="D649" t="str">
            <v>m³</v>
          </cell>
          <cell r="E649">
            <v>93.74</v>
          </cell>
          <cell r="F649">
            <v>51.98</v>
          </cell>
          <cell r="G649">
            <v>145.72</v>
          </cell>
        </row>
        <row r="650">
          <cell r="A650" t="str">
            <v>11.18.040</v>
          </cell>
          <cell r="C650" t="str">
            <v>Lastro de pedra britada</v>
          </cell>
          <cell r="D650" t="str">
            <v>m³</v>
          </cell>
          <cell r="E650">
            <v>88.49</v>
          </cell>
          <cell r="F650">
            <v>22.28</v>
          </cell>
          <cell r="G650">
            <v>110.77</v>
          </cell>
        </row>
        <row r="651">
          <cell r="A651" t="str">
            <v>11.18.060</v>
          </cell>
          <cell r="C651" t="str">
            <v>Lona plástica</v>
          </cell>
          <cell r="D651" t="str">
            <v>m²</v>
          </cell>
          <cell r="E651">
            <v>1.73</v>
          </cell>
          <cell r="F651">
            <v>0.45</v>
          </cell>
          <cell r="G651">
            <v>2.1800000000000002</v>
          </cell>
        </row>
        <row r="652">
          <cell r="A652" t="str">
            <v>11.18.070</v>
          </cell>
          <cell r="C652" t="str">
            <v>Enchimento de laje com concreto celular com densidade de 1.200 kg/m³</v>
          </cell>
          <cell r="D652" t="str">
            <v>m³</v>
          </cell>
          <cell r="E652">
            <v>309.20999999999998</v>
          </cell>
          <cell r="F652">
            <v>38.74</v>
          </cell>
          <cell r="G652">
            <v>347.95</v>
          </cell>
        </row>
        <row r="653">
          <cell r="A653" t="str">
            <v>11.18.080</v>
          </cell>
          <cell r="C653" t="str">
            <v>Enchimento de laje com tijolos cerâmicos furados</v>
          </cell>
          <cell r="D653" t="str">
            <v>m³</v>
          </cell>
          <cell r="E653">
            <v>157.5</v>
          </cell>
          <cell r="F653">
            <v>29.7</v>
          </cell>
          <cell r="G653">
            <v>187.2</v>
          </cell>
        </row>
        <row r="654">
          <cell r="A654" t="str">
            <v>11.18.110</v>
          </cell>
          <cell r="C654" t="str">
            <v>Enchimento de nichos em geral, com material proveniente de entulho</v>
          </cell>
          <cell r="D654" t="str">
            <v>m³</v>
          </cell>
          <cell r="E654">
            <v>0</v>
          </cell>
          <cell r="F654">
            <v>29.7</v>
          </cell>
          <cell r="G654">
            <v>29.7</v>
          </cell>
        </row>
        <row r="655">
          <cell r="A655" t="str">
            <v>11.18.140</v>
          </cell>
          <cell r="C655" t="str">
            <v>Lastro e/ou fundação em rachão mecanizado</v>
          </cell>
          <cell r="D655" t="str">
            <v>m³</v>
          </cell>
          <cell r="E655">
            <v>104.55</v>
          </cell>
          <cell r="F655">
            <v>14.85</v>
          </cell>
          <cell r="G655">
            <v>119.4</v>
          </cell>
        </row>
        <row r="656">
          <cell r="A656" t="str">
            <v>11.18.150</v>
          </cell>
          <cell r="C656" t="str">
            <v>Lastro e/ou fundação em rachão manual</v>
          </cell>
          <cell r="D656" t="str">
            <v>m³</v>
          </cell>
          <cell r="E656">
            <v>88.19</v>
          </cell>
          <cell r="F656">
            <v>44.55</v>
          </cell>
          <cell r="G656">
            <v>132.74</v>
          </cell>
        </row>
        <row r="657">
          <cell r="A657" t="str">
            <v>11.18.160</v>
          </cell>
          <cell r="C657" t="str">
            <v>Enchimento de nichos em geral, com areia</v>
          </cell>
          <cell r="D657" t="str">
            <v>m³</v>
          </cell>
          <cell r="E657">
            <v>93.74</v>
          </cell>
          <cell r="F657">
            <v>70.05</v>
          </cell>
          <cell r="G657">
            <v>163.79</v>
          </cell>
        </row>
        <row r="658">
          <cell r="A658" t="str">
            <v>11.18.180</v>
          </cell>
          <cell r="C658" t="str">
            <v>Colchão de areia</v>
          </cell>
          <cell r="D658" t="str">
            <v>m³</v>
          </cell>
          <cell r="E658">
            <v>102.88</v>
          </cell>
          <cell r="F658">
            <v>0.15</v>
          </cell>
          <cell r="G658">
            <v>103.03</v>
          </cell>
        </row>
        <row r="659">
          <cell r="A659" t="str">
            <v>11.18.190</v>
          </cell>
          <cell r="C659" t="str">
            <v>Enchimento de nichos com poliestireno expandido do tipo P-1</v>
          </cell>
          <cell r="D659" t="str">
            <v>m³</v>
          </cell>
          <cell r="E659">
            <v>201.68</v>
          </cell>
          <cell r="F659">
            <v>11.88</v>
          </cell>
          <cell r="G659">
            <v>213.56</v>
          </cell>
        </row>
        <row r="660">
          <cell r="A660" t="str">
            <v>11.20</v>
          </cell>
          <cell r="B660" t="str">
            <v>Reparos, conservações e complementos - GRUPO 11</v>
          </cell>
        </row>
        <row r="661">
          <cell r="A661" t="str">
            <v>11.20.030</v>
          </cell>
          <cell r="C661" t="str">
            <v>Cura química de concreto à base de película emulsionada</v>
          </cell>
          <cell r="D661" t="str">
            <v>m²</v>
          </cell>
          <cell r="E661">
            <v>1.02</v>
          </cell>
          <cell r="F661">
            <v>3.72</v>
          </cell>
          <cell r="G661">
            <v>4.74</v>
          </cell>
        </row>
        <row r="662">
          <cell r="A662" t="str">
            <v>11.20.050</v>
          </cell>
          <cell r="C662" t="str">
            <v>Corte de junta de dilatação, com serra de disco diamantado para pisos</v>
          </cell>
          <cell r="D662" t="str">
            <v>m</v>
          </cell>
          <cell r="E662">
            <v>11.5</v>
          </cell>
          <cell r="F662">
            <v>0</v>
          </cell>
          <cell r="G662">
            <v>11.5</v>
          </cell>
        </row>
        <row r="663">
          <cell r="A663" t="str">
            <v>11.20.090</v>
          </cell>
          <cell r="C663" t="str">
            <v>Selante endurecedor de concreto antipó</v>
          </cell>
          <cell r="D663" t="str">
            <v>m²</v>
          </cell>
          <cell r="E663">
            <v>2.15</v>
          </cell>
          <cell r="F663">
            <v>3.72</v>
          </cell>
          <cell r="G663">
            <v>5.87</v>
          </cell>
        </row>
        <row r="664">
          <cell r="A664" t="str">
            <v>11.20.120</v>
          </cell>
          <cell r="C664" t="str">
            <v>Reparo superficial com argamassa polimérica (tixotrópica), bicomponente</v>
          </cell>
          <cell r="D664" t="str">
            <v>m³</v>
          </cell>
          <cell r="E664">
            <v>6356.16</v>
          </cell>
          <cell r="F664">
            <v>1289.5999999999999</v>
          </cell>
          <cell r="G664">
            <v>7645.76</v>
          </cell>
        </row>
        <row r="665">
          <cell r="A665" t="str">
            <v>11.20.130</v>
          </cell>
          <cell r="C665" t="str">
            <v>Tratamento de fissuras estáveis (não ativas) em elementos de concreto</v>
          </cell>
          <cell r="D665" t="str">
            <v>m</v>
          </cell>
          <cell r="E665">
            <v>90.48</v>
          </cell>
          <cell r="F665">
            <v>98.76</v>
          </cell>
          <cell r="G665">
            <v>189.24</v>
          </cell>
        </row>
        <row r="666">
          <cell r="A666" t="str">
            <v>12</v>
          </cell>
          <cell r="B666" t="str">
            <v>FUNDAÇÃO PROFUNDA</v>
          </cell>
        </row>
        <row r="667">
          <cell r="A667" t="str">
            <v>12.01</v>
          </cell>
          <cell r="B667" t="str">
            <v>Broca</v>
          </cell>
        </row>
        <row r="668">
          <cell r="A668" t="str">
            <v>12.01.020</v>
          </cell>
          <cell r="C668" t="str">
            <v>Broca em concreto armado diâmetro de 20 cm - completa</v>
          </cell>
          <cell r="D668" t="str">
            <v>m</v>
          </cell>
          <cell r="E668">
            <v>12.69</v>
          </cell>
          <cell r="F668">
            <v>34.65</v>
          </cell>
          <cell r="G668">
            <v>47.34</v>
          </cell>
        </row>
        <row r="669">
          <cell r="A669" t="str">
            <v>12.01.040</v>
          </cell>
          <cell r="C669" t="str">
            <v>Broca em concreto armado diâmetro de 25 cm - completa</v>
          </cell>
          <cell r="D669" t="str">
            <v>m</v>
          </cell>
          <cell r="E669">
            <v>17.420000000000002</v>
          </cell>
          <cell r="F669">
            <v>37.119999999999997</v>
          </cell>
          <cell r="G669">
            <v>54.54</v>
          </cell>
        </row>
        <row r="670">
          <cell r="A670" t="str">
            <v>12.01.060</v>
          </cell>
          <cell r="C670" t="str">
            <v>Broca em concreto armado diâmetro de 30 cm - completa</v>
          </cell>
          <cell r="D670" t="str">
            <v>m</v>
          </cell>
          <cell r="E670">
            <v>24.49</v>
          </cell>
          <cell r="F670">
            <v>40.47</v>
          </cell>
          <cell r="G670">
            <v>64.959999999999994</v>
          </cell>
        </row>
        <row r="671">
          <cell r="A671" t="str">
            <v>12.04</v>
          </cell>
          <cell r="B671" t="str">
            <v>Estaca pré-moldada de concreto</v>
          </cell>
        </row>
        <row r="672">
          <cell r="A672" t="str">
            <v>12.04.010</v>
          </cell>
          <cell r="C672" t="str">
            <v>Taxa de mobilização e desmobilização de equipamentos para execução de estaca pré-moldada</v>
          </cell>
          <cell r="D672" t="str">
            <v>tx</v>
          </cell>
          <cell r="E672">
            <v>6000</v>
          </cell>
          <cell r="F672">
            <v>0</v>
          </cell>
          <cell r="G672">
            <v>6000</v>
          </cell>
        </row>
        <row r="673">
          <cell r="A673" t="str">
            <v>12.04.020</v>
          </cell>
          <cell r="C673" t="str">
            <v>Estaca pré-moldada de concreto até 20 t</v>
          </cell>
          <cell r="D673" t="str">
            <v>m</v>
          </cell>
          <cell r="E673">
            <v>62.33</v>
          </cell>
          <cell r="F673">
            <v>1.49</v>
          </cell>
          <cell r="G673">
            <v>63.82</v>
          </cell>
        </row>
        <row r="674">
          <cell r="A674" t="str">
            <v>12.04.030</v>
          </cell>
          <cell r="C674" t="str">
            <v>Estaca pré-moldada de concreto até 30 t</v>
          </cell>
          <cell r="D674" t="str">
            <v>m</v>
          </cell>
          <cell r="E674">
            <v>67.8</v>
          </cell>
          <cell r="F674">
            <v>1.49</v>
          </cell>
          <cell r="G674">
            <v>69.290000000000006</v>
          </cell>
        </row>
        <row r="675">
          <cell r="A675" t="str">
            <v>12.04.040</v>
          </cell>
          <cell r="C675" t="str">
            <v>Estaca pré-moldada de concreto até 40 t</v>
          </cell>
          <cell r="D675" t="str">
            <v>m</v>
          </cell>
          <cell r="E675">
            <v>83.82</v>
          </cell>
          <cell r="F675">
            <v>1.49</v>
          </cell>
          <cell r="G675">
            <v>85.31</v>
          </cell>
        </row>
        <row r="676">
          <cell r="A676" t="str">
            <v>12.04.050</v>
          </cell>
          <cell r="C676" t="str">
            <v>Estaca pré-moldada de concreto até 50 t</v>
          </cell>
          <cell r="D676" t="str">
            <v>m</v>
          </cell>
          <cell r="E676">
            <v>103.45</v>
          </cell>
          <cell r="F676">
            <v>1.49</v>
          </cell>
          <cell r="G676">
            <v>104.94</v>
          </cell>
        </row>
        <row r="677">
          <cell r="A677" t="str">
            <v>12.04.060</v>
          </cell>
          <cell r="C677" t="str">
            <v>Estaca pré-moldada de concreto até 60 t</v>
          </cell>
          <cell r="D677" t="str">
            <v>m</v>
          </cell>
          <cell r="E677">
            <v>140.83000000000001</v>
          </cell>
          <cell r="F677">
            <v>1.49</v>
          </cell>
          <cell r="G677">
            <v>142.32</v>
          </cell>
        </row>
        <row r="678">
          <cell r="A678" t="str">
            <v>12.04.070</v>
          </cell>
          <cell r="C678" t="str">
            <v>Estaca pré-moldada de concreto até 70 t</v>
          </cell>
          <cell r="D678" t="str">
            <v>m</v>
          </cell>
          <cell r="E678">
            <v>130.62</v>
          </cell>
          <cell r="F678">
            <v>1.49</v>
          </cell>
          <cell r="G678">
            <v>132.11000000000001</v>
          </cell>
        </row>
        <row r="679">
          <cell r="A679" t="str">
            <v>12.05</v>
          </cell>
          <cell r="B679" t="str">
            <v>Estaca escavada mecanicamente</v>
          </cell>
        </row>
        <row r="680">
          <cell r="A680" t="str">
            <v>12.05.010</v>
          </cell>
          <cell r="C680" t="str">
            <v>Taxa de mobilização e desmobilização de equipamentos para execução de estaca escavada</v>
          </cell>
          <cell r="D680" t="str">
            <v>tx</v>
          </cell>
          <cell r="E680">
            <v>1423.57</v>
          </cell>
          <cell r="F680">
            <v>0</v>
          </cell>
          <cell r="G680">
            <v>1423.57</v>
          </cell>
        </row>
        <row r="681">
          <cell r="A681" t="str">
            <v>12.05.020</v>
          </cell>
          <cell r="C681" t="str">
            <v>Estaca escavada mecanicamente, diâmetro de 25 cm até 20 t</v>
          </cell>
          <cell r="D681" t="str">
            <v>m</v>
          </cell>
          <cell r="E681">
            <v>25.12</v>
          </cell>
          <cell r="F681">
            <v>10.99</v>
          </cell>
          <cell r="G681">
            <v>36.11</v>
          </cell>
        </row>
        <row r="682">
          <cell r="A682" t="str">
            <v>12.05.030</v>
          </cell>
          <cell r="C682" t="str">
            <v>Estaca escavada mecanicamente, diâmetro de 30 cm até 30 t</v>
          </cell>
          <cell r="D682" t="str">
            <v>m</v>
          </cell>
          <cell r="E682">
            <v>32.75</v>
          </cell>
          <cell r="F682">
            <v>15.87</v>
          </cell>
          <cell r="G682">
            <v>48.62</v>
          </cell>
        </row>
        <row r="683">
          <cell r="A683" t="str">
            <v>12.05.040</v>
          </cell>
          <cell r="C683" t="str">
            <v>Estaca escavada mecanicamente, diâmetro de 35 cm até 40 t</v>
          </cell>
          <cell r="D683" t="str">
            <v>m</v>
          </cell>
          <cell r="E683">
            <v>42.59</v>
          </cell>
          <cell r="F683">
            <v>21.71</v>
          </cell>
          <cell r="G683">
            <v>64.3</v>
          </cell>
        </row>
        <row r="684">
          <cell r="A684" t="str">
            <v>12.05.150</v>
          </cell>
          <cell r="C684" t="str">
            <v>Estaca escavada mecanicamente, diâmetro de 40 cm até 50 t</v>
          </cell>
          <cell r="D684" t="str">
            <v>m</v>
          </cell>
          <cell r="E684">
            <v>54.69</v>
          </cell>
          <cell r="F684">
            <v>28.74</v>
          </cell>
          <cell r="G684">
            <v>83.43</v>
          </cell>
        </row>
        <row r="685">
          <cell r="A685" t="str">
            <v>12.06</v>
          </cell>
          <cell r="B685" t="str">
            <v>Estaca tipo STRAUSS</v>
          </cell>
        </row>
        <row r="686">
          <cell r="A686" t="str">
            <v>12.06.010</v>
          </cell>
          <cell r="C686" t="str">
            <v>Taxa de mobilização e desmobilização de equipamentos para execução de estaca tipo Strauss</v>
          </cell>
          <cell r="D686" t="str">
            <v>tx</v>
          </cell>
          <cell r="E686">
            <v>1672.42</v>
          </cell>
          <cell r="F686">
            <v>0</v>
          </cell>
          <cell r="G686">
            <v>1672.42</v>
          </cell>
        </row>
        <row r="687">
          <cell r="A687" t="str">
            <v>12.06.020</v>
          </cell>
          <cell r="C687" t="str">
            <v>Estaca tipo Strauss, diâmetro de 25 cm até 20 t</v>
          </cell>
          <cell r="D687" t="str">
            <v>m</v>
          </cell>
          <cell r="E687">
            <v>43.76</v>
          </cell>
          <cell r="F687">
            <v>9.24</v>
          </cell>
          <cell r="G687">
            <v>53</v>
          </cell>
        </row>
        <row r="688">
          <cell r="A688" t="str">
            <v>12.06.030</v>
          </cell>
          <cell r="C688" t="str">
            <v>Estaca tipo Strauss, diâmetro de 32 cm até 30 t</v>
          </cell>
          <cell r="D688" t="str">
            <v>m</v>
          </cell>
          <cell r="E688">
            <v>54.18</v>
          </cell>
          <cell r="F688">
            <v>13.35</v>
          </cell>
          <cell r="G688">
            <v>67.53</v>
          </cell>
        </row>
        <row r="689">
          <cell r="A689" t="str">
            <v>12.06.040</v>
          </cell>
          <cell r="C689" t="str">
            <v>Estaca tipo Strauss, diâmetro de 38 cm até 40 t</v>
          </cell>
          <cell r="D689" t="str">
            <v>m</v>
          </cell>
          <cell r="E689">
            <v>70.06</v>
          </cell>
          <cell r="F689">
            <v>18.190000000000001</v>
          </cell>
          <cell r="G689">
            <v>88.25</v>
          </cell>
        </row>
        <row r="690">
          <cell r="A690" t="str">
            <v>12.06.080</v>
          </cell>
          <cell r="C690" t="str">
            <v>Estaca tipo Strauss, diâmetro de 45 cm até 60 t</v>
          </cell>
          <cell r="D690" t="str">
            <v>m</v>
          </cell>
          <cell r="E690">
            <v>108.91</v>
          </cell>
          <cell r="F690">
            <v>23.71</v>
          </cell>
          <cell r="G690">
            <v>132.62</v>
          </cell>
        </row>
        <row r="691">
          <cell r="A691" t="str">
            <v>12.07</v>
          </cell>
          <cell r="B691" t="str">
            <v>Estaca tipo RAIZ</v>
          </cell>
        </row>
        <row r="692">
          <cell r="A692" t="str">
            <v>12.07.010</v>
          </cell>
          <cell r="C692" t="str">
            <v>Taxa de mobilização e desmobilização de equipamentos para execução de estaca tipo Raiz em solo</v>
          </cell>
          <cell r="D692" t="str">
            <v>tx</v>
          </cell>
          <cell r="E692">
            <v>14411.66</v>
          </cell>
          <cell r="F692">
            <v>0</v>
          </cell>
          <cell r="G692">
            <v>14411.66</v>
          </cell>
        </row>
        <row r="693">
          <cell r="A693" t="str">
            <v>12.07.030</v>
          </cell>
          <cell r="C693" t="str">
            <v>Estaca tipo Raiz, diâmetro de 10 cm para 10 t, em solo</v>
          </cell>
          <cell r="D693" t="str">
            <v>m</v>
          </cell>
          <cell r="E693">
            <v>135.51</v>
          </cell>
          <cell r="F693">
            <v>6.74</v>
          </cell>
          <cell r="G693">
            <v>142.25</v>
          </cell>
        </row>
        <row r="694">
          <cell r="A694" t="str">
            <v>12.07.050</v>
          </cell>
          <cell r="C694" t="str">
            <v>Estaca tipo Raiz, diâmetro de 12 cm para 15 t, em solo</v>
          </cell>
          <cell r="D694" t="str">
            <v>m</v>
          </cell>
          <cell r="E694">
            <v>146</v>
          </cell>
          <cell r="F694">
            <v>8.44</v>
          </cell>
          <cell r="G694">
            <v>154.44</v>
          </cell>
        </row>
        <row r="695">
          <cell r="A695" t="str">
            <v>12.07.060</v>
          </cell>
          <cell r="C695" t="str">
            <v>Estaca tipo Raiz, diâmetro de 15 cm para 25 t, em solo</v>
          </cell>
          <cell r="D695" t="str">
            <v>m</v>
          </cell>
          <cell r="E695">
            <v>173.73</v>
          </cell>
          <cell r="F695">
            <v>12.76</v>
          </cell>
          <cell r="G695">
            <v>186.49</v>
          </cell>
        </row>
        <row r="696">
          <cell r="A696" t="str">
            <v>12.07.070</v>
          </cell>
          <cell r="C696" t="str">
            <v>Estaca tipo Raiz, diâmetro de 16 cm para 35 t, em solo</v>
          </cell>
          <cell r="D696" t="str">
            <v>m</v>
          </cell>
          <cell r="E696">
            <v>196</v>
          </cell>
          <cell r="F696">
            <v>17.86</v>
          </cell>
          <cell r="G696">
            <v>213.86</v>
          </cell>
        </row>
        <row r="697">
          <cell r="A697" t="str">
            <v>12.07.090</v>
          </cell>
          <cell r="C697" t="str">
            <v>Estaca tipo Raiz, diâmetro de 20 cm para 50 t, em solo</v>
          </cell>
          <cell r="D697" t="str">
            <v>m</v>
          </cell>
          <cell r="E697">
            <v>239.45</v>
          </cell>
          <cell r="F697">
            <v>27.28</v>
          </cell>
          <cell r="G697">
            <v>266.73</v>
          </cell>
        </row>
        <row r="698">
          <cell r="A698" t="str">
            <v>12.07.100</v>
          </cell>
          <cell r="C698" t="str">
            <v>Estaca tipo Raiz, diâmetro de 25 cm para 80 t, em solo</v>
          </cell>
          <cell r="D698" t="str">
            <v>m</v>
          </cell>
          <cell r="E698">
            <v>278.82</v>
          </cell>
          <cell r="F698">
            <v>31.99</v>
          </cell>
          <cell r="G698">
            <v>310.81</v>
          </cell>
        </row>
        <row r="699">
          <cell r="A699" t="str">
            <v>12.07.110</v>
          </cell>
          <cell r="C699" t="str">
            <v>Estaca tipo Raiz, diâmetro de 31 cm para 100 t, em solo</v>
          </cell>
          <cell r="D699" t="str">
            <v>m</v>
          </cell>
          <cell r="E699">
            <v>329.13</v>
          </cell>
          <cell r="F699">
            <v>37.82</v>
          </cell>
          <cell r="G699">
            <v>366.95</v>
          </cell>
        </row>
        <row r="700">
          <cell r="A700" t="str">
            <v>12.07.130</v>
          </cell>
          <cell r="C700" t="str">
            <v>Estaca tipo Raiz, diâmetro de 40 cm para 130 t, em solo</v>
          </cell>
          <cell r="D700" t="str">
            <v>m</v>
          </cell>
          <cell r="E700">
            <v>403.96</v>
          </cell>
          <cell r="F700">
            <v>31.99</v>
          </cell>
          <cell r="G700">
            <v>435.95</v>
          </cell>
        </row>
        <row r="701">
          <cell r="A701" t="str">
            <v>12.07.151</v>
          </cell>
          <cell r="C701" t="str">
            <v>Estaca tipo Raiz, diâmetro de 31 cm, sem armação, em solo</v>
          </cell>
          <cell r="D701" t="str">
            <v>m</v>
          </cell>
          <cell r="E701">
            <v>203.81</v>
          </cell>
          <cell r="F701">
            <v>0</v>
          </cell>
          <cell r="G701">
            <v>203.81</v>
          </cell>
        </row>
        <row r="702">
          <cell r="A702" t="str">
            <v>12.07.153</v>
          </cell>
          <cell r="C702" t="str">
            <v>Estaca tipo Raiz, diâmetro de 45 cm, sem armação, em solo</v>
          </cell>
          <cell r="D702" t="str">
            <v>m</v>
          </cell>
          <cell r="E702">
            <v>433.76</v>
          </cell>
          <cell r="F702">
            <v>0</v>
          </cell>
          <cell r="G702">
            <v>433.76</v>
          </cell>
        </row>
        <row r="703">
          <cell r="A703" t="str">
            <v>12.07.270</v>
          </cell>
          <cell r="C703" t="str">
            <v>Taxa de mobilização e desmobilização de equipamentos para execução de estaca tipo Raiz em rocha</v>
          </cell>
          <cell r="D703" t="str">
            <v>tx</v>
          </cell>
          <cell r="E703">
            <v>14411.66</v>
          </cell>
          <cell r="F703">
            <v>0</v>
          </cell>
          <cell r="G703">
            <v>14411.66</v>
          </cell>
        </row>
        <row r="704">
          <cell r="A704" t="str">
            <v>12.07.271</v>
          </cell>
          <cell r="C704" t="str">
            <v>Estaca tipo Raiz, diâmetro de 31 cm, sem armação, em rocha</v>
          </cell>
          <cell r="D704" t="str">
            <v>m</v>
          </cell>
          <cell r="E704">
            <v>804</v>
          </cell>
          <cell r="F704">
            <v>0</v>
          </cell>
          <cell r="G704">
            <v>804</v>
          </cell>
        </row>
        <row r="705">
          <cell r="A705" t="str">
            <v>12.07.272</v>
          </cell>
          <cell r="C705" t="str">
            <v>Estaca tipo Raiz, diâmetro de 41 cm, sem armação, em rocha</v>
          </cell>
          <cell r="D705" t="str">
            <v>m</v>
          </cell>
          <cell r="E705">
            <v>1032.92</v>
          </cell>
          <cell r="F705">
            <v>0</v>
          </cell>
          <cell r="G705">
            <v>1032.92</v>
          </cell>
        </row>
        <row r="706">
          <cell r="A706" t="str">
            <v>12.07.273</v>
          </cell>
          <cell r="C706" t="str">
            <v>Estaca tipo Raiz, diâmetro de 45 cm, sem armação, em rocha</v>
          </cell>
          <cell r="D706" t="str">
            <v>m</v>
          </cell>
          <cell r="E706">
            <v>1186.6500000000001</v>
          </cell>
          <cell r="F706">
            <v>0</v>
          </cell>
          <cell r="G706">
            <v>1186.6500000000001</v>
          </cell>
        </row>
        <row r="707">
          <cell r="A707" t="str">
            <v>12.09</v>
          </cell>
          <cell r="B707" t="str">
            <v>Tubulão</v>
          </cell>
        </row>
        <row r="708">
          <cell r="A708" t="str">
            <v>12.09.010</v>
          </cell>
          <cell r="C708" t="str">
            <v>Taxa de mobilização e desmobilização de equipamentos para execução de tubulão escavado mecanicamente</v>
          </cell>
          <cell r="D708" t="str">
            <v>tx</v>
          </cell>
          <cell r="E708">
            <v>1462.74</v>
          </cell>
          <cell r="F708">
            <v>0</v>
          </cell>
          <cell r="G708">
            <v>1462.74</v>
          </cell>
        </row>
        <row r="709">
          <cell r="A709" t="str">
            <v>12.09.020</v>
          </cell>
          <cell r="C709" t="str">
            <v>Abertura de fuste mecanizado diâmetro de 50 cm</v>
          </cell>
          <cell r="D709" t="str">
            <v>m</v>
          </cell>
          <cell r="E709">
            <v>23.44</v>
          </cell>
          <cell r="F709">
            <v>0</v>
          </cell>
          <cell r="G709">
            <v>23.44</v>
          </cell>
        </row>
        <row r="710">
          <cell r="A710" t="str">
            <v>12.09.040</v>
          </cell>
          <cell r="C710" t="str">
            <v>Abertura de fuste mecanizado diâmetro de 60 cm</v>
          </cell>
          <cell r="D710" t="str">
            <v>m</v>
          </cell>
          <cell r="E710">
            <v>25.94</v>
          </cell>
          <cell r="F710">
            <v>0</v>
          </cell>
          <cell r="G710">
            <v>25.94</v>
          </cell>
        </row>
        <row r="711">
          <cell r="A711" t="str">
            <v>12.09.060</v>
          </cell>
          <cell r="C711" t="str">
            <v>Abertura de fuste mecanizado diâmetro de 80 cm</v>
          </cell>
          <cell r="D711" t="str">
            <v>m</v>
          </cell>
          <cell r="E711">
            <v>40.83</v>
          </cell>
          <cell r="F711">
            <v>0</v>
          </cell>
          <cell r="G711">
            <v>40.83</v>
          </cell>
        </row>
        <row r="712">
          <cell r="A712" t="str">
            <v>12.09.140</v>
          </cell>
          <cell r="C712" t="str">
            <v>Escavação manual em campo aberto para tubulão, fuste e/ou base</v>
          </cell>
          <cell r="D712" t="str">
            <v>m³</v>
          </cell>
          <cell r="E712">
            <v>0</v>
          </cell>
          <cell r="F712">
            <v>365</v>
          </cell>
          <cell r="G712">
            <v>365</v>
          </cell>
        </row>
        <row r="713">
          <cell r="A713" t="str">
            <v>12.12</v>
          </cell>
          <cell r="B713" t="str">
            <v>Estaca hélice contínua</v>
          </cell>
        </row>
        <row r="714">
          <cell r="A714" t="str">
            <v>12.12.010</v>
          </cell>
          <cell r="C714" t="str">
            <v>Taxa de mobilização e desmobilização de equipamentos para execução de estaca tipo hélice contínua em solo</v>
          </cell>
          <cell r="D714" t="str">
            <v>tx</v>
          </cell>
          <cell r="E714">
            <v>21651.82</v>
          </cell>
          <cell r="F714">
            <v>0</v>
          </cell>
          <cell r="G714">
            <v>21651.82</v>
          </cell>
        </row>
        <row r="715">
          <cell r="A715" t="str">
            <v>12.12.014</v>
          </cell>
          <cell r="C715" t="str">
            <v>Estaca tipo hélice contínua, diâmetro de 25 cm em solo</v>
          </cell>
          <cell r="D715" t="str">
            <v>m</v>
          </cell>
          <cell r="E715">
            <v>24.36</v>
          </cell>
          <cell r="F715">
            <v>3.96</v>
          </cell>
          <cell r="G715">
            <v>28.32</v>
          </cell>
        </row>
        <row r="716">
          <cell r="A716" t="str">
            <v>12.12.016</v>
          </cell>
          <cell r="C716" t="str">
            <v>Estaca tipo hélice contínua, diâmetro de 30 cm em solo</v>
          </cell>
          <cell r="D716" t="str">
            <v>m</v>
          </cell>
          <cell r="E716">
            <v>33.229999999999997</v>
          </cell>
          <cell r="F716">
            <v>3.96</v>
          </cell>
          <cell r="G716">
            <v>37.19</v>
          </cell>
        </row>
        <row r="717">
          <cell r="A717" t="str">
            <v>12.12.020</v>
          </cell>
          <cell r="C717" t="str">
            <v>Estaca tipo hélice contínua, diâmetro de 35 cm em solo</v>
          </cell>
          <cell r="D717" t="str">
            <v>m</v>
          </cell>
          <cell r="E717">
            <v>38.24</v>
          </cell>
          <cell r="F717">
            <v>3.96</v>
          </cell>
          <cell r="G717">
            <v>42.2</v>
          </cell>
        </row>
        <row r="718">
          <cell r="A718" t="str">
            <v>12.12.060</v>
          </cell>
          <cell r="C718" t="str">
            <v>Estaca tipo hélice contínua, diâmetro de 40 cm em solo</v>
          </cell>
          <cell r="D718" t="str">
            <v>m</v>
          </cell>
          <cell r="E718">
            <v>44.05</v>
          </cell>
          <cell r="F718">
            <v>3.96</v>
          </cell>
          <cell r="G718">
            <v>48.01</v>
          </cell>
        </row>
        <row r="719">
          <cell r="A719" t="str">
            <v>12.12.070</v>
          </cell>
          <cell r="C719" t="str">
            <v>Estaca tipo hélice contínua, diâmetro de 50 cm em solo</v>
          </cell>
          <cell r="D719" t="str">
            <v>m</v>
          </cell>
          <cell r="E719">
            <v>56.13</v>
          </cell>
          <cell r="F719">
            <v>3.96</v>
          </cell>
          <cell r="G719">
            <v>60.09</v>
          </cell>
        </row>
        <row r="720">
          <cell r="A720" t="str">
            <v>12.12.074</v>
          </cell>
          <cell r="C720" t="str">
            <v>Estaca tipo hélice contínua, diâmetro de 60 cm em solo</v>
          </cell>
          <cell r="D720" t="str">
            <v>m</v>
          </cell>
          <cell r="E720">
            <v>68.75</v>
          </cell>
          <cell r="F720">
            <v>3.96</v>
          </cell>
          <cell r="G720">
            <v>72.709999999999994</v>
          </cell>
        </row>
        <row r="721">
          <cell r="A721" t="str">
            <v>12.12.090</v>
          </cell>
          <cell r="C721" t="str">
            <v>Estaca tipo hélice contínua, diâmetro de 70 cm em solo</v>
          </cell>
          <cell r="D721" t="str">
            <v>m</v>
          </cell>
          <cell r="E721">
            <v>81.03</v>
          </cell>
          <cell r="F721">
            <v>3.96</v>
          </cell>
          <cell r="G721">
            <v>84.99</v>
          </cell>
        </row>
        <row r="722">
          <cell r="A722" t="str">
            <v>12.12.100</v>
          </cell>
          <cell r="C722" t="str">
            <v>Estaca tipo hélice contínua, diâmetro de 80 cm em solo</v>
          </cell>
          <cell r="D722" t="str">
            <v>m</v>
          </cell>
          <cell r="E722">
            <v>96.36</v>
          </cell>
          <cell r="F722">
            <v>3.96</v>
          </cell>
          <cell r="G722">
            <v>100.32</v>
          </cell>
        </row>
        <row r="723">
          <cell r="A723" t="str">
            <v>12.14</v>
          </cell>
          <cell r="B723" t="str">
            <v>Estaca escavada com injeção ou microestaca</v>
          </cell>
        </row>
        <row r="724">
          <cell r="A724" t="str">
            <v>12.14.010</v>
          </cell>
          <cell r="C724" t="str">
            <v>Taxa de mobilização e desmobilização de equipamentos para execução de estacas escavadas com injeção ou microestaca</v>
          </cell>
          <cell r="D724" t="str">
            <v>tx</v>
          </cell>
          <cell r="E724">
            <v>14145.33</v>
          </cell>
          <cell r="F724">
            <v>0</v>
          </cell>
          <cell r="G724">
            <v>14145.33</v>
          </cell>
        </row>
        <row r="725">
          <cell r="A725" t="str">
            <v>12.14.040</v>
          </cell>
          <cell r="C725" t="str">
            <v>Estaca escavada com injeção ou microestaca, diâmetro de 16 cm</v>
          </cell>
          <cell r="D725" t="str">
            <v>m</v>
          </cell>
          <cell r="E725">
            <v>178.06</v>
          </cell>
          <cell r="F725">
            <v>17.86</v>
          </cell>
          <cell r="G725">
            <v>195.92</v>
          </cell>
        </row>
        <row r="726">
          <cell r="A726" t="str">
            <v>12.14.050</v>
          </cell>
          <cell r="C726" t="str">
            <v>Estaca escavada com injeção ou microestaca, diâmetro de 20 cm</v>
          </cell>
          <cell r="D726" t="str">
            <v>m</v>
          </cell>
          <cell r="E726">
            <v>218.4</v>
          </cell>
          <cell r="F726">
            <v>27.28</v>
          </cell>
          <cell r="G726">
            <v>245.68</v>
          </cell>
        </row>
        <row r="727">
          <cell r="A727" t="str">
            <v>12.14.060</v>
          </cell>
          <cell r="C727" t="str">
            <v>Estaca escavada com injeção ou microestaca, diâmetro de 25 cm</v>
          </cell>
          <cell r="D727" t="str">
            <v>m</v>
          </cell>
          <cell r="E727">
            <v>263.26</v>
          </cell>
          <cell r="F727">
            <v>31.99</v>
          </cell>
          <cell r="G727">
            <v>295.25</v>
          </cell>
        </row>
        <row r="728">
          <cell r="A728" t="str">
            <v>13</v>
          </cell>
          <cell r="B728" t="str">
            <v>LAJE E PAINEL DE FECHAMENTO PRÉ-FABRICADOS</v>
          </cell>
        </row>
        <row r="729">
          <cell r="A729" t="str">
            <v>13.01</v>
          </cell>
          <cell r="B729" t="str">
            <v>Laje pré-fabricada mista em vigotas treliçadas e lajotas</v>
          </cell>
        </row>
        <row r="730">
          <cell r="A730" t="str">
            <v>13.01.130</v>
          </cell>
          <cell r="C730" t="str">
            <v>Laje pré-fabricada mista vigota treliçada/lajota cerâmica - LT 12 (8+4) e capa com concreto de 25 MPa</v>
          </cell>
          <cell r="D730" t="str">
            <v>m²</v>
          </cell>
          <cell r="E730">
            <v>57.95</v>
          </cell>
          <cell r="F730">
            <v>23.97</v>
          </cell>
          <cell r="G730">
            <v>81.92</v>
          </cell>
        </row>
        <row r="731">
          <cell r="A731" t="str">
            <v>13.01.150</v>
          </cell>
          <cell r="C731" t="str">
            <v>Laje pré-fabricada mista vigota treliçada/lajota cerâmica - LT 16 (12+4) e capa com concreto de 25 MPa</v>
          </cell>
          <cell r="D731" t="str">
            <v>m²</v>
          </cell>
          <cell r="E731">
            <v>69.849999999999994</v>
          </cell>
          <cell r="F731">
            <v>26.35</v>
          </cell>
          <cell r="G731">
            <v>96.2</v>
          </cell>
        </row>
        <row r="732">
          <cell r="A732" t="str">
            <v>13.01.170</v>
          </cell>
          <cell r="C732" t="str">
            <v>Laje pré-fabricada mista vigota treliçada/lajota cerâmica - LT 20 (16+4) e capa com concreto de 25 MPa</v>
          </cell>
          <cell r="D732" t="str">
            <v>m²</v>
          </cell>
          <cell r="E732">
            <v>84.58</v>
          </cell>
          <cell r="F732">
            <v>28.75</v>
          </cell>
          <cell r="G732">
            <v>113.33</v>
          </cell>
        </row>
        <row r="733">
          <cell r="A733" t="str">
            <v>13.01.190</v>
          </cell>
          <cell r="C733" t="str">
            <v>Laje pré-fabricada mista vigota treliçada/lajota cerâmica - LT 24 (20+4) e capa com concreto de 25 MPa</v>
          </cell>
          <cell r="D733" t="str">
            <v>m²</v>
          </cell>
          <cell r="E733">
            <v>95.63</v>
          </cell>
          <cell r="F733">
            <v>31.13</v>
          </cell>
          <cell r="G733">
            <v>126.76</v>
          </cell>
        </row>
        <row r="734">
          <cell r="A734" t="str">
            <v>13.01.210</v>
          </cell>
          <cell r="C734" t="str">
            <v>Laje pré-fabricada mista vigota treliçada/lajota cerâmica - LT 30 (24+6) e capa com concreto de 25 MPa</v>
          </cell>
          <cell r="D734" t="str">
            <v>m²</v>
          </cell>
          <cell r="E734">
            <v>120.15</v>
          </cell>
          <cell r="F734">
            <v>34.17</v>
          </cell>
          <cell r="G734">
            <v>154.32</v>
          </cell>
        </row>
        <row r="735">
          <cell r="A735" t="str">
            <v>13.01.310</v>
          </cell>
          <cell r="C735" t="str">
            <v>Laje pré-fabricada unidirecional em viga treliçada/lajota em EPS LT 12 (8 + 4), com capa de concreto de 25 MPa</v>
          </cell>
          <cell r="D735" t="str">
            <v>m²</v>
          </cell>
          <cell r="E735">
            <v>68.08</v>
          </cell>
          <cell r="F735">
            <v>26.35</v>
          </cell>
          <cell r="G735">
            <v>94.43</v>
          </cell>
        </row>
        <row r="736">
          <cell r="A736" t="str">
            <v>13.01.320</v>
          </cell>
          <cell r="C736" t="str">
            <v>Laje pré-fabricada unidirecional em viga treliçada/lajota em EPS LT 16 (12 + 4), com capa de concreto de 25 MPa</v>
          </cell>
          <cell r="D736" t="str">
            <v>m²</v>
          </cell>
          <cell r="E736">
            <v>77.69</v>
          </cell>
          <cell r="F736">
            <v>26.35</v>
          </cell>
          <cell r="G736">
            <v>104.04</v>
          </cell>
        </row>
        <row r="737">
          <cell r="A737" t="str">
            <v>13.01.330</v>
          </cell>
          <cell r="C737" t="str">
            <v>Laje pré-fabricada unidirecional em viga treliçada/lajota em EPS LT 20 (16 + 4), com capa de concreto de 25 MPa</v>
          </cell>
          <cell r="D737" t="str">
            <v>m²</v>
          </cell>
          <cell r="E737">
            <v>92.42</v>
          </cell>
          <cell r="F737">
            <v>28.75</v>
          </cell>
          <cell r="G737">
            <v>121.17</v>
          </cell>
        </row>
        <row r="738">
          <cell r="A738" t="str">
            <v>13.01.340</v>
          </cell>
          <cell r="C738" t="str">
            <v>Laje pré-fabricada unidirecional em viga treliçada/lajota em EPS LT 25 (20 + 5), com capa de concreto de 25 MPa</v>
          </cell>
          <cell r="D738" t="str">
            <v>m²</v>
          </cell>
          <cell r="E738">
            <v>113.24</v>
          </cell>
          <cell r="F738">
            <v>31.13</v>
          </cell>
          <cell r="G738">
            <v>144.37</v>
          </cell>
        </row>
        <row r="739">
          <cell r="A739" t="str">
            <v>13.01.350</v>
          </cell>
          <cell r="C739" t="str">
            <v>Laje pré-fabricada unidirecional em viga treliçada/lajota em EPS LT 30 (25 + 5), com capa de concreto de 25 MPa</v>
          </cell>
          <cell r="D739" t="str">
            <v>m²</v>
          </cell>
          <cell r="E739">
            <v>145.03</v>
          </cell>
          <cell r="F739">
            <v>34.17</v>
          </cell>
          <cell r="G739">
            <v>179.2</v>
          </cell>
        </row>
        <row r="740">
          <cell r="A740" t="str">
            <v>13.02</v>
          </cell>
          <cell r="B740" t="str">
            <v>Laje pré-fabricada mista em vigotas protendidas e lajotas</v>
          </cell>
        </row>
        <row r="741">
          <cell r="A741" t="str">
            <v>13.02.150</v>
          </cell>
          <cell r="C741" t="str">
            <v>Laje pré-fabricada mista vigota protendida/lajota cerâmica - LP 12 (8+4) e capa com concreto de 25 MPa</v>
          </cell>
          <cell r="D741" t="str">
            <v>m²</v>
          </cell>
          <cell r="E741">
            <v>73.25</v>
          </cell>
          <cell r="F741">
            <v>26.35</v>
          </cell>
          <cell r="G741">
            <v>99.6</v>
          </cell>
        </row>
        <row r="742">
          <cell r="A742" t="str">
            <v>13.02.170</v>
          </cell>
          <cell r="C742" t="str">
            <v>Laje pré-fabricada mista vigota protendida/lajota cerâmica - LP 16 (12+4) e capa com concreto de 25 MPa</v>
          </cell>
          <cell r="D742" t="str">
            <v>m²</v>
          </cell>
          <cell r="E742">
            <v>83.44</v>
          </cell>
          <cell r="F742">
            <v>28.75</v>
          </cell>
          <cell r="G742">
            <v>112.19</v>
          </cell>
        </row>
        <row r="743">
          <cell r="A743" t="str">
            <v>13.02.190</v>
          </cell>
          <cell r="C743" t="str">
            <v>Laje pré-fabricada mista vigota protendida/lajota cerâmica - LP 20 (16+4) e capa com concreto de 25 MPa</v>
          </cell>
          <cell r="D743" t="str">
            <v>m²</v>
          </cell>
          <cell r="E743">
            <v>91.23</v>
          </cell>
          <cell r="F743">
            <v>31.13</v>
          </cell>
          <cell r="G743">
            <v>122.36</v>
          </cell>
        </row>
        <row r="744">
          <cell r="A744" t="str">
            <v>13.02.210</v>
          </cell>
          <cell r="C744" t="str">
            <v>Laje pré-fabricada mista vigota protendida/lajota cerâmica - LP 25 (20+5) e capa com concreto de 25 MPa</v>
          </cell>
          <cell r="D744" t="str">
            <v>m²</v>
          </cell>
          <cell r="E744">
            <v>102.46</v>
          </cell>
          <cell r="F744">
            <v>34.17</v>
          </cell>
          <cell r="G744">
            <v>136.63</v>
          </cell>
        </row>
        <row r="745">
          <cell r="A745" t="str">
            <v>13.05</v>
          </cell>
          <cell r="B745" t="str">
            <v>Pré-laje</v>
          </cell>
        </row>
        <row r="746">
          <cell r="A746" t="str">
            <v>13.05.084</v>
          </cell>
          <cell r="C746" t="str">
            <v>Pré-laje em painel pré-fabricado treliçado, com EPS, H= 12 cm</v>
          </cell>
          <cell r="D746" t="str">
            <v>m²</v>
          </cell>
          <cell r="E746">
            <v>78.31</v>
          </cell>
          <cell r="F746">
            <v>8.0500000000000007</v>
          </cell>
          <cell r="G746">
            <v>86.36</v>
          </cell>
        </row>
        <row r="747">
          <cell r="A747" t="str">
            <v>13.05.090</v>
          </cell>
          <cell r="C747" t="str">
            <v>Pré-laje em painel pré-fabricado treliçado, com EPS, H= 16 cm</v>
          </cell>
          <cell r="D747" t="str">
            <v>m²</v>
          </cell>
          <cell r="E747">
            <v>86.87</v>
          </cell>
          <cell r="F747">
            <v>8.4600000000000009</v>
          </cell>
          <cell r="G747">
            <v>95.33</v>
          </cell>
        </row>
        <row r="748">
          <cell r="A748" t="str">
            <v>13.05.094</v>
          </cell>
          <cell r="C748" t="str">
            <v>Pré-laje em painel pré-fabricado treliçado, com EPS, H= 20 cm</v>
          </cell>
          <cell r="D748" t="str">
            <v>m²</v>
          </cell>
          <cell r="E748">
            <v>93.79</v>
          </cell>
          <cell r="F748">
            <v>8.8699999999999992</v>
          </cell>
          <cell r="G748">
            <v>102.66</v>
          </cell>
        </row>
        <row r="749">
          <cell r="A749" t="str">
            <v>13.05.096</v>
          </cell>
          <cell r="C749" t="str">
            <v>Pré-laje em painel pré-fabricado treliçado, com EPS, H= 25 cm</v>
          </cell>
          <cell r="D749" t="str">
            <v>m²</v>
          </cell>
          <cell r="E749">
            <v>111.34</v>
          </cell>
          <cell r="F749">
            <v>9.0399999999999991</v>
          </cell>
          <cell r="G749">
            <v>120.38</v>
          </cell>
        </row>
        <row r="750">
          <cell r="A750" t="str">
            <v>13.05.110</v>
          </cell>
          <cell r="C750" t="str">
            <v>Pré-laje em painel pré-fabricado treliçado, H= 12 cm</v>
          </cell>
          <cell r="D750" t="str">
            <v>m²</v>
          </cell>
          <cell r="E750">
            <v>76.900000000000006</v>
          </cell>
          <cell r="F750">
            <v>8.0500000000000007</v>
          </cell>
          <cell r="G750">
            <v>84.95</v>
          </cell>
        </row>
        <row r="751">
          <cell r="A751" t="str">
            <v>13.05.150</v>
          </cell>
          <cell r="C751" t="str">
            <v>Pré-laje em painel pré-fabricado treliçado, H= 16 cm</v>
          </cell>
          <cell r="D751" t="str">
            <v>m²</v>
          </cell>
          <cell r="E751">
            <v>86.04</v>
          </cell>
          <cell r="F751">
            <v>8.4600000000000009</v>
          </cell>
          <cell r="G751">
            <v>94.5</v>
          </cell>
        </row>
        <row r="752">
          <cell r="A752" t="str">
            <v>14</v>
          </cell>
          <cell r="B752" t="str">
            <v>ALVENARIA E ELEMENTO DIVISOR</v>
          </cell>
        </row>
        <row r="753">
          <cell r="A753" t="str">
            <v>14.01</v>
          </cell>
          <cell r="B753" t="str">
            <v>Alvenaria de fundação (embasamento)</v>
          </cell>
        </row>
        <row r="754">
          <cell r="A754" t="str">
            <v>14.01.020</v>
          </cell>
          <cell r="C754" t="str">
            <v>Alvenaria de embasamento em tijolo maciço comum</v>
          </cell>
          <cell r="D754" t="str">
            <v>m³</v>
          </cell>
          <cell r="E754">
            <v>337.56</v>
          </cell>
          <cell r="F754">
            <v>272.77</v>
          </cell>
          <cell r="G754">
            <v>610.33000000000004</v>
          </cell>
        </row>
        <row r="755">
          <cell r="A755" t="str">
            <v>14.01.050</v>
          </cell>
          <cell r="C755" t="str">
            <v>Alvenaria de embasamento em bloco de concreto de 14 x 19 x 39 cm - classe A</v>
          </cell>
          <cell r="D755" t="str">
            <v>m²</v>
          </cell>
          <cell r="E755">
            <v>36.14</v>
          </cell>
          <cell r="F755">
            <v>26.19</v>
          </cell>
          <cell r="G755">
            <v>62.33</v>
          </cell>
        </row>
        <row r="756">
          <cell r="A756" t="str">
            <v>14.01.060</v>
          </cell>
          <cell r="C756" t="str">
            <v>Alvenaria de embasamento em bloco de concreto de 19 x 19 x 39 cm - classe A</v>
          </cell>
          <cell r="D756" t="str">
            <v>m²</v>
          </cell>
          <cell r="E756">
            <v>47.66</v>
          </cell>
          <cell r="F756">
            <v>26.78</v>
          </cell>
          <cell r="G756">
            <v>74.44</v>
          </cell>
        </row>
        <row r="757">
          <cell r="A757" t="str">
            <v>14.02</v>
          </cell>
          <cell r="B757" t="str">
            <v>Alvenaria com tijolo maciço comum ou especial</v>
          </cell>
        </row>
        <row r="758">
          <cell r="A758" t="str">
            <v>14.02.020</v>
          </cell>
          <cell r="C758" t="str">
            <v>Alvenaria de elevação de 1/4 tijolo maciço comum</v>
          </cell>
          <cell r="D758" t="str">
            <v>m²</v>
          </cell>
          <cell r="E758">
            <v>20.83</v>
          </cell>
          <cell r="F758">
            <v>33.69</v>
          </cell>
          <cell r="G758">
            <v>54.52</v>
          </cell>
        </row>
        <row r="759">
          <cell r="A759" t="str">
            <v>14.02.030</v>
          </cell>
          <cell r="C759" t="str">
            <v>Alvenaria de elevação de 1/2 tijolo maciço comum</v>
          </cell>
          <cell r="D759" t="str">
            <v>m²</v>
          </cell>
          <cell r="E759">
            <v>28.69</v>
          </cell>
          <cell r="F759">
            <v>53.3</v>
          </cell>
          <cell r="G759">
            <v>81.99</v>
          </cell>
        </row>
        <row r="760">
          <cell r="A760" t="str">
            <v>14.02.040</v>
          </cell>
          <cell r="C760" t="str">
            <v>Alvenaria de elevação de 1 tijolo maciço comum</v>
          </cell>
          <cell r="D760" t="str">
            <v>m²</v>
          </cell>
          <cell r="E760">
            <v>63.3</v>
          </cell>
          <cell r="F760">
            <v>86.49</v>
          </cell>
          <cell r="G760">
            <v>149.79</v>
          </cell>
        </row>
        <row r="761">
          <cell r="A761" t="str">
            <v>14.02.050</v>
          </cell>
          <cell r="C761" t="str">
            <v>Alvenaria de elevação de 1 1/2 tijolo maciço comum</v>
          </cell>
          <cell r="D761" t="str">
            <v>m²</v>
          </cell>
          <cell r="E761">
            <v>91.55</v>
          </cell>
          <cell r="F761">
            <v>106.67</v>
          </cell>
          <cell r="G761">
            <v>198.22</v>
          </cell>
        </row>
        <row r="762">
          <cell r="A762" t="str">
            <v>14.02.070</v>
          </cell>
          <cell r="C762" t="str">
            <v>Alvenaria de elevação de 1/2 tijolo maciço aparente</v>
          </cell>
          <cell r="D762" t="str">
            <v>m²</v>
          </cell>
          <cell r="E762">
            <v>83.63</v>
          </cell>
          <cell r="F762">
            <v>53.3</v>
          </cell>
          <cell r="G762">
            <v>136.93</v>
          </cell>
        </row>
        <row r="763">
          <cell r="A763" t="str">
            <v>14.02.080</v>
          </cell>
          <cell r="C763" t="str">
            <v>Alvenaria de elevação de 1 tijolo maciço aparente</v>
          </cell>
          <cell r="D763" t="str">
            <v>m²</v>
          </cell>
          <cell r="E763">
            <v>189.58</v>
          </cell>
          <cell r="F763">
            <v>86.49</v>
          </cell>
          <cell r="G763">
            <v>276.07</v>
          </cell>
        </row>
        <row r="764">
          <cell r="A764" t="str">
            <v>14.03</v>
          </cell>
          <cell r="B764" t="str">
            <v>Alvenaria com tijolo laminado aparente</v>
          </cell>
        </row>
        <row r="765">
          <cell r="A765" t="str">
            <v>14.03.020</v>
          </cell>
          <cell r="C765" t="str">
            <v>Alvenaria de elevação de 1/4 tijolo laminado</v>
          </cell>
          <cell r="D765" t="str">
            <v>m²</v>
          </cell>
          <cell r="E765">
            <v>62.08</v>
          </cell>
          <cell r="F765">
            <v>47.52</v>
          </cell>
          <cell r="G765">
            <v>109.6</v>
          </cell>
        </row>
        <row r="766">
          <cell r="A766" t="str">
            <v>14.03.040</v>
          </cell>
          <cell r="C766" t="str">
            <v>Alvenaria de elevação de 1/2 tijolo laminado</v>
          </cell>
          <cell r="D766" t="str">
            <v>m²</v>
          </cell>
          <cell r="E766">
            <v>117.13</v>
          </cell>
          <cell r="F766">
            <v>89.6</v>
          </cell>
          <cell r="G766">
            <v>206.73</v>
          </cell>
        </row>
        <row r="767">
          <cell r="A767" t="str">
            <v>14.03.060</v>
          </cell>
          <cell r="C767" t="str">
            <v>Alvenaria de elevação de 1 tijolo laminado</v>
          </cell>
          <cell r="D767" t="str">
            <v>m²</v>
          </cell>
          <cell r="E767">
            <v>242.97</v>
          </cell>
          <cell r="F767">
            <v>125.32</v>
          </cell>
          <cell r="G767">
            <v>368.29</v>
          </cell>
        </row>
        <row r="768">
          <cell r="A768" t="str">
            <v>14.04</v>
          </cell>
          <cell r="B768" t="str">
            <v>Alvenaria com bloco cerâmico de vedação</v>
          </cell>
        </row>
        <row r="769">
          <cell r="A769" t="str">
            <v>14.04.200</v>
          </cell>
          <cell r="C769" t="str">
            <v>Alvenaria de bloco cerâmico de vedação, uso revestido, de 9 cm</v>
          </cell>
          <cell r="D769" t="str">
            <v>m²</v>
          </cell>
          <cell r="E769">
            <v>20.98</v>
          </cell>
          <cell r="F769">
            <v>24.12</v>
          </cell>
          <cell r="G769">
            <v>45.1</v>
          </cell>
        </row>
        <row r="770">
          <cell r="A770" t="str">
            <v>14.04.210</v>
          </cell>
          <cell r="C770" t="str">
            <v>Alvenaria de bloco cerâmico de vedação, uso revestido, de 14 cm</v>
          </cell>
          <cell r="D770" t="str">
            <v>m²</v>
          </cell>
          <cell r="E770">
            <v>27.04</v>
          </cell>
          <cell r="F770">
            <v>26.19</v>
          </cell>
          <cell r="G770">
            <v>53.23</v>
          </cell>
        </row>
        <row r="771">
          <cell r="A771" t="str">
            <v>14.04.220</v>
          </cell>
          <cell r="C771" t="str">
            <v>Alvenaria de bloco cerâmico de vedação, uso revestido, de 19 cm</v>
          </cell>
          <cell r="D771" t="str">
            <v>m²</v>
          </cell>
          <cell r="E771">
            <v>31.28</v>
          </cell>
          <cell r="F771">
            <v>28.09</v>
          </cell>
          <cell r="G771">
            <v>59.37</v>
          </cell>
        </row>
        <row r="772">
          <cell r="A772" t="str">
            <v>14.05</v>
          </cell>
          <cell r="B772" t="str">
            <v>Alvenaria com bloco cerâmico estrutural</v>
          </cell>
        </row>
        <row r="773">
          <cell r="A773" t="str">
            <v>14.05.050</v>
          </cell>
          <cell r="C773" t="str">
            <v>Alvenaria de bloco cerâmico estrutural, uso revestido, de 14 cm</v>
          </cell>
          <cell r="D773" t="str">
            <v>m²</v>
          </cell>
          <cell r="E773">
            <v>26.4</v>
          </cell>
          <cell r="F773">
            <v>26.19</v>
          </cell>
          <cell r="G773">
            <v>52.59</v>
          </cell>
        </row>
        <row r="774">
          <cell r="A774" t="str">
            <v>14.05.060</v>
          </cell>
          <cell r="C774" t="str">
            <v>Alvenaria de bloco cerâmico estrutural, uso revestido, de 19 cm</v>
          </cell>
          <cell r="D774" t="str">
            <v>m²</v>
          </cell>
          <cell r="E774">
            <v>33.57</v>
          </cell>
          <cell r="F774">
            <v>28.09</v>
          </cell>
          <cell r="G774">
            <v>61.66</v>
          </cell>
        </row>
        <row r="775">
          <cell r="A775" t="str">
            <v>14.10</v>
          </cell>
          <cell r="B775" t="str">
            <v>Alvenaria com bloco de concreto de vedação</v>
          </cell>
        </row>
        <row r="776">
          <cell r="A776" t="str">
            <v>14.10.101</v>
          </cell>
          <cell r="C776" t="str">
            <v>Alvenaria de bloco de concreto de vedação de 9 x 19 x 39 cm - classe C</v>
          </cell>
          <cell r="D776" t="str">
            <v>m²</v>
          </cell>
          <cell r="E776">
            <v>20.52</v>
          </cell>
          <cell r="F776">
            <v>24.12</v>
          </cell>
          <cell r="G776">
            <v>44.64</v>
          </cell>
        </row>
        <row r="777">
          <cell r="A777" t="str">
            <v>14.10.111</v>
          </cell>
          <cell r="C777" t="str">
            <v>Alvenaria de bloco de concreto de vedação de 14 x 19 x 39 cm - classe C</v>
          </cell>
          <cell r="D777" t="str">
            <v>m²</v>
          </cell>
          <cell r="E777">
            <v>25.18</v>
          </cell>
          <cell r="F777">
            <v>26.19</v>
          </cell>
          <cell r="G777">
            <v>51.37</v>
          </cell>
        </row>
        <row r="778">
          <cell r="A778" t="str">
            <v>14.10.121</v>
          </cell>
          <cell r="C778" t="str">
            <v>Alvenaria de bloco de concreto de vedação de 19 x 19 x 39 cm - classe C</v>
          </cell>
          <cell r="D778" t="str">
            <v>m²</v>
          </cell>
          <cell r="E778">
            <v>32.24</v>
          </cell>
          <cell r="F778">
            <v>26.78</v>
          </cell>
          <cell r="G778">
            <v>59.02</v>
          </cell>
        </row>
        <row r="779">
          <cell r="A779" t="str">
            <v>14.11</v>
          </cell>
          <cell r="B779" t="str">
            <v>Alvenaria com bloco de concreto estrutural</v>
          </cell>
        </row>
        <row r="780">
          <cell r="A780" t="str">
            <v>14.11.221</v>
          </cell>
          <cell r="C780" t="str">
            <v>Alvenaria de bloco de concreto estrutural 14 x 19 x 39 cm - classe B</v>
          </cell>
          <cell r="D780" t="str">
            <v>m²</v>
          </cell>
          <cell r="E780">
            <v>31.25</v>
          </cell>
          <cell r="F780">
            <v>29.47</v>
          </cell>
          <cell r="G780">
            <v>60.72</v>
          </cell>
        </row>
        <row r="781">
          <cell r="A781" t="str">
            <v>14.11.231</v>
          </cell>
          <cell r="C781" t="str">
            <v>Alvenaria de bloco de concreto estrutural 19 x 19 x 39 cm - classe B</v>
          </cell>
          <cell r="D781" t="str">
            <v>m²</v>
          </cell>
          <cell r="E781">
            <v>41.31</v>
          </cell>
          <cell r="F781">
            <v>30.21</v>
          </cell>
          <cell r="G781">
            <v>71.52</v>
          </cell>
        </row>
        <row r="782">
          <cell r="A782" t="str">
            <v>14.11.261</v>
          </cell>
          <cell r="C782" t="str">
            <v>Alvenaria de bloco de concreto estrutural 14 x 19 x 39 cm - classe A</v>
          </cell>
          <cell r="D782" t="str">
            <v>m²</v>
          </cell>
          <cell r="E782">
            <v>36.71</v>
          </cell>
          <cell r="F782">
            <v>39.01</v>
          </cell>
          <cell r="G782">
            <v>75.72</v>
          </cell>
        </row>
        <row r="783">
          <cell r="A783" t="str">
            <v>14.11.271</v>
          </cell>
          <cell r="C783" t="str">
            <v>Alvenaria de bloco de concreto estrutural 19 x 19 x 39 cm - classe A</v>
          </cell>
          <cell r="D783" t="str">
            <v>m²</v>
          </cell>
          <cell r="E783">
            <v>48.46</v>
          </cell>
          <cell r="F783">
            <v>41.58</v>
          </cell>
          <cell r="G783">
            <v>90.04</v>
          </cell>
        </row>
        <row r="784">
          <cell r="A784" t="str">
            <v>14.15</v>
          </cell>
          <cell r="B784" t="str">
            <v>Alvenaria de concreto celular ou sílico calcário</v>
          </cell>
        </row>
        <row r="785">
          <cell r="A785" t="str">
            <v>14.15.060</v>
          </cell>
          <cell r="C785" t="str">
            <v>Alvenaria em bloco de concreto celular autoclavado de 10 cm, uso revestido - classe C25</v>
          </cell>
          <cell r="D785" t="str">
            <v>m²</v>
          </cell>
          <cell r="E785">
            <v>56.18</v>
          </cell>
          <cell r="F785">
            <v>11.42</v>
          </cell>
          <cell r="G785">
            <v>67.599999999999994</v>
          </cell>
        </row>
        <row r="786">
          <cell r="A786" t="str">
            <v>14.15.100</v>
          </cell>
          <cell r="C786" t="str">
            <v>Alvenaria em bloco de concreto celular autoclavado de 12,5 cm, uso revestido - classe C25</v>
          </cell>
          <cell r="D786" t="str">
            <v>m²</v>
          </cell>
          <cell r="E786">
            <v>71.66</v>
          </cell>
          <cell r="F786">
            <v>11.72</v>
          </cell>
          <cell r="G786">
            <v>83.38</v>
          </cell>
        </row>
        <row r="787">
          <cell r="A787" t="str">
            <v>14.15.120</v>
          </cell>
          <cell r="C787" t="str">
            <v>Alvenaria em bloco de concreto celular autoclavado de 15 cm, uso revestido - classe C25</v>
          </cell>
          <cell r="D787" t="str">
            <v>m²</v>
          </cell>
          <cell r="E787">
            <v>85.04</v>
          </cell>
          <cell r="F787">
            <v>11.87</v>
          </cell>
          <cell r="G787">
            <v>96.91</v>
          </cell>
        </row>
        <row r="788">
          <cell r="A788" t="str">
            <v>14.15.140</v>
          </cell>
          <cell r="C788" t="str">
            <v>Alvenaria em bloco de concreto celular autoclavado de 20 cm, uso revestido - classe C25</v>
          </cell>
          <cell r="D788" t="str">
            <v>m²</v>
          </cell>
          <cell r="E788">
            <v>117.4</v>
          </cell>
          <cell r="F788">
            <v>12.31</v>
          </cell>
          <cell r="G788">
            <v>129.71</v>
          </cell>
        </row>
        <row r="789">
          <cell r="A789" t="str">
            <v>14.20</v>
          </cell>
          <cell r="B789" t="str">
            <v>Peças moldadas no local (vergas, pilaretes, etc.)</v>
          </cell>
        </row>
        <row r="790">
          <cell r="A790" t="str">
            <v>14.20.010</v>
          </cell>
          <cell r="C790" t="str">
            <v>Vergas, contravergas e pilaretes de concreto armado</v>
          </cell>
          <cell r="D790" t="str">
            <v>m³</v>
          </cell>
          <cell r="E790">
            <v>553.53</v>
          </cell>
          <cell r="F790">
            <v>622.54999999999995</v>
          </cell>
          <cell r="G790">
            <v>1176.08</v>
          </cell>
        </row>
        <row r="791">
          <cell r="A791" t="str">
            <v>14.20.020</v>
          </cell>
          <cell r="C791" t="str">
            <v>Cimalha em concreto com pingadeira</v>
          </cell>
          <cell r="D791" t="str">
            <v>m</v>
          </cell>
          <cell r="E791">
            <v>2.19</v>
          </cell>
          <cell r="F791">
            <v>5.64</v>
          </cell>
          <cell r="G791">
            <v>7.83</v>
          </cell>
        </row>
        <row r="792">
          <cell r="A792" t="str">
            <v>14.25</v>
          </cell>
          <cell r="B792" t="str">
            <v>Alvenaria e fechamento com vidro</v>
          </cell>
        </row>
        <row r="793">
          <cell r="A793" t="str">
            <v>14.25.040</v>
          </cell>
          <cell r="C793" t="str">
            <v>Alvenaria em bloco de vidro com armação</v>
          </cell>
          <cell r="D793" t="str">
            <v>m²</v>
          </cell>
          <cell r="E793">
            <v>426.68</v>
          </cell>
          <cell r="F793">
            <v>134.65</v>
          </cell>
          <cell r="G793">
            <v>561.33000000000004</v>
          </cell>
        </row>
        <row r="794">
          <cell r="A794" t="str">
            <v>14.28</v>
          </cell>
          <cell r="B794" t="str">
            <v>Elementos vazados (concreto, cerâmica e vidros)</v>
          </cell>
        </row>
        <row r="795">
          <cell r="A795" t="str">
            <v>14.28.030</v>
          </cell>
          <cell r="C795" t="str">
            <v>Elemento vazado em concreto, tipo quadriculado de 39 x 39 x 10 cm</v>
          </cell>
          <cell r="D795" t="str">
            <v>m²</v>
          </cell>
          <cell r="E795">
            <v>89.02</v>
          </cell>
          <cell r="F795">
            <v>49.15</v>
          </cell>
          <cell r="G795">
            <v>138.16999999999999</v>
          </cell>
        </row>
        <row r="796">
          <cell r="A796" t="str">
            <v>14.28.100</v>
          </cell>
          <cell r="C796" t="str">
            <v>Elemento vazado em vidro, tipo veneziana capelinha de 20 x 10 x 10 cm</v>
          </cell>
          <cell r="D796" t="str">
            <v>m²</v>
          </cell>
          <cell r="E796">
            <v>1033.17</v>
          </cell>
          <cell r="F796">
            <v>133.31</v>
          </cell>
          <cell r="G796">
            <v>1166.48</v>
          </cell>
        </row>
        <row r="797">
          <cell r="A797" t="str">
            <v>14.28.110</v>
          </cell>
          <cell r="C797" t="str">
            <v>Elemento vazado em concreto, tipo veneziana de 39 x 39 x 10 cm</v>
          </cell>
          <cell r="D797" t="str">
            <v>m²</v>
          </cell>
          <cell r="E797">
            <v>146.33000000000001</v>
          </cell>
          <cell r="F797">
            <v>49.16</v>
          </cell>
          <cell r="G797">
            <v>195.49</v>
          </cell>
        </row>
        <row r="798">
          <cell r="A798" t="str">
            <v>14.28.140</v>
          </cell>
          <cell r="C798" t="str">
            <v>Elemento vazado em vidro, tipo veneziana de 20 x 20 x 6 cm</v>
          </cell>
          <cell r="D798" t="str">
            <v>m²</v>
          </cell>
          <cell r="E798">
            <v>630.15</v>
          </cell>
          <cell r="F798">
            <v>88.52</v>
          </cell>
          <cell r="G798">
            <v>718.67</v>
          </cell>
        </row>
        <row r="799">
          <cell r="A799" t="str">
            <v>14.30</v>
          </cell>
          <cell r="B799" t="str">
            <v>Divisória e fechamento</v>
          </cell>
        </row>
        <row r="800">
          <cell r="A800" t="str">
            <v>14.30.010</v>
          </cell>
          <cell r="C800" t="str">
            <v>Divisória em placas de granito com espessura de 3 cm</v>
          </cell>
          <cell r="D800" t="str">
            <v>m²</v>
          </cell>
          <cell r="E800">
            <v>689.15</v>
          </cell>
          <cell r="F800">
            <v>57.32</v>
          </cell>
          <cell r="G800">
            <v>746.47</v>
          </cell>
        </row>
        <row r="801">
          <cell r="A801" t="str">
            <v>14.30.020</v>
          </cell>
          <cell r="C801" t="str">
            <v>Divisória em placas de granilite com espessura de 3 cm</v>
          </cell>
          <cell r="D801" t="str">
            <v>m²</v>
          </cell>
          <cell r="E801">
            <v>178.47</v>
          </cell>
          <cell r="F801">
            <v>0</v>
          </cell>
          <cell r="G801">
            <v>178.47</v>
          </cell>
        </row>
        <row r="802">
          <cell r="A802" t="str">
            <v>14.30.040</v>
          </cell>
          <cell r="C802" t="str">
            <v>Divisória em placas de ardósia com espessura de 2 cm</v>
          </cell>
          <cell r="D802" t="str">
            <v>m²</v>
          </cell>
          <cell r="E802">
            <v>225.65</v>
          </cell>
          <cell r="F802">
            <v>114.65</v>
          </cell>
          <cell r="G802">
            <v>340.3</v>
          </cell>
        </row>
        <row r="803">
          <cell r="A803" t="str">
            <v>14.30.070</v>
          </cell>
          <cell r="C803" t="str">
            <v>Divisória sanitária em painel laminado melamínico estrutural com perfis em alumínio, inclusive ferragem completa para vão de porta</v>
          </cell>
          <cell r="D803" t="str">
            <v>m²</v>
          </cell>
          <cell r="E803">
            <v>475.4</v>
          </cell>
          <cell r="F803">
            <v>0</v>
          </cell>
          <cell r="G803">
            <v>475.4</v>
          </cell>
        </row>
        <row r="804">
          <cell r="A804" t="str">
            <v>14.30.080</v>
          </cell>
          <cell r="C804" t="str">
            <v>Divisão para mictório em placas de mármore branco, com espessura de 3 cm</v>
          </cell>
          <cell r="D804" t="str">
            <v>m²</v>
          </cell>
          <cell r="E804">
            <v>801.83</v>
          </cell>
          <cell r="F804">
            <v>57.32</v>
          </cell>
          <cell r="G804">
            <v>859.15</v>
          </cell>
        </row>
        <row r="805">
          <cell r="A805" t="str">
            <v>14.30.110</v>
          </cell>
          <cell r="C805" t="str">
            <v>Divisória cega tipo naval, acabamento em laminado fenólico melamínico, com espessura de 3,5 cm</v>
          </cell>
          <cell r="D805" t="str">
            <v>m²</v>
          </cell>
          <cell r="E805">
            <v>84.77</v>
          </cell>
          <cell r="F805">
            <v>0</v>
          </cell>
          <cell r="G805">
            <v>84.77</v>
          </cell>
        </row>
        <row r="806">
          <cell r="A806" t="str">
            <v>14.30.160</v>
          </cell>
          <cell r="C806" t="str">
            <v>Divisória em placas de gesso acartonado, resistência ao fogo 60 minutos, espessura 120/90mm - 1RF / 1RF LM</v>
          </cell>
          <cell r="D806" t="str">
            <v>m²</v>
          </cell>
          <cell r="E806">
            <v>115.25</v>
          </cell>
          <cell r="F806">
            <v>0</v>
          </cell>
          <cell r="G806">
            <v>115.25</v>
          </cell>
        </row>
        <row r="807">
          <cell r="A807" t="str">
            <v>14.30.190</v>
          </cell>
          <cell r="C807" t="str">
            <v>Divisória cega tipo naval com miolo mineral, acabamento em laminado melamínico, com espessura de 3,5 cm</v>
          </cell>
          <cell r="D807" t="str">
            <v>m²</v>
          </cell>
          <cell r="E807">
            <v>127.4</v>
          </cell>
          <cell r="F807">
            <v>0</v>
          </cell>
          <cell r="G807">
            <v>127.4</v>
          </cell>
        </row>
        <row r="808">
          <cell r="A808" t="str">
            <v>14.30.230</v>
          </cell>
          <cell r="C808" t="str">
            <v>Divisória painel/vidro/vidro tipo naval, acabamento em laminado fenólico melamínico, com espessura de 3,5 cm</v>
          </cell>
          <cell r="D808" t="str">
            <v>m²</v>
          </cell>
          <cell r="E808">
            <v>115.47</v>
          </cell>
          <cell r="F808">
            <v>0</v>
          </cell>
          <cell r="G808">
            <v>115.47</v>
          </cell>
        </row>
        <row r="809">
          <cell r="A809" t="str">
            <v>14.30.260</v>
          </cell>
          <cell r="C809" t="str">
            <v>Divisória em placas de gesso acartonado, resistência ao fogo 30 minutos, espessura 73/48mm - 1ST / 1ST</v>
          </cell>
          <cell r="D809" t="str">
            <v>m²</v>
          </cell>
          <cell r="E809">
            <v>109.21</v>
          </cell>
          <cell r="F809">
            <v>0</v>
          </cell>
          <cell r="G809">
            <v>109.21</v>
          </cell>
        </row>
        <row r="810">
          <cell r="A810" t="str">
            <v>14.30.270</v>
          </cell>
          <cell r="C810" t="str">
            <v>Divisória em placas de gesso acartonado, resistência ao fogo 30 minutos, espessura 73/48mm - 1ST / 1ST LM</v>
          </cell>
          <cell r="D810" t="str">
            <v>m²</v>
          </cell>
          <cell r="E810">
            <v>99.74</v>
          </cell>
          <cell r="F810">
            <v>0</v>
          </cell>
          <cell r="G810">
            <v>99.74</v>
          </cell>
        </row>
        <row r="811">
          <cell r="A811" t="str">
            <v>14.30.300</v>
          </cell>
          <cell r="C811" t="str">
            <v>Divisória em placas de gesso acartonado, resistência ao fogo 30 minutos, espessura 100/70mm - 1ST / 1ST LM</v>
          </cell>
          <cell r="D811" t="str">
            <v>m²</v>
          </cell>
          <cell r="E811">
            <v>108.56</v>
          </cell>
          <cell r="F811">
            <v>0</v>
          </cell>
          <cell r="G811">
            <v>108.56</v>
          </cell>
        </row>
        <row r="812">
          <cell r="A812" t="str">
            <v>14.30.310</v>
          </cell>
          <cell r="C812" t="str">
            <v>Divisória em placas de gesso acartonado, resistência ao fogo 30 minutos, espessura 100/70mm - 1ST / 1ST</v>
          </cell>
          <cell r="D812" t="str">
            <v>m²</v>
          </cell>
          <cell r="E812">
            <v>100.01</v>
          </cell>
          <cell r="F812">
            <v>0</v>
          </cell>
          <cell r="G812">
            <v>100.01</v>
          </cell>
        </row>
        <row r="813">
          <cell r="A813" t="str">
            <v>14.30.410</v>
          </cell>
          <cell r="C813" t="str">
            <v>Divisória em placas de gesso acartonado, resistência ao fogo 30 minutos, espessura 100/70mm - 1RU / 1RU</v>
          </cell>
          <cell r="D813" t="str">
            <v>m²</v>
          </cell>
          <cell r="E813">
            <v>165.27</v>
          </cell>
          <cell r="F813">
            <v>0</v>
          </cell>
          <cell r="G813">
            <v>165.27</v>
          </cell>
        </row>
        <row r="814">
          <cell r="A814" t="str">
            <v>14.30.440</v>
          </cell>
          <cell r="C814" t="str">
            <v>Divisória em placas duplas de gesso acartonado, resistência ao fogo 60 minutos, espessura 120/70mm - 2ST / 2ST LM</v>
          </cell>
          <cell r="D814" t="str">
            <v>m²</v>
          </cell>
          <cell r="E814">
            <v>146.72</v>
          </cell>
          <cell r="F814">
            <v>0</v>
          </cell>
          <cell r="G814">
            <v>146.72</v>
          </cell>
        </row>
        <row r="815">
          <cell r="A815" t="str">
            <v>14.30.841</v>
          </cell>
          <cell r="C815" t="str">
            <v>Divisória cega tipo piso/teto em laminado melamínico de baixa pressão, com coluna estrutural em alumínio extrudado</v>
          </cell>
          <cell r="D815" t="str">
            <v>m²</v>
          </cell>
          <cell r="E815">
            <v>545.38</v>
          </cell>
          <cell r="F815">
            <v>0</v>
          </cell>
          <cell r="G815">
            <v>545.38</v>
          </cell>
        </row>
        <row r="816">
          <cell r="A816" t="str">
            <v>14.30.842</v>
          </cell>
          <cell r="C816" t="str">
            <v>Divisória tipo piso/teto em vidro temperado simples, com coluna estrutural em alumínio extrudado</v>
          </cell>
          <cell r="D816" t="str">
            <v>m²</v>
          </cell>
          <cell r="E816">
            <v>788.63</v>
          </cell>
          <cell r="F816">
            <v>0</v>
          </cell>
          <cell r="G816">
            <v>788.63</v>
          </cell>
        </row>
        <row r="817">
          <cell r="A817" t="str">
            <v>14.30.843</v>
          </cell>
          <cell r="C817" t="str">
            <v>Divisória tipo piso/teto em vidro temperado duplo e micro persianas, com coluna estrutural em alumínio extrudado</v>
          </cell>
          <cell r="D817" t="str">
            <v>m²</v>
          </cell>
          <cell r="E817">
            <v>1201.5999999999999</v>
          </cell>
          <cell r="F817">
            <v>0</v>
          </cell>
          <cell r="G817">
            <v>1201.5999999999999</v>
          </cell>
        </row>
        <row r="818">
          <cell r="A818" t="str">
            <v>14.30.844</v>
          </cell>
          <cell r="C818" t="str">
            <v>Porta cega simples com bandeira cega em laminado melamínico de baixa pressão para divisórias modulares, com batentes em alumínio extrudado</v>
          </cell>
          <cell r="D818" t="str">
            <v>un</v>
          </cell>
          <cell r="E818">
            <v>1943.76</v>
          </cell>
          <cell r="F818">
            <v>0</v>
          </cell>
          <cell r="G818">
            <v>1943.76</v>
          </cell>
        </row>
        <row r="819">
          <cell r="A819" t="str">
            <v>14.30.860</v>
          </cell>
          <cell r="C819" t="str">
            <v>Divisória em placas de granilite com espessura de 4 cm</v>
          </cell>
          <cell r="D819" t="str">
            <v>m²</v>
          </cell>
          <cell r="E819">
            <v>202.31</v>
          </cell>
          <cell r="F819">
            <v>53.19</v>
          </cell>
          <cell r="G819">
            <v>255.5</v>
          </cell>
        </row>
        <row r="820">
          <cell r="A820" t="str">
            <v>14.30.870</v>
          </cell>
          <cell r="C820" t="str">
            <v>Divisória em placas duplas de gesso acartonado, resistência ao fogo 120 minutos, espessura 130/70mm - 2RF / 2RF</v>
          </cell>
          <cell r="D820" t="str">
            <v>m²</v>
          </cell>
          <cell r="E820">
            <v>182.87</v>
          </cell>
          <cell r="F820">
            <v>0</v>
          </cell>
          <cell r="G820">
            <v>182.87</v>
          </cell>
        </row>
        <row r="821">
          <cell r="A821" t="str">
            <v>14.30.880</v>
          </cell>
          <cell r="C821" t="str">
            <v>Divisória em placas duplas de gesso acartonado, resistência ao fogo 60 minutos, espessura 120/70mm - 2ST / 2RU</v>
          </cell>
          <cell r="D821" t="str">
            <v>m²</v>
          </cell>
          <cell r="E821">
            <v>156.97</v>
          </cell>
          <cell r="F821">
            <v>0</v>
          </cell>
          <cell r="G821">
            <v>156.97</v>
          </cell>
        </row>
        <row r="822">
          <cell r="A822" t="str">
            <v>14.30.890</v>
          </cell>
          <cell r="C822" t="str">
            <v>Divisória em placas duplas de gesso acartonado, resistência ao fogo 60 minutos, espessura 120/70mm - 2RU / 2RU</v>
          </cell>
          <cell r="D822" t="str">
            <v>m²</v>
          </cell>
          <cell r="E822">
            <v>162.76</v>
          </cell>
          <cell r="F822">
            <v>0</v>
          </cell>
          <cell r="G822">
            <v>162.76</v>
          </cell>
        </row>
        <row r="823">
          <cell r="A823" t="str">
            <v>14.30.900</v>
          </cell>
          <cell r="C823" t="str">
            <v>Divisória em placas duplas de gesso acartonado, resistência ao fogo 60 minutos, espessura 98/48mm - 2ST / 2ST LM</v>
          </cell>
          <cell r="D823" t="str">
            <v>m²</v>
          </cell>
          <cell r="E823">
            <v>171.21</v>
          </cell>
          <cell r="F823">
            <v>0</v>
          </cell>
          <cell r="G823">
            <v>171.21</v>
          </cell>
        </row>
        <row r="824">
          <cell r="A824" t="str">
            <v>14.30.910</v>
          </cell>
          <cell r="C824" t="str">
            <v>Divisória em placas duplas de gesso acartonado, resistência ao fogo 60 minutos, espessura 98/48mm - 2RU / 2RU LM</v>
          </cell>
          <cell r="D824" t="str">
            <v>m²</v>
          </cell>
          <cell r="E824">
            <v>185.41</v>
          </cell>
          <cell r="F824">
            <v>0</v>
          </cell>
          <cell r="G824">
            <v>185.41</v>
          </cell>
        </row>
        <row r="825">
          <cell r="A825" t="str">
            <v>14.30.920</v>
          </cell>
          <cell r="C825" t="str">
            <v>Divisória em placas duplas de gesso acartonado, resistência ao fogo 60 minutos, espessura 98/48mm - 2ST / 2RU LM</v>
          </cell>
          <cell r="D825" t="str">
            <v>m²</v>
          </cell>
          <cell r="E825">
            <v>151.76</v>
          </cell>
          <cell r="F825">
            <v>0</v>
          </cell>
          <cell r="G825">
            <v>151.76</v>
          </cell>
        </row>
        <row r="826">
          <cell r="A826" t="str">
            <v>14.31</v>
          </cell>
          <cell r="B826" t="str">
            <v>Divisória e fechamento.</v>
          </cell>
        </row>
        <row r="827">
          <cell r="A827" t="str">
            <v>14.31.030</v>
          </cell>
          <cell r="C827" t="str">
            <v>Fechamento em placa cimentícia com espessura de 12 mm</v>
          </cell>
          <cell r="D827" t="str">
            <v>m²</v>
          </cell>
          <cell r="E827">
            <v>56.4</v>
          </cell>
          <cell r="F827">
            <v>95.25</v>
          </cell>
          <cell r="G827">
            <v>151.65</v>
          </cell>
        </row>
        <row r="828">
          <cell r="A828" t="str">
            <v>14.40</v>
          </cell>
          <cell r="B828" t="str">
            <v>Reparos, conservações e complementos - GRUPO 14</v>
          </cell>
        </row>
        <row r="829">
          <cell r="A829" t="str">
            <v>14.40.040</v>
          </cell>
          <cell r="C829" t="str">
            <v>Recolocação de divisórias em chapas com montantes metálicos</v>
          </cell>
          <cell r="D829" t="str">
            <v>m²</v>
          </cell>
          <cell r="E829">
            <v>0</v>
          </cell>
          <cell r="F829">
            <v>32.92</v>
          </cell>
          <cell r="G829">
            <v>32.92</v>
          </cell>
        </row>
        <row r="830">
          <cell r="A830" t="str">
            <v>14.40.060</v>
          </cell>
          <cell r="C830" t="str">
            <v>Tela galvanizada para fixação de alvenaria com dimensão de 6x50cm</v>
          </cell>
          <cell r="D830" t="str">
            <v>un</v>
          </cell>
          <cell r="E830">
            <v>1.04</v>
          </cell>
          <cell r="F830">
            <v>4.5199999999999996</v>
          </cell>
          <cell r="G830">
            <v>5.56</v>
          </cell>
        </row>
        <row r="831">
          <cell r="A831" t="str">
            <v>14.40.070</v>
          </cell>
          <cell r="C831" t="str">
            <v>Tela galvanizada para fixação de alvenaria com dimensão de 7,5x50cm</v>
          </cell>
          <cell r="D831" t="str">
            <v>un</v>
          </cell>
          <cell r="E831">
            <v>1.33</v>
          </cell>
          <cell r="F831">
            <v>4.5199999999999996</v>
          </cell>
          <cell r="G831">
            <v>5.85</v>
          </cell>
        </row>
        <row r="832">
          <cell r="A832" t="str">
            <v>14.40.080</v>
          </cell>
          <cell r="C832" t="str">
            <v>Tela galvanizada para fixação de alvenaria com dimensão de 10,5x50cm</v>
          </cell>
          <cell r="D832" t="str">
            <v>un</v>
          </cell>
          <cell r="E832">
            <v>1.64</v>
          </cell>
          <cell r="F832">
            <v>4.5199999999999996</v>
          </cell>
          <cell r="G832">
            <v>6.16</v>
          </cell>
        </row>
        <row r="833">
          <cell r="A833" t="str">
            <v>14.40.090</v>
          </cell>
          <cell r="C833" t="str">
            <v>Tela galvanizada para fixação de alvenaria com dimensão de 12x50cm</v>
          </cell>
          <cell r="D833" t="str">
            <v>un</v>
          </cell>
          <cell r="E833">
            <v>1.76</v>
          </cell>
          <cell r="F833">
            <v>4.5199999999999996</v>
          </cell>
          <cell r="G833">
            <v>6.28</v>
          </cell>
        </row>
        <row r="834">
          <cell r="A834" t="str">
            <v>14.40.100</v>
          </cell>
          <cell r="C834" t="str">
            <v>Tela galvanizada para fixação de alvenaria com dimensão de 17x50cm</v>
          </cell>
          <cell r="D834" t="str">
            <v>un</v>
          </cell>
          <cell r="E834">
            <v>2.39</v>
          </cell>
          <cell r="F834">
            <v>4.5199999999999996</v>
          </cell>
          <cell r="G834">
            <v>6.91</v>
          </cell>
        </row>
        <row r="835">
          <cell r="A835" t="str">
            <v>15</v>
          </cell>
          <cell r="B835" t="str">
            <v>ESTRUTURA EM MADEIRA, FERRO, ALUMÍNIO E CONCRETO</v>
          </cell>
        </row>
        <row r="836">
          <cell r="A836" t="str">
            <v>15.01</v>
          </cell>
          <cell r="B836" t="str">
            <v>Estrutura em madeira para cobertura</v>
          </cell>
        </row>
        <row r="837">
          <cell r="A837" t="str">
            <v>15.01.010</v>
          </cell>
          <cell r="C837" t="str">
            <v>Estrutura de madeira tesourada para telha de barro - vãos até 7,00 m</v>
          </cell>
          <cell r="D837" t="str">
            <v>m²</v>
          </cell>
          <cell r="E837">
            <v>56.43</v>
          </cell>
          <cell r="F837">
            <v>41.16</v>
          </cell>
          <cell r="G837">
            <v>97.59</v>
          </cell>
        </row>
        <row r="838">
          <cell r="A838" t="str">
            <v>15.01.020</v>
          </cell>
          <cell r="C838" t="str">
            <v>Estrutura de madeira tesourada para telha de barro - vãos de 7,01 a 10,00 m</v>
          </cell>
          <cell r="D838" t="str">
            <v>m²</v>
          </cell>
          <cell r="E838">
            <v>60.54</v>
          </cell>
          <cell r="F838">
            <v>42.8</v>
          </cell>
          <cell r="G838">
            <v>103.34</v>
          </cell>
        </row>
        <row r="839">
          <cell r="A839" t="str">
            <v>15.01.030</v>
          </cell>
          <cell r="C839" t="str">
            <v>Estrutura de madeira tesourada para telha de barro - vãos de 10,01 a 13,00 m</v>
          </cell>
          <cell r="D839" t="str">
            <v>m²</v>
          </cell>
          <cell r="E839">
            <v>64.650000000000006</v>
          </cell>
          <cell r="F839">
            <v>44.45</v>
          </cell>
          <cell r="G839">
            <v>109.1</v>
          </cell>
        </row>
        <row r="840">
          <cell r="A840" t="str">
            <v>15.01.040</v>
          </cell>
          <cell r="C840" t="str">
            <v>Estrutura de madeira tesourada para telha de barro - vãos de 13,01 a 18,00 m</v>
          </cell>
          <cell r="D840" t="str">
            <v>m²</v>
          </cell>
          <cell r="E840">
            <v>70.930000000000007</v>
          </cell>
          <cell r="F840">
            <v>47.75</v>
          </cell>
          <cell r="G840">
            <v>118.68</v>
          </cell>
        </row>
        <row r="841">
          <cell r="A841" t="str">
            <v>15.01.110</v>
          </cell>
          <cell r="C841" t="str">
            <v>Estrutura de madeira tesourada para telha perfil ondulado - vãos até 7,00 m</v>
          </cell>
          <cell r="D841" t="str">
            <v>m²</v>
          </cell>
          <cell r="E841">
            <v>38.78</v>
          </cell>
          <cell r="F841">
            <v>31.28</v>
          </cell>
          <cell r="G841">
            <v>70.06</v>
          </cell>
        </row>
        <row r="842">
          <cell r="A842" t="str">
            <v>15.01.120</v>
          </cell>
          <cell r="C842" t="str">
            <v>Estrutura de madeira tesourada para telha perfil ondulado - vãos 7,01 a 10,00 m</v>
          </cell>
          <cell r="D842" t="str">
            <v>m²</v>
          </cell>
          <cell r="E842">
            <v>42.88</v>
          </cell>
          <cell r="F842">
            <v>32.92</v>
          </cell>
          <cell r="G842">
            <v>75.8</v>
          </cell>
        </row>
        <row r="843">
          <cell r="A843" t="str">
            <v>15.01.130</v>
          </cell>
          <cell r="C843" t="str">
            <v>Estrutura de madeira tesourada para telha perfil ondulado - vãos 10,01 a 13,00 m</v>
          </cell>
          <cell r="D843" t="str">
            <v>m²</v>
          </cell>
          <cell r="E843">
            <v>47</v>
          </cell>
          <cell r="F843">
            <v>34.58</v>
          </cell>
          <cell r="G843">
            <v>81.58</v>
          </cell>
        </row>
        <row r="844">
          <cell r="A844" t="str">
            <v>15.01.140</v>
          </cell>
          <cell r="C844" t="str">
            <v>Estrutura de madeira tesourada para telha perfil ondulado - vãos 13,01 a 18,00 m</v>
          </cell>
          <cell r="D844" t="str">
            <v>m²</v>
          </cell>
          <cell r="E844">
            <v>51.33</v>
          </cell>
          <cell r="F844">
            <v>37.869999999999997</v>
          </cell>
          <cell r="G844">
            <v>89.2</v>
          </cell>
        </row>
        <row r="845">
          <cell r="A845" t="str">
            <v>15.01.210</v>
          </cell>
          <cell r="C845" t="str">
            <v>Estrutura pontaletada para telhas de barro</v>
          </cell>
          <cell r="D845" t="str">
            <v>m²</v>
          </cell>
          <cell r="E845">
            <v>42.81</v>
          </cell>
          <cell r="F845">
            <v>39.5</v>
          </cell>
          <cell r="G845">
            <v>82.31</v>
          </cell>
        </row>
        <row r="846">
          <cell r="A846" t="str">
            <v>15.01.220</v>
          </cell>
          <cell r="C846" t="str">
            <v>Estrutura pontaletada para telhas onduladas</v>
          </cell>
          <cell r="D846" t="str">
            <v>m²</v>
          </cell>
          <cell r="E846">
            <v>32.090000000000003</v>
          </cell>
          <cell r="F846">
            <v>29.63</v>
          </cell>
          <cell r="G846">
            <v>61.72</v>
          </cell>
        </row>
        <row r="847">
          <cell r="A847" t="str">
            <v>15.01.310</v>
          </cell>
          <cell r="C847" t="str">
            <v>Estrutura em terças para telhas de barro</v>
          </cell>
          <cell r="D847" t="str">
            <v>m²</v>
          </cell>
          <cell r="E847">
            <v>39.36</v>
          </cell>
          <cell r="F847">
            <v>21.41</v>
          </cell>
          <cell r="G847">
            <v>60.77</v>
          </cell>
        </row>
        <row r="848">
          <cell r="A848" t="str">
            <v>15.01.320</v>
          </cell>
          <cell r="C848" t="str">
            <v>Estrutura em terças para telhas perfil e material qualquer, exceto barro</v>
          </cell>
          <cell r="D848" t="str">
            <v>m²</v>
          </cell>
          <cell r="E848">
            <v>12.08</v>
          </cell>
          <cell r="F848">
            <v>4.21</v>
          </cell>
          <cell r="G848">
            <v>16.29</v>
          </cell>
        </row>
        <row r="849">
          <cell r="A849" t="str">
            <v>15.01.330</v>
          </cell>
          <cell r="C849" t="str">
            <v>Estrutura em terças para telhas perfil trapezoidal</v>
          </cell>
          <cell r="D849" t="str">
            <v>m²</v>
          </cell>
          <cell r="E849">
            <v>7.61</v>
          </cell>
          <cell r="F849">
            <v>4.21</v>
          </cell>
          <cell r="G849">
            <v>11.82</v>
          </cell>
        </row>
        <row r="850">
          <cell r="A850" t="str">
            <v>15.03</v>
          </cell>
          <cell r="B850" t="str">
            <v>Estrutura em aço</v>
          </cell>
        </row>
        <row r="851">
          <cell r="A851" t="str">
            <v>15.03.030</v>
          </cell>
          <cell r="C851" t="str">
            <v>Fornecimento e montagem de estrutura em aço ASTM-A36, sem pintura</v>
          </cell>
          <cell r="D851" t="str">
            <v>kg</v>
          </cell>
          <cell r="E851">
            <v>13.88</v>
          </cell>
          <cell r="F851">
            <v>0</v>
          </cell>
          <cell r="G851">
            <v>13.88</v>
          </cell>
        </row>
        <row r="852">
          <cell r="A852" t="str">
            <v>15.03.090</v>
          </cell>
          <cell r="C852" t="str">
            <v>Montagem de estrutura metálica em aço, sem pintura</v>
          </cell>
          <cell r="D852" t="str">
            <v>kg</v>
          </cell>
          <cell r="E852">
            <v>0</v>
          </cell>
          <cell r="F852">
            <v>4.24</v>
          </cell>
          <cell r="G852">
            <v>4.24</v>
          </cell>
        </row>
        <row r="853">
          <cell r="A853" t="str">
            <v>15.03.110</v>
          </cell>
          <cell r="C853" t="str">
            <v>Fornecimento e montagem de estrutura em aço patinável, sem pintura</v>
          </cell>
          <cell r="D853" t="str">
            <v>kg</v>
          </cell>
          <cell r="E853">
            <v>16.059999999999999</v>
          </cell>
          <cell r="F853">
            <v>0</v>
          </cell>
          <cell r="G853">
            <v>16.059999999999999</v>
          </cell>
        </row>
        <row r="854">
          <cell r="A854" t="str">
            <v>15.03.131</v>
          </cell>
          <cell r="C854" t="str">
            <v>Fornecimento e montagem de estrutura em aço ASTM-A572 Grau 50, sem pintura</v>
          </cell>
          <cell r="D854" t="str">
            <v>kg</v>
          </cell>
          <cell r="E854">
            <v>21.69</v>
          </cell>
          <cell r="F854">
            <v>0</v>
          </cell>
          <cell r="G854">
            <v>21.69</v>
          </cell>
        </row>
        <row r="855">
          <cell r="A855" t="str">
            <v>15.03.140</v>
          </cell>
          <cell r="C855" t="str">
            <v>Fornecimento e montagem de estrutura tubular em aço ASTM-A572 Grau 50, sem pintura</v>
          </cell>
          <cell r="D855" t="str">
            <v>kg</v>
          </cell>
          <cell r="E855">
            <v>21.24</v>
          </cell>
          <cell r="F855">
            <v>0</v>
          </cell>
          <cell r="G855">
            <v>21.24</v>
          </cell>
        </row>
        <row r="856">
          <cell r="A856" t="str">
            <v>15.03.150</v>
          </cell>
          <cell r="C856" t="str">
            <v>Fornecimento e montagem de estrutura metálica em perfil metalon, sem pintura</v>
          </cell>
          <cell r="D856" t="str">
            <v>kg</v>
          </cell>
          <cell r="E856">
            <v>7.02</v>
          </cell>
          <cell r="F856">
            <v>4.24</v>
          </cell>
          <cell r="G856">
            <v>11.26</v>
          </cell>
        </row>
        <row r="857">
          <cell r="A857" t="str">
            <v>15.05</v>
          </cell>
          <cell r="B857" t="str">
            <v>Estrutura pré-fabricada de concreto</v>
          </cell>
        </row>
        <row r="858">
          <cell r="A858" t="str">
            <v>15.05.290</v>
          </cell>
          <cell r="C858" t="str">
            <v>Placas, vigas e pilares em concreto armado pré-moldado - fck= 40 MPa</v>
          </cell>
          <cell r="D858" t="str">
            <v>m³</v>
          </cell>
          <cell r="E858">
            <v>1513.13</v>
          </cell>
          <cell r="F858">
            <v>631.65</v>
          </cell>
          <cell r="G858">
            <v>2144.7800000000002</v>
          </cell>
        </row>
        <row r="859">
          <cell r="A859" t="str">
            <v>15.05.300</v>
          </cell>
          <cell r="C859" t="str">
            <v>Mobiliário em concreto armado pré-moldado - fck= 40 MPa</v>
          </cell>
          <cell r="D859" t="str">
            <v>m³</v>
          </cell>
          <cell r="E859">
            <v>1475.38</v>
          </cell>
          <cell r="F859">
            <v>697.09</v>
          </cell>
          <cell r="G859">
            <v>2172.4699999999998</v>
          </cell>
        </row>
        <row r="860">
          <cell r="A860" t="str">
            <v>15.05.520</v>
          </cell>
          <cell r="C860" t="str">
            <v>Placas, vigas e pilares em concreto armado pré-moldado - fck= 35 MPa</v>
          </cell>
          <cell r="D860" t="str">
            <v>m³</v>
          </cell>
          <cell r="E860">
            <v>1339.04</v>
          </cell>
          <cell r="F860">
            <v>600.42999999999995</v>
          </cell>
          <cell r="G860">
            <v>1939.47</v>
          </cell>
        </row>
        <row r="861">
          <cell r="A861" t="str">
            <v>15.05.530</v>
          </cell>
          <cell r="C861" t="str">
            <v>Placas, vigas e pilares em concreto armado pré-moldado - fck= 25 MPa</v>
          </cell>
          <cell r="D861" t="str">
            <v>m³</v>
          </cell>
          <cell r="E861">
            <v>1191.46</v>
          </cell>
          <cell r="F861">
            <v>594.34</v>
          </cell>
          <cell r="G861">
            <v>1785.8</v>
          </cell>
        </row>
        <row r="862">
          <cell r="A862" t="str">
            <v>15.05.540</v>
          </cell>
          <cell r="C862" t="str">
            <v>Mobiliário em concreto armado pré-moldado - fck= 25 MPa</v>
          </cell>
          <cell r="D862" t="str">
            <v>m³</v>
          </cell>
          <cell r="E862">
            <v>1316.51</v>
          </cell>
          <cell r="F862">
            <v>636.96</v>
          </cell>
          <cell r="G862">
            <v>1953.47</v>
          </cell>
        </row>
        <row r="863">
          <cell r="A863" t="str">
            <v>15.20</v>
          </cell>
          <cell r="B863" t="str">
            <v>Reparos, conservações e complementos - GRUPO 15</v>
          </cell>
        </row>
        <row r="864">
          <cell r="A864" t="str">
            <v>15.20.020</v>
          </cell>
          <cell r="C864" t="str">
            <v>Fornecimento de peças diversas para estrutura em madeira</v>
          </cell>
          <cell r="D864" t="str">
            <v>m³</v>
          </cell>
          <cell r="E864">
            <v>1968.12</v>
          </cell>
          <cell r="F864">
            <v>987.6</v>
          </cell>
          <cell r="G864">
            <v>2955.72</v>
          </cell>
        </row>
        <row r="865">
          <cell r="A865" t="str">
            <v>15.20.040</v>
          </cell>
          <cell r="C865" t="str">
            <v>Recolocação de peças lineares em madeira com seção até 60 cm²</v>
          </cell>
          <cell r="D865" t="str">
            <v>m</v>
          </cell>
          <cell r="E865">
            <v>0.08</v>
          </cell>
          <cell r="F865">
            <v>4.6100000000000003</v>
          </cell>
          <cell r="G865">
            <v>4.6900000000000004</v>
          </cell>
        </row>
        <row r="866">
          <cell r="A866" t="str">
            <v>15.20.060</v>
          </cell>
          <cell r="C866" t="str">
            <v>Recolocação de peças lineares em madeira com seção superior a 60 cm²</v>
          </cell>
          <cell r="D866" t="str">
            <v>m</v>
          </cell>
          <cell r="E866">
            <v>0.21</v>
          </cell>
          <cell r="F866">
            <v>12.18</v>
          </cell>
          <cell r="G866">
            <v>12.39</v>
          </cell>
        </row>
        <row r="867">
          <cell r="A867" t="str">
            <v>16</v>
          </cell>
          <cell r="B867" t="str">
            <v>TELHAMENTO</v>
          </cell>
        </row>
        <row r="868">
          <cell r="A868" t="str">
            <v>16.02</v>
          </cell>
          <cell r="B868" t="str">
            <v>Telhamento em barro</v>
          </cell>
        </row>
        <row r="869">
          <cell r="A869" t="str">
            <v>16.02.010</v>
          </cell>
          <cell r="C869" t="str">
            <v>Telha de barro tipo italiana</v>
          </cell>
          <cell r="D869" t="str">
            <v>m²</v>
          </cell>
          <cell r="E869">
            <v>20.48</v>
          </cell>
          <cell r="F869">
            <v>23.89</v>
          </cell>
          <cell r="G869">
            <v>44.37</v>
          </cell>
        </row>
        <row r="870">
          <cell r="A870" t="str">
            <v>16.02.020</v>
          </cell>
          <cell r="C870" t="str">
            <v>Telha de barro tipo francesa</v>
          </cell>
          <cell r="D870" t="str">
            <v>m²</v>
          </cell>
          <cell r="E870">
            <v>31.36</v>
          </cell>
          <cell r="F870">
            <v>23.89</v>
          </cell>
          <cell r="G870">
            <v>55.25</v>
          </cell>
        </row>
        <row r="871">
          <cell r="A871" t="str">
            <v>16.02.030</v>
          </cell>
          <cell r="C871" t="str">
            <v>Telha de barro tipo romana</v>
          </cell>
          <cell r="D871" t="str">
            <v>m²</v>
          </cell>
          <cell r="E871">
            <v>19.36</v>
          </cell>
          <cell r="F871">
            <v>23.89</v>
          </cell>
          <cell r="G871">
            <v>43.25</v>
          </cell>
        </row>
        <row r="872">
          <cell r="A872" t="str">
            <v>16.02.045</v>
          </cell>
          <cell r="C872" t="str">
            <v>Telha de barro colonial/paulista</v>
          </cell>
          <cell r="D872" t="str">
            <v>m²</v>
          </cell>
          <cell r="E872">
            <v>49.95</v>
          </cell>
          <cell r="F872">
            <v>35.840000000000003</v>
          </cell>
          <cell r="G872">
            <v>85.79</v>
          </cell>
        </row>
        <row r="873">
          <cell r="A873" t="str">
            <v>16.02.060</v>
          </cell>
          <cell r="C873" t="str">
            <v>Telha de barro tipo plan</v>
          </cell>
          <cell r="D873" t="str">
            <v>m²</v>
          </cell>
          <cell r="E873">
            <v>54.54</v>
          </cell>
          <cell r="F873">
            <v>35.840000000000003</v>
          </cell>
          <cell r="G873">
            <v>90.38</v>
          </cell>
        </row>
        <row r="874">
          <cell r="A874" t="str">
            <v>16.02.120</v>
          </cell>
          <cell r="C874" t="str">
            <v>Emboçamento de beiral em telhas de barro</v>
          </cell>
          <cell r="D874" t="str">
            <v>m</v>
          </cell>
          <cell r="E874">
            <v>0.55000000000000004</v>
          </cell>
          <cell r="F874">
            <v>10.54</v>
          </cell>
          <cell r="G874">
            <v>11.09</v>
          </cell>
        </row>
        <row r="875">
          <cell r="A875" t="str">
            <v>16.02.230</v>
          </cell>
          <cell r="C875" t="str">
            <v>Cumeeira de barro emboçado tipos: plan, romana, italiana, francesa e paulistinha</v>
          </cell>
          <cell r="D875" t="str">
            <v>m</v>
          </cell>
          <cell r="E875">
            <v>7.56</v>
          </cell>
          <cell r="F875">
            <v>13.17</v>
          </cell>
          <cell r="G875">
            <v>20.73</v>
          </cell>
        </row>
        <row r="876">
          <cell r="A876" t="str">
            <v>16.02.270</v>
          </cell>
          <cell r="C876" t="str">
            <v>Espigão de barro emboçado</v>
          </cell>
          <cell r="D876" t="str">
            <v>m</v>
          </cell>
          <cell r="E876">
            <v>11.77</v>
          </cell>
          <cell r="F876">
            <v>13.17</v>
          </cell>
          <cell r="G876">
            <v>24.94</v>
          </cell>
        </row>
        <row r="877">
          <cell r="A877" t="str">
            <v>16.03</v>
          </cell>
          <cell r="B877" t="str">
            <v>Telhamento em cimento reforçado com fio sintético (CRFS)</v>
          </cell>
        </row>
        <row r="878">
          <cell r="A878" t="str">
            <v>16.03.010</v>
          </cell>
          <cell r="C878" t="str">
            <v>Telhamento em cimento reforçado com fio sintético CRFS - perfil ondulado de 6 mm</v>
          </cell>
          <cell r="D878" t="str">
            <v>m²</v>
          </cell>
          <cell r="E878">
            <v>26.14</v>
          </cell>
          <cell r="F878">
            <v>13.17</v>
          </cell>
          <cell r="G878">
            <v>39.31</v>
          </cell>
        </row>
        <row r="879">
          <cell r="A879" t="str">
            <v>16.03.020</v>
          </cell>
          <cell r="C879" t="str">
            <v>Telhamento em cimento reforçado com fio sintético CRFS - perfil ondulado de 8 mm</v>
          </cell>
          <cell r="D879" t="str">
            <v>m²</v>
          </cell>
          <cell r="E879">
            <v>34.299999999999997</v>
          </cell>
          <cell r="F879">
            <v>13.17</v>
          </cell>
          <cell r="G879">
            <v>47.47</v>
          </cell>
        </row>
        <row r="880">
          <cell r="A880" t="str">
            <v>16.03.030</v>
          </cell>
          <cell r="C880" t="str">
            <v>Telhamento em cimento reforçado com fio sintético CRFS - perfil trapezoidal de 44 cm</v>
          </cell>
          <cell r="D880" t="str">
            <v>m²</v>
          </cell>
          <cell r="E880">
            <v>72.92</v>
          </cell>
          <cell r="F880">
            <v>13.17</v>
          </cell>
          <cell r="G880">
            <v>86.09</v>
          </cell>
        </row>
        <row r="881">
          <cell r="A881" t="str">
            <v>16.03.040</v>
          </cell>
          <cell r="C881" t="str">
            <v>Telhamento em cimento reforçado com fio sintético CRFS - perfil modulado</v>
          </cell>
          <cell r="D881" t="str">
            <v>m²</v>
          </cell>
          <cell r="E881">
            <v>74.989999999999995</v>
          </cell>
          <cell r="F881">
            <v>13.17</v>
          </cell>
          <cell r="G881">
            <v>88.16</v>
          </cell>
        </row>
        <row r="882">
          <cell r="A882" t="str">
            <v>16.03.300</v>
          </cell>
          <cell r="C882" t="str">
            <v>Cumeeira normal em cimento reforçado com fio sintético CRFS - perfil ondulado</v>
          </cell>
          <cell r="D882" t="str">
            <v>m</v>
          </cell>
          <cell r="E882">
            <v>44.07</v>
          </cell>
          <cell r="F882">
            <v>6.58</v>
          </cell>
          <cell r="G882">
            <v>50.65</v>
          </cell>
        </row>
        <row r="883">
          <cell r="A883" t="str">
            <v>16.03.310</v>
          </cell>
          <cell r="C883" t="str">
            <v>Cumeeira universal em cimento reforçado com fio sintético CRFS - perfil ondulado</v>
          </cell>
          <cell r="D883" t="str">
            <v>m</v>
          </cell>
          <cell r="E883">
            <v>37.46</v>
          </cell>
          <cell r="F883">
            <v>6.58</v>
          </cell>
          <cell r="G883">
            <v>44.04</v>
          </cell>
        </row>
        <row r="884">
          <cell r="A884" t="str">
            <v>16.03.320</v>
          </cell>
          <cell r="C884" t="str">
            <v>Cumeeira normal em cimento reforçado com fio sintético CRFS - perfil trapezoidal 44 cm</v>
          </cell>
          <cell r="D884" t="str">
            <v>m</v>
          </cell>
          <cell r="E884">
            <v>56.55</v>
          </cell>
          <cell r="F884">
            <v>6.58</v>
          </cell>
          <cell r="G884">
            <v>63.13</v>
          </cell>
        </row>
        <row r="885">
          <cell r="A885" t="str">
            <v>16.03.330</v>
          </cell>
          <cell r="C885" t="str">
            <v>Cumeeira normal em cimento reforçado com fio sintético CRFS - perfil modulado</v>
          </cell>
          <cell r="D885" t="str">
            <v>m</v>
          </cell>
          <cell r="E885">
            <v>82.5</v>
          </cell>
          <cell r="F885">
            <v>6.58</v>
          </cell>
          <cell r="G885">
            <v>89.08</v>
          </cell>
        </row>
        <row r="886">
          <cell r="A886" t="str">
            <v>16.03.360</v>
          </cell>
          <cell r="C886" t="str">
            <v>Espigão em cimento reforçado com fio sintético CRFS - perfil ondulado</v>
          </cell>
          <cell r="D886" t="str">
            <v>m</v>
          </cell>
          <cell r="E886">
            <v>27.5</v>
          </cell>
          <cell r="F886">
            <v>6.58</v>
          </cell>
          <cell r="G886">
            <v>34.08</v>
          </cell>
        </row>
        <row r="887">
          <cell r="A887" t="str">
            <v>16.03.370</v>
          </cell>
          <cell r="C887" t="str">
            <v>Espigão em cimento reforçado com fio sintético CRFS - perfil modulado</v>
          </cell>
          <cell r="D887" t="str">
            <v>m</v>
          </cell>
          <cell r="E887">
            <v>36.340000000000003</v>
          </cell>
          <cell r="F887">
            <v>6.58</v>
          </cell>
          <cell r="G887">
            <v>42.92</v>
          </cell>
        </row>
        <row r="888">
          <cell r="A888" t="str">
            <v>16.03.400</v>
          </cell>
          <cell r="C888" t="str">
            <v>Rufo em cimento reforçado com fio sintético CRFS - perfil ondulado</v>
          </cell>
          <cell r="D888" t="str">
            <v>m</v>
          </cell>
          <cell r="E888">
            <v>34.54</v>
          </cell>
          <cell r="F888">
            <v>6.58</v>
          </cell>
          <cell r="G888">
            <v>41.12</v>
          </cell>
        </row>
        <row r="889">
          <cell r="A889" t="str">
            <v>16.10</v>
          </cell>
          <cell r="B889" t="str">
            <v>Telhamento em madeira ou fibra vegetal</v>
          </cell>
        </row>
        <row r="890">
          <cell r="A890" t="str">
            <v>16.10.020</v>
          </cell>
          <cell r="C890" t="str">
            <v>Telha em fibra vegetal, perfil ondulado, com espessura de 3 mm</v>
          </cell>
          <cell r="D890" t="str">
            <v>m²</v>
          </cell>
          <cell r="E890">
            <v>43.35</v>
          </cell>
          <cell r="F890">
            <v>21.41</v>
          </cell>
          <cell r="G890">
            <v>64.760000000000005</v>
          </cell>
        </row>
        <row r="891">
          <cell r="A891" t="str">
            <v>16.10.100</v>
          </cell>
          <cell r="C891" t="str">
            <v>Cumeeira em fibra vegetal, lisa, com espessura de 3 mm</v>
          </cell>
          <cell r="D891" t="str">
            <v>m</v>
          </cell>
          <cell r="E891">
            <v>75.680000000000007</v>
          </cell>
          <cell r="F891">
            <v>7.24</v>
          </cell>
          <cell r="G891">
            <v>82.92</v>
          </cell>
        </row>
        <row r="892">
          <cell r="A892" t="str">
            <v>16.12</v>
          </cell>
          <cell r="B892" t="str">
            <v>Telhamento metálico comum</v>
          </cell>
        </row>
        <row r="893">
          <cell r="A893" t="str">
            <v>16.12.020</v>
          </cell>
          <cell r="C893" t="str">
            <v>Telhamento em chapa de aço pré-pintada com epóxi e poliéster, perfil ondulado, com espessura de 0,50 mm</v>
          </cell>
          <cell r="D893" t="str">
            <v>m²</v>
          </cell>
          <cell r="E893">
            <v>61.14</v>
          </cell>
          <cell r="F893">
            <v>13.17</v>
          </cell>
          <cell r="G893">
            <v>74.31</v>
          </cell>
        </row>
        <row r="894">
          <cell r="A894" t="str">
            <v>16.12.040</v>
          </cell>
          <cell r="C894" t="str">
            <v>Telhamento em chapa de aço pré-pintada com epóxi e poliéster, perfil ondulado calandrado, com espessura de 0,80 mm</v>
          </cell>
          <cell r="D894" t="str">
            <v>m²</v>
          </cell>
          <cell r="E894">
            <v>111.08</v>
          </cell>
          <cell r="F894">
            <v>13.17</v>
          </cell>
          <cell r="G894">
            <v>124.25</v>
          </cell>
        </row>
        <row r="895">
          <cell r="A895" t="str">
            <v>16.12.050</v>
          </cell>
          <cell r="C895" t="str">
            <v>Telhamento em chapa de aço pré-pintada com epóxi e poliéster, perfil trapezoidal, com espessura de 0,80 mm e altura de 100 mm</v>
          </cell>
          <cell r="D895" t="str">
            <v>m²</v>
          </cell>
          <cell r="E895">
            <v>80.31</v>
          </cell>
          <cell r="F895">
            <v>13.17</v>
          </cell>
          <cell r="G895">
            <v>93.48</v>
          </cell>
        </row>
        <row r="896">
          <cell r="A896" t="str">
            <v>16.12.060</v>
          </cell>
          <cell r="C896" t="str">
            <v>Telhamento em chapa de aço pré-pintada com epóxi e poliéster, perfil trapezoidal, com espessura de 0,50 mm e altura de 40 mm</v>
          </cell>
          <cell r="D896" t="str">
            <v>m²</v>
          </cell>
          <cell r="E896">
            <v>62.66</v>
          </cell>
          <cell r="F896">
            <v>13.17</v>
          </cell>
          <cell r="G896">
            <v>75.83</v>
          </cell>
        </row>
        <row r="897">
          <cell r="A897" t="str">
            <v>16.12.200</v>
          </cell>
          <cell r="C897" t="str">
            <v>Cumeeira em chapa de aço pré-pintada com epóxi e poliéster, perfil trapezoidal, com espessura de 0,50 mm</v>
          </cell>
          <cell r="D897" t="str">
            <v>m</v>
          </cell>
          <cell r="E897">
            <v>46.67</v>
          </cell>
          <cell r="F897">
            <v>6.58</v>
          </cell>
          <cell r="G897">
            <v>53.25</v>
          </cell>
        </row>
        <row r="898">
          <cell r="A898" t="str">
            <v>16.12.220</v>
          </cell>
          <cell r="C898" t="str">
            <v>Cumeeira em chapa de aço pré-pintada com epóxi e poliéster, perfil ondulado, com espessura de 0,50 mm</v>
          </cell>
          <cell r="D898" t="str">
            <v>m</v>
          </cell>
          <cell r="E898">
            <v>48.77</v>
          </cell>
          <cell r="F898">
            <v>6.58</v>
          </cell>
          <cell r="G898">
            <v>55.35</v>
          </cell>
        </row>
        <row r="899">
          <cell r="A899" t="str">
            <v>16.13</v>
          </cell>
          <cell r="B899" t="str">
            <v>Telhamento metálico especial</v>
          </cell>
        </row>
        <row r="900">
          <cell r="A900" t="str">
            <v>16.13.060</v>
          </cell>
          <cell r="C900" t="str">
            <v>Telhamento em chapa de aço pré-pintada com epóxi e poliéster, tipo sanduíche, espessura de 0,50 mm, com lã de rocha</v>
          </cell>
          <cell r="D900" t="str">
            <v>m²</v>
          </cell>
          <cell r="E900">
            <v>115.24</v>
          </cell>
          <cell r="F900">
            <v>33.119999999999997</v>
          </cell>
          <cell r="G900">
            <v>148.36000000000001</v>
          </cell>
        </row>
        <row r="901">
          <cell r="A901" t="str">
            <v>16.13.070</v>
          </cell>
          <cell r="C901" t="str">
            <v>Telhamento em chapa de aço pré-pintada com epóxi e poliéster, tipo sanduíche, espessura de 0,50 mm, com poliuretano</v>
          </cell>
          <cell r="D901" t="str">
            <v>m²</v>
          </cell>
          <cell r="E901">
            <v>132.44</v>
          </cell>
          <cell r="F901">
            <v>14.33</v>
          </cell>
          <cell r="G901">
            <v>146.77000000000001</v>
          </cell>
        </row>
        <row r="902">
          <cell r="A902" t="str">
            <v>16.13.130</v>
          </cell>
          <cell r="C902" t="str">
            <v>Telhamento em chapa de aço com pintura poliéster, tipo sanduíche, espessura de 0,50 mm, com poliestireno expandido</v>
          </cell>
          <cell r="D902" t="str">
            <v>m²</v>
          </cell>
          <cell r="E902">
            <v>93.89</v>
          </cell>
          <cell r="F902">
            <v>14.33</v>
          </cell>
          <cell r="G902">
            <v>108.22</v>
          </cell>
        </row>
        <row r="903">
          <cell r="A903" t="str">
            <v>16.13.140</v>
          </cell>
          <cell r="C903" t="str">
            <v>Telhamento em chapa de aço galvanizado autoportante, perfil trapezoidal, com espessura de 0,80 mm e altura de 120 mm</v>
          </cell>
          <cell r="D903" t="str">
            <v>m²</v>
          </cell>
          <cell r="E903">
            <v>64.09</v>
          </cell>
          <cell r="F903">
            <v>13.17</v>
          </cell>
          <cell r="G903">
            <v>77.260000000000005</v>
          </cell>
        </row>
        <row r="904">
          <cell r="A904" t="str">
            <v>16.16</v>
          </cell>
          <cell r="B904" t="str">
            <v>Telhamento em material sintético</v>
          </cell>
        </row>
        <row r="905">
          <cell r="A905" t="str">
            <v>16.16.040</v>
          </cell>
          <cell r="C905" t="str">
            <v>Telha ondulada translúcida em polipropileno</v>
          </cell>
          <cell r="D905" t="str">
            <v>m²</v>
          </cell>
          <cell r="E905">
            <v>40.56</v>
          </cell>
          <cell r="F905">
            <v>13.17</v>
          </cell>
          <cell r="G905">
            <v>53.73</v>
          </cell>
        </row>
        <row r="906">
          <cell r="A906" t="str">
            <v>16.16.160</v>
          </cell>
          <cell r="C906" t="str">
            <v>Telha em poliéster reforçado com fibras de vidro, perfil trapezoidal 49</v>
          </cell>
          <cell r="D906" t="str">
            <v>m²</v>
          </cell>
          <cell r="E906">
            <v>71.36</v>
          </cell>
          <cell r="F906">
            <v>13.17</v>
          </cell>
          <cell r="G906">
            <v>84.53</v>
          </cell>
        </row>
        <row r="907">
          <cell r="A907" t="str">
            <v>16.16.400</v>
          </cell>
          <cell r="C907" t="str">
            <v>Cumeeira para telha de poliéster, tipo perfil trapezoidal 49</v>
          </cell>
          <cell r="D907" t="str">
            <v>m</v>
          </cell>
          <cell r="E907">
            <v>98.82</v>
          </cell>
          <cell r="F907">
            <v>6.58</v>
          </cell>
          <cell r="G907">
            <v>105.4</v>
          </cell>
        </row>
        <row r="908">
          <cell r="A908" t="str">
            <v>16.20</v>
          </cell>
          <cell r="B908" t="str">
            <v>Telhamento em vidro</v>
          </cell>
        </row>
        <row r="909">
          <cell r="A909" t="str">
            <v>16.20.020</v>
          </cell>
          <cell r="C909" t="str">
            <v>Telhas de vidro para iluminação tipo francesa</v>
          </cell>
          <cell r="D909" t="str">
            <v>un</v>
          </cell>
          <cell r="E909">
            <v>49.83</v>
          </cell>
          <cell r="F909">
            <v>3.3</v>
          </cell>
          <cell r="G909">
            <v>53.13</v>
          </cell>
        </row>
        <row r="910">
          <cell r="A910" t="str">
            <v>16.20.040</v>
          </cell>
          <cell r="C910" t="str">
            <v>Telhas de vidro para iluminação tipo colonial/paulistinha</v>
          </cell>
          <cell r="D910" t="str">
            <v>un</v>
          </cell>
          <cell r="E910">
            <v>49.83</v>
          </cell>
          <cell r="F910">
            <v>3.3</v>
          </cell>
          <cell r="G910">
            <v>53.13</v>
          </cell>
        </row>
        <row r="911">
          <cell r="A911" t="str">
            <v>16.30</v>
          </cell>
          <cell r="B911" t="str">
            <v>Domos</v>
          </cell>
        </row>
        <row r="912">
          <cell r="A912" t="str">
            <v>16.30.020</v>
          </cell>
          <cell r="C912" t="str">
            <v>Domo de acrílico fixado em perfis de alumínio</v>
          </cell>
          <cell r="D912" t="str">
            <v>m²</v>
          </cell>
          <cell r="E912">
            <v>534.98</v>
          </cell>
          <cell r="F912">
            <v>0</v>
          </cell>
          <cell r="G912">
            <v>534.98</v>
          </cell>
        </row>
        <row r="913">
          <cell r="A913" t="str">
            <v>16.32</v>
          </cell>
          <cell r="B913" t="str">
            <v>Painel, chapas e fechamento</v>
          </cell>
        </row>
        <row r="914">
          <cell r="A914" t="str">
            <v>16.32.070</v>
          </cell>
          <cell r="C914" t="str">
            <v>Cobertura curva em chapa de policarbonato alveolar bronze de 6 mm</v>
          </cell>
          <cell r="D914" t="str">
            <v>m²</v>
          </cell>
          <cell r="E914">
            <v>77.98</v>
          </cell>
          <cell r="F914">
            <v>67.400000000000006</v>
          </cell>
          <cell r="G914">
            <v>145.38</v>
          </cell>
        </row>
        <row r="915">
          <cell r="A915" t="str">
            <v>16.32.120</v>
          </cell>
          <cell r="C915" t="str">
            <v>Cobertura plana em chapa de policarbonato alveolar de 10 mm</v>
          </cell>
          <cell r="D915" t="str">
            <v>m²</v>
          </cell>
          <cell r="E915">
            <v>116.01</v>
          </cell>
          <cell r="F915">
            <v>60.65</v>
          </cell>
          <cell r="G915">
            <v>176.66</v>
          </cell>
        </row>
        <row r="916">
          <cell r="A916" t="str">
            <v>16.32.130</v>
          </cell>
          <cell r="C916" t="str">
            <v>Cobertura curva em chapa de policarbonato alveolar bronze de 10 mm</v>
          </cell>
          <cell r="D916" t="str">
            <v>m²</v>
          </cell>
          <cell r="E916">
            <v>118.45</v>
          </cell>
          <cell r="F916">
            <v>67.400000000000006</v>
          </cell>
          <cell r="G916">
            <v>185.85</v>
          </cell>
        </row>
        <row r="917">
          <cell r="A917" t="str">
            <v>16.33</v>
          </cell>
          <cell r="B917" t="str">
            <v>Calhas e rufos</v>
          </cell>
        </row>
        <row r="918">
          <cell r="A918" t="str">
            <v>16.33.022</v>
          </cell>
          <cell r="C918" t="str">
            <v>Calha, rufo, afins em chapa galvanizada nº 24 - corte 0,33 m</v>
          </cell>
          <cell r="D918" t="str">
            <v>m</v>
          </cell>
          <cell r="E918">
            <v>26.96</v>
          </cell>
          <cell r="F918">
            <v>40.69</v>
          </cell>
          <cell r="G918">
            <v>67.650000000000006</v>
          </cell>
        </row>
        <row r="919">
          <cell r="A919" t="str">
            <v>16.33.052</v>
          </cell>
          <cell r="C919" t="str">
            <v>Calha, rufo, afins em chapa galvanizada nº 24 - corte 0,50 m</v>
          </cell>
          <cell r="D919" t="str">
            <v>m</v>
          </cell>
          <cell r="E919">
            <v>41.39</v>
          </cell>
          <cell r="F919">
            <v>48.08</v>
          </cell>
          <cell r="G919">
            <v>89.47</v>
          </cell>
        </row>
        <row r="920">
          <cell r="A920" t="str">
            <v>16.33.062</v>
          </cell>
          <cell r="C920" t="str">
            <v>Calha, rufo, afins em chapa galvanizada nº 24 - corte 1,00 m</v>
          </cell>
          <cell r="D920" t="str">
            <v>m</v>
          </cell>
          <cell r="E920">
            <v>81.55</v>
          </cell>
          <cell r="F920">
            <v>51.77</v>
          </cell>
          <cell r="G920">
            <v>133.32</v>
          </cell>
        </row>
        <row r="921">
          <cell r="A921" t="str">
            <v>16.33.082</v>
          </cell>
          <cell r="C921" t="str">
            <v>Calha, rufo, afins em chapa galvanizada nº 26 - corte 0,33 m</v>
          </cell>
          <cell r="D921" t="str">
            <v>m</v>
          </cell>
          <cell r="E921">
            <v>20.89</v>
          </cell>
          <cell r="F921">
            <v>40.69</v>
          </cell>
          <cell r="G921">
            <v>61.58</v>
          </cell>
        </row>
        <row r="922">
          <cell r="A922" t="str">
            <v>16.33.102</v>
          </cell>
          <cell r="C922" t="str">
            <v>Calha, rufo, afins em chapa galvanizada nº 26 - corte 0,50 m</v>
          </cell>
          <cell r="D922" t="str">
            <v>m</v>
          </cell>
          <cell r="E922">
            <v>32.89</v>
          </cell>
          <cell r="F922">
            <v>48.08</v>
          </cell>
          <cell r="G922">
            <v>80.97</v>
          </cell>
        </row>
        <row r="923">
          <cell r="A923" t="str">
            <v>16.33.400</v>
          </cell>
          <cell r="C923" t="str">
            <v>Rufo pré-moldado em concreto, de 14 x 50 x 18,5 cm</v>
          </cell>
          <cell r="D923" t="str">
            <v>un</v>
          </cell>
          <cell r="E923">
            <v>9.43</v>
          </cell>
          <cell r="F923">
            <v>1.04</v>
          </cell>
          <cell r="G923">
            <v>10.47</v>
          </cell>
        </row>
        <row r="924">
          <cell r="A924" t="str">
            <v>16.33.410</v>
          </cell>
          <cell r="C924" t="str">
            <v>Rufo pré-moldado em concreto, de 20 x 50 x 26 cm</v>
          </cell>
          <cell r="D924" t="str">
            <v>un</v>
          </cell>
          <cell r="E924">
            <v>9.99</v>
          </cell>
          <cell r="F924">
            <v>1.49</v>
          </cell>
          <cell r="G924">
            <v>11.48</v>
          </cell>
        </row>
        <row r="925">
          <cell r="A925" t="str">
            <v>16.40</v>
          </cell>
          <cell r="B925" t="str">
            <v>Reparos, conservações e complementos - GRUPO 16</v>
          </cell>
        </row>
        <row r="926">
          <cell r="A926" t="str">
            <v>16.40.040</v>
          </cell>
          <cell r="C926" t="str">
            <v>Recolocação de cumeeiras e espigões de barro</v>
          </cell>
          <cell r="D926" t="str">
            <v>m</v>
          </cell>
          <cell r="E926">
            <v>1.38</v>
          </cell>
          <cell r="F926">
            <v>13.17</v>
          </cell>
          <cell r="G926">
            <v>14.55</v>
          </cell>
        </row>
        <row r="927">
          <cell r="A927" t="str">
            <v>16.40.060</v>
          </cell>
          <cell r="C927" t="str">
            <v>Recolocação de telha de barro tipo colonial/paulistinha</v>
          </cell>
          <cell r="D927" t="str">
            <v>m²</v>
          </cell>
          <cell r="E927">
            <v>0</v>
          </cell>
          <cell r="F927">
            <v>35.840000000000003</v>
          </cell>
          <cell r="G927">
            <v>35.840000000000003</v>
          </cell>
        </row>
        <row r="928">
          <cell r="A928" t="str">
            <v>16.40.080</v>
          </cell>
          <cell r="C928" t="str">
            <v>Recolocação de telha de barro tipo plan</v>
          </cell>
          <cell r="D928" t="str">
            <v>m²</v>
          </cell>
          <cell r="E928">
            <v>0</v>
          </cell>
          <cell r="F928">
            <v>35.840000000000003</v>
          </cell>
          <cell r="G928">
            <v>35.840000000000003</v>
          </cell>
        </row>
        <row r="929">
          <cell r="A929" t="str">
            <v>16.40.090</v>
          </cell>
          <cell r="C929" t="str">
            <v>Recolocação de domo de acrílico, inclusive perfis metálicos de fixação</v>
          </cell>
          <cell r="D929" t="str">
            <v>m²</v>
          </cell>
          <cell r="E929">
            <v>0</v>
          </cell>
          <cell r="F929">
            <v>16.47</v>
          </cell>
          <cell r="G929">
            <v>16.47</v>
          </cell>
        </row>
        <row r="930">
          <cell r="A930" t="str">
            <v>16.40.120</v>
          </cell>
          <cell r="C930" t="str">
            <v>Recolocação de telhas de barro tipo francesa</v>
          </cell>
          <cell r="D930" t="str">
            <v>m²</v>
          </cell>
          <cell r="E930">
            <v>0</v>
          </cell>
          <cell r="F930">
            <v>23.89</v>
          </cell>
          <cell r="G930">
            <v>23.89</v>
          </cell>
        </row>
        <row r="931">
          <cell r="A931" t="str">
            <v>16.40.140</v>
          </cell>
          <cell r="C931" t="str">
            <v>Recolocação de telha em fibrocimento ou CRFS, perfil ondulado</v>
          </cell>
          <cell r="D931" t="str">
            <v>m²</v>
          </cell>
          <cell r="E931">
            <v>1.82</v>
          </cell>
          <cell r="F931">
            <v>13.17</v>
          </cell>
          <cell r="G931">
            <v>14.99</v>
          </cell>
        </row>
        <row r="932">
          <cell r="A932" t="str">
            <v>16.40.150</v>
          </cell>
          <cell r="C932" t="str">
            <v>Recolocação de telha em fibrocimento ou CRFS, perfil modulado ou trapezoidal</v>
          </cell>
          <cell r="D932" t="str">
            <v>m²</v>
          </cell>
          <cell r="E932">
            <v>5.46</v>
          </cell>
          <cell r="F932">
            <v>13.17</v>
          </cell>
          <cell r="G932">
            <v>18.63</v>
          </cell>
        </row>
        <row r="933">
          <cell r="A933" t="str">
            <v>17</v>
          </cell>
          <cell r="B933" t="str">
            <v>REVESTIMENTO EM MASSA OU FUNDIDO NO LOCAL</v>
          </cell>
        </row>
        <row r="934">
          <cell r="A934" t="str">
            <v>17.01</v>
          </cell>
          <cell r="B934" t="str">
            <v>Regularização de base</v>
          </cell>
        </row>
        <row r="935">
          <cell r="A935" t="str">
            <v>17.01.010</v>
          </cell>
          <cell r="C935" t="str">
            <v>Argamassa de proteção com argila expandida</v>
          </cell>
          <cell r="D935" t="str">
            <v>m³</v>
          </cell>
          <cell r="E935">
            <v>528.71</v>
          </cell>
          <cell r="F935">
            <v>234.65</v>
          </cell>
          <cell r="G935">
            <v>763.36</v>
          </cell>
        </row>
        <row r="936">
          <cell r="A936" t="str">
            <v>17.01.020</v>
          </cell>
          <cell r="C936" t="str">
            <v>Argamassa de regularização e/ou proteção</v>
          </cell>
          <cell r="D936" t="str">
            <v>m³</v>
          </cell>
          <cell r="E936">
            <v>269.39999999999998</v>
          </cell>
          <cell r="F936">
            <v>234.65</v>
          </cell>
          <cell r="G936">
            <v>504.05</v>
          </cell>
        </row>
        <row r="937">
          <cell r="A937" t="str">
            <v>17.01.040</v>
          </cell>
          <cell r="C937" t="str">
            <v>Lastro de concreto impermeabilizado</v>
          </cell>
          <cell r="D937" t="str">
            <v>m³</v>
          </cell>
          <cell r="E937">
            <v>234.48</v>
          </cell>
          <cell r="F937">
            <v>234.65</v>
          </cell>
          <cell r="G937">
            <v>469.13</v>
          </cell>
        </row>
        <row r="938">
          <cell r="A938" t="str">
            <v>17.01.050</v>
          </cell>
          <cell r="C938" t="str">
            <v>Regularização de piso com nata de cimento</v>
          </cell>
          <cell r="D938" t="str">
            <v>m²</v>
          </cell>
          <cell r="E938">
            <v>2.19</v>
          </cell>
          <cell r="F938">
            <v>18.27</v>
          </cell>
          <cell r="G938">
            <v>20.46</v>
          </cell>
        </row>
        <row r="939">
          <cell r="A939" t="str">
            <v>17.01.060</v>
          </cell>
          <cell r="C939" t="str">
            <v>Regularização de piso com nata de cimento e bianco</v>
          </cell>
          <cell r="D939" t="str">
            <v>m²</v>
          </cell>
          <cell r="E939">
            <v>5.26</v>
          </cell>
          <cell r="F939">
            <v>17.95</v>
          </cell>
          <cell r="G939">
            <v>23.21</v>
          </cell>
        </row>
        <row r="940">
          <cell r="A940" t="str">
            <v>17.01.120</v>
          </cell>
          <cell r="C940" t="str">
            <v>Argamassa de cimento e areia traço 1:3, com adesivo acrílico</v>
          </cell>
          <cell r="D940" t="str">
            <v>m³</v>
          </cell>
          <cell r="E940">
            <v>721.73</v>
          </cell>
          <cell r="F940">
            <v>234.65</v>
          </cell>
          <cell r="G940">
            <v>956.38</v>
          </cell>
        </row>
        <row r="941">
          <cell r="A941" t="str">
            <v>17.02</v>
          </cell>
          <cell r="B941" t="str">
            <v>Revestimento em argamassa</v>
          </cell>
        </row>
        <row r="942">
          <cell r="A942" t="str">
            <v>17.02.020</v>
          </cell>
          <cell r="C942" t="str">
            <v>Chapisco</v>
          </cell>
          <cell r="D942" t="str">
            <v>m²</v>
          </cell>
          <cell r="E942">
            <v>1.34</v>
          </cell>
          <cell r="F942">
            <v>3.48</v>
          </cell>
          <cell r="G942">
            <v>4.82</v>
          </cell>
        </row>
        <row r="943">
          <cell r="A943" t="str">
            <v>17.02.030</v>
          </cell>
          <cell r="C943" t="str">
            <v>Chapisco 1:4 com areia grossa</v>
          </cell>
          <cell r="D943" t="str">
            <v>m²</v>
          </cell>
          <cell r="E943">
            <v>0.84</v>
          </cell>
          <cell r="F943">
            <v>3.48</v>
          </cell>
          <cell r="G943">
            <v>4.32</v>
          </cell>
        </row>
        <row r="944">
          <cell r="A944" t="str">
            <v>17.02.040</v>
          </cell>
          <cell r="C944" t="str">
            <v>Chapisco com bianco</v>
          </cell>
          <cell r="D944" t="str">
            <v>m²</v>
          </cell>
          <cell r="E944">
            <v>4.21</v>
          </cell>
          <cell r="F944">
            <v>3.48</v>
          </cell>
          <cell r="G944">
            <v>7.69</v>
          </cell>
        </row>
        <row r="945">
          <cell r="A945" t="str">
            <v>17.02.060</v>
          </cell>
          <cell r="C945" t="str">
            <v>Chapisco fino peneirado</v>
          </cell>
          <cell r="D945" t="str">
            <v>m²</v>
          </cell>
          <cell r="E945">
            <v>1.37</v>
          </cell>
          <cell r="F945">
            <v>5.08</v>
          </cell>
          <cell r="G945">
            <v>6.45</v>
          </cell>
        </row>
        <row r="946">
          <cell r="A946" t="str">
            <v>17.02.080</v>
          </cell>
          <cell r="C946" t="str">
            <v>Chapisco rústico com pedra britada nº 1</v>
          </cell>
          <cell r="D946" t="str">
            <v>m²</v>
          </cell>
          <cell r="E946">
            <v>2.33</v>
          </cell>
          <cell r="F946">
            <v>5.39</v>
          </cell>
          <cell r="G946">
            <v>7.72</v>
          </cell>
        </row>
        <row r="947">
          <cell r="A947" t="str">
            <v>17.02.120</v>
          </cell>
          <cell r="C947" t="str">
            <v>Emboço comum</v>
          </cell>
          <cell r="D947" t="str">
            <v>m²</v>
          </cell>
          <cell r="E947">
            <v>5.44</v>
          </cell>
          <cell r="F947">
            <v>9.5500000000000007</v>
          </cell>
          <cell r="G947">
            <v>14.99</v>
          </cell>
        </row>
        <row r="948">
          <cell r="A948" t="str">
            <v>17.02.140</v>
          </cell>
          <cell r="C948" t="str">
            <v>Emboço desempenado com espuma de poliéster</v>
          </cell>
          <cell r="D948" t="str">
            <v>m²</v>
          </cell>
          <cell r="E948">
            <v>5.44</v>
          </cell>
          <cell r="F948">
            <v>13.17</v>
          </cell>
          <cell r="G948">
            <v>18.61</v>
          </cell>
        </row>
        <row r="949">
          <cell r="A949" t="str">
            <v>17.02.220</v>
          </cell>
          <cell r="C949" t="str">
            <v>Reboco</v>
          </cell>
          <cell r="D949" t="str">
            <v>m²</v>
          </cell>
          <cell r="E949">
            <v>1.1599999999999999</v>
          </cell>
          <cell r="F949">
            <v>8.24</v>
          </cell>
          <cell r="G949">
            <v>9.4</v>
          </cell>
        </row>
        <row r="950">
          <cell r="A950" t="str">
            <v>17.02.250</v>
          </cell>
          <cell r="C950" t="str">
            <v>Argamassa decorativa para revestimento em parede interna e externa</v>
          </cell>
          <cell r="D950" t="str">
            <v>m²</v>
          </cell>
          <cell r="E950">
            <v>23</v>
          </cell>
          <cell r="F950">
            <v>19.75</v>
          </cell>
          <cell r="G950">
            <v>42.75</v>
          </cell>
        </row>
        <row r="951">
          <cell r="A951" t="str">
            <v>17.02.260</v>
          </cell>
          <cell r="C951" t="str">
            <v>Barra lisa com acabamento em nata de cimento</v>
          </cell>
          <cell r="D951" t="str">
            <v>m²</v>
          </cell>
          <cell r="E951">
            <v>5.54</v>
          </cell>
          <cell r="F951">
            <v>21.41</v>
          </cell>
          <cell r="G951">
            <v>26.95</v>
          </cell>
        </row>
        <row r="952">
          <cell r="A952" t="str">
            <v>17.02.330</v>
          </cell>
          <cell r="C952" t="str">
            <v>Emboço desempenado com argamassa industrializada</v>
          </cell>
          <cell r="D952" t="str">
            <v>m²</v>
          </cell>
          <cell r="E952">
            <v>0.9</v>
          </cell>
          <cell r="F952">
            <v>8.24</v>
          </cell>
          <cell r="G952">
            <v>9.14</v>
          </cell>
        </row>
        <row r="953">
          <cell r="A953" t="str">
            <v>17.03</v>
          </cell>
          <cell r="B953" t="str">
            <v>Revestimento em cimentado</v>
          </cell>
        </row>
        <row r="954">
          <cell r="A954" t="str">
            <v>17.03.020</v>
          </cell>
          <cell r="C954" t="str">
            <v>Cimentado desempenado</v>
          </cell>
          <cell r="D954" t="str">
            <v>m²</v>
          </cell>
          <cell r="E954">
            <v>5.38</v>
          </cell>
          <cell r="F954">
            <v>18.11</v>
          </cell>
          <cell r="G954">
            <v>23.49</v>
          </cell>
        </row>
        <row r="955">
          <cell r="A955" t="str">
            <v>17.03.040</v>
          </cell>
          <cell r="C955" t="str">
            <v>Cimentado desempenado e alisado (queimado)</v>
          </cell>
          <cell r="D955" t="str">
            <v>m²</v>
          </cell>
          <cell r="E955">
            <v>5.77</v>
          </cell>
          <cell r="F955">
            <v>21.41</v>
          </cell>
          <cell r="G955">
            <v>27.18</v>
          </cell>
        </row>
        <row r="956">
          <cell r="A956" t="str">
            <v>17.03.060</v>
          </cell>
          <cell r="C956" t="str">
            <v>Cimentado desempenado e alisado com corante (queimado)</v>
          </cell>
          <cell r="D956" t="str">
            <v>m²</v>
          </cell>
          <cell r="E956">
            <v>16.95</v>
          </cell>
          <cell r="F956">
            <v>21.41</v>
          </cell>
          <cell r="G956">
            <v>38.36</v>
          </cell>
        </row>
        <row r="957">
          <cell r="A957" t="str">
            <v>17.03.080</v>
          </cell>
          <cell r="C957" t="str">
            <v>Cimentado semi-áspero</v>
          </cell>
          <cell r="D957" t="str">
            <v>m²</v>
          </cell>
          <cell r="E957">
            <v>5.38</v>
          </cell>
          <cell r="F957">
            <v>13.17</v>
          </cell>
          <cell r="G957">
            <v>18.55</v>
          </cell>
        </row>
        <row r="958">
          <cell r="A958" t="str">
            <v>17.03.100</v>
          </cell>
          <cell r="C958" t="str">
            <v>Cimentado áspero com caneluras</v>
          </cell>
          <cell r="D958" t="str">
            <v>m²</v>
          </cell>
          <cell r="E958">
            <v>5.38</v>
          </cell>
          <cell r="F958">
            <v>23.05</v>
          </cell>
          <cell r="G958">
            <v>28.43</v>
          </cell>
        </row>
        <row r="959">
          <cell r="A959" t="str">
            <v>17.03.200</v>
          </cell>
          <cell r="C959" t="str">
            <v>Degrau em cimentado</v>
          </cell>
          <cell r="D959" t="str">
            <v>m</v>
          </cell>
          <cell r="E959">
            <v>3.87</v>
          </cell>
          <cell r="F959">
            <v>37.28</v>
          </cell>
          <cell r="G959">
            <v>41.15</v>
          </cell>
        </row>
        <row r="960">
          <cell r="A960" t="str">
            <v>17.03.300</v>
          </cell>
          <cell r="C960" t="str">
            <v>Rodapé em cimentado desempenado e alisado com altura 5 cm</v>
          </cell>
          <cell r="D960" t="str">
            <v>m</v>
          </cell>
          <cell r="E960">
            <v>0.8</v>
          </cell>
          <cell r="F960">
            <v>17.36</v>
          </cell>
          <cell r="G960">
            <v>18.16</v>
          </cell>
        </row>
        <row r="961">
          <cell r="A961" t="str">
            <v>17.03.310</v>
          </cell>
          <cell r="C961" t="str">
            <v>Rodapé em cimentado desempenado e alisado com altura 7 cm</v>
          </cell>
          <cell r="D961" t="str">
            <v>m</v>
          </cell>
          <cell r="E961">
            <v>0.9</v>
          </cell>
          <cell r="F961">
            <v>17.36</v>
          </cell>
          <cell r="G961">
            <v>18.260000000000002</v>
          </cell>
        </row>
        <row r="962">
          <cell r="A962" t="str">
            <v>17.03.320</v>
          </cell>
          <cell r="C962" t="str">
            <v>Rodapé em cimentado desempenado e alisado com altura 10 cm</v>
          </cell>
          <cell r="D962" t="str">
            <v>m</v>
          </cell>
          <cell r="E962">
            <v>1.04</v>
          </cell>
          <cell r="F962">
            <v>17.36</v>
          </cell>
          <cell r="G962">
            <v>18.399999999999999</v>
          </cell>
        </row>
        <row r="963">
          <cell r="A963" t="str">
            <v>17.03.330</v>
          </cell>
          <cell r="C963" t="str">
            <v>Rodapé em cimentado desempenado e alisado com altura 15 cm</v>
          </cell>
          <cell r="D963" t="str">
            <v>m</v>
          </cell>
          <cell r="E963">
            <v>1.31</v>
          </cell>
          <cell r="F963">
            <v>17.36</v>
          </cell>
          <cell r="G963">
            <v>18.670000000000002</v>
          </cell>
        </row>
        <row r="964">
          <cell r="A964" t="str">
            <v>17.04</v>
          </cell>
          <cell r="B964" t="str">
            <v>Revestimento em gesso</v>
          </cell>
        </row>
        <row r="965">
          <cell r="A965" t="str">
            <v>17.04.020</v>
          </cell>
          <cell r="C965" t="str">
            <v>Revestimento em gesso liso desempenado sobre emboço</v>
          </cell>
          <cell r="D965" t="str">
            <v>m²</v>
          </cell>
          <cell r="E965">
            <v>3.15</v>
          </cell>
          <cell r="F965">
            <v>10.95</v>
          </cell>
          <cell r="G965">
            <v>14.1</v>
          </cell>
        </row>
        <row r="966">
          <cell r="A966" t="str">
            <v>17.04.040</v>
          </cell>
          <cell r="C966" t="str">
            <v>Revestimento em gesso liso desempenado sobre bloco</v>
          </cell>
          <cell r="D966" t="str">
            <v>m²</v>
          </cell>
          <cell r="E966">
            <v>4.41</v>
          </cell>
          <cell r="F966">
            <v>10.95</v>
          </cell>
          <cell r="G966">
            <v>15.36</v>
          </cell>
        </row>
        <row r="967">
          <cell r="A967" t="str">
            <v>17.05</v>
          </cell>
          <cell r="B967" t="str">
            <v>Revestimento em concreto</v>
          </cell>
        </row>
        <row r="968">
          <cell r="A968" t="str">
            <v>17.05.020</v>
          </cell>
          <cell r="C968" t="str">
            <v>Piso com requadro em concreto simples sem controle de fck</v>
          </cell>
          <cell r="D968" t="str">
            <v>m³</v>
          </cell>
          <cell r="E968">
            <v>261.54000000000002</v>
          </cell>
          <cell r="F968">
            <v>315.97000000000003</v>
          </cell>
          <cell r="G968">
            <v>577.51</v>
          </cell>
        </row>
        <row r="969">
          <cell r="A969" t="str">
            <v>17.05.070</v>
          </cell>
          <cell r="C969" t="str">
            <v>Piso com requadro em concreto simples com controle de fck= 20 MPa</v>
          </cell>
          <cell r="D969" t="str">
            <v>m³</v>
          </cell>
          <cell r="E969">
            <v>295.92</v>
          </cell>
          <cell r="F969">
            <v>315.97000000000003</v>
          </cell>
          <cell r="G969">
            <v>611.89</v>
          </cell>
        </row>
        <row r="970">
          <cell r="A970" t="str">
            <v>17.05.100</v>
          </cell>
          <cell r="C970" t="str">
            <v>Piso com requadro em concreto simples com controle de fck= 25 MPa</v>
          </cell>
          <cell r="D970" t="str">
            <v>m³</v>
          </cell>
          <cell r="E970">
            <v>319.85000000000002</v>
          </cell>
          <cell r="F970">
            <v>315.97000000000003</v>
          </cell>
          <cell r="G970">
            <v>635.82000000000005</v>
          </cell>
        </row>
        <row r="971">
          <cell r="A971" t="str">
            <v>17.05.320</v>
          </cell>
          <cell r="C971" t="str">
            <v>Soleira em concreto simples</v>
          </cell>
          <cell r="D971" t="str">
            <v>m</v>
          </cell>
          <cell r="E971">
            <v>15.08</v>
          </cell>
          <cell r="F971">
            <v>36.71</v>
          </cell>
          <cell r="G971">
            <v>51.79</v>
          </cell>
        </row>
        <row r="972">
          <cell r="A972" t="str">
            <v>17.05.420</v>
          </cell>
          <cell r="C972" t="str">
            <v>Peitoril em concreto simples</v>
          </cell>
          <cell r="D972" t="str">
            <v>m</v>
          </cell>
          <cell r="E972">
            <v>7.16</v>
          </cell>
          <cell r="F972">
            <v>49.98</v>
          </cell>
          <cell r="G972">
            <v>57.14</v>
          </cell>
        </row>
        <row r="973">
          <cell r="A973" t="str">
            <v>17.10</v>
          </cell>
          <cell r="B973" t="str">
            <v>Revestimento em granilite fundido no local</v>
          </cell>
        </row>
        <row r="974">
          <cell r="A974" t="str">
            <v>17.10.020</v>
          </cell>
          <cell r="C974" t="str">
            <v>Piso em granilite moldado no local</v>
          </cell>
          <cell r="D974" t="str">
            <v>m²</v>
          </cell>
          <cell r="E974">
            <v>58.63</v>
          </cell>
          <cell r="F974">
            <v>5.94</v>
          </cell>
          <cell r="G974">
            <v>64.569999999999993</v>
          </cell>
        </row>
        <row r="975">
          <cell r="A975" t="str">
            <v>17.10.100</v>
          </cell>
          <cell r="C975" t="str">
            <v>Soleira em granilite moldado no local</v>
          </cell>
          <cell r="D975" t="str">
            <v>m</v>
          </cell>
          <cell r="E975">
            <v>33.94</v>
          </cell>
          <cell r="F975">
            <v>1.49</v>
          </cell>
          <cell r="G975">
            <v>35.43</v>
          </cell>
        </row>
        <row r="976">
          <cell r="A976" t="str">
            <v>17.10.120</v>
          </cell>
          <cell r="C976" t="str">
            <v>Degrau em granilite moldado no local</v>
          </cell>
          <cell r="D976" t="str">
            <v>m</v>
          </cell>
          <cell r="E976">
            <v>53.11</v>
          </cell>
          <cell r="F976">
            <v>1.79</v>
          </cell>
          <cell r="G976">
            <v>54.9</v>
          </cell>
        </row>
        <row r="977">
          <cell r="A977" t="str">
            <v>17.10.200</v>
          </cell>
          <cell r="C977" t="str">
            <v>Rodapé qualquer em granilite moldado no local até 10 cm</v>
          </cell>
          <cell r="D977" t="str">
            <v>m</v>
          </cell>
          <cell r="E977">
            <v>27.91</v>
          </cell>
          <cell r="F977">
            <v>2.97</v>
          </cell>
          <cell r="G977">
            <v>30.88</v>
          </cell>
        </row>
        <row r="978">
          <cell r="A978" t="str">
            <v>17.10.410</v>
          </cell>
          <cell r="C978" t="str">
            <v>Rodapé em placas pré-moldadas de granilite, acabamento encerado, até 10 cm</v>
          </cell>
          <cell r="D978" t="str">
            <v>m</v>
          </cell>
          <cell r="E978">
            <v>68.900000000000006</v>
          </cell>
          <cell r="F978">
            <v>0.36</v>
          </cell>
          <cell r="G978">
            <v>69.260000000000005</v>
          </cell>
        </row>
        <row r="979">
          <cell r="A979" t="str">
            <v>17.10.430</v>
          </cell>
          <cell r="C979" t="str">
            <v>Piso em placas de granilite, acabamento encerado</v>
          </cell>
          <cell r="D979" t="str">
            <v>m²</v>
          </cell>
          <cell r="E979">
            <v>144.26</v>
          </cell>
          <cell r="F979">
            <v>3.56</v>
          </cell>
          <cell r="G979">
            <v>147.82</v>
          </cell>
        </row>
        <row r="980">
          <cell r="A980" t="str">
            <v>17.12</v>
          </cell>
          <cell r="B980" t="str">
            <v>Revestimento industrial fundido no local</v>
          </cell>
        </row>
        <row r="981">
          <cell r="A981" t="str">
            <v>17.12.060</v>
          </cell>
          <cell r="C981" t="str">
            <v>Piso em alta resistência moldado no local 12 mm</v>
          </cell>
          <cell r="D981" t="str">
            <v>m²</v>
          </cell>
          <cell r="E981">
            <v>63.62</v>
          </cell>
          <cell r="F981">
            <v>5.94</v>
          </cell>
          <cell r="G981">
            <v>69.56</v>
          </cell>
        </row>
        <row r="982">
          <cell r="A982" t="str">
            <v>17.12.100</v>
          </cell>
          <cell r="C982" t="str">
            <v>Soleira em alta resistência moldada no local</v>
          </cell>
          <cell r="D982" t="str">
            <v>m</v>
          </cell>
          <cell r="E982">
            <v>30.28</v>
          </cell>
          <cell r="F982">
            <v>1.49</v>
          </cell>
          <cell r="G982">
            <v>31.77</v>
          </cell>
        </row>
        <row r="983">
          <cell r="A983" t="str">
            <v>17.12.120</v>
          </cell>
          <cell r="C983" t="str">
            <v>Degrau em alta resistência 8 mm</v>
          </cell>
          <cell r="D983" t="str">
            <v>m</v>
          </cell>
          <cell r="E983">
            <v>57.61</v>
          </cell>
          <cell r="F983">
            <v>1.79</v>
          </cell>
          <cell r="G983">
            <v>59.4</v>
          </cell>
        </row>
        <row r="984">
          <cell r="A984" t="str">
            <v>17.12.140</v>
          </cell>
          <cell r="C984" t="str">
            <v>Degrau em alta resistência 12 mm</v>
          </cell>
          <cell r="D984" t="str">
            <v>m</v>
          </cell>
          <cell r="E984">
            <v>62.95</v>
          </cell>
          <cell r="F984">
            <v>1.79</v>
          </cell>
          <cell r="G984">
            <v>64.739999999999995</v>
          </cell>
        </row>
        <row r="985">
          <cell r="A985" t="str">
            <v>17.12.240</v>
          </cell>
          <cell r="C985" t="str">
            <v>Rodapé qualquer em alta resistência moldado no local até 10 cm</v>
          </cell>
          <cell r="D985" t="str">
            <v>m</v>
          </cell>
          <cell r="E985">
            <v>31.63</v>
          </cell>
          <cell r="F985">
            <v>2.97</v>
          </cell>
          <cell r="G985">
            <v>34.6</v>
          </cell>
        </row>
        <row r="986">
          <cell r="A986" t="str">
            <v>17.12.300</v>
          </cell>
          <cell r="C986" t="str">
            <v>Piso epoxi autonivelante, de multiplas camadas,  com espessura total de no mínimo 4mm, para trafego médio a moderado, com textura superficial áspera</v>
          </cell>
          <cell r="D986" t="str">
            <v>m²</v>
          </cell>
          <cell r="E986">
            <v>93.35</v>
          </cell>
          <cell r="F986">
            <v>0</v>
          </cell>
          <cell r="G986">
            <v>93.35</v>
          </cell>
        </row>
        <row r="987">
          <cell r="A987" t="str">
            <v>17.20</v>
          </cell>
          <cell r="B987" t="str">
            <v>Revestimento especial fundido no local</v>
          </cell>
        </row>
        <row r="988">
          <cell r="A988" t="str">
            <v>17.20.020</v>
          </cell>
          <cell r="C988" t="str">
            <v>Massa raspada</v>
          </cell>
          <cell r="D988" t="str">
            <v>m²</v>
          </cell>
          <cell r="E988">
            <v>38.22</v>
          </cell>
          <cell r="F988">
            <v>41.73</v>
          </cell>
          <cell r="G988">
            <v>79.95</v>
          </cell>
        </row>
        <row r="989">
          <cell r="A989" t="str">
            <v>17.20.040</v>
          </cell>
          <cell r="C989" t="str">
            <v>Revestimento em granito lavado tipo Fulget uso externo, em faixas até 40 cm</v>
          </cell>
          <cell r="D989" t="str">
            <v>m</v>
          </cell>
          <cell r="E989">
            <v>50.89</v>
          </cell>
          <cell r="F989">
            <v>14.85</v>
          </cell>
          <cell r="G989">
            <v>65.739999999999995</v>
          </cell>
        </row>
        <row r="990">
          <cell r="A990" t="str">
            <v>17.20.050</v>
          </cell>
          <cell r="C990" t="str">
            <v>Friso para junta de dilatação em revestimento de granito lavado tipo Fulget</v>
          </cell>
          <cell r="D990" t="str">
            <v>m</v>
          </cell>
          <cell r="E990">
            <v>7.89</v>
          </cell>
          <cell r="F990">
            <v>0</v>
          </cell>
          <cell r="G990">
            <v>7.89</v>
          </cell>
        </row>
        <row r="991">
          <cell r="A991" t="str">
            <v>17.20.060</v>
          </cell>
          <cell r="C991" t="str">
            <v>Revestimento em granito lavado tipo Fulget uso externo</v>
          </cell>
          <cell r="D991" t="str">
            <v>m²</v>
          </cell>
          <cell r="E991">
            <v>97.32</v>
          </cell>
          <cell r="F991">
            <v>14.85</v>
          </cell>
          <cell r="G991">
            <v>112.17</v>
          </cell>
        </row>
        <row r="992">
          <cell r="A992" t="str">
            <v>17.20.140</v>
          </cell>
          <cell r="C992" t="str">
            <v>Revestimento texturizado acrílico com microagregados minerais</v>
          </cell>
          <cell r="D992" t="str">
            <v>m²</v>
          </cell>
          <cell r="E992">
            <v>7.7</v>
          </cell>
          <cell r="F992">
            <v>14.53</v>
          </cell>
          <cell r="G992">
            <v>22.23</v>
          </cell>
        </row>
        <row r="993">
          <cell r="A993" t="str">
            <v>17.40</v>
          </cell>
          <cell r="B993" t="str">
            <v>Reparos e conservações em massa e concreto - GRUPO 17</v>
          </cell>
        </row>
        <row r="994">
          <cell r="A994" t="str">
            <v>17.40.010</v>
          </cell>
          <cell r="C994" t="str">
            <v>Reparos em piso de granilite - estucamento e polimento</v>
          </cell>
          <cell r="D994" t="str">
            <v>m²</v>
          </cell>
          <cell r="E994">
            <v>28.96</v>
          </cell>
          <cell r="F994">
            <v>0</v>
          </cell>
          <cell r="G994">
            <v>28.96</v>
          </cell>
        </row>
        <row r="995">
          <cell r="A995" t="str">
            <v>17.40.020</v>
          </cell>
          <cell r="C995" t="str">
            <v>Reparos em pisos de alta resistência fundidos no local - estucamento e polimento</v>
          </cell>
          <cell r="D995" t="str">
            <v>m²</v>
          </cell>
          <cell r="E995">
            <v>27.28</v>
          </cell>
          <cell r="F995">
            <v>0</v>
          </cell>
          <cell r="G995">
            <v>27.28</v>
          </cell>
        </row>
        <row r="996">
          <cell r="A996" t="str">
            <v>17.40.030</v>
          </cell>
          <cell r="C996" t="str">
            <v>Reparos em degrau e espelho de granilite - estucamento e polimento</v>
          </cell>
          <cell r="D996" t="str">
            <v>m</v>
          </cell>
          <cell r="E996">
            <v>27.81</v>
          </cell>
          <cell r="F996">
            <v>0</v>
          </cell>
          <cell r="G996">
            <v>27.81</v>
          </cell>
        </row>
        <row r="997">
          <cell r="A997" t="str">
            <v>17.40.070</v>
          </cell>
          <cell r="C997" t="str">
            <v>Reparos em rodapé de granilite - estucamento e polimento</v>
          </cell>
          <cell r="D997" t="str">
            <v>m</v>
          </cell>
          <cell r="E997">
            <v>19.149999999999999</v>
          </cell>
          <cell r="F997">
            <v>0</v>
          </cell>
          <cell r="G997">
            <v>19.149999999999999</v>
          </cell>
        </row>
        <row r="998">
          <cell r="A998" t="str">
            <v>17.40.110</v>
          </cell>
          <cell r="C998" t="str">
            <v>Faixa antiderrapante definitiva para degraus, soleiras, patamares ou pisos</v>
          </cell>
          <cell r="D998" t="str">
            <v>m</v>
          </cell>
          <cell r="E998">
            <v>0</v>
          </cell>
          <cell r="F998">
            <v>32.92</v>
          </cell>
          <cell r="G998">
            <v>32.92</v>
          </cell>
        </row>
        <row r="999">
          <cell r="A999" t="str">
            <v>17.40.150</v>
          </cell>
          <cell r="C999" t="str">
            <v>Resina acrílica para piso de granilite</v>
          </cell>
          <cell r="D999" t="str">
            <v>m²</v>
          </cell>
          <cell r="E999">
            <v>5.15</v>
          </cell>
          <cell r="F999">
            <v>15.25</v>
          </cell>
          <cell r="G999">
            <v>20.399999999999999</v>
          </cell>
        </row>
        <row r="1000">
          <cell r="A1000" t="str">
            <v>17.40.160</v>
          </cell>
          <cell r="C1000" t="str">
            <v>Resina epóxi para piso de granilite</v>
          </cell>
          <cell r="D1000" t="str">
            <v>m²</v>
          </cell>
          <cell r="E1000">
            <v>12.4</v>
          </cell>
          <cell r="F1000">
            <v>15.25</v>
          </cell>
          <cell r="G1000">
            <v>27.65</v>
          </cell>
        </row>
        <row r="1001">
          <cell r="A1001" t="str">
            <v>17.40.170</v>
          </cell>
          <cell r="C1001" t="str">
            <v>Resina poliuretano para piso de granilite</v>
          </cell>
          <cell r="D1001" t="str">
            <v>m²</v>
          </cell>
          <cell r="E1001">
            <v>10.82</v>
          </cell>
          <cell r="F1001">
            <v>15.25</v>
          </cell>
          <cell r="G1001">
            <v>26.07</v>
          </cell>
        </row>
        <row r="1002">
          <cell r="A1002" t="str">
            <v>17.40.180</v>
          </cell>
          <cell r="C1002" t="str">
            <v>Resina acrílica para degrau de granilite</v>
          </cell>
          <cell r="D1002" t="str">
            <v>m</v>
          </cell>
          <cell r="E1002">
            <v>2.75</v>
          </cell>
          <cell r="F1002">
            <v>7.95</v>
          </cell>
          <cell r="G1002">
            <v>10.7</v>
          </cell>
        </row>
        <row r="1003">
          <cell r="A1003" t="str">
            <v>17.40.190</v>
          </cell>
          <cell r="C1003" t="str">
            <v>Resina epóxi para degrau de granilite</v>
          </cell>
          <cell r="D1003" t="str">
            <v>m</v>
          </cell>
          <cell r="E1003">
            <v>6.61</v>
          </cell>
          <cell r="F1003">
            <v>7.95</v>
          </cell>
          <cell r="G1003">
            <v>14.56</v>
          </cell>
        </row>
        <row r="1004">
          <cell r="A1004" t="str">
            <v>17.40.200</v>
          </cell>
          <cell r="C1004" t="str">
            <v>Resina poliuretano para degrau de granilite</v>
          </cell>
          <cell r="D1004" t="str">
            <v>m</v>
          </cell>
          <cell r="E1004">
            <v>5.77</v>
          </cell>
          <cell r="F1004">
            <v>7.95</v>
          </cell>
          <cell r="G1004">
            <v>13.72</v>
          </cell>
        </row>
        <row r="1005">
          <cell r="A1005" t="str">
            <v>18</v>
          </cell>
          <cell r="B1005" t="str">
            <v>REVESTIMENTO CERÂMICO</v>
          </cell>
        </row>
        <row r="1006">
          <cell r="A1006" t="str">
            <v>18.05</v>
          </cell>
          <cell r="B1006" t="str">
            <v>Plaqueta laminada para revestimento</v>
          </cell>
        </row>
        <row r="1007">
          <cell r="A1007" t="str">
            <v>18.05.020</v>
          </cell>
          <cell r="C1007" t="str">
            <v>Revestimento em plaqueta laminada, para área interna e externa, sem rejunte</v>
          </cell>
          <cell r="D1007" t="str">
            <v>m²</v>
          </cell>
          <cell r="E1007">
            <v>72.510000000000005</v>
          </cell>
          <cell r="F1007">
            <v>9.48</v>
          </cell>
          <cell r="G1007">
            <v>81.99</v>
          </cell>
        </row>
        <row r="1008">
          <cell r="A1008" t="str">
            <v>18.06</v>
          </cell>
          <cell r="B1008" t="str">
            <v>Placa cerâmica esmaltada prensada</v>
          </cell>
        </row>
        <row r="1009">
          <cell r="A1009" t="str">
            <v>18.06.022</v>
          </cell>
          <cell r="C1009" t="str">
            <v>Placa cerâmica esmaltada PEI-4 para área interna, grupo de absorção BIIa, resistência química A, assentado com argamassa colante industrializada</v>
          </cell>
          <cell r="D1009" t="str">
            <v>m²</v>
          </cell>
          <cell r="E1009">
            <v>25.83</v>
          </cell>
          <cell r="F1009">
            <v>11.22</v>
          </cell>
          <cell r="G1009">
            <v>37.049999999999997</v>
          </cell>
        </row>
        <row r="1010">
          <cell r="A1010" t="str">
            <v>18.06.023</v>
          </cell>
          <cell r="C1010" t="str">
            <v>Rodapé em placa cerâmica esmaltada PEI-4 para áreas internas, grupo de absorção BIIa, resistência química A, assentado com argamassa colante industrializada</v>
          </cell>
          <cell r="D1010" t="str">
            <v>m</v>
          </cell>
          <cell r="E1010">
            <v>10.37</v>
          </cell>
          <cell r="F1010">
            <v>0.91</v>
          </cell>
          <cell r="G1010">
            <v>11.28</v>
          </cell>
        </row>
        <row r="1011">
          <cell r="A1011" t="str">
            <v>18.06.062</v>
          </cell>
          <cell r="C1011" t="str">
            <v>Placa cerâmica esmaltada PEI-5 para área interna, com textura semirrugosa, grupo de absorção BIb, resistência química A, assentado com argamassa colante industrializada</v>
          </cell>
          <cell r="D1011" t="str">
            <v>m²</v>
          </cell>
          <cell r="E1011">
            <v>33.01</v>
          </cell>
          <cell r="F1011">
            <v>11.22</v>
          </cell>
          <cell r="G1011">
            <v>44.23</v>
          </cell>
        </row>
        <row r="1012">
          <cell r="A1012" t="str">
            <v>18.06.063</v>
          </cell>
          <cell r="C1012" t="str">
            <v>Rodapé em placa cerâmica esmaltada PEI-5 para área interna, com textura semirrugosa, grupo de absorção BIb, resistência química A, assentado com argamassa colante industrializada</v>
          </cell>
          <cell r="D1012" t="str">
            <v>m</v>
          </cell>
          <cell r="E1012">
            <v>13.44</v>
          </cell>
          <cell r="F1012">
            <v>6.01</v>
          </cell>
          <cell r="G1012">
            <v>19.45</v>
          </cell>
        </row>
        <row r="1013">
          <cell r="A1013" t="str">
            <v>18.06.102</v>
          </cell>
          <cell r="C1013" t="str">
            <v>Placa cerâmica esmaltada PEI-5 para área interna, grupo de absorção BIIb, resistência química B, assentado com argamassa colante industrializada</v>
          </cell>
          <cell r="D1013" t="str">
            <v>m²</v>
          </cell>
          <cell r="E1013">
            <v>26.83</v>
          </cell>
          <cell r="F1013">
            <v>11.22</v>
          </cell>
          <cell r="G1013">
            <v>38.049999999999997</v>
          </cell>
        </row>
        <row r="1014">
          <cell r="A1014" t="str">
            <v>18.06.103</v>
          </cell>
          <cell r="C1014" t="str">
            <v>Rodapé em placa cerâmica esmaltada PEI-5 para área interna, grupo de absorção BIIb, resistência química B, assentado com argamassa colante industrializada</v>
          </cell>
          <cell r="D1014" t="str">
            <v>m</v>
          </cell>
          <cell r="E1014">
            <v>10.8</v>
          </cell>
          <cell r="F1014">
            <v>0.91</v>
          </cell>
          <cell r="G1014">
            <v>11.71</v>
          </cell>
        </row>
        <row r="1015">
          <cell r="A1015" t="str">
            <v>18.06.142</v>
          </cell>
          <cell r="C1015" t="str">
            <v>Placa cerâmica esmaltada antiderrapante PEI-5 para área interna com saída para o exterior, grupo de absorção BIIa, resistência química A, assentado com argamassa colante industrializada</v>
          </cell>
          <cell r="D1015" t="str">
            <v>m²</v>
          </cell>
          <cell r="E1015">
            <v>38.21</v>
          </cell>
          <cell r="F1015">
            <v>11.22</v>
          </cell>
          <cell r="G1015">
            <v>49.43</v>
          </cell>
        </row>
        <row r="1016">
          <cell r="A1016" t="str">
            <v>18.06.143</v>
          </cell>
          <cell r="C1016" t="str">
            <v>Rodapé em placa cerâmica esmaltada antiderrapante PEI-5 para área interna com saída para o exterior, grupo de absorção BIIa, resistência química A, assentado com argamassa colante industrializada</v>
          </cell>
          <cell r="D1016" t="str">
            <v>m</v>
          </cell>
          <cell r="E1016">
            <v>12.53</v>
          </cell>
          <cell r="F1016">
            <v>0.91</v>
          </cell>
          <cell r="G1016">
            <v>13.44</v>
          </cell>
        </row>
        <row r="1017">
          <cell r="A1017" t="str">
            <v>18.06.182</v>
          </cell>
          <cell r="C1017" t="str">
            <v>Placa cerâmica esmaltada rústica PEI-5 para área interna com saída para o exterior, grupo de absorção BIIb, resistência química B, assentado com argamassa colante industrializada</v>
          </cell>
          <cell r="D1017" t="str">
            <v>m²</v>
          </cell>
          <cell r="E1017">
            <v>25.6</v>
          </cell>
          <cell r="F1017">
            <v>11.22</v>
          </cell>
          <cell r="G1017">
            <v>36.82</v>
          </cell>
        </row>
        <row r="1018">
          <cell r="A1018" t="str">
            <v>18.06.183</v>
          </cell>
          <cell r="C1018" t="str">
            <v>Rodapé em placa cerâmica esmaltada rústica PEI-5 para área interna com saída para o exterior, grupo de absorção BIIb, resistência química B, assentado com argamassa colante industrializada</v>
          </cell>
          <cell r="D1018" t="str">
            <v>m</v>
          </cell>
          <cell r="E1018">
            <v>9.81</v>
          </cell>
          <cell r="F1018">
            <v>0.91</v>
          </cell>
          <cell r="G1018">
            <v>10.72</v>
          </cell>
        </row>
        <row r="1019">
          <cell r="A1019" t="str">
            <v>18.06.222</v>
          </cell>
          <cell r="C1019" t="str">
            <v>Placa cerâmica esmaltada PEI-5 para área externa, grupo de absorção BIIb, resistência química B, assentado com argamassa colante industrializada</v>
          </cell>
          <cell r="D1019" t="str">
            <v>m²</v>
          </cell>
          <cell r="E1019">
            <v>44.3</v>
          </cell>
          <cell r="F1019">
            <v>11.22</v>
          </cell>
          <cell r="G1019">
            <v>55.52</v>
          </cell>
        </row>
        <row r="1020">
          <cell r="A1020" t="str">
            <v>18.06.223</v>
          </cell>
          <cell r="C1020" t="str">
            <v>Rodapé em placa cerâmica esmaltada PEI-5 para área externa, grupo de absorção BIIb, resistência química B, assentado com argamassa colante industrializada</v>
          </cell>
          <cell r="D1020" t="str">
            <v>m</v>
          </cell>
          <cell r="E1020">
            <v>15.06</v>
          </cell>
          <cell r="F1020">
            <v>6.01</v>
          </cell>
          <cell r="G1020">
            <v>21.07</v>
          </cell>
        </row>
        <row r="1021">
          <cell r="A1021" t="str">
            <v>18.06.302</v>
          </cell>
          <cell r="C1021" t="str">
            <v>Placa em cerâmica esmaltada antiderrapante PEI-4 para área externa, grupo de absorção BIb, resistência química A, assentado com argamassa colante industrializada</v>
          </cell>
          <cell r="D1021" t="str">
            <v>m²</v>
          </cell>
          <cell r="E1021">
            <v>47.14</v>
          </cell>
          <cell r="F1021">
            <v>11.22</v>
          </cell>
          <cell r="G1021">
            <v>58.36</v>
          </cell>
        </row>
        <row r="1022">
          <cell r="A1022" t="str">
            <v>18.06.303</v>
          </cell>
          <cell r="C1022" t="str">
            <v>Rodapé em placa cerâmica esmaltada antiderrapante PEI-4 para área externa, grupo de absorção BIb, resistência química A, assentado com argamassa colante industrializada</v>
          </cell>
          <cell r="D1022" t="str">
            <v>m</v>
          </cell>
          <cell r="E1022">
            <v>18.04</v>
          </cell>
          <cell r="F1022">
            <v>6.01</v>
          </cell>
          <cell r="G1022">
            <v>24.05</v>
          </cell>
        </row>
        <row r="1023">
          <cell r="A1023" t="str">
            <v>18.06.350</v>
          </cell>
          <cell r="C1023" t="str">
            <v>Assentamento de pisos e revestimentos cerâmicos com argamassa mista</v>
          </cell>
          <cell r="D1023" t="str">
            <v>m²</v>
          </cell>
          <cell r="E1023">
            <v>6.76</v>
          </cell>
          <cell r="F1023">
            <v>47.16</v>
          </cell>
          <cell r="G1023">
            <v>53.92</v>
          </cell>
        </row>
        <row r="1024">
          <cell r="A1024" t="str">
            <v>18.06.400</v>
          </cell>
          <cell r="C1024" t="str">
            <v>Rejuntamento em placas cerâmicas com cimento branco, juntas acima de 3 até 5 mm</v>
          </cell>
          <cell r="D1024" t="str">
            <v>m²</v>
          </cell>
          <cell r="E1024">
            <v>0.68</v>
          </cell>
          <cell r="F1024">
            <v>7.49</v>
          </cell>
          <cell r="G1024">
            <v>8.17</v>
          </cell>
        </row>
        <row r="1025">
          <cell r="A1025" t="str">
            <v>18.06.410</v>
          </cell>
          <cell r="C1025" t="str">
            <v>Rejuntamento em placas cerâmicas com argamassa industrializada para rejunte, juntas acima de 3 até 5 mm</v>
          </cell>
          <cell r="D1025" t="str">
            <v>m²</v>
          </cell>
          <cell r="E1025">
            <v>1.37</v>
          </cell>
          <cell r="F1025">
            <v>7.49</v>
          </cell>
          <cell r="G1025">
            <v>8.86</v>
          </cell>
        </row>
        <row r="1026">
          <cell r="A1026" t="str">
            <v>18.06.420</v>
          </cell>
          <cell r="C1026" t="str">
            <v>Rejuntamento em placas cerâmicas com cimento branco, juntas acima de 5 até 10 mm</v>
          </cell>
          <cell r="D1026" t="str">
            <v>m²</v>
          </cell>
          <cell r="E1026">
            <v>1.36</v>
          </cell>
          <cell r="F1026">
            <v>7.49</v>
          </cell>
          <cell r="G1026">
            <v>8.85</v>
          </cell>
        </row>
        <row r="1027">
          <cell r="A1027" t="str">
            <v>18.06.430</v>
          </cell>
          <cell r="C1027" t="str">
            <v>Rejuntamento em placas cerâmicas com argamassa industrializada para rejunte, juntas acima de 5 até 10 mm</v>
          </cell>
          <cell r="D1027" t="str">
            <v>m²</v>
          </cell>
          <cell r="E1027">
            <v>3.43</v>
          </cell>
          <cell r="F1027">
            <v>7.49</v>
          </cell>
          <cell r="G1027">
            <v>10.92</v>
          </cell>
        </row>
        <row r="1028">
          <cell r="A1028" t="str">
            <v>18.06.500</v>
          </cell>
          <cell r="C1028" t="str">
            <v>Rejuntamento de rodapé em placas cerâmicas com cimento branco, altura até 10 cm, juntas acima de 3 até 5 mm</v>
          </cell>
          <cell r="D1028" t="str">
            <v>m</v>
          </cell>
          <cell r="E1028">
            <v>7.0000000000000007E-2</v>
          </cell>
          <cell r="F1028">
            <v>0.84</v>
          </cell>
          <cell r="G1028">
            <v>0.91</v>
          </cell>
        </row>
        <row r="1029">
          <cell r="A1029" t="str">
            <v>18.06.510</v>
          </cell>
          <cell r="C1029" t="str">
            <v>Rejuntamento de rodapé em placas cerâmicas com argamassa industrializada para rejunte, altura até 10 cm, juntas acima de 3 até 5 mm</v>
          </cell>
          <cell r="D1029" t="str">
            <v>m</v>
          </cell>
          <cell r="E1029">
            <v>0.14000000000000001</v>
          </cell>
          <cell r="F1029">
            <v>0.84</v>
          </cell>
          <cell r="G1029">
            <v>0.98</v>
          </cell>
        </row>
        <row r="1030">
          <cell r="A1030" t="str">
            <v>18.06.520</v>
          </cell>
          <cell r="C1030" t="str">
            <v>Rejuntamento de rodapé em placas cerâmicas com cimento branco, altura até 10 cm, juntas acima de 5 até 10 mm</v>
          </cell>
          <cell r="D1030" t="str">
            <v>m</v>
          </cell>
          <cell r="E1030">
            <v>0.14000000000000001</v>
          </cell>
          <cell r="F1030">
            <v>0.84</v>
          </cell>
          <cell r="G1030">
            <v>0.98</v>
          </cell>
        </row>
        <row r="1031">
          <cell r="A1031" t="str">
            <v>18.06.530</v>
          </cell>
          <cell r="C1031" t="str">
            <v>Rejuntamento de rodapé em placas cerâmicas com argamassa industrializada para rejunte, altura até 10 cm, juntas acima de 5 até 10 mm</v>
          </cell>
          <cell r="D1031" t="str">
            <v>m</v>
          </cell>
          <cell r="E1031">
            <v>0.34</v>
          </cell>
          <cell r="F1031">
            <v>0.84</v>
          </cell>
          <cell r="G1031">
            <v>1.18</v>
          </cell>
        </row>
        <row r="1032">
          <cell r="A1032" t="str">
            <v>18.07</v>
          </cell>
          <cell r="B1032" t="str">
            <v>Placa cerâmica não esmaltada extrudada</v>
          </cell>
        </row>
        <row r="1033">
          <cell r="A1033" t="str">
            <v>18.07.020</v>
          </cell>
          <cell r="C1033" t="str">
            <v>Placa cerâmica não esmaltada extrudada de alta resistência química e mecânica, espessura de 9 mm, uso industrial, assentado com argamassa química bicomponente</v>
          </cell>
          <cell r="D1033" t="str">
            <v>m²</v>
          </cell>
          <cell r="E1033">
            <v>79.05</v>
          </cell>
          <cell r="F1033">
            <v>11.22</v>
          </cell>
          <cell r="G1033">
            <v>90.27</v>
          </cell>
        </row>
        <row r="1034">
          <cell r="A1034" t="str">
            <v>18.07.040</v>
          </cell>
          <cell r="C1034" t="str">
            <v>Placa cerâmica não esmaltada extrudada de alta resistência química e mecânica, espessura de 14 mm, uso industrial, assentado com argamassa química bicomponente</v>
          </cell>
          <cell r="D1034" t="str">
            <v>m²</v>
          </cell>
          <cell r="E1034">
            <v>131.96</v>
          </cell>
          <cell r="F1034">
            <v>11.22</v>
          </cell>
          <cell r="G1034">
            <v>143.18</v>
          </cell>
        </row>
        <row r="1035">
          <cell r="A1035" t="str">
            <v>18.07.080</v>
          </cell>
          <cell r="C1035" t="str">
            <v>Rodapé em placa cerâmica não esmaltada extrudada de alta resistência química e mecânica, altura de 10 cm, uso industrial, assentado com argamassa química bicomponente</v>
          </cell>
          <cell r="D1035" t="str">
            <v>m</v>
          </cell>
          <cell r="E1035">
            <v>28.84</v>
          </cell>
          <cell r="F1035">
            <v>1.1100000000000001</v>
          </cell>
          <cell r="G1035">
            <v>29.95</v>
          </cell>
        </row>
        <row r="1036">
          <cell r="A1036" t="str">
            <v>18.07.160</v>
          </cell>
          <cell r="C1036" t="str">
            <v>Placa cerâmica não esmaltada extrudada para área com altas temperaturas, de alta resistência química e mecânica, espessura mínima de 13 mm, uso industrial e cozinhas profissionais, assentado com argamassa industrializada</v>
          </cell>
          <cell r="D1036" t="str">
            <v>m²</v>
          </cell>
          <cell r="E1036">
            <v>176.42</v>
          </cell>
          <cell r="F1036">
            <v>11.22</v>
          </cell>
          <cell r="G1036">
            <v>187.64</v>
          </cell>
        </row>
        <row r="1037">
          <cell r="A1037" t="str">
            <v>18.07.170</v>
          </cell>
          <cell r="C1037" t="str">
            <v>Rodapé em placa cerâmica não esmaltada extrudada para área com altas temperaturas, de alta resistência química e mecânica, altura de 10cm, uso indústrial e cozinhas profissionais, assentado com argamassa industrializada</v>
          </cell>
          <cell r="D1037" t="str">
            <v>m</v>
          </cell>
          <cell r="E1037">
            <v>34.42</v>
          </cell>
          <cell r="F1037">
            <v>1.1100000000000001</v>
          </cell>
          <cell r="G1037">
            <v>35.53</v>
          </cell>
        </row>
        <row r="1038">
          <cell r="A1038" t="str">
            <v>18.07.200</v>
          </cell>
          <cell r="C1038" t="str">
            <v>Rejuntamento em placa cerâmica extrudada antiácida de 9 mm, com argamassa industrializada bicomponente à base de resina furânica, juntas acima de 3 até 6 mm</v>
          </cell>
          <cell r="D1038" t="str">
            <v>m²</v>
          </cell>
          <cell r="E1038">
            <v>7.88</v>
          </cell>
          <cell r="F1038">
            <v>7.49</v>
          </cell>
          <cell r="G1038">
            <v>15.37</v>
          </cell>
        </row>
        <row r="1039">
          <cell r="A1039" t="str">
            <v>18.07.210</v>
          </cell>
          <cell r="C1039" t="str">
            <v>Rejuntamento de placa cerâmica extrudada de 9 mm, com argamassa sintética industrializada tricomponente à base de resina epóxi, juntas acima de 3 até 6 mm</v>
          </cell>
          <cell r="D1039" t="str">
            <v>m²</v>
          </cell>
          <cell r="E1039">
            <v>25.45</v>
          </cell>
          <cell r="F1039">
            <v>7.49</v>
          </cell>
          <cell r="G1039">
            <v>32.94</v>
          </cell>
        </row>
        <row r="1040">
          <cell r="A1040" t="str">
            <v>18.07.220</v>
          </cell>
          <cell r="C1040" t="str">
            <v>Rejuntamento em placa cerâmica extrudada antiácida, espessura de 14 mm, com argamassa industrializada bicomponente, à base de resina furânica, juntas acima de 3 até 6 mm</v>
          </cell>
          <cell r="D1040" t="str">
            <v>m²</v>
          </cell>
          <cell r="E1040">
            <v>13.14</v>
          </cell>
          <cell r="F1040">
            <v>7.49</v>
          </cell>
          <cell r="G1040">
            <v>20.63</v>
          </cell>
        </row>
        <row r="1041">
          <cell r="A1041" t="str">
            <v>18.07.230</v>
          </cell>
          <cell r="C1041" t="str">
            <v>Rejuntamento em placa cerâmica extrudada antiácida de 14 mm, com argamassa sintética industrializada tricomponente, à base de resina epóxi, juntas de 3 até 6 mm</v>
          </cell>
          <cell r="D1041" t="str">
            <v>m²</v>
          </cell>
          <cell r="E1041">
            <v>42.42</v>
          </cell>
          <cell r="F1041">
            <v>7.49</v>
          </cell>
          <cell r="G1041">
            <v>49.91</v>
          </cell>
        </row>
        <row r="1042">
          <cell r="A1042" t="str">
            <v>18.07.250</v>
          </cell>
          <cell r="C1042" t="str">
            <v>Rejuntamento em placa cerâmica extrudada antiácida, com argamassa industrializada anticorrosiva bicomponente à base de bauxita, para área de altas temperaturas, juntas acima de 3 até 6mm</v>
          </cell>
          <cell r="D1042" t="str">
            <v>m²</v>
          </cell>
          <cell r="E1042">
            <v>33.44</v>
          </cell>
          <cell r="F1042">
            <v>7.49</v>
          </cell>
          <cell r="G1042">
            <v>40.93</v>
          </cell>
        </row>
        <row r="1043">
          <cell r="A1043" t="str">
            <v>18.07.300</v>
          </cell>
          <cell r="C1043" t="str">
            <v>Rejuntamento de rodapé em placa cerâmica extrudada antiácida de 9 mm, com argamassa industrializada bicomponente à base de resina furânica, juntas acima de 3 até 6 mm</v>
          </cell>
          <cell r="D1043" t="str">
            <v>m</v>
          </cell>
          <cell r="E1043">
            <v>0.79</v>
          </cell>
          <cell r="F1043">
            <v>0.75</v>
          </cell>
          <cell r="G1043">
            <v>1.54</v>
          </cell>
        </row>
        <row r="1044">
          <cell r="A1044" t="str">
            <v>18.07.310</v>
          </cell>
          <cell r="C1044" t="str">
            <v>Rejuntamento de rodapé em placa cerâmica extrudada antiácida de 9 mm, com argamassa sintética  industrializada tricomponente à base de resina epóxi, juntas acima de 3 até 6 mm</v>
          </cell>
          <cell r="D1044" t="str">
            <v>m</v>
          </cell>
          <cell r="E1044">
            <v>2.5499999999999998</v>
          </cell>
          <cell r="F1044">
            <v>0.75</v>
          </cell>
          <cell r="G1044">
            <v>3.3</v>
          </cell>
        </row>
        <row r="1045">
          <cell r="A1045" t="str">
            <v>18.08</v>
          </cell>
          <cell r="B1045" t="str">
            <v>Revestimento em porcelanato</v>
          </cell>
        </row>
        <row r="1046">
          <cell r="A1046" t="str">
            <v>18.08.032</v>
          </cell>
          <cell r="C1046" t="str">
            <v>Revestimento em porcelanato esmaltado antiderrapante para área externa e ambiente com alto tráfego, grupo de absorção BIa, assentado com argamassa colante industrializada, rejuntado</v>
          </cell>
          <cell r="D1046" t="str">
            <v>m²</v>
          </cell>
          <cell r="E1046">
            <v>67.5</v>
          </cell>
          <cell r="F1046">
            <v>29.63</v>
          </cell>
          <cell r="G1046">
            <v>97.13</v>
          </cell>
        </row>
        <row r="1047">
          <cell r="A1047" t="str">
            <v>18.08.042</v>
          </cell>
          <cell r="C1047" t="str">
            <v>Rodapé em porcelanato esmaltado antiderrapante para área externa e ambiente com alto tráfego, grupo de absorção BIa, assentado com argamassa colante industrializada, rejuntado</v>
          </cell>
          <cell r="D1047" t="str">
            <v>m</v>
          </cell>
          <cell r="E1047">
            <v>5.91</v>
          </cell>
          <cell r="F1047">
            <v>8.24</v>
          </cell>
          <cell r="G1047">
            <v>14.15</v>
          </cell>
        </row>
        <row r="1048">
          <cell r="A1048" t="str">
            <v>18.08.062</v>
          </cell>
          <cell r="C1048" t="str">
            <v>Revestimento em porcelanato esmaltado polido para área interna e ambiente com tráfego médio, grupo de absorção BIa, assentado com argamassa colante industrializada, rejuntado</v>
          </cell>
          <cell r="D1048" t="str">
            <v>m²</v>
          </cell>
          <cell r="E1048">
            <v>146.16999999999999</v>
          </cell>
          <cell r="F1048">
            <v>29.63</v>
          </cell>
          <cell r="G1048">
            <v>175.8</v>
          </cell>
        </row>
        <row r="1049">
          <cell r="A1049" t="str">
            <v>18.08.072</v>
          </cell>
          <cell r="C1049" t="str">
            <v>Rodapé em porcelanato esmaltado polido para área interna e ambiente com tráfego médio, grupo de absorção BIa, assentado com argamassa colante industrializada, rejuntado</v>
          </cell>
          <cell r="D1049" t="str">
            <v>m</v>
          </cell>
          <cell r="E1049">
            <v>37.03</v>
          </cell>
          <cell r="F1049">
            <v>8.24</v>
          </cell>
          <cell r="G1049">
            <v>45.27</v>
          </cell>
        </row>
        <row r="1050">
          <cell r="A1050" t="str">
            <v>18.08.090</v>
          </cell>
          <cell r="C1050" t="str">
            <v>Revestimento em porcelanato esmaltado acetinado para área interna e ambiente com acesso ao exterior, grupo de absorção BIa, resistência química B, assentado com argamassa colante industrializada, rejuntado</v>
          </cell>
          <cell r="D1050" t="str">
            <v>m²</v>
          </cell>
          <cell r="E1050">
            <v>50.53</v>
          </cell>
          <cell r="F1050">
            <v>29.63</v>
          </cell>
          <cell r="G1050">
            <v>80.16</v>
          </cell>
        </row>
        <row r="1051">
          <cell r="A1051" t="str">
            <v>18.08.100</v>
          </cell>
          <cell r="C1051" t="str">
            <v>Rodapé em porcelanato esmaltado acetinado para área interna e ambiente com acesso ao exterior, grupo de absorção BIa, resistência química B, assentado com argamassa colante industrializada, rejuntado</v>
          </cell>
          <cell r="D1051" t="str">
            <v>m</v>
          </cell>
          <cell r="E1051">
            <v>18.95</v>
          </cell>
          <cell r="F1051">
            <v>8.24</v>
          </cell>
          <cell r="G1051">
            <v>27.19</v>
          </cell>
        </row>
        <row r="1052">
          <cell r="A1052" t="str">
            <v>18.08.110</v>
          </cell>
          <cell r="C1052" t="str">
            <v>Revestimento em porcelanato técnico antiderrapante para área externa, grupo de absorção BIa, assentado com argamassa colante industrializada, rejuntado</v>
          </cell>
          <cell r="D1052" t="str">
            <v>m²</v>
          </cell>
          <cell r="E1052">
            <v>136.81</v>
          </cell>
          <cell r="F1052">
            <v>29.63</v>
          </cell>
          <cell r="G1052">
            <v>166.44</v>
          </cell>
        </row>
        <row r="1053">
          <cell r="A1053" t="str">
            <v>18.08.120</v>
          </cell>
          <cell r="C1053" t="str">
            <v>Rodapé em porcelanato técnico antiderrapante para área interna, grupo de absorção BIa, assentado com argamassa colante industrializada, rejuntado</v>
          </cell>
          <cell r="D1053" t="str">
            <v>m</v>
          </cell>
          <cell r="E1053">
            <v>11.6</v>
          </cell>
          <cell r="F1053">
            <v>8.24</v>
          </cell>
          <cell r="G1053">
            <v>19.84</v>
          </cell>
        </row>
        <row r="1054">
          <cell r="A1054" t="str">
            <v>18.08.130</v>
          </cell>
          <cell r="C1054" t="str">
            <v>Revestimento em porcelanato técnico antiácido para área de alto tráfego, grupo de absorção BIa, assentado com argamassa colante industrializada e rejuntado com resina epóxi</v>
          </cell>
          <cell r="D1054" t="str">
            <v>m²</v>
          </cell>
          <cell r="E1054">
            <v>140.37</v>
          </cell>
          <cell r="F1054">
            <v>29.63</v>
          </cell>
          <cell r="G1054">
            <v>170</v>
          </cell>
        </row>
        <row r="1055">
          <cell r="A1055" t="str">
            <v>18.08.140</v>
          </cell>
          <cell r="C1055" t="str">
            <v>Rodapé em porcelanato técnico antiácido para área de alto tráfego, grupo de absorção BIa, assentado com argamassa colante industrializada e rejuntado com resina epóxi</v>
          </cell>
          <cell r="D1055" t="str">
            <v>m</v>
          </cell>
          <cell r="E1055">
            <v>23.96</v>
          </cell>
          <cell r="F1055">
            <v>8.24</v>
          </cell>
          <cell r="G1055">
            <v>32.200000000000003</v>
          </cell>
        </row>
        <row r="1056">
          <cell r="A1056" t="str">
            <v>18.08.152</v>
          </cell>
          <cell r="C1056" t="str">
            <v>Revestimento em porcelanato técnico natural para área interna e ambiente com acesso ao exterior, grupo de absorção BIa, assentado com argamassa colante industrializada, rejuntado</v>
          </cell>
          <cell r="D1056" t="str">
            <v>m²</v>
          </cell>
          <cell r="E1056">
            <v>106.8</v>
          </cell>
          <cell r="F1056">
            <v>29.63</v>
          </cell>
          <cell r="G1056">
            <v>136.43</v>
          </cell>
        </row>
        <row r="1057">
          <cell r="A1057" t="str">
            <v>18.08.162</v>
          </cell>
          <cell r="C1057" t="str">
            <v>Rodapé em porcelanato técnico natural, para área interna e ambiente com acesso ao exterior, grupo de absorção BIa, assentado com argamassa colante industrializada, rejuntado</v>
          </cell>
          <cell r="D1057" t="str">
            <v>m</v>
          </cell>
          <cell r="E1057">
            <v>60.44</v>
          </cell>
          <cell r="F1057">
            <v>8.24</v>
          </cell>
          <cell r="G1057">
            <v>68.680000000000007</v>
          </cell>
        </row>
        <row r="1058">
          <cell r="A1058" t="str">
            <v>18.08.170</v>
          </cell>
          <cell r="C1058" t="str">
            <v>Revestimento em porcelanato técnico polido para área interna e ambiente de médio tráfego, grupo de absorção BIa, coeficiente de atrito I, assentado com argamassa colante industrializada, rejuntado</v>
          </cell>
          <cell r="D1058" t="str">
            <v>m²</v>
          </cell>
          <cell r="E1058">
            <v>95.45</v>
          </cell>
          <cell r="F1058">
            <v>29.63</v>
          </cell>
          <cell r="G1058">
            <v>125.08</v>
          </cell>
        </row>
        <row r="1059">
          <cell r="A1059" t="str">
            <v>18.08.180</v>
          </cell>
          <cell r="C1059" t="str">
            <v>Rodapé em porcelanato técnico polido para área interna e ambiente de médio tráfego, grupo de absorção BIa, assentado com argamassa colante industrializada, rejuntado</v>
          </cell>
          <cell r="D1059" t="str">
            <v>m</v>
          </cell>
          <cell r="E1059">
            <v>33.68</v>
          </cell>
          <cell r="F1059">
            <v>8.24</v>
          </cell>
          <cell r="G1059">
            <v>41.92</v>
          </cell>
        </row>
        <row r="1060">
          <cell r="A1060" t="str">
            <v>18.11</v>
          </cell>
          <cell r="B1060" t="str">
            <v>Revestimento em placa cerâmica esmaltada</v>
          </cell>
        </row>
        <row r="1061">
          <cell r="A1061" t="str">
            <v>18.11.012</v>
          </cell>
          <cell r="C1061" t="str">
            <v>Revestimento em placa cerâmica esmaltada de 7,5x7,5 cm, assentado e rejuntado com argamassa industrializada</v>
          </cell>
          <cell r="D1061" t="str">
            <v>m²</v>
          </cell>
          <cell r="E1061">
            <v>61.66</v>
          </cell>
          <cell r="F1061">
            <v>16.78</v>
          </cell>
          <cell r="G1061">
            <v>78.44</v>
          </cell>
        </row>
        <row r="1062">
          <cell r="A1062" t="str">
            <v>18.11.022</v>
          </cell>
          <cell r="C1062" t="str">
            <v>Revestimento em placa cerâmica esmaltada de 10x10 cm, assentado e rejuntado com argamassa industrializada</v>
          </cell>
          <cell r="D1062" t="str">
            <v>m²</v>
          </cell>
          <cell r="E1062">
            <v>47.18</v>
          </cell>
          <cell r="F1062">
            <v>16.78</v>
          </cell>
          <cell r="G1062">
            <v>63.96</v>
          </cell>
        </row>
        <row r="1063">
          <cell r="A1063" t="str">
            <v>18.11.032</v>
          </cell>
          <cell r="C1063" t="str">
            <v>Revestimento em placa cerâmica esmaltada de 15x15 cm, tipo monocolor, assentado e rejuntado com argamassa industrializada</v>
          </cell>
          <cell r="D1063" t="str">
            <v>m²</v>
          </cell>
          <cell r="E1063">
            <v>53.1</v>
          </cell>
          <cell r="F1063">
            <v>16.78</v>
          </cell>
          <cell r="G1063">
            <v>69.88</v>
          </cell>
        </row>
        <row r="1064">
          <cell r="A1064" t="str">
            <v>18.11.042</v>
          </cell>
          <cell r="C1064" t="str">
            <v>Revestimento em placa cerâmica esmaltada de 20x20 cm, tipo monocolor, assentado e rejuntado com argamassa industrializada</v>
          </cell>
          <cell r="D1064" t="str">
            <v>m²</v>
          </cell>
          <cell r="E1064">
            <v>50.73</v>
          </cell>
          <cell r="F1064">
            <v>16.78</v>
          </cell>
          <cell r="G1064">
            <v>67.510000000000005</v>
          </cell>
        </row>
        <row r="1065">
          <cell r="A1065" t="str">
            <v>18.11.052</v>
          </cell>
          <cell r="C1065" t="str">
            <v>Revestimento em placa cerâmica esmaltada, tipo monoporosa, retangular, assentado e rejuntado com argamassa industrializada</v>
          </cell>
          <cell r="D1065" t="str">
            <v>m²</v>
          </cell>
          <cell r="E1065">
            <v>47.32</v>
          </cell>
          <cell r="F1065">
            <v>16.78</v>
          </cell>
          <cell r="G1065">
            <v>64.099999999999994</v>
          </cell>
        </row>
        <row r="1066">
          <cell r="A1066" t="str">
            <v>18.12</v>
          </cell>
          <cell r="B1066" t="str">
            <v>Revestimento em pastilha e mosaico</v>
          </cell>
        </row>
        <row r="1067">
          <cell r="A1067" t="str">
            <v>18.12.020</v>
          </cell>
          <cell r="C1067" t="str">
            <v>Revestimento em pastilha de porcelana natural ou esmaltada de 5 x 5 cm, assentado e rejuntado com argamassa colante industrializada</v>
          </cell>
          <cell r="D1067" t="str">
            <v>m²</v>
          </cell>
          <cell r="E1067">
            <v>123.22</v>
          </cell>
          <cell r="F1067">
            <v>21.24</v>
          </cell>
          <cell r="G1067">
            <v>144.46</v>
          </cell>
        </row>
        <row r="1068">
          <cell r="A1068" t="str">
            <v>18.12.120</v>
          </cell>
          <cell r="C1068" t="str">
            <v>Revestimento em pastilha de porcelana natural ou esmaltada de 2,5 x 2,5 cm, assentado e rejuntado com argamassa colante industrializada</v>
          </cell>
          <cell r="D1068" t="str">
            <v>m²</v>
          </cell>
          <cell r="E1068">
            <v>171.04</v>
          </cell>
          <cell r="F1068">
            <v>21.24</v>
          </cell>
          <cell r="G1068">
            <v>192.28</v>
          </cell>
        </row>
        <row r="1069">
          <cell r="A1069" t="str">
            <v>18.12.140</v>
          </cell>
          <cell r="C1069" t="str">
            <v>Revestimento em pastilha de porcelana natural ou esmaltada de 2,5 x 5 cm, assentado e rejuntado com argamassa colante industrializada</v>
          </cell>
          <cell r="D1069" t="str">
            <v>m²</v>
          </cell>
          <cell r="E1069">
            <v>130.11000000000001</v>
          </cell>
          <cell r="F1069">
            <v>21.24</v>
          </cell>
          <cell r="G1069">
            <v>151.35</v>
          </cell>
        </row>
        <row r="1070">
          <cell r="A1070" t="str">
            <v>18.13</v>
          </cell>
          <cell r="B1070" t="str">
            <v>Revestimento cerâmico não esmaltado extrudado</v>
          </cell>
        </row>
        <row r="1071">
          <cell r="A1071" t="str">
            <v>18.13.010</v>
          </cell>
          <cell r="C1071" t="str">
            <v>Revestimento em placa cerâmica não esmaltada extrudada, de alta resistência química e mecânica, espessura de 9 mm, assentado com argamassa colante industrializada</v>
          </cell>
          <cell r="D1071" t="str">
            <v>m²</v>
          </cell>
          <cell r="E1071">
            <v>74.03</v>
          </cell>
          <cell r="F1071">
            <v>13.58</v>
          </cell>
          <cell r="G1071">
            <v>87.61</v>
          </cell>
        </row>
        <row r="1072">
          <cell r="A1072" t="str">
            <v>18.13.020</v>
          </cell>
          <cell r="C1072" t="str">
            <v>Revestimento em placa cerâmica extrudada de alta resistência química e mecânica, espessura entre 9 e 10 mm, assentado com argamassa industrializada de alta aderência</v>
          </cell>
          <cell r="D1072" t="str">
            <v>m²</v>
          </cell>
          <cell r="E1072">
            <v>83.52</v>
          </cell>
          <cell r="F1072">
            <v>13.58</v>
          </cell>
          <cell r="G1072">
            <v>97.1</v>
          </cell>
        </row>
        <row r="1073">
          <cell r="A1073" t="str">
            <v>18.13.202</v>
          </cell>
          <cell r="C1073" t="str">
            <v>Rejuntamento em placa cerâmica extrudada, espessura entre 9 e 10 mm, com argamassa industrial anticorrosiva à base de resina epóxi, juntas de 6 a 10 mm</v>
          </cell>
          <cell r="D1073" t="str">
            <v>m²</v>
          </cell>
          <cell r="E1073">
            <v>37.119999999999997</v>
          </cell>
          <cell r="F1073">
            <v>7.49</v>
          </cell>
          <cell r="G1073">
            <v>44.61</v>
          </cell>
        </row>
        <row r="1074">
          <cell r="A1074" t="str">
            <v>19</v>
          </cell>
          <cell r="B1074" t="str">
            <v>REVESTIMENTO EM PEDRA</v>
          </cell>
        </row>
        <row r="1075">
          <cell r="A1075" t="str">
            <v>19.01</v>
          </cell>
          <cell r="B1075" t="str">
            <v>Granito</v>
          </cell>
        </row>
        <row r="1076">
          <cell r="A1076" t="str">
            <v>19.01.010</v>
          </cell>
          <cell r="C1076" t="str">
            <v>Rodapé em granito, espessura de 3 cm e altura de 7 cm</v>
          </cell>
          <cell r="D1076" t="str">
            <v>m</v>
          </cell>
          <cell r="E1076">
            <v>116.52</v>
          </cell>
          <cell r="F1076">
            <v>1.49</v>
          </cell>
          <cell r="G1076">
            <v>118.01</v>
          </cell>
        </row>
        <row r="1077">
          <cell r="A1077" t="str">
            <v>19.01.020</v>
          </cell>
          <cell r="C1077" t="str">
            <v>Revestimento em granito, espessura de 2 cm, assente com massa</v>
          </cell>
          <cell r="D1077" t="str">
            <v>m²</v>
          </cell>
          <cell r="E1077">
            <v>316.83999999999997</v>
          </cell>
          <cell r="F1077">
            <v>10.4</v>
          </cell>
          <cell r="G1077">
            <v>327.24</v>
          </cell>
        </row>
        <row r="1078">
          <cell r="A1078" t="str">
            <v>19.01.040</v>
          </cell>
          <cell r="C1078" t="str">
            <v>Revestimento em granito, espessura de 3 cm, assente com massa</v>
          </cell>
          <cell r="D1078" t="str">
            <v>m²</v>
          </cell>
          <cell r="E1078">
            <v>426.87</v>
          </cell>
          <cell r="F1078">
            <v>10.4</v>
          </cell>
          <cell r="G1078">
            <v>437.27</v>
          </cell>
        </row>
        <row r="1079">
          <cell r="A1079" t="str">
            <v>19.01.060</v>
          </cell>
          <cell r="C1079" t="str">
            <v>Peitoril e/ou soleira em granito, espessura de 2 cm e largura até 20 cm</v>
          </cell>
          <cell r="D1079" t="str">
            <v>m</v>
          </cell>
          <cell r="E1079">
            <v>128.44999999999999</v>
          </cell>
          <cell r="F1079">
            <v>2.97</v>
          </cell>
          <cell r="G1079">
            <v>131.41999999999999</v>
          </cell>
        </row>
        <row r="1080">
          <cell r="A1080" t="str">
            <v>19.01.120</v>
          </cell>
          <cell r="C1080" t="str">
            <v>Degrau e espelho de granito, espessura de 2 cm</v>
          </cell>
          <cell r="D1080" t="str">
            <v>m</v>
          </cell>
          <cell r="E1080">
            <v>269.81</v>
          </cell>
          <cell r="F1080">
            <v>5.2</v>
          </cell>
          <cell r="G1080">
            <v>275.01</v>
          </cell>
        </row>
        <row r="1081">
          <cell r="A1081" t="str">
            <v>19.01.320</v>
          </cell>
          <cell r="C1081" t="str">
            <v>Rodapé em granito, espessura de 3 cm e altura de 7,01 até 10 cm</v>
          </cell>
          <cell r="D1081" t="str">
            <v>m</v>
          </cell>
          <cell r="E1081">
            <v>119.41</v>
          </cell>
          <cell r="F1081">
            <v>1.49</v>
          </cell>
          <cell r="G1081">
            <v>120.9</v>
          </cell>
        </row>
        <row r="1082">
          <cell r="A1082" t="str">
            <v>19.01.390</v>
          </cell>
          <cell r="C1082" t="str">
            <v>Peitoril e/ou soleira em granito, espessura de 2 cm e largura de 21 até 30 cm</v>
          </cell>
          <cell r="D1082" t="str">
            <v>m</v>
          </cell>
          <cell r="E1082">
            <v>159.28</v>
          </cell>
          <cell r="F1082">
            <v>4.46</v>
          </cell>
          <cell r="G1082">
            <v>163.74</v>
          </cell>
        </row>
        <row r="1083">
          <cell r="A1083" t="str">
            <v>19.01.410</v>
          </cell>
          <cell r="C1083" t="str">
            <v>Revestimento em granito jateado, espessura de 2,0 cm, assente com massa</v>
          </cell>
          <cell r="D1083" t="str">
            <v>m²</v>
          </cell>
          <cell r="E1083">
            <v>163</v>
          </cell>
          <cell r="F1083">
            <v>10.4</v>
          </cell>
          <cell r="G1083">
            <v>173.4</v>
          </cell>
        </row>
        <row r="1084">
          <cell r="A1084" t="str">
            <v>19.01.420</v>
          </cell>
          <cell r="C1084" t="str">
            <v>Rodapé em granito jateado, espessura de 2 cm e altura de 7 cm, assente com massa</v>
          </cell>
          <cell r="D1084" t="str">
            <v>m</v>
          </cell>
          <cell r="E1084">
            <v>15.8</v>
          </cell>
          <cell r="F1084">
            <v>1.49</v>
          </cell>
          <cell r="G1084">
            <v>17.29</v>
          </cell>
        </row>
        <row r="1085">
          <cell r="A1085" t="str">
            <v>19.01.430</v>
          </cell>
          <cell r="C1085" t="str">
            <v>Degrau e espelho em granito jateado, espessura de 2 cm, assente com massa</v>
          </cell>
          <cell r="D1085" t="str">
            <v>m</v>
          </cell>
          <cell r="E1085">
            <v>123.2</v>
          </cell>
          <cell r="F1085">
            <v>5.2</v>
          </cell>
          <cell r="G1085">
            <v>128.4</v>
          </cell>
        </row>
        <row r="1086">
          <cell r="A1086" t="str">
            <v>19.01.440</v>
          </cell>
          <cell r="C1086" t="str">
            <v>Soleira / peitoril em granito jateado, espessura de 2 cm e largura de 20 a 30cm, assente com massa</v>
          </cell>
          <cell r="D1086" t="str">
            <v>m</v>
          </cell>
          <cell r="E1086">
            <v>94.23</v>
          </cell>
          <cell r="F1086">
            <v>4.46</v>
          </cell>
          <cell r="G1086">
            <v>98.69</v>
          </cell>
        </row>
        <row r="1087">
          <cell r="A1087" t="str">
            <v>19.02</v>
          </cell>
          <cell r="B1087" t="str">
            <v>Mármore</v>
          </cell>
        </row>
        <row r="1088">
          <cell r="A1088" t="str">
            <v>19.02.020</v>
          </cell>
          <cell r="C1088" t="str">
            <v>Revestimento em mármore branco, espessura de 2 cm, assente com massa</v>
          </cell>
          <cell r="D1088" t="str">
            <v>m²</v>
          </cell>
          <cell r="E1088">
            <v>509.29</v>
          </cell>
          <cell r="F1088">
            <v>8.91</v>
          </cell>
          <cell r="G1088">
            <v>518.20000000000005</v>
          </cell>
        </row>
        <row r="1089">
          <cell r="A1089" t="str">
            <v>19.02.040</v>
          </cell>
          <cell r="C1089" t="str">
            <v>Revestimento em mármore travertino nacional, espessura de 2 cm, assente com massa</v>
          </cell>
          <cell r="D1089" t="str">
            <v>m²</v>
          </cell>
          <cell r="E1089">
            <v>590.04</v>
          </cell>
          <cell r="F1089">
            <v>8.91</v>
          </cell>
          <cell r="G1089">
            <v>598.95000000000005</v>
          </cell>
        </row>
        <row r="1090">
          <cell r="A1090" t="str">
            <v>19.02.060</v>
          </cell>
          <cell r="C1090" t="str">
            <v>Revestimento em mármore branco, espessura de 3 cm, assente com massa</v>
          </cell>
          <cell r="D1090" t="str">
            <v>m²</v>
          </cell>
          <cell r="E1090">
            <v>658.4</v>
          </cell>
          <cell r="F1090">
            <v>10.4</v>
          </cell>
          <cell r="G1090">
            <v>668.8</v>
          </cell>
        </row>
        <row r="1091">
          <cell r="A1091" t="str">
            <v>19.02.080</v>
          </cell>
          <cell r="C1091" t="str">
            <v>Revestimento em mármore travertino nacional, espessura de 3 cm, assente com massa</v>
          </cell>
          <cell r="D1091" t="str">
            <v>m²</v>
          </cell>
          <cell r="E1091">
            <v>691.61</v>
          </cell>
          <cell r="F1091">
            <v>10.4</v>
          </cell>
          <cell r="G1091">
            <v>702.01</v>
          </cell>
        </row>
        <row r="1092">
          <cell r="A1092" t="str">
            <v>19.02.220</v>
          </cell>
          <cell r="C1092" t="str">
            <v>Degrau e espelho em mármore branco, espessura de 2 cm</v>
          </cell>
          <cell r="D1092" t="str">
            <v>m</v>
          </cell>
          <cell r="E1092">
            <v>263.05</v>
          </cell>
          <cell r="F1092">
            <v>5.2</v>
          </cell>
          <cell r="G1092">
            <v>268.25</v>
          </cell>
        </row>
        <row r="1093">
          <cell r="A1093" t="str">
            <v>19.02.240</v>
          </cell>
          <cell r="C1093" t="str">
            <v>Degrau e espelho em mármore travertino nacional, espessura de 2 cm</v>
          </cell>
          <cell r="D1093" t="str">
            <v>m</v>
          </cell>
          <cell r="E1093">
            <v>267.14</v>
          </cell>
          <cell r="F1093">
            <v>5.2</v>
          </cell>
          <cell r="G1093">
            <v>272.33999999999997</v>
          </cell>
        </row>
        <row r="1094">
          <cell r="A1094" t="str">
            <v>19.02.250</v>
          </cell>
          <cell r="C1094" t="str">
            <v>Rodapé em mármore branco, espessura de 2 cm e altura de 7 cm</v>
          </cell>
          <cell r="D1094" t="str">
            <v>m</v>
          </cell>
          <cell r="E1094">
            <v>37.130000000000003</v>
          </cell>
          <cell r="F1094">
            <v>1.49</v>
          </cell>
          <cell r="G1094">
            <v>38.619999999999997</v>
          </cell>
        </row>
        <row r="1095">
          <cell r="A1095" t="str">
            <v>19.03</v>
          </cell>
          <cell r="B1095" t="str">
            <v>Pedra</v>
          </cell>
        </row>
        <row r="1096">
          <cell r="A1096" t="str">
            <v>19.03.020</v>
          </cell>
          <cell r="C1096" t="str">
            <v>Revestimento em pedra tipo arenito comum</v>
          </cell>
          <cell r="D1096" t="str">
            <v>m²</v>
          </cell>
          <cell r="E1096">
            <v>181.44</v>
          </cell>
          <cell r="F1096">
            <v>23.76</v>
          </cell>
          <cell r="G1096">
            <v>205.2</v>
          </cell>
        </row>
        <row r="1097">
          <cell r="A1097" t="str">
            <v>19.03.060</v>
          </cell>
          <cell r="C1097" t="str">
            <v>Revestimento em pedra mineira comum</v>
          </cell>
          <cell r="D1097" t="str">
            <v>m²</v>
          </cell>
          <cell r="E1097">
            <v>250.95</v>
          </cell>
          <cell r="F1097">
            <v>23.76</v>
          </cell>
          <cell r="G1097">
            <v>274.70999999999998</v>
          </cell>
        </row>
        <row r="1098">
          <cell r="A1098" t="str">
            <v>19.03.090</v>
          </cell>
          <cell r="C1098" t="str">
            <v>Revestimento em pedra Miracema</v>
          </cell>
          <cell r="D1098" t="str">
            <v>m²</v>
          </cell>
          <cell r="E1098">
            <v>61.34</v>
          </cell>
          <cell r="F1098">
            <v>18.649999999999999</v>
          </cell>
          <cell r="G1098">
            <v>79.989999999999995</v>
          </cell>
        </row>
        <row r="1099">
          <cell r="A1099" t="str">
            <v>19.03.100</v>
          </cell>
          <cell r="C1099" t="str">
            <v>Rodapé em pedra Miracema, altura de 5,75 cm</v>
          </cell>
          <cell r="D1099" t="str">
            <v>m</v>
          </cell>
          <cell r="E1099">
            <v>2.14</v>
          </cell>
          <cell r="F1099">
            <v>20.079999999999998</v>
          </cell>
          <cell r="G1099">
            <v>22.22</v>
          </cell>
        </row>
        <row r="1100">
          <cell r="A1100" t="str">
            <v>19.03.110</v>
          </cell>
          <cell r="C1100" t="str">
            <v>Rodapé em pedra Miracema, altura de 11,5 cm</v>
          </cell>
          <cell r="D1100" t="str">
            <v>m</v>
          </cell>
          <cell r="E1100">
            <v>4.33</v>
          </cell>
          <cell r="F1100">
            <v>29.95</v>
          </cell>
          <cell r="G1100">
            <v>34.28</v>
          </cell>
        </row>
        <row r="1101">
          <cell r="A1101" t="str">
            <v>19.03.220</v>
          </cell>
          <cell r="C1101" t="str">
            <v>Rodapé em pedra mineira simples, altura de 10 cm</v>
          </cell>
          <cell r="D1101" t="str">
            <v>m</v>
          </cell>
          <cell r="E1101">
            <v>70.489999999999995</v>
          </cell>
          <cell r="F1101">
            <v>1.49</v>
          </cell>
          <cell r="G1101">
            <v>71.98</v>
          </cell>
        </row>
        <row r="1102">
          <cell r="A1102" t="str">
            <v>19.03.260</v>
          </cell>
          <cell r="C1102" t="str">
            <v>Revestimento em pedra ardósia selecionada</v>
          </cell>
          <cell r="D1102" t="str">
            <v>m²</v>
          </cell>
          <cell r="E1102">
            <v>67.11</v>
          </cell>
          <cell r="F1102">
            <v>19.11</v>
          </cell>
          <cell r="G1102">
            <v>86.22</v>
          </cell>
        </row>
        <row r="1103">
          <cell r="A1103" t="str">
            <v>19.03.270</v>
          </cell>
          <cell r="C1103" t="str">
            <v>Rodapé em pedra ardósia, altura de 7 cm</v>
          </cell>
          <cell r="D1103" t="str">
            <v>m</v>
          </cell>
          <cell r="E1103">
            <v>8.81</v>
          </cell>
          <cell r="F1103">
            <v>5.0999999999999996</v>
          </cell>
          <cell r="G1103">
            <v>13.91</v>
          </cell>
        </row>
        <row r="1104">
          <cell r="A1104" t="str">
            <v>19.03.290</v>
          </cell>
          <cell r="C1104" t="str">
            <v>Peitoril e/ou soleira em ardósia, espessura de 2 cm e largura até 20 cm</v>
          </cell>
          <cell r="D1104" t="str">
            <v>m</v>
          </cell>
          <cell r="E1104">
            <v>52.74</v>
          </cell>
          <cell r="F1104">
            <v>2.97</v>
          </cell>
          <cell r="G1104">
            <v>55.71</v>
          </cell>
        </row>
        <row r="1105">
          <cell r="A1105" t="str">
            <v>19.20</v>
          </cell>
          <cell r="B1105" t="str">
            <v>Reparos, conservações e complementos - GRUPO 19</v>
          </cell>
        </row>
        <row r="1106">
          <cell r="A1106" t="str">
            <v>19.20.020</v>
          </cell>
          <cell r="C1106" t="str">
            <v>Recolocação de mármore, pedras e granitos, assentes com massa</v>
          </cell>
          <cell r="D1106" t="str">
            <v>m²</v>
          </cell>
          <cell r="E1106">
            <v>6.55</v>
          </cell>
          <cell r="F1106">
            <v>38.22</v>
          </cell>
          <cell r="G1106">
            <v>44.77</v>
          </cell>
        </row>
        <row r="1107">
          <cell r="A1107" t="str">
            <v>20</v>
          </cell>
          <cell r="B1107" t="str">
            <v>REVESTIMENTO EM MADEIRA</v>
          </cell>
        </row>
        <row r="1108">
          <cell r="A1108" t="str">
            <v>20.01</v>
          </cell>
          <cell r="B1108" t="str">
            <v>Lambris de madeira</v>
          </cell>
        </row>
        <row r="1109">
          <cell r="A1109" t="str">
            <v>20.01.040</v>
          </cell>
          <cell r="C1109" t="str">
            <v>Lambril em madeira macho/fêmea tarugado, exceto pinus</v>
          </cell>
          <cell r="D1109" t="str">
            <v>m²</v>
          </cell>
          <cell r="E1109">
            <v>42.71</v>
          </cell>
          <cell r="F1109">
            <v>50.86</v>
          </cell>
          <cell r="G1109">
            <v>93.57</v>
          </cell>
        </row>
        <row r="1110">
          <cell r="A1110" t="str">
            <v>20.03</v>
          </cell>
          <cell r="B1110" t="str">
            <v>Soalho de madeira</v>
          </cell>
        </row>
        <row r="1111">
          <cell r="A1111" t="str">
            <v>20.03.010</v>
          </cell>
          <cell r="C1111" t="str">
            <v>Soalho em tábua de madeira aparelhada</v>
          </cell>
          <cell r="D1111" t="str">
            <v>m²</v>
          </cell>
          <cell r="E1111">
            <v>255.12</v>
          </cell>
          <cell r="F1111">
            <v>0</v>
          </cell>
          <cell r="G1111">
            <v>255.12</v>
          </cell>
        </row>
        <row r="1112">
          <cell r="A1112" t="str">
            <v>20.04</v>
          </cell>
          <cell r="B1112" t="str">
            <v>Tacos</v>
          </cell>
        </row>
        <row r="1113">
          <cell r="A1113" t="str">
            <v>20.04.020</v>
          </cell>
          <cell r="C1113" t="str">
            <v>Piso em tacos de Ipê colado</v>
          </cell>
          <cell r="D1113" t="str">
            <v>m²</v>
          </cell>
          <cell r="E1113">
            <v>123.16</v>
          </cell>
          <cell r="F1113">
            <v>16.73</v>
          </cell>
          <cell r="G1113">
            <v>139.88999999999999</v>
          </cell>
        </row>
        <row r="1114">
          <cell r="A1114" t="str">
            <v>20.10</v>
          </cell>
          <cell r="B1114" t="str">
            <v>Rodapé de madeira</v>
          </cell>
        </row>
        <row r="1115">
          <cell r="A1115" t="str">
            <v>20.10.040</v>
          </cell>
          <cell r="C1115" t="str">
            <v>Rodapé de madeira de 7 x 1,5 cm</v>
          </cell>
          <cell r="D1115" t="str">
            <v>m</v>
          </cell>
          <cell r="E1115">
            <v>14.26</v>
          </cell>
          <cell r="F1115">
            <v>11.11</v>
          </cell>
          <cell r="G1115">
            <v>25.37</v>
          </cell>
        </row>
        <row r="1116">
          <cell r="A1116" t="str">
            <v>20.10.120</v>
          </cell>
          <cell r="C1116" t="str">
            <v>Cordão de madeira</v>
          </cell>
          <cell r="D1116" t="str">
            <v>m</v>
          </cell>
          <cell r="E1116">
            <v>5.47</v>
          </cell>
          <cell r="F1116">
            <v>2.72</v>
          </cell>
          <cell r="G1116">
            <v>8.19</v>
          </cell>
        </row>
        <row r="1117">
          <cell r="A1117" t="str">
            <v>20.20</v>
          </cell>
          <cell r="B1117" t="str">
            <v>Reparos, conservações e complementos - GRUPO 20</v>
          </cell>
        </row>
        <row r="1118">
          <cell r="A1118" t="str">
            <v>20.20.020</v>
          </cell>
          <cell r="C1118" t="str">
            <v>Recolocação de soalho em madeira</v>
          </cell>
          <cell r="D1118" t="str">
            <v>m²</v>
          </cell>
          <cell r="E1118">
            <v>0.33</v>
          </cell>
          <cell r="F1118">
            <v>6.58</v>
          </cell>
          <cell r="G1118">
            <v>6.91</v>
          </cell>
        </row>
        <row r="1119">
          <cell r="A1119" t="str">
            <v>20.20.040</v>
          </cell>
          <cell r="C1119" t="str">
            <v>Recolocação de tacos soltos com cola</v>
          </cell>
          <cell r="D1119" t="str">
            <v>m²</v>
          </cell>
          <cell r="E1119">
            <v>15.13</v>
          </cell>
          <cell r="F1119">
            <v>16.73</v>
          </cell>
          <cell r="G1119">
            <v>31.86</v>
          </cell>
        </row>
        <row r="1120">
          <cell r="A1120" t="str">
            <v>20.20.100</v>
          </cell>
          <cell r="C1120" t="str">
            <v>Recolocação de rodapé e cordão de madeira</v>
          </cell>
          <cell r="D1120" t="str">
            <v>m</v>
          </cell>
          <cell r="E1120">
            <v>0.33</v>
          </cell>
          <cell r="F1120">
            <v>8.39</v>
          </cell>
          <cell r="G1120">
            <v>8.7200000000000006</v>
          </cell>
        </row>
        <row r="1121">
          <cell r="A1121" t="str">
            <v>20.20.200</v>
          </cell>
          <cell r="C1121" t="str">
            <v>Raspagem com calafetação e aplicação de verniz sinteco</v>
          </cell>
          <cell r="D1121" t="str">
            <v>m²</v>
          </cell>
          <cell r="E1121">
            <v>62.86</v>
          </cell>
          <cell r="F1121">
            <v>0</v>
          </cell>
          <cell r="G1121">
            <v>62.86</v>
          </cell>
        </row>
        <row r="1122">
          <cell r="A1122" t="str">
            <v>20.20.220</v>
          </cell>
          <cell r="C1122" t="str">
            <v>Raspagem com calafetação e aplicação de cera</v>
          </cell>
          <cell r="D1122" t="str">
            <v>m²</v>
          </cell>
          <cell r="E1122">
            <v>38.5</v>
          </cell>
          <cell r="F1122">
            <v>0</v>
          </cell>
          <cell r="G1122">
            <v>38.5</v>
          </cell>
        </row>
        <row r="1123">
          <cell r="A1123" t="str">
            <v>21</v>
          </cell>
          <cell r="B1123" t="str">
            <v>REVESTIMENTO SINTÉTICO E METÁLICO</v>
          </cell>
        </row>
        <row r="1124">
          <cell r="A1124" t="str">
            <v>21.01</v>
          </cell>
          <cell r="B1124" t="str">
            <v>Revestimento em borracha</v>
          </cell>
        </row>
        <row r="1125">
          <cell r="A1125" t="str">
            <v>21.01.100</v>
          </cell>
          <cell r="C1125" t="str">
            <v>Revestimento em borracha sintética preta, espessura de 4 mm - colado</v>
          </cell>
          <cell r="D1125" t="str">
            <v>m²</v>
          </cell>
          <cell r="E1125">
            <v>50.64</v>
          </cell>
          <cell r="F1125">
            <v>7.57</v>
          </cell>
          <cell r="G1125">
            <v>58.21</v>
          </cell>
        </row>
        <row r="1126">
          <cell r="A1126" t="str">
            <v>21.01.130</v>
          </cell>
          <cell r="C1126" t="str">
            <v>Revestimento em borracha sintética preta, espessura de 7 mm - argamassado</v>
          </cell>
          <cell r="D1126" t="str">
            <v>m²</v>
          </cell>
          <cell r="E1126">
            <v>88.6</v>
          </cell>
          <cell r="F1126">
            <v>18.100000000000001</v>
          </cell>
          <cell r="G1126">
            <v>106.7</v>
          </cell>
        </row>
        <row r="1127">
          <cell r="A1127" t="str">
            <v>21.01.160</v>
          </cell>
          <cell r="C1127" t="str">
            <v>Revestimento em grama sintética, com espessura de 20 a 32 mm</v>
          </cell>
          <cell r="D1127" t="str">
            <v>m²</v>
          </cell>
          <cell r="E1127">
            <v>114.64</v>
          </cell>
          <cell r="F1127">
            <v>0</v>
          </cell>
          <cell r="G1127">
            <v>114.64</v>
          </cell>
        </row>
        <row r="1128">
          <cell r="A1128" t="str">
            <v>21.02</v>
          </cell>
          <cell r="B1128" t="str">
            <v>Revestimento vinílico</v>
          </cell>
        </row>
        <row r="1129">
          <cell r="A1129" t="str">
            <v>21.02.050</v>
          </cell>
          <cell r="C1129" t="str">
            <v>Revestimento vinílico, espessura de 2 mm, para tráfego médio, com impermeabilizante acrílico</v>
          </cell>
          <cell r="D1129" t="str">
            <v>m²</v>
          </cell>
          <cell r="E1129">
            <v>69.66</v>
          </cell>
          <cell r="F1129">
            <v>16.04</v>
          </cell>
          <cell r="G1129">
            <v>85.7</v>
          </cell>
        </row>
        <row r="1130">
          <cell r="A1130" t="str">
            <v>21.02.060</v>
          </cell>
          <cell r="C1130" t="str">
            <v>Revestimento vinílico, espessura de 3,2 mm, para tráfego intenso, com impermeabilizante acrílico</v>
          </cell>
          <cell r="D1130" t="str">
            <v>m²</v>
          </cell>
          <cell r="E1130">
            <v>113.5</v>
          </cell>
          <cell r="F1130">
            <v>16.04</v>
          </cell>
          <cell r="G1130">
            <v>129.54</v>
          </cell>
        </row>
        <row r="1131">
          <cell r="A1131" t="str">
            <v>21.02.071</v>
          </cell>
          <cell r="C1131" t="str">
            <v>Revestimento vinílico em manta, espessura total de 2mm, resistente a lavagem com hipoclorito</v>
          </cell>
          <cell r="D1131" t="str">
            <v>m²</v>
          </cell>
          <cell r="E1131">
            <v>153.97</v>
          </cell>
          <cell r="F1131">
            <v>0</v>
          </cell>
          <cell r="G1131">
            <v>153.97</v>
          </cell>
        </row>
        <row r="1132">
          <cell r="A1132" t="str">
            <v>21.02.271</v>
          </cell>
          <cell r="C1132" t="str">
            <v>Revestimento vinílico em manta heterogênea, espessura de 2 mm, com impermeabilizante acrílico</v>
          </cell>
          <cell r="D1132" t="str">
            <v>m²</v>
          </cell>
          <cell r="E1132">
            <v>111.74</v>
          </cell>
          <cell r="F1132">
            <v>16.04</v>
          </cell>
          <cell r="G1132">
            <v>127.78</v>
          </cell>
        </row>
        <row r="1133">
          <cell r="A1133" t="str">
            <v>21.02.281</v>
          </cell>
          <cell r="C1133" t="str">
            <v>Revestimento vinílico flexível em manta homogênea, espessura de 2 mm, com impermeabilizante acrílico</v>
          </cell>
          <cell r="D1133" t="str">
            <v>m²</v>
          </cell>
          <cell r="E1133">
            <v>167.25</v>
          </cell>
          <cell r="F1133">
            <v>16.04</v>
          </cell>
          <cell r="G1133">
            <v>183.29</v>
          </cell>
        </row>
        <row r="1134">
          <cell r="A1134" t="str">
            <v>21.02.291</v>
          </cell>
          <cell r="C1134" t="str">
            <v>Revestimento vinílico heterogêneo flexível em réguas, espessura de 3 mm, com impermeabilizante acrílico</v>
          </cell>
          <cell r="D1134" t="str">
            <v>m²</v>
          </cell>
          <cell r="E1134">
            <v>123.44</v>
          </cell>
          <cell r="F1134">
            <v>16.04</v>
          </cell>
          <cell r="G1134">
            <v>139.47999999999999</v>
          </cell>
        </row>
        <row r="1135">
          <cell r="A1135" t="str">
            <v>21.02.310</v>
          </cell>
          <cell r="C1135" t="str">
            <v>Revestimento vinílico autoportante acústico, espessura de 4,5 mm, com impermeabilizante acrílico</v>
          </cell>
          <cell r="D1135" t="str">
            <v>m²</v>
          </cell>
          <cell r="E1135">
            <v>280.91000000000003</v>
          </cell>
          <cell r="F1135">
            <v>16.04</v>
          </cell>
          <cell r="G1135">
            <v>296.95</v>
          </cell>
        </row>
        <row r="1136">
          <cell r="A1136" t="str">
            <v>21.02.311</v>
          </cell>
          <cell r="C1136" t="str">
            <v>Revestimento vinílico autoportante, espessura de 4 mm, com impermeabilizante acrílico</v>
          </cell>
          <cell r="D1136" t="str">
            <v>m²</v>
          </cell>
          <cell r="E1136">
            <v>205.65</v>
          </cell>
          <cell r="F1136">
            <v>16.04</v>
          </cell>
          <cell r="G1136">
            <v>221.69</v>
          </cell>
        </row>
        <row r="1137">
          <cell r="A1137" t="str">
            <v>21.02.320</v>
          </cell>
          <cell r="C1137" t="str">
            <v>Revestimento vinílico antiestático acústico, espessura de 5 mm, com impermeabilizante acrílico</v>
          </cell>
          <cell r="D1137" t="str">
            <v>m²</v>
          </cell>
          <cell r="E1137">
            <v>175.06</v>
          </cell>
          <cell r="F1137">
            <v>30.93</v>
          </cell>
          <cell r="G1137">
            <v>205.99</v>
          </cell>
        </row>
        <row r="1138">
          <cell r="A1138" t="str">
            <v>21.03</v>
          </cell>
          <cell r="B1138" t="str">
            <v>Revestimento metálico</v>
          </cell>
        </row>
        <row r="1139">
          <cell r="A1139" t="str">
            <v>21.03.010</v>
          </cell>
          <cell r="C1139" t="str">
            <v>Revestimento em aço inoxidável AISI 304, liga 18,8, chapa 20, espessura de 1 mm, acabamento escovado com grana especial</v>
          </cell>
          <cell r="D1139" t="str">
            <v>m²</v>
          </cell>
          <cell r="E1139">
            <v>763.39</v>
          </cell>
          <cell r="F1139">
            <v>0</v>
          </cell>
          <cell r="G1139">
            <v>763.39</v>
          </cell>
        </row>
        <row r="1140">
          <cell r="A1140" t="str">
            <v>21.03.090</v>
          </cell>
          <cell r="C1140" t="str">
            <v>Piso elevado tipo telescópico em chapa de aço, sem revestimento</v>
          </cell>
          <cell r="D1140" t="str">
            <v>m²</v>
          </cell>
          <cell r="E1140">
            <v>216.72</v>
          </cell>
          <cell r="F1140">
            <v>0</v>
          </cell>
          <cell r="G1140">
            <v>216.72</v>
          </cell>
        </row>
        <row r="1141">
          <cell r="A1141" t="str">
            <v>21.03.151</v>
          </cell>
          <cell r="C1141" t="str">
            <v>Revestimento em placas de alumínio composto "ACM", espessura de 4 mm e acabamento em PVDF</v>
          </cell>
          <cell r="D1141" t="str">
            <v>m²</v>
          </cell>
          <cell r="E1141">
            <v>471.13</v>
          </cell>
          <cell r="F1141">
            <v>0</v>
          </cell>
          <cell r="G1141">
            <v>471.13</v>
          </cell>
        </row>
        <row r="1142">
          <cell r="A1142" t="str">
            <v>21.03.152</v>
          </cell>
          <cell r="C1142" t="str">
            <v>Revestimento em placas de alumínio composto "ACM", espessura de 4 mm e acabamento em PVDF, na cor verde</v>
          </cell>
          <cell r="D1142" t="str">
            <v>m²</v>
          </cell>
          <cell r="E1142">
            <v>402.74</v>
          </cell>
          <cell r="F1142">
            <v>0</v>
          </cell>
          <cell r="G1142">
            <v>402.74</v>
          </cell>
        </row>
        <row r="1143">
          <cell r="A1143" t="str">
            <v>21.04</v>
          </cell>
          <cell r="B1143" t="str">
            <v>Forração e carpete</v>
          </cell>
        </row>
        <row r="1144">
          <cell r="A1144" t="str">
            <v>21.04.100</v>
          </cell>
          <cell r="C1144" t="str">
            <v>Revestimento com carpete para tráfego moderado, uso comercial, tipo bouclê de 5,4 até 8 mm</v>
          </cell>
          <cell r="D1144" t="str">
            <v>m²</v>
          </cell>
          <cell r="E1144">
            <v>88.19</v>
          </cell>
          <cell r="F1144">
            <v>0</v>
          </cell>
          <cell r="G1144">
            <v>88.19</v>
          </cell>
        </row>
        <row r="1145">
          <cell r="A1145" t="str">
            <v>21.04.110</v>
          </cell>
          <cell r="C1145" t="str">
            <v>Revestimento com carpete para tráfego intenso, uso comercial, tipo bouclê de 6 mm</v>
          </cell>
          <cell r="D1145" t="str">
            <v>m²</v>
          </cell>
          <cell r="E1145">
            <v>114.16</v>
          </cell>
          <cell r="F1145">
            <v>0</v>
          </cell>
          <cell r="G1145">
            <v>114.16</v>
          </cell>
        </row>
        <row r="1146">
          <cell r="A1146" t="str">
            <v>21.05</v>
          </cell>
          <cell r="B1146" t="str">
            <v>Revestimento em cimento reforçado com fio sintético (CRFS)</v>
          </cell>
        </row>
        <row r="1147">
          <cell r="A1147" t="str">
            <v>21.05.010</v>
          </cell>
          <cell r="C1147" t="str">
            <v>Piso em painel com miolo de madeira contraplacado por lâminas de madeira e externamente por chapas em CRFS, espessura de 40 mm</v>
          </cell>
          <cell r="D1147" t="str">
            <v>m²</v>
          </cell>
          <cell r="E1147">
            <v>98.56</v>
          </cell>
          <cell r="F1147">
            <v>71.66</v>
          </cell>
          <cell r="G1147">
            <v>170.22</v>
          </cell>
        </row>
        <row r="1148">
          <cell r="A1148" t="str">
            <v>21.05.100</v>
          </cell>
          <cell r="C1148" t="str">
            <v>Piso elevado de concreto em placas de 600 x 600 mm, antiderrapante, sem acabamento</v>
          </cell>
          <cell r="D1148" t="str">
            <v>m²</v>
          </cell>
          <cell r="E1148">
            <v>252.5</v>
          </cell>
          <cell r="F1148">
            <v>0</v>
          </cell>
          <cell r="G1148">
            <v>252.5</v>
          </cell>
        </row>
        <row r="1149">
          <cell r="A1149" t="str">
            <v>21.07</v>
          </cell>
          <cell r="B1149" t="str">
            <v>Revestimento sintético</v>
          </cell>
        </row>
        <row r="1150">
          <cell r="A1150" t="str">
            <v>21.07.010</v>
          </cell>
          <cell r="C1150" t="str">
            <v>Revestimento em laminado melamínico dissipativo</v>
          </cell>
          <cell r="D1150" t="str">
            <v>m²</v>
          </cell>
          <cell r="E1150">
            <v>152.66999999999999</v>
          </cell>
          <cell r="F1150">
            <v>0</v>
          </cell>
          <cell r="G1150">
            <v>152.66999999999999</v>
          </cell>
        </row>
        <row r="1151">
          <cell r="A1151" t="str">
            <v>21.10</v>
          </cell>
          <cell r="B1151" t="str">
            <v>Rodapé sintético</v>
          </cell>
        </row>
        <row r="1152">
          <cell r="A1152" t="str">
            <v>21.10.050</v>
          </cell>
          <cell r="C1152" t="str">
            <v>Rodapé de poliestireno, espessura de 7 cm</v>
          </cell>
          <cell r="D1152" t="str">
            <v>m</v>
          </cell>
          <cell r="E1152">
            <v>23.17</v>
          </cell>
          <cell r="F1152">
            <v>5.51</v>
          </cell>
          <cell r="G1152">
            <v>28.68</v>
          </cell>
        </row>
        <row r="1153">
          <cell r="A1153" t="str">
            <v>21.10.051</v>
          </cell>
          <cell r="C1153" t="str">
            <v>Rodapé de poliestireno, espessura de 8 cm</v>
          </cell>
          <cell r="D1153" t="str">
            <v>m</v>
          </cell>
          <cell r="E1153">
            <v>25.81</v>
          </cell>
          <cell r="F1153">
            <v>5.51</v>
          </cell>
          <cell r="G1153">
            <v>31.32</v>
          </cell>
        </row>
        <row r="1154">
          <cell r="A1154" t="str">
            <v>21.10.061</v>
          </cell>
          <cell r="C1154" t="str">
            <v>Rodapé para piso vinílico em PVC, espessura de 2 mm e altura de 5 cm, curvo/plano, com impermeabilizante acrílico</v>
          </cell>
          <cell r="D1154" t="str">
            <v>m</v>
          </cell>
          <cell r="E1154">
            <v>15.2</v>
          </cell>
          <cell r="F1154">
            <v>7.29</v>
          </cell>
          <cell r="G1154">
            <v>22.49</v>
          </cell>
        </row>
        <row r="1155">
          <cell r="A1155" t="str">
            <v>21.10.071</v>
          </cell>
          <cell r="C1155" t="str">
            <v>Rodapé flexível para piso vinílico em PVC, espessura de 2 mm e altura de 7,5 cm, curvo/plano, com impermeabilizante acrílico</v>
          </cell>
          <cell r="D1155" t="str">
            <v>m</v>
          </cell>
          <cell r="E1155">
            <v>18.16</v>
          </cell>
          <cell r="F1155">
            <v>7.29</v>
          </cell>
          <cell r="G1155">
            <v>25.45</v>
          </cell>
        </row>
        <row r="1156">
          <cell r="A1156" t="str">
            <v>21.10.081</v>
          </cell>
          <cell r="C1156" t="str">
            <v>Rodapé hospitalar flexível em PVC para piso vinílico, espessura de 2 mm e altura de 7,5 cm, com impermeabilizante acrílico</v>
          </cell>
          <cell r="D1156" t="str">
            <v>m</v>
          </cell>
          <cell r="E1156">
            <v>28.35</v>
          </cell>
          <cell r="F1156">
            <v>5.51</v>
          </cell>
          <cell r="G1156">
            <v>33.86</v>
          </cell>
        </row>
        <row r="1157">
          <cell r="A1157" t="str">
            <v>21.10.210</v>
          </cell>
          <cell r="C1157" t="str">
            <v>Rodapé em borracha sintética preta, altura até 7 cm - colado</v>
          </cell>
          <cell r="D1157" t="str">
            <v>m</v>
          </cell>
          <cell r="E1157">
            <v>9.57</v>
          </cell>
          <cell r="F1157">
            <v>2.31</v>
          </cell>
          <cell r="G1157">
            <v>11.88</v>
          </cell>
        </row>
        <row r="1158">
          <cell r="A1158" t="str">
            <v>21.10.220</v>
          </cell>
          <cell r="C1158" t="str">
            <v>Rodapé de cordão de poliamida</v>
          </cell>
          <cell r="D1158" t="str">
            <v>m</v>
          </cell>
          <cell r="E1158">
            <v>4.63</v>
          </cell>
          <cell r="F1158">
            <v>0</v>
          </cell>
          <cell r="G1158">
            <v>4.63</v>
          </cell>
        </row>
        <row r="1159">
          <cell r="A1159" t="str">
            <v>21.10.250</v>
          </cell>
          <cell r="C1159" t="str">
            <v>Rodapé em laminado melamínico dissipativo, espessura de 2 mm e altura de 10 cm</v>
          </cell>
          <cell r="D1159" t="str">
            <v>m</v>
          </cell>
          <cell r="E1159">
            <v>15.99</v>
          </cell>
          <cell r="F1159">
            <v>0</v>
          </cell>
          <cell r="G1159">
            <v>15.99</v>
          </cell>
        </row>
        <row r="1160">
          <cell r="A1160" t="str">
            <v>21.11</v>
          </cell>
          <cell r="B1160" t="str">
            <v>Degrau sintético</v>
          </cell>
        </row>
        <row r="1161">
          <cell r="A1161" t="str">
            <v>21.11.050</v>
          </cell>
          <cell r="C1161" t="str">
            <v>Degrau (piso e espelho) em borracha sintética preta com testeira - colado</v>
          </cell>
          <cell r="D1161" t="str">
            <v>m</v>
          </cell>
          <cell r="E1161">
            <v>66.44</v>
          </cell>
          <cell r="F1161">
            <v>6.25</v>
          </cell>
          <cell r="G1161">
            <v>72.69</v>
          </cell>
        </row>
        <row r="1162">
          <cell r="A1162" t="str">
            <v>21.11.131</v>
          </cell>
          <cell r="C1162" t="str">
            <v>Testeira flexível para arremate de degrau vinílico em PVC, espessura de 2 mm, com impermeabilizante acrílico</v>
          </cell>
          <cell r="D1162" t="str">
            <v>m</v>
          </cell>
          <cell r="E1162">
            <v>26.08</v>
          </cell>
          <cell r="F1162">
            <v>5.51</v>
          </cell>
          <cell r="G1162">
            <v>31.59</v>
          </cell>
        </row>
        <row r="1163">
          <cell r="A1163" t="str">
            <v>21.20</v>
          </cell>
          <cell r="B1163" t="str">
            <v>Reparos, conservações e complementos - GRUPO 21</v>
          </cell>
        </row>
        <row r="1164">
          <cell r="A1164" t="str">
            <v>21.20.020</v>
          </cell>
          <cell r="C1164" t="str">
            <v>Recolocação de piso sintético com cola</v>
          </cell>
          <cell r="D1164" t="str">
            <v>m²</v>
          </cell>
          <cell r="E1164">
            <v>5.38</v>
          </cell>
          <cell r="F1164">
            <v>6.58</v>
          </cell>
          <cell r="G1164">
            <v>11.96</v>
          </cell>
        </row>
        <row r="1165">
          <cell r="A1165" t="str">
            <v>21.20.040</v>
          </cell>
          <cell r="C1165" t="str">
            <v>Recolocação de piso sintético argamassado</v>
          </cell>
          <cell r="D1165" t="str">
            <v>m²</v>
          </cell>
          <cell r="E1165">
            <v>2.44</v>
          </cell>
          <cell r="F1165">
            <v>23.05</v>
          </cell>
          <cell r="G1165">
            <v>25.49</v>
          </cell>
        </row>
        <row r="1166">
          <cell r="A1166" t="str">
            <v>21.20.050</v>
          </cell>
          <cell r="C1166" t="str">
            <v>Recolocação de piso elevado telescópico metálico, inclusive estrutura de sustentação</v>
          </cell>
          <cell r="D1166" t="str">
            <v>m²</v>
          </cell>
          <cell r="E1166">
            <v>0</v>
          </cell>
          <cell r="F1166">
            <v>50.47</v>
          </cell>
          <cell r="G1166">
            <v>50.47</v>
          </cell>
        </row>
        <row r="1167">
          <cell r="A1167" t="str">
            <v>21.20.060</v>
          </cell>
          <cell r="C1167" t="str">
            <v>Furação de piso elevado telescópico em chapa de aço</v>
          </cell>
          <cell r="D1167" t="str">
            <v>un</v>
          </cell>
          <cell r="E1167">
            <v>55.23</v>
          </cell>
          <cell r="F1167">
            <v>0</v>
          </cell>
          <cell r="G1167">
            <v>55.23</v>
          </cell>
        </row>
        <row r="1168">
          <cell r="A1168" t="str">
            <v>21.20.100</v>
          </cell>
          <cell r="C1168" t="str">
            <v>Recolocação de rodapé e cordões sintéticos</v>
          </cell>
          <cell r="D1168" t="str">
            <v>m</v>
          </cell>
          <cell r="E1168">
            <v>0</v>
          </cell>
          <cell r="F1168">
            <v>8.39</v>
          </cell>
          <cell r="G1168">
            <v>8.39</v>
          </cell>
        </row>
        <row r="1169">
          <cell r="A1169" t="str">
            <v>21.20.300</v>
          </cell>
          <cell r="C1169" t="str">
            <v>Fita adesiva antiderrapante com largura de 5 cm</v>
          </cell>
          <cell r="D1169" t="str">
            <v>m</v>
          </cell>
          <cell r="E1169">
            <v>9.69</v>
          </cell>
          <cell r="F1169">
            <v>9.0399999999999991</v>
          </cell>
          <cell r="G1169">
            <v>18.73</v>
          </cell>
        </row>
        <row r="1170">
          <cell r="A1170" t="str">
            <v>21.20.302</v>
          </cell>
          <cell r="C1170" t="str">
            <v>Fita adesiva antiderrapante fosforescente, alto tráfego, largura de 5 cm</v>
          </cell>
          <cell r="D1170" t="str">
            <v>m</v>
          </cell>
          <cell r="E1170">
            <v>13.14</v>
          </cell>
          <cell r="F1170">
            <v>9.0399999999999991</v>
          </cell>
          <cell r="G1170">
            <v>22.18</v>
          </cell>
        </row>
        <row r="1171">
          <cell r="A1171" t="str">
            <v>21.20.410</v>
          </cell>
          <cell r="C1171" t="str">
            <v>Cantoneira de sobrepor em PVC de 4 x 4 cm</v>
          </cell>
          <cell r="D1171" t="str">
            <v>un</v>
          </cell>
          <cell r="E1171">
            <v>19.48</v>
          </cell>
          <cell r="F1171">
            <v>2.31</v>
          </cell>
          <cell r="G1171">
            <v>21.79</v>
          </cell>
        </row>
        <row r="1172">
          <cell r="A1172" t="str">
            <v>21.20.460</v>
          </cell>
          <cell r="C1172" t="str">
            <v>Canto externo de acabamento em PVC</v>
          </cell>
          <cell r="D1172" t="str">
            <v>m</v>
          </cell>
          <cell r="E1172">
            <v>8.73</v>
          </cell>
          <cell r="F1172">
            <v>1.1499999999999999</v>
          </cell>
          <cell r="G1172">
            <v>9.8800000000000008</v>
          </cell>
        </row>
        <row r="1173">
          <cell r="A1173" t="str">
            <v>22</v>
          </cell>
          <cell r="B1173" t="str">
            <v>FORRO, BRISE E FACHADA</v>
          </cell>
        </row>
        <row r="1174">
          <cell r="A1174" t="str">
            <v>22.01</v>
          </cell>
          <cell r="B1174" t="str">
            <v>Forro de madeira</v>
          </cell>
        </row>
        <row r="1175">
          <cell r="A1175" t="str">
            <v>22.01.010</v>
          </cell>
          <cell r="C1175" t="str">
            <v>Forro em tábuas aparelhadas macho e fêmea de pinus</v>
          </cell>
          <cell r="D1175" t="str">
            <v>m²</v>
          </cell>
          <cell r="E1175">
            <v>19.47</v>
          </cell>
          <cell r="F1175">
            <v>19.75</v>
          </cell>
          <cell r="G1175">
            <v>39.22</v>
          </cell>
        </row>
        <row r="1176">
          <cell r="A1176" t="str">
            <v>22.01.020</v>
          </cell>
          <cell r="C1176" t="str">
            <v>Forro em tábuas aparelhadas macho e fêmea de pinus tarugado</v>
          </cell>
          <cell r="D1176" t="str">
            <v>m²</v>
          </cell>
          <cell r="E1176">
            <v>35.9</v>
          </cell>
          <cell r="F1176">
            <v>39.5</v>
          </cell>
          <cell r="G1176">
            <v>75.400000000000006</v>
          </cell>
        </row>
        <row r="1177">
          <cell r="A1177" t="str">
            <v>22.01.080</v>
          </cell>
          <cell r="C1177" t="str">
            <v>Forro xadrez em ripas de angelim-vermelho / bacuri / maçaranduba tarugado</v>
          </cell>
          <cell r="D1177" t="str">
            <v>m²</v>
          </cell>
          <cell r="E1177">
            <v>60.11</v>
          </cell>
          <cell r="F1177">
            <v>42.8</v>
          </cell>
          <cell r="G1177">
            <v>102.91</v>
          </cell>
        </row>
        <row r="1178">
          <cell r="A1178" t="str">
            <v>22.01.210</v>
          </cell>
          <cell r="C1178" t="str">
            <v>Testeira em tábua aparelhada, largura até 20 cm</v>
          </cell>
          <cell r="D1178" t="str">
            <v>m</v>
          </cell>
          <cell r="E1178">
            <v>9.57</v>
          </cell>
          <cell r="F1178">
            <v>13.17</v>
          </cell>
          <cell r="G1178">
            <v>22.74</v>
          </cell>
        </row>
        <row r="1179">
          <cell r="A1179" t="str">
            <v>22.01.220</v>
          </cell>
          <cell r="C1179" t="str">
            <v>Beiral em tábua de angelim-vermelho / bacuri / maçaranduba macho e fêmea com tarugamento</v>
          </cell>
          <cell r="D1179" t="str">
            <v>m²</v>
          </cell>
          <cell r="E1179">
            <v>79.08</v>
          </cell>
          <cell r="F1179">
            <v>39.5</v>
          </cell>
          <cell r="G1179">
            <v>118.58</v>
          </cell>
        </row>
        <row r="1180">
          <cell r="A1180" t="str">
            <v>22.01.240</v>
          </cell>
          <cell r="C1180" t="str">
            <v>Beiral em tábua de angelim-vermelho / bacuri / maçaranduba macho e fêmea</v>
          </cell>
          <cell r="D1180" t="str">
            <v>m²</v>
          </cell>
          <cell r="E1180">
            <v>62.4</v>
          </cell>
          <cell r="F1180">
            <v>19.75</v>
          </cell>
          <cell r="G1180">
            <v>82.15</v>
          </cell>
        </row>
        <row r="1181">
          <cell r="A1181" t="str">
            <v>22.02</v>
          </cell>
          <cell r="B1181" t="str">
            <v>Forro de gesso</v>
          </cell>
        </row>
        <row r="1182">
          <cell r="A1182" t="str">
            <v>22.02.010</v>
          </cell>
          <cell r="C1182" t="str">
            <v>Forro em placa de gesso liso fixo</v>
          </cell>
          <cell r="D1182" t="str">
            <v>m²</v>
          </cell>
          <cell r="E1182">
            <v>60.7</v>
          </cell>
          <cell r="F1182">
            <v>0</v>
          </cell>
          <cell r="G1182">
            <v>60.7</v>
          </cell>
        </row>
        <row r="1183">
          <cell r="A1183" t="str">
            <v>22.02.030</v>
          </cell>
          <cell r="C1183" t="str">
            <v>Forro em painéis de gesso acartonado, espessura de 12,5 mm, fixo</v>
          </cell>
          <cell r="D1183" t="str">
            <v>m²</v>
          </cell>
          <cell r="E1183">
            <v>63.51</v>
          </cell>
          <cell r="F1183">
            <v>0</v>
          </cell>
          <cell r="G1183">
            <v>63.51</v>
          </cell>
        </row>
        <row r="1184">
          <cell r="A1184" t="str">
            <v>22.02.100</v>
          </cell>
          <cell r="C1184" t="str">
            <v>Forro em painéis de gesso acartonado, acabamento liso com película em PVC - 625mm x 1250mm, espessura de 9,5mm, removível</v>
          </cell>
          <cell r="D1184" t="str">
            <v>m²</v>
          </cell>
          <cell r="E1184">
            <v>73.42</v>
          </cell>
          <cell r="F1184">
            <v>0</v>
          </cell>
          <cell r="G1184">
            <v>73.42</v>
          </cell>
        </row>
        <row r="1185">
          <cell r="A1185" t="str">
            <v>22.02.190</v>
          </cell>
          <cell r="C1185" t="str">
            <v>Forro de gesso removível com película rígida de PVC de 625mm x 625mm</v>
          </cell>
          <cell r="D1185" t="str">
            <v>m²</v>
          </cell>
          <cell r="E1185">
            <v>86.33</v>
          </cell>
          <cell r="F1185">
            <v>0</v>
          </cell>
          <cell r="G1185">
            <v>86.33</v>
          </cell>
        </row>
        <row r="1186">
          <cell r="A1186" t="str">
            <v>22.03</v>
          </cell>
          <cell r="B1186" t="str">
            <v>Forro sintético</v>
          </cell>
        </row>
        <row r="1187">
          <cell r="A1187" t="str">
            <v>22.03.010</v>
          </cell>
          <cell r="C1187" t="str">
            <v>Forro em poliestireno expandido com textura acrílica, espessura de 20 mm</v>
          </cell>
          <cell r="D1187" t="str">
            <v>m²</v>
          </cell>
          <cell r="E1187">
            <v>48.49</v>
          </cell>
          <cell r="F1187">
            <v>0</v>
          </cell>
          <cell r="G1187">
            <v>48.49</v>
          </cell>
        </row>
        <row r="1188">
          <cell r="A1188" t="str">
            <v>22.03.020</v>
          </cell>
          <cell r="C1188" t="str">
            <v>Forro em lã de vidro revestido em PVC, espessura de 20 mm</v>
          </cell>
          <cell r="D1188" t="str">
            <v>m²</v>
          </cell>
          <cell r="E1188">
            <v>79.52</v>
          </cell>
          <cell r="F1188">
            <v>0</v>
          </cell>
          <cell r="G1188">
            <v>79.52</v>
          </cell>
        </row>
        <row r="1189">
          <cell r="A1189" t="str">
            <v>22.03.030</v>
          </cell>
          <cell r="C1189" t="str">
            <v>Forro em fibra mineral acústico, revestido em látex</v>
          </cell>
          <cell r="D1189" t="str">
            <v>m²</v>
          </cell>
          <cell r="E1189">
            <v>97.49</v>
          </cell>
          <cell r="F1189">
            <v>0</v>
          </cell>
          <cell r="G1189">
            <v>97.49</v>
          </cell>
        </row>
        <row r="1190">
          <cell r="A1190" t="str">
            <v>22.03.040</v>
          </cell>
          <cell r="C1190" t="str">
            <v>Forro modular removível em PVC de 618mm x 1243mm</v>
          </cell>
          <cell r="D1190" t="str">
            <v>m²</v>
          </cell>
          <cell r="E1190">
            <v>73.09</v>
          </cell>
          <cell r="F1190">
            <v>0</v>
          </cell>
          <cell r="G1190">
            <v>73.09</v>
          </cell>
        </row>
        <row r="1191">
          <cell r="A1191" t="str">
            <v>22.03.050</v>
          </cell>
          <cell r="C1191" t="str">
            <v>Forro em fibra mineral revestido em látex</v>
          </cell>
          <cell r="D1191" t="str">
            <v>m²</v>
          </cell>
          <cell r="E1191">
            <v>75.37</v>
          </cell>
          <cell r="F1191">
            <v>0</v>
          </cell>
          <cell r="G1191">
            <v>75.37</v>
          </cell>
        </row>
        <row r="1192">
          <cell r="A1192" t="str">
            <v>22.03.070</v>
          </cell>
          <cell r="C1192" t="str">
            <v>Forro em lâmina de PVC</v>
          </cell>
          <cell r="D1192" t="str">
            <v>m²</v>
          </cell>
          <cell r="E1192">
            <v>52.57</v>
          </cell>
          <cell r="F1192">
            <v>0</v>
          </cell>
          <cell r="G1192">
            <v>52.57</v>
          </cell>
        </row>
        <row r="1193">
          <cell r="A1193" t="str">
            <v>22.03.122</v>
          </cell>
          <cell r="C1193" t="str">
            <v>Forro em fibra mineral com placas acústicas removíveis de 625mm x 1250mm</v>
          </cell>
          <cell r="D1193" t="str">
            <v>m²</v>
          </cell>
          <cell r="E1193">
            <v>154.38</v>
          </cell>
          <cell r="F1193">
            <v>0</v>
          </cell>
          <cell r="G1193">
            <v>154.38</v>
          </cell>
        </row>
        <row r="1194">
          <cell r="A1194" t="str">
            <v>22.03.140</v>
          </cell>
          <cell r="C1194" t="str">
            <v>Forro em fibra mineral com placas acústicas removíveis de 625mm x 625mm</v>
          </cell>
          <cell r="D1194" t="str">
            <v>m²</v>
          </cell>
          <cell r="E1194">
            <v>97.27</v>
          </cell>
          <cell r="F1194">
            <v>0</v>
          </cell>
          <cell r="G1194">
            <v>97.27</v>
          </cell>
        </row>
        <row r="1195">
          <cell r="A1195" t="str">
            <v>22.04</v>
          </cell>
          <cell r="B1195" t="str">
            <v>Forro metálico</v>
          </cell>
        </row>
        <row r="1196">
          <cell r="A1196" t="str">
            <v>22.04.020</v>
          </cell>
          <cell r="C1196" t="str">
            <v>Forro metálico removível, em painéis de 625mm x 625mm, tipo colmeia</v>
          </cell>
          <cell r="D1196" t="str">
            <v>m²</v>
          </cell>
          <cell r="E1196">
            <v>239.33</v>
          </cell>
          <cell r="F1196">
            <v>0</v>
          </cell>
          <cell r="G1196">
            <v>239.33</v>
          </cell>
        </row>
        <row r="1197">
          <cell r="A1197" t="str">
            <v>22.06</v>
          </cell>
          <cell r="B1197" t="str">
            <v>Brise-soleil</v>
          </cell>
        </row>
        <row r="1198">
          <cell r="A1198" t="str">
            <v>22.06.130</v>
          </cell>
          <cell r="C1198" t="str">
            <v>Brise em placa cimentícia, montado em perfil e chapa metálica</v>
          </cell>
          <cell r="D1198" t="str">
            <v>m²</v>
          </cell>
          <cell r="E1198">
            <v>145.79</v>
          </cell>
          <cell r="F1198">
            <v>95.25</v>
          </cell>
          <cell r="G1198">
            <v>241.04</v>
          </cell>
        </row>
        <row r="1199">
          <cell r="A1199" t="str">
            <v>22.06.200</v>
          </cell>
          <cell r="C1199" t="str">
            <v>Brise metálico curvo e móvel em chapa microperfurada aluzinc pré-pintada</v>
          </cell>
          <cell r="D1199" t="str">
            <v>m²</v>
          </cell>
          <cell r="E1199">
            <v>587</v>
          </cell>
          <cell r="F1199">
            <v>0</v>
          </cell>
          <cell r="G1199">
            <v>587</v>
          </cell>
        </row>
        <row r="1200">
          <cell r="A1200" t="str">
            <v>22.06.210</v>
          </cell>
          <cell r="C1200" t="str">
            <v>Brise metálico fixo em chapa microperfurada aluzinc pré-pintada</v>
          </cell>
          <cell r="D1200" t="str">
            <v>m²</v>
          </cell>
          <cell r="E1200">
            <v>196.68</v>
          </cell>
          <cell r="F1200">
            <v>0</v>
          </cell>
          <cell r="G1200">
            <v>196.68</v>
          </cell>
        </row>
        <row r="1201">
          <cell r="A1201" t="str">
            <v>22.06.220</v>
          </cell>
          <cell r="C1201" t="str">
            <v>Brise metálico fixo e linear em chapa microperfurada aluzinc pré-pintada, largura frontal de 57 mm</v>
          </cell>
          <cell r="D1201" t="str">
            <v>m²</v>
          </cell>
          <cell r="E1201">
            <v>261.25</v>
          </cell>
          <cell r="F1201">
            <v>0</v>
          </cell>
          <cell r="G1201">
            <v>261.25</v>
          </cell>
        </row>
        <row r="1202">
          <cell r="A1202" t="str">
            <v>22.06.230</v>
          </cell>
          <cell r="C1202" t="str">
            <v>Brise metálico fixo e linear em chapa lisa aluzinc pré-pintada, largura frontal de 30 mm</v>
          </cell>
          <cell r="D1202" t="str">
            <v>m²</v>
          </cell>
          <cell r="E1202">
            <v>320</v>
          </cell>
          <cell r="F1202">
            <v>0</v>
          </cell>
          <cell r="G1202">
            <v>320</v>
          </cell>
        </row>
        <row r="1203">
          <cell r="A1203" t="str">
            <v>22.06.240</v>
          </cell>
          <cell r="C1203" t="str">
            <v>Brise metálico fixo em chapa lisa aluzinc pré-pintada, formato ogiva, lâmina frontal de 200 mm</v>
          </cell>
          <cell r="D1203" t="str">
            <v>m²</v>
          </cell>
          <cell r="E1203">
            <v>434.56</v>
          </cell>
          <cell r="F1203">
            <v>0</v>
          </cell>
          <cell r="G1203">
            <v>434.56</v>
          </cell>
        </row>
        <row r="1204">
          <cell r="A1204" t="str">
            <v>22.06.250</v>
          </cell>
          <cell r="C1204" t="str">
            <v>Brise metálico curvo e móvel termoacústico em chapa lisa aluzinc pré-pintada</v>
          </cell>
          <cell r="D1204" t="str">
            <v>m²</v>
          </cell>
          <cell r="E1204">
            <v>584.88</v>
          </cell>
          <cell r="F1204">
            <v>0</v>
          </cell>
          <cell r="G1204">
            <v>584.88</v>
          </cell>
        </row>
        <row r="1205">
          <cell r="A1205" t="str">
            <v>22.06.300</v>
          </cell>
          <cell r="C1205" t="str">
            <v>Brise metálico curvo e móvel em chapa microperfurada de alumínio pré-pintada</v>
          </cell>
          <cell r="D1205" t="str">
            <v>m²</v>
          </cell>
          <cell r="E1205">
            <v>459.67</v>
          </cell>
          <cell r="F1205">
            <v>0</v>
          </cell>
          <cell r="G1205">
            <v>459.67</v>
          </cell>
        </row>
        <row r="1206">
          <cell r="A1206" t="str">
            <v>22.06.310</v>
          </cell>
          <cell r="C1206" t="str">
            <v>Brise metálico fixo em chapa microperfurada de alumínio pré-pintada</v>
          </cell>
          <cell r="D1206" t="str">
            <v>m²</v>
          </cell>
          <cell r="E1206">
            <v>295.33</v>
          </cell>
          <cell r="F1206">
            <v>0</v>
          </cell>
          <cell r="G1206">
            <v>295.33</v>
          </cell>
        </row>
        <row r="1207">
          <cell r="A1207" t="str">
            <v>22.06.320</v>
          </cell>
          <cell r="C1207" t="str">
            <v>Brise metálico fixo e linear em chapa microperfurada alumínio pré-pintada, largura frontal de 57 mm</v>
          </cell>
          <cell r="D1207" t="str">
            <v>m²</v>
          </cell>
          <cell r="E1207">
            <v>273.98</v>
          </cell>
          <cell r="F1207">
            <v>0</v>
          </cell>
          <cell r="G1207">
            <v>273.98</v>
          </cell>
        </row>
        <row r="1208">
          <cell r="A1208" t="str">
            <v>22.06.330</v>
          </cell>
          <cell r="C1208" t="str">
            <v>Brise metálico fixo e linear em chapa lisa em alumínio pré-pintada, largura frontal de 30 mm</v>
          </cell>
          <cell r="D1208" t="str">
            <v>m²</v>
          </cell>
          <cell r="E1208">
            <v>257.64</v>
          </cell>
          <cell r="F1208">
            <v>0</v>
          </cell>
          <cell r="G1208">
            <v>257.64</v>
          </cell>
        </row>
        <row r="1209">
          <cell r="A1209" t="str">
            <v>22.06.340</v>
          </cell>
          <cell r="C1209" t="str">
            <v>Brise metálico fixo em chapa lisa alumínio pré-pintada, formato ogiva, lâmina frontal de 200 mm</v>
          </cell>
          <cell r="D1209" t="str">
            <v>m²</v>
          </cell>
          <cell r="E1209">
            <v>406.09</v>
          </cell>
          <cell r="F1209">
            <v>0</v>
          </cell>
          <cell r="G1209">
            <v>406.09</v>
          </cell>
        </row>
        <row r="1210">
          <cell r="A1210" t="str">
            <v>22.06.350</v>
          </cell>
          <cell r="C1210" t="str">
            <v>Brise metálico curvo e móvel termoacústico em chapa lisa de alumínio pré-pintada</v>
          </cell>
          <cell r="D1210" t="str">
            <v>m²</v>
          </cell>
          <cell r="E1210">
            <v>658.15</v>
          </cell>
          <cell r="F1210">
            <v>0</v>
          </cell>
          <cell r="G1210">
            <v>658.15</v>
          </cell>
        </row>
        <row r="1211">
          <cell r="A1211" t="str">
            <v>22.20</v>
          </cell>
          <cell r="B1211" t="str">
            <v>Reparos, conservações e complementos - GRUPO 22</v>
          </cell>
        </row>
        <row r="1212">
          <cell r="A1212" t="str">
            <v>22.20.010</v>
          </cell>
          <cell r="C1212" t="str">
            <v>Placa em fibra de vidro revestida em PVC</v>
          </cell>
          <cell r="D1212" t="str">
            <v>m²</v>
          </cell>
          <cell r="E1212">
            <v>40.06</v>
          </cell>
          <cell r="F1212">
            <v>0</v>
          </cell>
          <cell r="G1212">
            <v>40.06</v>
          </cell>
        </row>
        <row r="1213">
          <cell r="A1213" t="str">
            <v>22.20.020</v>
          </cell>
          <cell r="C1213" t="str">
            <v>Recolocação de forros fixados</v>
          </cell>
          <cell r="D1213" t="str">
            <v>m²</v>
          </cell>
          <cell r="E1213">
            <v>0.67</v>
          </cell>
          <cell r="F1213">
            <v>9.8800000000000008</v>
          </cell>
          <cell r="G1213">
            <v>10.55</v>
          </cell>
        </row>
        <row r="1214">
          <cell r="A1214" t="str">
            <v>22.20.040</v>
          </cell>
          <cell r="C1214" t="str">
            <v>Recolocação de forros apoiados ou encaixados</v>
          </cell>
          <cell r="D1214" t="str">
            <v>m²</v>
          </cell>
          <cell r="E1214">
            <v>0</v>
          </cell>
          <cell r="F1214">
            <v>4.95</v>
          </cell>
          <cell r="G1214">
            <v>4.95</v>
          </cell>
        </row>
        <row r="1215">
          <cell r="A1215" t="str">
            <v>22.20.050</v>
          </cell>
          <cell r="C1215" t="str">
            <v>Moldura de gesso simples, largura até 6,0 cm</v>
          </cell>
          <cell r="D1215" t="str">
            <v>m</v>
          </cell>
          <cell r="E1215">
            <v>12.64</v>
          </cell>
          <cell r="F1215">
            <v>0</v>
          </cell>
          <cell r="G1215">
            <v>12.64</v>
          </cell>
        </row>
        <row r="1216">
          <cell r="A1216" t="str">
            <v>22.20.090</v>
          </cell>
          <cell r="C1216" t="str">
            <v>Abertura para vão de luminária em forro de PVC modular</v>
          </cell>
          <cell r="D1216" t="str">
            <v>un</v>
          </cell>
          <cell r="E1216">
            <v>12.06</v>
          </cell>
          <cell r="F1216">
            <v>0</v>
          </cell>
          <cell r="G1216">
            <v>12.06</v>
          </cell>
        </row>
        <row r="1217">
          <cell r="A1217" t="str">
            <v>23</v>
          </cell>
          <cell r="B1217" t="str">
            <v>ESQUADRIA, MARCENARIA E ELEMENTO EM MADEIRA</v>
          </cell>
        </row>
        <row r="1218">
          <cell r="A1218" t="str">
            <v>23.01</v>
          </cell>
          <cell r="B1218" t="str">
            <v>Janela e veneziana em madeira</v>
          </cell>
        </row>
        <row r="1219">
          <cell r="A1219" t="str">
            <v>23.01.050</v>
          </cell>
          <cell r="C1219" t="str">
            <v>Caixilho em madeira maximar</v>
          </cell>
          <cell r="D1219" t="str">
            <v>m²</v>
          </cell>
          <cell r="E1219">
            <v>516.6</v>
          </cell>
          <cell r="F1219">
            <v>43.11</v>
          </cell>
          <cell r="G1219">
            <v>559.71</v>
          </cell>
        </row>
        <row r="1220">
          <cell r="A1220" t="str">
            <v>23.01.060</v>
          </cell>
          <cell r="C1220" t="str">
            <v>Caixilho em madeira tipo veneziana de correr</v>
          </cell>
          <cell r="D1220" t="str">
            <v>m²</v>
          </cell>
          <cell r="E1220">
            <v>433.21</v>
          </cell>
          <cell r="F1220">
            <v>43.11</v>
          </cell>
          <cell r="G1220">
            <v>476.32</v>
          </cell>
        </row>
        <row r="1221">
          <cell r="A1221" t="str">
            <v>23.02</v>
          </cell>
          <cell r="B1221" t="str">
            <v>Porta macho / fêmea montada com batente</v>
          </cell>
        </row>
        <row r="1222">
          <cell r="A1222" t="str">
            <v>23.02.010</v>
          </cell>
          <cell r="C1222" t="str">
            <v>Acréscimo de bandeira - porta macho e fêmea com batente de madeira</v>
          </cell>
          <cell r="D1222" t="str">
            <v>m²</v>
          </cell>
          <cell r="E1222">
            <v>350.3</v>
          </cell>
          <cell r="F1222">
            <v>45.44</v>
          </cell>
          <cell r="G1222">
            <v>395.74</v>
          </cell>
        </row>
        <row r="1223">
          <cell r="A1223" t="str">
            <v>23.02.030</v>
          </cell>
          <cell r="C1223" t="str">
            <v>Porta macho e fêmea com batente de madeira - 70 x 210 cm</v>
          </cell>
          <cell r="D1223" t="str">
            <v>un</v>
          </cell>
          <cell r="E1223">
            <v>606.54999999999995</v>
          </cell>
          <cell r="F1223">
            <v>92.19</v>
          </cell>
          <cell r="G1223">
            <v>698.74</v>
          </cell>
        </row>
        <row r="1224">
          <cell r="A1224" t="str">
            <v>23.02.040</v>
          </cell>
          <cell r="C1224" t="str">
            <v>Porta macho e fêmea com batente de madeira - 80 x 210 cm</v>
          </cell>
          <cell r="D1224" t="str">
            <v>un</v>
          </cell>
          <cell r="E1224">
            <v>535.46</v>
          </cell>
          <cell r="F1224">
            <v>92.19</v>
          </cell>
          <cell r="G1224">
            <v>627.65</v>
          </cell>
        </row>
        <row r="1225">
          <cell r="A1225" t="str">
            <v>23.02.050</v>
          </cell>
          <cell r="C1225" t="str">
            <v>Porta macho e fêmea com batente de madeira - 90 x 210 cm</v>
          </cell>
          <cell r="D1225" t="str">
            <v>un</v>
          </cell>
          <cell r="E1225">
            <v>645.62</v>
          </cell>
          <cell r="F1225">
            <v>92.19</v>
          </cell>
          <cell r="G1225">
            <v>737.81</v>
          </cell>
        </row>
        <row r="1226">
          <cell r="A1226" t="str">
            <v>23.02.060</v>
          </cell>
          <cell r="C1226" t="str">
            <v>Porta macho e fêmea com batente de madeira - 120 x 210 cm</v>
          </cell>
          <cell r="D1226" t="str">
            <v>un</v>
          </cell>
          <cell r="E1226">
            <v>1082.8499999999999</v>
          </cell>
          <cell r="F1226">
            <v>115.23</v>
          </cell>
          <cell r="G1226">
            <v>1198.08</v>
          </cell>
        </row>
        <row r="1227">
          <cell r="A1227" t="str">
            <v>23.02.500</v>
          </cell>
          <cell r="C1227" t="str">
            <v>Acréscimo de bandeira - porta macho e fêmea com batente metálico</v>
          </cell>
          <cell r="D1227" t="str">
            <v>m²</v>
          </cell>
          <cell r="E1227">
            <v>769.53</v>
          </cell>
          <cell r="F1227">
            <v>86.92</v>
          </cell>
          <cell r="G1227">
            <v>856.45</v>
          </cell>
        </row>
        <row r="1228">
          <cell r="A1228" t="str">
            <v>23.02.520</v>
          </cell>
          <cell r="C1228" t="str">
            <v>Porta macho e fêmea com batente metálico - 70 x 210 cm</v>
          </cell>
          <cell r="D1228" t="str">
            <v>un</v>
          </cell>
          <cell r="E1228">
            <v>682.83</v>
          </cell>
          <cell r="F1228">
            <v>85.6</v>
          </cell>
          <cell r="G1228">
            <v>768.43</v>
          </cell>
        </row>
        <row r="1229">
          <cell r="A1229" t="str">
            <v>23.02.530</v>
          </cell>
          <cell r="C1229" t="str">
            <v>Porta macho e fêmea com batente metálico - 80 x 210 cm</v>
          </cell>
          <cell r="D1229" t="str">
            <v>un</v>
          </cell>
          <cell r="E1229">
            <v>616.54</v>
          </cell>
          <cell r="F1229">
            <v>85.6</v>
          </cell>
          <cell r="G1229">
            <v>702.14</v>
          </cell>
        </row>
        <row r="1230">
          <cell r="A1230" t="str">
            <v>23.02.540</v>
          </cell>
          <cell r="C1230" t="str">
            <v>Porta macho e fêmea com batente metálico - 90 x 210 cm</v>
          </cell>
          <cell r="D1230" t="str">
            <v>un</v>
          </cell>
          <cell r="E1230">
            <v>731.49</v>
          </cell>
          <cell r="F1230">
            <v>85.6</v>
          </cell>
          <cell r="G1230">
            <v>817.09</v>
          </cell>
        </row>
        <row r="1231">
          <cell r="A1231" t="str">
            <v>23.02.550</v>
          </cell>
          <cell r="C1231" t="str">
            <v>Porta macho e fêmea com batente metálico - 120 x 210 cm</v>
          </cell>
          <cell r="D1231" t="str">
            <v>un</v>
          </cell>
          <cell r="E1231">
            <v>1108.1600000000001</v>
          </cell>
          <cell r="F1231">
            <v>111.94</v>
          </cell>
          <cell r="G1231">
            <v>1220.0999999999999</v>
          </cell>
        </row>
        <row r="1232">
          <cell r="A1232" t="str">
            <v>23.04</v>
          </cell>
          <cell r="B1232" t="str">
            <v>Porta lisa laminada montada com batente</v>
          </cell>
        </row>
        <row r="1233">
          <cell r="A1233" t="str">
            <v>23.04.010</v>
          </cell>
          <cell r="C1233" t="str">
            <v>Acréscimo de bandeira - porta lisa revestida com laminado fenólico melamínico e batente de madeira sem revestimento</v>
          </cell>
          <cell r="D1233" t="str">
            <v>m²</v>
          </cell>
          <cell r="E1233">
            <v>489.4</v>
          </cell>
          <cell r="F1233">
            <v>45.44</v>
          </cell>
          <cell r="G1233">
            <v>534.84</v>
          </cell>
        </row>
        <row r="1234">
          <cell r="A1234" t="str">
            <v>23.04.070</v>
          </cell>
          <cell r="C1234" t="str">
            <v>Porta em laminado fenólico melamínico com batente em alumínio - 80 x 180 cm</v>
          </cell>
          <cell r="D1234" t="str">
            <v>un</v>
          </cell>
          <cell r="E1234">
            <v>883.48</v>
          </cell>
          <cell r="F1234">
            <v>46.09</v>
          </cell>
          <cell r="G1234">
            <v>929.57</v>
          </cell>
        </row>
        <row r="1235">
          <cell r="A1235" t="str">
            <v>23.04.080</v>
          </cell>
          <cell r="C1235" t="str">
            <v>Porta em laminado fenólico melamínico com batente em alumínio - 60 x 160 cm</v>
          </cell>
          <cell r="D1235" t="str">
            <v>un</v>
          </cell>
          <cell r="E1235">
            <v>818.02</v>
          </cell>
          <cell r="F1235">
            <v>46.09</v>
          </cell>
          <cell r="G1235">
            <v>864.11</v>
          </cell>
        </row>
        <row r="1236">
          <cell r="A1236" t="str">
            <v>23.04.090</v>
          </cell>
          <cell r="C1236" t="str">
            <v>Porta em laminado fenólico melamínico com acabamento liso, batente de madeira sem revestimento - 70 x 210 cm</v>
          </cell>
          <cell r="D1236" t="str">
            <v>un</v>
          </cell>
          <cell r="E1236">
            <v>914.06</v>
          </cell>
          <cell r="F1236">
            <v>92.19</v>
          </cell>
          <cell r="G1236">
            <v>1006.25</v>
          </cell>
        </row>
        <row r="1237">
          <cell r="A1237" t="str">
            <v>23.04.100</v>
          </cell>
          <cell r="C1237" t="str">
            <v>Porta em laminado fenólico melamínico com acabamento liso, batente de madeira sem revestimento - 80 x 210 cm</v>
          </cell>
          <cell r="D1237" t="str">
            <v>un</v>
          </cell>
          <cell r="E1237">
            <v>926.91</v>
          </cell>
          <cell r="F1237">
            <v>92.19</v>
          </cell>
          <cell r="G1237">
            <v>1019.1</v>
          </cell>
        </row>
        <row r="1238">
          <cell r="A1238" t="str">
            <v>23.04.110</v>
          </cell>
          <cell r="C1238" t="str">
            <v>Porta em laminado fenólico melamínico com acabamento liso, batente de madeira sem revestimento - 90 x 210 cm</v>
          </cell>
          <cell r="D1238" t="str">
            <v>un</v>
          </cell>
          <cell r="E1238">
            <v>979.52</v>
          </cell>
          <cell r="F1238">
            <v>92.19</v>
          </cell>
          <cell r="G1238">
            <v>1071.71</v>
          </cell>
        </row>
        <row r="1239">
          <cell r="A1239" t="str">
            <v>23.04.120</v>
          </cell>
          <cell r="C1239" t="str">
            <v>Porta em laminado fenólico melamínico com acabamento liso, batente de madeira sem revestimento - 120 x 210 cm</v>
          </cell>
          <cell r="D1239" t="str">
            <v>un</v>
          </cell>
          <cell r="E1239">
            <v>1647.05</v>
          </cell>
          <cell r="F1239">
            <v>115.23</v>
          </cell>
          <cell r="G1239">
            <v>1762.28</v>
          </cell>
        </row>
        <row r="1240">
          <cell r="A1240" t="str">
            <v>23.04.130</v>
          </cell>
          <cell r="C1240" t="str">
            <v>Porta em laminado fenólico melamínico com acabamento liso, batente de madeira sem revestimento - 140 x 210 cm</v>
          </cell>
          <cell r="D1240" t="str">
            <v>un</v>
          </cell>
          <cell r="E1240">
            <v>1744.16</v>
          </cell>
          <cell r="F1240">
            <v>115.23</v>
          </cell>
          <cell r="G1240">
            <v>1859.39</v>
          </cell>
        </row>
        <row r="1241">
          <cell r="A1241" t="str">
            <v>23.04.140</v>
          </cell>
          <cell r="C1241" t="str">
            <v>Porta em laminado fenólico melamínico com acabamento liso, batente de madeira sem revestimento - 220 x 210 cm</v>
          </cell>
          <cell r="D1241" t="str">
            <v>un</v>
          </cell>
          <cell r="E1241">
            <v>3192.97</v>
          </cell>
          <cell r="F1241">
            <v>131.69999999999999</v>
          </cell>
          <cell r="G1241">
            <v>3324.67</v>
          </cell>
        </row>
        <row r="1242">
          <cell r="A1242" t="str">
            <v>23.04.500</v>
          </cell>
          <cell r="C1242" t="str">
            <v>Acréscimo de bandeira - porta lisa revestida com laminado fenólico melamínico e batente metálico</v>
          </cell>
          <cell r="D1242" t="str">
            <v>m²</v>
          </cell>
          <cell r="E1242">
            <v>523.87</v>
          </cell>
          <cell r="F1242">
            <v>43.46</v>
          </cell>
          <cell r="G1242">
            <v>567.33000000000004</v>
          </cell>
        </row>
        <row r="1243">
          <cell r="A1243" t="str">
            <v>23.04.570</v>
          </cell>
          <cell r="C1243" t="str">
            <v>Porta em laminado melamínico estrutural com acabamento texturizado, batente em alumínio com ferragens - 60 x 180 cm</v>
          </cell>
          <cell r="D1243" t="str">
            <v>un</v>
          </cell>
          <cell r="E1243">
            <v>682</v>
          </cell>
          <cell r="F1243">
            <v>11.53</v>
          </cell>
          <cell r="G1243">
            <v>693.53</v>
          </cell>
        </row>
        <row r="1244">
          <cell r="A1244" t="str">
            <v>23.04.580</v>
          </cell>
          <cell r="C1244" t="str">
            <v>Porta em laminado fenólico melamínico com acabamento liso, batente metálico - 60 x 160 cm</v>
          </cell>
          <cell r="D1244" t="str">
            <v>un</v>
          </cell>
          <cell r="E1244">
            <v>939.93</v>
          </cell>
          <cell r="F1244">
            <v>88.89</v>
          </cell>
          <cell r="G1244">
            <v>1028.82</v>
          </cell>
        </row>
        <row r="1245">
          <cell r="A1245" t="str">
            <v>23.04.590</v>
          </cell>
          <cell r="C1245" t="str">
            <v>Porta em laminado fenólico melamínico com acabamento liso, batente metálico - 70 x 210 cm</v>
          </cell>
          <cell r="D1245" t="str">
            <v>un</v>
          </cell>
          <cell r="E1245">
            <v>990.34</v>
          </cell>
          <cell r="F1245">
            <v>85.6</v>
          </cell>
          <cell r="G1245">
            <v>1075.94</v>
          </cell>
        </row>
        <row r="1246">
          <cell r="A1246" t="str">
            <v>23.04.600</v>
          </cell>
          <cell r="C1246" t="str">
            <v>Porta em laminado fenólico melamínico com acabamento liso, batente metálico - 80 x 210 cm</v>
          </cell>
          <cell r="D1246" t="str">
            <v>un</v>
          </cell>
          <cell r="E1246">
            <v>1012.78</v>
          </cell>
          <cell r="F1246">
            <v>85.6</v>
          </cell>
          <cell r="G1246">
            <v>1098.3800000000001</v>
          </cell>
        </row>
        <row r="1247">
          <cell r="A1247" t="str">
            <v>23.04.610</v>
          </cell>
          <cell r="C1247" t="str">
            <v>Porta em laminado fenólico melamínico com acabamento liso, batente metálico - 90 x 210 cm</v>
          </cell>
          <cell r="D1247" t="str">
            <v>un</v>
          </cell>
          <cell r="E1247">
            <v>1065.3900000000001</v>
          </cell>
          <cell r="F1247">
            <v>85.6</v>
          </cell>
          <cell r="G1247">
            <v>1150.99</v>
          </cell>
        </row>
        <row r="1248">
          <cell r="A1248" t="str">
            <v>23.04.620</v>
          </cell>
          <cell r="C1248" t="str">
            <v>Porta em laminado fenólico melamínico com acabamento liso, batente metálico - 120 x 210 cm</v>
          </cell>
          <cell r="D1248" t="str">
            <v>un</v>
          </cell>
          <cell r="E1248">
            <v>1672.36</v>
          </cell>
          <cell r="F1248">
            <v>111.94</v>
          </cell>
          <cell r="G1248">
            <v>1784.3</v>
          </cell>
        </row>
        <row r="1249">
          <cell r="A1249" t="str">
            <v>23.04.630</v>
          </cell>
          <cell r="C1249" t="str">
            <v>Porta em laminado fenólico melamínico com acabamento liso, batente metálico - 60 x 100 cm</v>
          </cell>
          <cell r="D1249" t="str">
            <v>un</v>
          </cell>
          <cell r="E1249">
            <v>448.75</v>
          </cell>
          <cell r="F1249">
            <v>46.09</v>
          </cell>
          <cell r="G1249">
            <v>494.84</v>
          </cell>
        </row>
        <row r="1250">
          <cell r="A1250" t="str">
            <v>23.08</v>
          </cell>
          <cell r="B1250" t="str">
            <v>Marcenaria em geral</v>
          </cell>
        </row>
        <row r="1251">
          <cell r="A1251" t="str">
            <v>23.08.010</v>
          </cell>
          <cell r="C1251" t="str">
            <v>Estrado em madeira</v>
          </cell>
          <cell r="D1251" t="str">
            <v>m²</v>
          </cell>
          <cell r="E1251">
            <v>58.84</v>
          </cell>
          <cell r="F1251">
            <v>32.92</v>
          </cell>
          <cell r="G1251">
            <v>91.76</v>
          </cell>
        </row>
        <row r="1252">
          <cell r="A1252" t="str">
            <v>23.08.020</v>
          </cell>
          <cell r="C1252" t="str">
            <v>Faixa/batedor de proteção em madeira aparelhada natural de 10 x 2,5 cm</v>
          </cell>
          <cell r="D1252" t="str">
            <v>m</v>
          </cell>
          <cell r="E1252">
            <v>4.95</v>
          </cell>
          <cell r="F1252">
            <v>32.92</v>
          </cell>
          <cell r="G1252">
            <v>37.869999999999997</v>
          </cell>
        </row>
        <row r="1253">
          <cell r="A1253" t="str">
            <v>23.08.030</v>
          </cell>
          <cell r="C1253" t="str">
            <v>Faixa/batedor de proteção em madeira de 20 x 5 cm, com acabamento em laminado fenólico melamínico</v>
          </cell>
          <cell r="D1253" t="str">
            <v>m</v>
          </cell>
          <cell r="E1253">
            <v>49.83</v>
          </cell>
          <cell r="F1253">
            <v>65.84</v>
          </cell>
          <cell r="G1253">
            <v>115.67</v>
          </cell>
        </row>
        <row r="1254">
          <cell r="A1254" t="str">
            <v>23.08.040</v>
          </cell>
          <cell r="C1254" t="str">
            <v>Armário/gabinete embutido em MDF sob medida, revestido em laminado melamínico, com portas e prateleiras</v>
          </cell>
          <cell r="D1254" t="str">
            <v>m²</v>
          </cell>
          <cell r="E1254">
            <v>1483.08</v>
          </cell>
          <cell r="F1254">
            <v>0</v>
          </cell>
          <cell r="G1254">
            <v>1483.08</v>
          </cell>
        </row>
        <row r="1255">
          <cell r="A1255" t="str">
            <v>23.08.060</v>
          </cell>
          <cell r="C1255" t="str">
            <v>Tampo sob medida em compensado, revestido na face superior em laminado fenólico melamínico</v>
          </cell>
          <cell r="D1255" t="str">
            <v>m²</v>
          </cell>
          <cell r="E1255">
            <v>739.46</v>
          </cell>
          <cell r="F1255">
            <v>0</v>
          </cell>
          <cell r="G1255">
            <v>739.46</v>
          </cell>
        </row>
        <row r="1256">
          <cell r="A1256" t="str">
            <v>23.08.080</v>
          </cell>
          <cell r="C1256" t="str">
            <v>Prateleira sob medida em compensado, revestida nas duas faces em laminado fenólico melamínico</v>
          </cell>
          <cell r="D1256" t="str">
            <v>m²</v>
          </cell>
          <cell r="E1256">
            <v>398.54</v>
          </cell>
          <cell r="F1256">
            <v>13.17</v>
          </cell>
          <cell r="G1256">
            <v>411.71</v>
          </cell>
        </row>
        <row r="1257">
          <cell r="A1257" t="str">
            <v>23.08.100</v>
          </cell>
          <cell r="C1257" t="str">
            <v>Armário tipo prateleira com subdivisão em compensado, revestido totalmente em laminado fenólico melamínico</v>
          </cell>
          <cell r="D1257" t="str">
            <v>m²</v>
          </cell>
          <cell r="E1257">
            <v>1100.4100000000001</v>
          </cell>
          <cell r="F1257">
            <v>0</v>
          </cell>
          <cell r="G1257">
            <v>1100.4100000000001</v>
          </cell>
        </row>
        <row r="1258">
          <cell r="A1258" t="str">
            <v>23.08.110</v>
          </cell>
          <cell r="C1258" t="str">
            <v>Painel em compensado naval, espessura de 25 mm</v>
          </cell>
          <cell r="D1258" t="str">
            <v>m²</v>
          </cell>
          <cell r="E1258">
            <v>98.33</v>
          </cell>
          <cell r="F1258">
            <v>32.92</v>
          </cell>
          <cell r="G1258">
            <v>131.25</v>
          </cell>
        </row>
        <row r="1259">
          <cell r="A1259" t="str">
            <v>23.08.160</v>
          </cell>
          <cell r="C1259" t="str">
            <v>Porta lisa com balcão, batente de madeira, completa - 80 x 210 cm</v>
          </cell>
          <cell r="D1259" t="str">
            <v>cj</v>
          </cell>
          <cell r="E1259">
            <v>545.21</v>
          </cell>
          <cell r="F1259">
            <v>141.56</v>
          </cell>
          <cell r="G1259">
            <v>686.77</v>
          </cell>
        </row>
        <row r="1260">
          <cell r="A1260" t="str">
            <v>23.08.170</v>
          </cell>
          <cell r="C1260" t="str">
            <v>Lousa em laminado melamínico, branco - linha comercial</v>
          </cell>
          <cell r="D1260" t="str">
            <v>m²</v>
          </cell>
          <cell r="E1260">
            <v>118.97</v>
          </cell>
          <cell r="F1260">
            <v>6.45</v>
          </cell>
          <cell r="G1260">
            <v>125.42</v>
          </cell>
        </row>
        <row r="1261">
          <cell r="A1261" t="str">
            <v>23.08.210</v>
          </cell>
          <cell r="C1261" t="str">
            <v>Armário sob medida em compensado de madeira totalmente revestido em folheado de madeira, completo</v>
          </cell>
          <cell r="D1261" t="str">
            <v>m²</v>
          </cell>
          <cell r="E1261">
            <v>1302.25</v>
          </cell>
          <cell r="F1261">
            <v>0</v>
          </cell>
          <cell r="G1261">
            <v>1302.25</v>
          </cell>
        </row>
        <row r="1262">
          <cell r="A1262" t="str">
            <v>23.08.220</v>
          </cell>
          <cell r="C1262" t="str">
            <v>Armário sob medida em compensado de madeira totalmente revestido em laminado melamínico texturizado, completo</v>
          </cell>
          <cell r="D1262" t="str">
            <v>m²</v>
          </cell>
          <cell r="E1262">
            <v>1343.27</v>
          </cell>
          <cell r="F1262">
            <v>0</v>
          </cell>
          <cell r="G1262">
            <v>1343.27</v>
          </cell>
        </row>
        <row r="1263">
          <cell r="A1263" t="str">
            <v>23.08.320</v>
          </cell>
          <cell r="C1263" t="str">
            <v>Porta acústica de madeira</v>
          </cell>
          <cell r="D1263" t="str">
            <v>m²</v>
          </cell>
          <cell r="E1263">
            <v>251.64</v>
          </cell>
          <cell r="F1263">
            <v>65.81</v>
          </cell>
          <cell r="G1263">
            <v>317.45</v>
          </cell>
        </row>
        <row r="1264">
          <cell r="A1264" t="str">
            <v>23.08.380</v>
          </cell>
          <cell r="C1264" t="str">
            <v>Faixa/batedor de proteção em madeira de 290 x 15 mm, com acabamento em laminado fenólico melamínico</v>
          </cell>
          <cell r="D1264" t="str">
            <v>m</v>
          </cell>
          <cell r="E1264">
            <v>82.16</v>
          </cell>
          <cell r="F1264">
            <v>6.58</v>
          </cell>
          <cell r="G1264">
            <v>88.74</v>
          </cell>
        </row>
        <row r="1265">
          <cell r="A1265" t="str">
            <v>23.09</v>
          </cell>
          <cell r="B1265" t="str">
            <v>Porta lisa comum montada com batente</v>
          </cell>
        </row>
        <row r="1266">
          <cell r="A1266" t="str">
            <v>23.09.010</v>
          </cell>
          <cell r="C1266" t="str">
            <v>Acréscimo de bandeira - porta lisa comum com batente de madeira</v>
          </cell>
          <cell r="D1266" t="str">
            <v>m²</v>
          </cell>
          <cell r="E1266">
            <v>140.69</v>
          </cell>
          <cell r="F1266">
            <v>45.44</v>
          </cell>
          <cell r="G1266">
            <v>186.13</v>
          </cell>
        </row>
        <row r="1267">
          <cell r="A1267" t="str">
            <v>23.09.020</v>
          </cell>
          <cell r="C1267" t="str">
            <v>Porta lisa com batente madeira - 60 x 210 cm</v>
          </cell>
          <cell r="D1267" t="str">
            <v>un</v>
          </cell>
          <cell r="E1267">
            <v>286.52</v>
          </cell>
          <cell r="F1267">
            <v>92.19</v>
          </cell>
          <cell r="G1267">
            <v>378.71</v>
          </cell>
        </row>
        <row r="1268">
          <cell r="A1268" t="str">
            <v>23.09.030</v>
          </cell>
          <cell r="C1268" t="str">
            <v>Porta lisa com batente madeira - 70 x 210 cm</v>
          </cell>
          <cell r="D1268" t="str">
            <v>un</v>
          </cell>
          <cell r="E1268">
            <v>285.43</v>
          </cell>
          <cell r="F1268">
            <v>92.19</v>
          </cell>
          <cell r="G1268">
            <v>377.62</v>
          </cell>
        </row>
        <row r="1269">
          <cell r="A1269" t="str">
            <v>23.09.040</v>
          </cell>
          <cell r="C1269" t="str">
            <v>Porta lisa com batente madeira - 80 x 210 cm</v>
          </cell>
          <cell r="D1269" t="str">
            <v>un</v>
          </cell>
          <cell r="E1269">
            <v>289.75</v>
          </cell>
          <cell r="F1269">
            <v>92.19</v>
          </cell>
          <cell r="G1269">
            <v>381.94</v>
          </cell>
        </row>
        <row r="1270">
          <cell r="A1270" t="str">
            <v>23.09.050</v>
          </cell>
          <cell r="C1270" t="str">
            <v>Porta lisa com batente madeira - 90 x 210 cm</v>
          </cell>
          <cell r="D1270" t="str">
            <v>un</v>
          </cell>
          <cell r="E1270">
            <v>303.24</v>
          </cell>
          <cell r="F1270">
            <v>92.19</v>
          </cell>
          <cell r="G1270">
            <v>395.43</v>
          </cell>
        </row>
        <row r="1271">
          <cell r="A1271" t="str">
            <v>23.09.052</v>
          </cell>
          <cell r="C1271" t="str">
            <v>Porta lisa com batente madeira - 110 x 210 cm</v>
          </cell>
          <cell r="D1271" t="str">
            <v>un</v>
          </cell>
          <cell r="E1271">
            <v>434.01</v>
          </cell>
          <cell r="F1271">
            <v>92.19</v>
          </cell>
          <cell r="G1271">
            <v>526.20000000000005</v>
          </cell>
        </row>
        <row r="1272">
          <cell r="A1272" t="str">
            <v>23.09.060</v>
          </cell>
          <cell r="C1272" t="str">
            <v>Porta lisa com batente madeira - 120 x 210 cm</v>
          </cell>
          <cell r="D1272" t="str">
            <v>un</v>
          </cell>
          <cell r="E1272">
            <v>482.95</v>
          </cell>
          <cell r="F1272">
            <v>115.23</v>
          </cell>
          <cell r="G1272">
            <v>598.17999999999995</v>
          </cell>
        </row>
        <row r="1273">
          <cell r="A1273" t="str">
            <v>23.09.100</v>
          </cell>
          <cell r="C1273" t="str">
            <v>Porta lisa com batente madeira - 160 x 210 cm</v>
          </cell>
          <cell r="D1273" t="str">
            <v>un</v>
          </cell>
          <cell r="E1273">
            <v>509.45</v>
          </cell>
          <cell r="F1273">
            <v>133.34</v>
          </cell>
          <cell r="G1273">
            <v>642.79</v>
          </cell>
        </row>
        <row r="1274">
          <cell r="A1274" t="str">
            <v>23.09.420</v>
          </cell>
          <cell r="C1274" t="str">
            <v>Porta lisa com batente em alumínio, largura 60 cm, altura de 105 a 200 cm</v>
          </cell>
          <cell r="D1274" t="str">
            <v>un</v>
          </cell>
          <cell r="E1274">
            <v>191.1</v>
          </cell>
          <cell r="F1274">
            <v>46.09</v>
          </cell>
          <cell r="G1274">
            <v>237.19</v>
          </cell>
        </row>
        <row r="1275">
          <cell r="A1275" t="str">
            <v>23.09.430</v>
          </cell>
          <cell r="C1275" t="str">
            <v>Porta lisa com batente em alumínio, largura 80 cm, altura de 105 a 200 cm</v>
          </cell>
          <cell r="D1275" t="str">
            <v>un</v>
          </cell>
          <cell r="E1275">
            <v>194.33</v>
          </cell>
          <cell r="F1275">
            <v>46.09</v>
          </cell>
          <cell r="G1275">
            <v>240.42</v>
          </cell>
        </row>
        <row r="1276">
          <cell r="A1276" t="str">
            <v>23.09.440</v>
          </cell>
          <cell r="C1276" t="str">
            <v>Porta lisa com batente em alumínio, largura 90 cm, altura de 105 a 200 cm</v>
          </cell>
          <cell r="D1276" t="str">
            <v>un</v>
          </cell>
          <cell r="E1276">
            <v>207.82</v>
          </cell>
          <cell r="F1276">
            <v>46.09</v>
          </cell>
          <cell r="G1276">
            <v>253.91</v>
          </cell>
        </row>
        <row r="1277">
          <cell r="A1277" t="str">
            <v>23.09.520</v>
          </cell>
          <cell r="C1277" t="str">
            <v>Porta lisa com batente metálico - 60 x 160 cm</v>
          </cell>
          <cell r="D1277" t="str">
            <v>un</v>
          </cell>
          <cell r="E1277">
            <v>276</v>
          </cell>
          <cell r="F1277">
            <v>46.09</v>
          </cell>
          <cell r="G1277">
            <v>322.08999999999997</v>
          </cell>
        </row>
        <row r="1278">
          <cell r="A1278" t="str">
            <v>23.09.530</v>
          </cell>
          <cell r="C1278" t="str">
            <v>Porta lisa com batente metálico - 80 x 160 cm</v>
          </cell>
          <cell r="D1278" t="str">
            <v>un</v>
          </cell>
          <cell r="E1278">
            <v>279.23</v>
          </cell>
          <cell r="F1278">
            <v>46.09</v>
          </cell>
          <cell r="G1278">
            <v>325.32</v>
          </cell>
        </row>
        <row r="1279">
          <cell r="A1279" t="str">
            <v>23.09.540</v>
          </cell>
          <cell r="C1279" t="str">
            <v>Porta lisa com batente metálico - 70 x 210 cm</v>
          </cell>
          <cell r="D1279" t="str">
            <v>un</v>
          </cell>
          <cell r="E1279">
            <v>361.71</v>
          </cell>
          <cell r="F1279">
            <v>85.6</v>
          </cell>
          <cell r="G1279">
            <v>447.31</v>
          </cell>
        </row>
        <row r="1280">
          <cell r="A1280" t="str">
            <v>23.09.550</v>
          </cell>
          <cell r="C1280" t="str">
            <v>Porta lisa com batente metálico - 80 x 210 cm</v>
          </cell>
          <cell r="D1280" t="str">
            <v>un</v>
          </cell>
          <cell r="E1280">
            <v>370.83</v>
          </cell>
          <cell r="F1280">
            <v>85.6</v>
          </cell>
          <cell r="G1280">
            <v>456.43</v>
          </cell>
        </row>
        <row r="1281">
          <cell r="A1281" t="str">
            <v>23.09.560</v>
          </cell>
          <cell r="C1281" t="str">
            <v>Porta lisa com batente metálico - 90 x 210 cm</v>
          </cell>
          <cell r="D1281" t="str">
            <v>un</v>
          </cell>
          <cell r="E1281">
            <v>389.11</v>
          </cell>
          <cell r="F1281">
            <v>85.6</v>
          </cell>
          <cell r="G1281">
            <v>474.71</v>
          </cell>
        </row>
        <row r="1282">
          <cell r="A1282" t="str">
            <v>23.09.570</v>
          </cell>
          <cell r="C1282" t="str">
            <v>Porta lisa com batente metálico - 120 x 210 cm</v>
          </cell>
          <cell r="D1282" t="str">
            <v>un</v>
          </cell>
          <cell r="E1282">
            <v>508.26</v>
          </cell>
          <cell r="F1282">
            <v>111.94</v>
          </cell>
          <cell r="G1282">
            <v>620.20000000000005</v>
          </cell>
        </row>
        <row r="1283">
          <cell r="A1283" t="str">
            <v>23.09.590</v>
          </cell>
          <cell r="C1283" t="str">
            <v>Porta lisa com batente metálico - 160 x 210 cm</v>
          </cell>
          <cell r="D1283" t="str">
            <v>un</v>
          </cell>
          <cell r="E1283">
            <v>533.9</v>
          </cell>
          <cell r="F1283">
            <v>111.94</v>
          </cell>
          <cell r="G1283">
            <v>645.84</v>
          </cell>
        </row>
        <row r="1284">
          <cell r="A1284" t="str">
            <v>23.09.600</v>
          </cell>
          <cell r="C1284" t="str">
            <v>Porta lisa com batente metálico - 60 x 180 cm</v>
          </cell>
          <cell r="D1284" t="str">
            <v>un</v>
          </cell>
          <cell r="E1284">
            <v>314.72000000000003</v>
          </cell>
          <cell r="F1284">
            <v>46.09</v>
          </cell>
          <cell r="G1284">
            <v>360.81</v>
          </cell>
        </row>
        <row r="1285">
          <cell r="A1285" t="str">
            <v>23.09.610</v>
          </cell>
          <cell r="C1285" t="str">
            <v>Porta lisa com batente metálico - 60 x 210 cm</v>
          </cell>
          <cell r="D1285" t="str">
            <v>un</v>
          </cell>
          <cell r="E1285">
            <v>358.01</v>
          </cell>
          <cell r="F1285">
            <v>46.09</v>
          </cell>
          <cell r="G1285">
            <v>404.1</v>
          </cell>
        </row>
        <row r="1286">
          <cell r="A1286" t="str">
            <v>23.09.630</v>
          </cell>
          <cell r="C1286" t="str">
            <v>Porta lisa com batente madeira, 2 folhas - 140 x 210 cm</v>
          </cell>
          <cell r="D1286" t="str">
            <v>un</v>
          </cell>
          <cell r="E1286">
            <v>581.84</v>
          </cell>
          <cell r="F1286">
            <v>115.23</v>
          </cell>
          <cell r="G1286">
            <v>697.07</v>
          </cell>
        </row>
        <row r="1287">
          <cell r="A1287" t="str">
            <v>23.11</v>
          </cell>
          <cell r="B1287" t="str">
            <v>Porta lisa para acabamento em verniz montada com batente</v>
          </cell>
        </row>
        <row r="1288">
          <cell r="A1288" t="str">
            <v>23.11.010</v>
          </cell>
          <cell r="C1288" t="str">
            <v>Acréscimo de bandeira - porta lisa para acabamento em verniz, com batente de madeira</v>
          </cell>
          <cell r="D1288" t="str">
            <v>m²</v>
          </cell>
          <cell r="E1288">
            <v>148.91999999999999</v>
          </cell>
          <cell r="F1288">
            <v>45.44</v>
          </cell>
          <cell r="G1288">
            <v>194.36</v>
          </cell>
        </row>
        <row r="1289">
          <cell r="A1289" t="str">
            <v>23.11.030</v>
          </cell>
          <cell r="C1289" t="str">
            <v>Porta lisa para acabamento em verniz, com batente de madeira - 70 x 210 cm</v>
          </cell>
          <cell r="D1289" t="str">
            <v>un</v>
          </cell>
          <cell r="E1289">
            <v>285.62</v>
          </cell>
          <cell r="F1289">
            <v>92.19</v>
          </cell>
          <cell r="G1289">
            <v>377.81</v>
          </cell>
        </row>
        <row r="1290">
          <cell r="A1290" t="str">
            <v>23.11.040</v>
          </cell>
          <cell r="C1290" t="str">
            <v>Porta lisa para acabamento em verniz, com batente de madeira - 80 x 210 cm</v>
          </cell>
          <cell r="D1290" t="str">
            <v>un</v>
          </cell>
          <cell r="E1290">
            <v>291.02</v>
          </cell>
          <cell r="F1290">
            <v>92.19</v>
          </cell>
          <cell r="G1290">
            <v>383.21</v>
          </cell>
        </row>
        <row r="1291">
          <cell r="A1291" t="str">
            <v>23.11.050</v>
          </cell>
          <cell r="C1291" t="str">
            <v>Porta lisa para acabamento em verniz, com batente de madeira - 90 x 210 cm</v>
          </cell>
          <cell r="D1291" t="str">
            <v>un</v>
          </cell>
          <cell r="E1291">
            <v>317.08</v>
          </cell>
          <cell r="F1291">
            <v>92.19</v>
          </cell>
          <cell r="G1291">
            <v>409.27</v>
          </cell>
        </row>
        <row r="1292">
          <cell r="A1292" t="str">
            <v>23.12</v>
          </cell>
          <cell r="B1292" t="str">
            <v>Porta comum completa - uso coletivo (padrão dimensional médio)</v>
          </cell>
        </row>
        <row r="1293">
          <cell r="A1293" t="str">
            <v>23.12.001</v>
          </cell>
          <cell r="C1293" t="str">
            <v>Porta lisa de madeira, interna "PIM", para acabamento em pintura, padrão dimensional médio, com ferragens, completo - 80 x 210 cm</v>
          </cell>
          <cell r="D1293" t="str">
            <v>un</v>
          </cell>
          <cell r="E1293">
            <v>467.99</v>
          </cell>
          <cell r="F1293">
            <v>0</v>
          </cell>
          <cell r="G1293">
            <v>467.99</v>
          </cell>
        </row>
        <row r="1294">
          <cell r="A1294" t="str">
            <v>23.13</v>
          </cell>
          <cell r="B1294" t="str">
            <v>Porta comum completa - uso público (padrão dimensional médio/pesado)</v>
          </cell>
        </row>
        <row r="1295">
          <cell r="A1295" t="str">
            <v>23.13.001</v>
          </cell>
          <cell r="C1295" t="str">
            <v>Porta lisa de madeira, interna "PIM", para acabamento em pintura, padrão dimensional médio/pesado, com ferragens, completo - 80 x 210 cm</v>
          </cell>
          <cell r="D1295" t="str">
            <v>un</v>
          </cell>
          <cell r="E1295">
            <v>555.87</v>
          </cell>
          <cell r="F1295">
            <v>0</v>
          </cell>
          <cell r="G1295">
            <v>555.87</v>
          </cell>
        </row>
        <row r="1296">
          <cell r="A1296" t="str">
            <v>23.13.002</v>
          </cell>
          <cell r="C1296" t="str">
            <v>Porta lisa de madeira, interna "PIM", para acabamento em pintura, padrão dimensional médio/pesado, com ferragens, completo - 90 x 210 cm</v>
          </cell>
          <cell r="D1296" t="str">
            <v>un</v>
          </cell>
          <cell r="E1296">
            <v>588.19000000000005</v>
          </cell>
          <cell r="F1296">
            <v>0</v>
          </cell>
          <cell r="G1296">
            <v>588.19000000000005</v>
          </cell>
        </row>
        <row r="1297">
          <cell r="A1297" t="str">
            <v>23.13.020</v>
          </cell>
          <cell r="C1297" t="str">
            <v>Porta lisa de madeira, interna, resistente a umidade "PIM RU", para acabamento em pintura, padrão dimensional médio/pesado, com ferragens, completo - 80 x 210 cm</v>
          </cell>
          <cell r="D1297" t="str">
            <v>un</v>
          </cell>
          <cell r="E1297">
            <v>583</v>
          </cell>
          <cell r="F1297">
            <v>0</v>
          </cell>
          <cell r="G1297">
            <v>583</v>
          </cell>
        </row>
        <row r="1298">
          <cell r="A1298" t="str">
            <v>23.13.040</v>
          </cell>
          <cell r="C1298" t="str">
            <v>Porta lisa de madeira, interna, resistente a umidade "PIM RU", para acabamento revestido ou em pintura, para divisória sanitária, padrão dimensional médio/pesado, com ferragens, completo - 80 x 190 cm</v>
          </cell>
          <cell r="D1298" t="str">
            <v>un</v>
          </cell>
          <cell r="E1298">
            <v>496.69</v>
          </cell>
          <cell r="F1298">
            <v>0</v>
          </cell>
          <cell r="G1298">
            <v>496.69</v>
          </cell>
        </row>
        <row r="1299">
          <cell r="A1299" t="str">
            <v>23.13.052</v>
          </cell>
          <cell r="C1299" t="str">
            <v>Porta lisa de madeira, interna, resistente a umidade "PIM RU", para acabamento em pintura, tipo acessível, padrão dimensional médio/pesado, com ferragens, completo - 90 x 210 cm</v>
          </cell>
          <cell r="D1299" t="str">
            <v>un</v>
          </cell>
          <cell r="E1299">
            <v>595.72</v>
          </cell>
          <cell r="F1299">
            <v>0</v>
          </cell>
          <cell r="G1299">
            <v>595.72</v>
          </cell>
        </row>
        <row r="1300">
          <cell r="A1300" t="str">
            <v>23.13.064</v>
          </cell>
          <cell r="C1300" t="str">
            <v>Porta lisa de madeira, interna, resistente a umidade "PIM RU", para acabamento em pintura, de correr ou deslizante, tipo acessível, padrão dimensional pesado, com sistema deslizante e ferragens, completo - 100 x 210 cm</v>
          </cell>
          <cell r="D1300" t="str">
            <v>un</v>
          </cell>
          <cell r="E1300">
            <v>806.45</v>
          </cell>
          <cell r="F1300">
            <v>0</v>
          </cell>
          <cell r="G1300">
            <v>806.45</v>
          </cell>
        </row>
        <row r="1301">
          <cell r="A1301" t="str">
            <v>23.20</v>
          </cell>
          <cell r="B1301" t="str">
            <v>Reparos, conservações e complementos - GRUPO 23</v>
          </cell>
        </row>
        <row r="1302">
          <cell r="A1302" t="str">
            <v>23.20.020</v>
          </cell>
          <cell r="C1302" t="str">
            <v>Recolocação de batentes de madeira</v>
          </cell>
          <cell r="D1302" t="str">
            <v>un</v>
          </cell>
          <cell r="E1302">
            <v>1.67</v>
          </cell>
          <cell r="F1302">
            <v>42.8</v>
          </cell>
          <cell r="G1302">
            <v>44.47</v>
          </cell>
        </row>
        <row r="1303">
          <cell r="A1303" t="str">
            <v>23.20.040</v>
          </cell>
          <cell r="C1303" t="str">
            <v>Recolocação de folhas de porta ou janela</v>
          </cell>
          <cell r="D1303" t="str">
            <v>un</v>
          </cell>
          <cell r="E1303">
            <v>0</v>
          </cell>
          <cell r="F1303">
            <v>52.67</v>
          </cell>
          <cell r="G1303">
            <v>52.67</v>
          </cell>
        </row>
        <row r="1304">
          <cell r="A1304" t="str">
            <v>23.20.060</v>
          </cell>
          <cell r="C1304" t="str">
            <v>Recolocação de guarnição ou molduras</v>
          </cell>
          <cell r="D1304" t="str">
            <v>m</v>
          </cell>
          <cell r="E1304">
            <v>0</v>
          </cell>
          <cell r="F1304">
            <v>1.66</v>
          </cell>
          <cell r="G1304">
            <v>1.66</v>
          </cell>
        </row>
        <row r="1305">
          <cell r="A1305" t="str">
            <v>23.20.100</v>
          </cell>
          <cell r="C1305" t="str">
            <v>Batente de madeira para porta</v>
          </cell>
          <cell r="D1305" t="str">
            <v>m</v>
          </cell>
          <cell r="E1305">
            <v>27.45</v>
          </cell>
          <cell r="F1305">
            <v>9.8800000000000008</v>
          </cell>
          <cell r="G1305">
            <v>37.33</v>
          </cell>
        </row>
        <row r="1306">
          <cell r="A1306" t="str">
            <v>23.20.110</v>
          </cell>
          <cell r="C1306" t="str">
            <v>Visor fixo e requadro de madeira para porta, para receber vidro</v>
          </cell>
          <cell r="D1306" t="str">
            <v>m²</v>
          </cell>
          <cell r="E1306">
            <v>910.51</v>
          </cell>
          <cell r="F1306">
            <v>131.68</v>
          </cell>
          <cell r="G1306">
            <v>1042.19</v>
          </cell>
        </row>
        <row r="1307">
          <cell r="A1307" t="str">
            <v>23.20.120</v>
          </cell>
          <cell r="C1307" t="str">
            <v>Guarnição de madeira</v>
          </cell>
          <cell r="D1307" t="str">
            <v>m</v>
          </cell>
          <cell r="E1307">
            <v>3.17</v>
          </cell>
          <cell r="F1307">
            <v>1.66</v>
          </cell>
          <cell r="G1307">
            <v>4.83</v>
          </cell>
        </row>
        <row r="1308">
          <cell r="A1308" t="str">
            <v>23.20.140</v>
          </cell>
          <cell r="C1308" t="str">
            <v>Acréscimo de visor completo em porta de madeira</v>
          </cell>
          <cell r="D1308" t="str">
            <v>un</v>
          </cell>
          <cell r="E1308">
            <v>233.08</v>
          </cell>
          <cell r="F1308">
            <v>0</v>
          </cell>
          <cell r="G1308">
            <v>233.08</v>
          </cell>
        </row>
        <row r="1309">
          <cell r="A1309" t="str">
            <v>23.20.160</v>
          </cell>
          <cell r="C1309" t="str">
            <v>Folha de porta veneziana maciça, sob medida</v>
          </cell>
          <cell r="D1309" t="str">
            <v>m²</v>
          </cell>
          <cell r="E1309">
            <v>503.64</v>
          </cell>
          <cell r="F1309">
            <v>16.47</v>
          </cell>
          <cell r="G1309">
            <v>520.11</v>
          </cell>
        </row>
        <row r="1310">
          <cell r="A1310" t="str">
            <v>23.20.170</v>
          </cell>
          <cell r="C1310" t="str">
            <v>Folha de porta lisa folheada com madeira, sob medida</v>
          </cell>
          <cell r="D1310" t="str">
            <v>m²</v>
          </cell>
          <cell r="E1310">
            <v>114.19</v>
          </cell>
          <cell r="F1310">
            <v>16.47</v>
          </cell>
          <cell r="G1310">
            <v>130.66</v>
          </cell>
        </row>
        <row r="1311">
          <cell r="A1311" t="str">
            <v>23.20.180</v>
          </cell>
          <cell r="C1311" t="str">
            <v>Folha de porta em madeira para receber vidro, sob medida</v>
          </cell>
          <cell r="D1311" t="str">
            <v>m²</v>
          </cell>
          <cell r="E1311">
            <v>504.45</v>
          </cell>
          <cell r="F1311">
            <v>16.47</v>
          </cell>
          <cell r="G1311">
            <v>520.91999999999996</v>
          </cell>
        </row>
        <row r="1312">
          <cell r="A1312" t="str">
            <v>23.20.310</v>
          </cell>
          <cell r="C1312" t="str">
            <v>Folha de porta lisa comum - 60 x 210 cm</v>
          </cell>
          <cell r="D1312" t="str">
            <v>un</v>
          </cell>
          <cell r="E1312">
            <v>121.48</v>
          </cell>
          <cell r="F1312">
            <v>49.39</v>
          </cell>
          <cell r="G1312">
            <v>170.87</v>
          </cell>
        </row>
        <row r="1313">
          <cell r="A1313" t="str">
            <v>23.20.320</v>
          </cell>
          <cell r="C1313" t="str">
            <v>Folha de porta lisa comum - 70 x 210 cm</v>
          </cell>
          <cell r="D1313" t="str">
            <v>un</v>
          </cell>
          <cell r="E1313">
            <v>120.39</v>
          </cell>
          <cell r="F1313">
            <v>49.39</v>
          </cell>
          <cell r="G1313">
            <v>169.78</v>
          </cell>
        </row>
        <row r="1314">
          <cell r="A1314" t="str">
            <v>23.20.330</v>
          </cell>
          <cell r="C1314" t="str">
            <v>Folha de porta lisa comum - 80 x 210 cm</v>
          </cell>
          <cell r="D1314" t="str">
            <v>un</v>
          </cell>
          <cell r="E1314">
            <v>124.71</v>
          </cell>
          <cell r="F1314">
            <v>49.39</v>
          </cell>
          <cell r="G1314">
            <v>174.1</v>
          </cell>
        </row>
        <row r="1315">
          <cell r="A1315" t="str">
            <v>23.20.340</v>
          </cell>
          <cell r="C1315" t="str">
            <v>Folha de porta lisa comum - 90 x 210 cm</v>
          </cell>
          <cell r="D1315" t="str">
            <v>un</v>
          </cell>
          <cell r="E1315">
            <v>138.19999999999999</v>
          </cell>
          <cell r="F1315">
            <v>49.39</v>
          </cell>
          <cell r="G1315">
            <v>187.59</v>
          </cell>
        </row>
        <row r="1316">
          <cell r="A1316" t="str">
            <v>23.20.450</v>
          </cell>
          <cell r="C1316" t="str">
            <v>Folha de porta em laminado fenólico melamínico com acabamento liso - 70 x 210 cm</v>
          </cell>
          <cell r="D1316" t="str">
            <v>un</v>
          </cell>
          <cell r="E1316">
            <v>749.02</v>
          </cell>
          <cell r="F1316">
            <v>49.39</v>
          </cell>
          <cell r="G1316">
            <v>798.41</v>
          </cell>
        </row>
        <row r="1317">
          <cell r="A1317" t="str">
            <v>23.20.460</v>
          </cell>
          <cell r="C1317" t="str">
            <v>Folha de porta em laminado fenólico melamínico com acabamento liso - 90 x 210 cm</v>
          </cell>
          <cell r="D1317" t="str">
            <v>un</v>
          </cell>
          <cell r="E1317">
            <v>814.48</v>
          </cell>
          <cell r="F1317">
            <v>49.39</v>
          </cell>
          <cell r="G1317">
            <v>863.87</v>
          </cell>
        </row>
        <row r="1318">
          <cell r="A1318" t="str">
            <v>23.20.550</v>
          </cell>
          <cell r="C1318" t="str">
            <v>Folha de porta em laminado fenólico melamínico com acabamento liso - 80 x 210 cm</v>
          </cell>
          <cell r="D1318" t="str">
            <v>un</v>
          </cell>
          <cell r="E1318">
            <v>761.87</v>
          </cell>
          <cell r="F1318">
            <v>49.39</v>
          </cell>
          <cell r="G1318">
            <v>811.26</v>
          </cell>
        </row>
        <row r="1319">
          <cell r="A1319" t="str">
            <v>23.20.600</v>
          </cell>
          <cell r="C1319" t="str">
            <v>Folha de porta em madeira com tela de proteção tipo mosqueteira</v>
          </cell>
          <cell r="D1319" t="str">
            <v>m²</v>
          </cell>
          <cell r="E1319">
            <v>467.82</v>
          </cell>
          <cell r="F1319">
            <v>49.39</v>
          </cell>
          <cell r="G1319">
            <v>517.21</v>
          </cell>
        </row>
        <row r="1320">
          <cell r="A1320" t="str">
            <v>24</v>
          </cell>
          <cell r="B1320" t="str">
            <v>ESQUADRIA, SERRALHERIA E ELEMENTO EM FERRO</v>
          </cell>
        </row>
        <row r="1321">
          <cell r="A1321" t="str">
            <v>24.01</v>
          </cell>
          <cell r="B1321" t="str">
            <v>Caixilho em ferro</v>
          </cell>
        </row>
        <row r="1322">
          <cell r="A1322" t="str">
            <v>24.01.010</v>
          </cell>
          <cell r="C1322" t="str">
            <v>Caixilho em ferro fixo, sob medida</v>
          </cell>
          <cell r="D1322" t="str">
            <v>m²</v>
          </cell>
          <cell r="E1322">
            <v>655.20000000000005</v>
          </cell>
          <cell r="F1322">
            <v>20.89</v>
          </cell>
          <cell r="G1322">
            <v>676.09</v>
          </cell>
        </row>
        <row r="1323">
          <cell r="A1323" t="str">
            <v>24.01.030</v>
          </cell>
          <cell r="C1323" t="str">
            <v>Caixilho em ferro basculante, sob medida</v>
          </cell>
          <cell r="D1323" t="str">
            <v>m²</v>
          </cell>
          <cell r="E1323">
            <v>525.11</v>
          </cell>
          <cell r="F1323">
            <v>20.89</v>
          </cell>
          <cell r="G1323">
            <v>546</v>
          </cell>
        </row>
        <row r="1324">
          <cell r="A1324" t="str">
            <v>24.01.070</v>
          </cell>
          <cell r="C1324" t="str">
            <v>Caixilho em ferro de correr, sob medida</v>
          </cell>
          <cell r="D1324" t="str">
            <v>m²</v>
          </cell>
          <cell r="E1324">
            <v>724.33</v>
          </cell>
          <cell r="F1324">
            <v>20.89</v>
          </cell>
          <cell r="G1324">
            <v>745.22</v>
          </cell>
        </row>
        <row r="1325">
          <cell r="A1325" t="str">
            <v>24.01.080</v>
          </cell>
          <cell r="C1325" t="str">
            <v>Caixilho em ferro de correr, linha comercial</v>
          </cell>
          <cell r="D1325" t="str">
            <v>m²</v>
          </cell>
          <cell r="E1325">
            <v>208.12</v>
          </cell>
          <cell r="F1325">
            <v>20.89</v>
          </cell>
          <cell r="G1325">
            <v>229.01</v>
          </cell>
        </row>
        <row r="1326">
          <cell r="A1326" t="str">
            <v>24.01.090</v>
          </cell>
          <cell r="C1326" t="str">
            <v>Caixilho em ferro com ventilação permanente, sob medida</v>
          </cell>
          <cell r="D1326" t="str">
            <v>m²</v>
          </cell>
          <cell r="E1326">
            <v>543.82000000000005</v>
          </cell>
          <cell r="F1326">
            <v>20.89</v>
          </cell>
          <cell r="G1326">
            <v>564.71</v>
          </cell>
        </row>
        <row r="1327">
          <cell r="A1327" t="str">
            <v>24.01.100</v>
          </cell>
          <cell r="C1327" t="str">
            <v>Caixilho em ferro tipo veneziana, linha comercial</v>
          </cell>
          <cell r="D1327" t="str">
            <v>m²</v>
          </cell>
          <cell r="E1327">
            <v>342.62</v>
          </cell>
          <cell r="F1327">
            <v>20.89</v>
          </cell>
          <cell r="G1327">
            <v>363.51</v>
          </cell>
        </row>
        <row r="1328">
          <cell r="A1328" t="str">
            <v>24.01.110</v>
          </cell>
          <cell r="C1328" t="str">
            <v>Caixilho em ferro tipo veneziana, sob medida</v>
          </cell>
          <cell r="D1328" t="str">
            <v>m²</v>
          </cell>
          <cell r="E1328">
            <v>597.45000000000005</v>
          </cell>
          <cell r="F1328">
            <v>20.89</v>
          </cell>
          <cell r="G1328">
            <v>618.34</v>
          </cell>
        </row>
        <row r="1329">
          <cell r="A1329" t="str">
            <v>24.01.120</v>
          </cell>
          <cell r="C1329" t="str">
            <v>Caixilho tipo veneziana industrial com montantes em aço galvanizado e aletas em fibra de vidro</v>
          </cell>
          <cell r="D1329" t="str">
            <v>m²</v>
          </cell>
          <cell r="E1329">
            <v>181.18</v>
          </cell>
          <cell r="F1329">
            <v>0</v>
          </cell>
          <cell r="G1329">
            <v>181.18</v>
          </cell>
        </row>
        <row r="1330">
          <cell r="A1330" t="str">
            <v>24.01.180</v>
          </cell>
          <cell r="C1330" t="str">
            <v>Caixilho removível em tela de aço galvanizado, tipo ondulada com malha de 1", fio 12, com requadro tubular de aço carbono, sob medida</v>
          </cell>
          <cell r="D1330" t="str">
            <v>m²</v>
          </cell>
          <cell r="E1330">
            <v>305.67</v>
          </cell>
          <cell r="F1330">
            <v>20.12</v>
          </cell>
          <cell r="G1330">
            <v>325.79000000000002</v>
          </cell>
        </row>
        <row r="1331">
          <cell r="A1331" t="str">
            <v>24.01.190</v>
          </cell>
          <cell r="C1331" t="str">
            <v>Caixilho fixo em tela de aço galvanizado tipo ondulada com malha de 1/2", fio 12, com requadro em cantoneira de aço carbono, sob medida</v>
          </cell>
          <cell r="D1331" t="str">
            <v>m²</v>
          </cell>
          <cell r="E1331">
            <v>388.02</v>
          </cell>
          <cell r="F1331">
            <v>20.12</v>
          </cell>
          <cell r="G1331">
            <v>408.14</v>
          </cell>
        </row>
        <row r="1332">
          <cell r="A1332" t="str">
            <v>24.01.200</v>
          </cell>
          <cell r="C1332" t="str">
            <v>Caixilho fixo em aço SAE 1010/1020 para vidro à prova de bala, sob medida</v>
          </cell>
          <cell r="D1332" t="str">
            <v>m²</v>
          </cell>
          <cell r="E1332">
            <v>810.33</v>
          </cell>
          <cell r="F1332">
            <v>53.25</v>
          </cell>
          <cell r="G1332">
            <v>863.58</v>
          </cell>
        </row>
        <row r="1333">
          <cell r="A1333" t="str">
            <v>24.01.270</v>
          </cell>
          <cell r="C1333" t="str">
            <v>Caixilho tipo guichê em perfil de chapa dobrada em aço, com subdivisões para vidro laminado 3 mm, sob medida</v>
          </cell>
          <cell r="D1333" t="str">
            <v>m²</v>
          </cell>
          <cell r="E1333">
            <v>616.32000000000005</v>
          </cell>
          <cell r="F1333">
            <v>20.89</v>
          </cell>
          <cell r="G1333">
            <v>637.21</v>
          </cell>
        </row>
        <row r="1334">
          <cell r="A1334" t="str">
            <v>24.01.280</v>
          </cell>
          <cell r="C1334" t="str">
            <v>Caixilho tipo guichê em chapa de aço</v>
          </cell>
          <cell r="D1334" t="str">
            <v>m²</v>
          </cell>
          <cell r="E1334">
            <v>558.05999999999995</v>
          </cell>
          <cell r="F1334">
            <v>69.06</v>
          </cell>
          <cell r="G1334">
            <v>627.12</v>
          </cell>
        </row>
        <row r="1335">
          <cell r="A1335" t="str">
            <v>24.02</v>
          </cell>
          <cell r="B1335" t="str">
            <v>Portas, portões e gradis</v>
          </cell>
        </row>
        <row r="1336">
          <cell r="A1336" t="str">
            <v>24.02.010</v>
          </cell>
          <cell r="C1336" t="str">
            <v>Porta em ferro de abrir, para receber vidro, sob medida</v>
          </cell>
          <cell r="D1336" t="str">
            <v>m²</v>
          </cell>
          <cell r="E1336">
            <v>726.69</v>
          </cell>
          <cell r="F1336">
            <v>62.62</v>
          </cell>
          <cell r="G1336">
            <v>789.31</v>
          </cell>
        </row>
        <row r="1337">
          <cell r="A1337" t="str">
            <v>24.02.020</v>
          </cell>
          <cell r="C1337" t="str">
            <v>Porta em ferro de abrir, para receber vidro, linha comercial</v>
          </cell>
          <cell r="D1337" t="str">
            <v>m²</v>
          </cell>
          <cell r="E1337">
            <v>386.49</v>
          </cell>
          <cell r="F1337">
            <v>62.62</v>
          </cell>
          <cell r="G1337">
            <v>449.11</v>
          </cell>
        </row>
        <row r="1338">
          <cell r="A1338" t="str">
            <v>24.02.040</v>
          </cell>
          <cell r="C1338" t="str">
            <v>Porta/portão tipo gradil sob medida</v>
          </cell>
          <cell r="D1338" t="str">
            <v>m²</v>
          </cell>
          <cell r="E1338">
            <v>455.69</v>
          </cell>
          <cell r="F1338">
            <v>62.62</v>
          </cell>
          <cell r="G1338">
            <v>518.30999999999995</v>
          </cell>
        </row>
        <row r="1339">
          <cell r="A1339" t="str">
            <v>24.02.050</v>
          </cell>
          <cell r="C1339" t="str">
            <v>Porta corta-fogo classe P.90 de 90 x 210 cm, completa, com maçaneta tipo alavanca</v>
          </cell>
          <cell r="D1339" t="str">
            <v>un</v>
          </cell>
          <cell r="E1339">
            <v>719.99</v>
          </cell>
          <cell r="F1339">
            <v>110.39</v>
          </cell>
          <cell r="G1339">
            <v>830.38</v>
          </cell>
        </row>
        <row r="1340">
          <cell r="A1340" t="str">
            <v>24.02.052</v>
          </cell>
          <cell r="C1340" t="str">
            <v>Porta corta-fogo classe P.90 de 100 x 210 cm, completa, com maçaneta tipo alavanca</v>
          </cell>
          <cell r="D1340" t="str">
            <v>un</v>
          </cell>
          <cell r="E1340">
            <v>799.11</v>
          </cell>
          <cell r="F1340">
            <v>110.39</v>
          </cell>
          <cell r="G1340">
            <v>909.5</v>
          </cell>
        </row>
        <row r="1341">
          <cell r="A1341" t="str">
            <v>24.02.054</v>
          </cell>
          <cell r="C1341" t="str">
            <v>Porta corta-fogo classe P.90, com barra antipânico numa face e maçaneta na outra, completa</v>
          </cell>
          <cell r="D1341" t="str">
            <v>m²</v>
          </cell>
          <cell r="E1341">
            <v>918.21</v>
          </cell>
          <cell r="F1341">
            <v>110.39</v>
          </cell>
          <cell r="G1341">
            <v>1028.5999999999999</v>
          </cell>
        </row>
        <row r="1342">
          <cell r="A1342" t="str">
            <v>24.02.056</v>
          </cell>
          <cell r="C1342" t="str">
            <v>Porta corta-fogo classe P.120 de 80 x 210 cm, com uma folha de abrir, completa</v>
          </cell>
          <cell r="D1342" t="str">
            <v>un</v>
          </cell>
          <cell r="E1342">
            <v>972.1</v>
          </cell>
          <cell r="F1342">
            <v>120.05</v>
          </cell>
          <cell r="G1342">
            <v>1092.1500000000001</v>
          </cell>
        </row>
        <row r="1343">
          <cell r="A1343" t="str">
            <v>24.02.058</v>
          </cell>
          <cell r="C1343" t="str">
            <v>Porta corta-fogo classe P.120 de 90 x 210 cm, com uma folha de abrir, completa</v>
          </cell>
          <cell r="D1343" t="str">
            <v>un</v>
          </cell>
          <cell r="E1343">
            <v>1020.08</v>
          </cell>
          <cell r="F1343">
            <v>120.05</v>
          </cell>
          <cell r="G1343">
            <v>1140.1300000000001</v>
          </cell>
        </row>
        <row r="1344">
          <cell r="A1344" t="str">
            <v>24.02.060</v>
          </cell>
          <cell r="C1344" t="str">
            <v>Porta/portão de abrir em chapa, sob medida</v>
          </cell>
          <cell r="D1344" t="str">
            <v>m²</v>
          </cell>
          <cell r="E1344">
            <v>678.3</v>
          </cell>
          <cell r="F1344">
            <v>62.62</v>
          </cell>
          <cell r="G1344">
            <v>740.92</v>
          </cell>
        </row>
        <row r="1345">
          <cell r="A1345" t="str">
            <v>24.02.070</v>
          </cell>
          <cell r="C1345" t="str">
            <v>Porta de ferro de abrir tipo veneziana, linha comercial</v>
          </cell>
          <cell r="D1345" t="str">
            <v>m²</v>
          </cell>
          <cell r="E1345">
            <v>281.91000000000003</v>
          </cell>
          <cell r="F1345">
            <v>62.62</v>
          </cell>
          <cell r="G1345">
            <v>344.53</v>
          </cell>
        </row>
        <row r="1346">
          <cell r="A1346" t="str">
            <v>24.02.080</v>
          </cell>
          <cell r="C1346" t="str">
            <v>Porta/portão de abrir em veneziana de ferro, sob medida</v>
          </cell>
          <cell r="D1346" t="str">
            <v>m²</v>
          </cell>
          <cell r="E1346">
            <v>927.84</v>
          </cell>
          <cell r="F1346">
            <v>62.62</v>
          </cell>
          <cell r="G1346">
            <v>990.46</v>
          </cell>
        </row>
        <row r="1347">
          <cell r="A1347" t="str">
            <v>24.02.100</v>
          </cell>
          <cell r="C1347" t="str">
            <v>Portão tubular em tela de aço galvanizado até 2,50 m de altura, completo</v>
          </cell>
          <cell r="D1347" t="str">
            <v>m²</v>
          </cell>
          <cell r="E1347">
            <v>410.19</v>
          </cell>
          <cell r="F1347">
            <v>47.77</v>
          </cell>
          <cell r="G1347">
            <v>457.96</v>
          </cell>
        </row>
        <row r="1348">
          <cell r="A1348" t="str">
            <v>24.02.270</v>
          </cell>
          <cell r="C1348" t="str">
            <v>Portão de 2 folhas, tubular em tela de aço galvanizado acima de 2,50 m de altura, completo</v>
          </cell>
          <cell r="D1348" t="str">
            <v>m²</v>
          </cell>
          <cell r="E1348">
            <v>354.3</v>
          </cell>
          <cell r="F1348">
            <v>62.62</v>
          </cell>
          <cell r="G1348">
            <v>416.92</v>
          </cell>
        </row>
        <row r="1349">
          <cell r="A1349" t="str">
            <v>24.02.280</v>
          </cell>
          <cell r="C1349" t="str">
            <v>Porta/portão de correr em tela ondulada de aço galvanizado, sob medida</v>
          </cell>
          <cell r="D1349" t="str">
            <v>m²</v>
          </cell>
          <cell r="E1349">
            <v>497.15</v>
          </cell>
          <cell r="F1349">
            <v>62.62</v>
          </cell>
          <cell r="G1349">
            <v>559.77</v>
          </cell>
        </row>
        <row r="1350">
          <cell r="A1350" t="str">
            <v>24.02.290</v>
          </cell>
          <cell r="C1350" t="str">
            <v>Porta/portão de correr em chapa cega dupla, sob medida</v>
          </cell>
          <cell r="D1350" t="str">
            <v>m²</v>
          </cell>
          <cell r="E1350">
            <v>1001.24</v>
          </cell>
          <cell r="F1350">
            <v>62.62</v>
          </cell>
          <cell r="G1350">
            <v>1063.8599999999999</v>
          </cell>
        </row>
        <row r="1351">
          <cell r="A1351" t="str">
            <v>24.02.410</v>
          </cell>
          <cell r="C1351" t="str">
            <v>Porta em ferro de correr, para receber vidro, sob medida</v>
          </cell>
          <cell r="D1351" t="str">
            <v>m²</v>
          </cell>
          <cell r="E1351">
            <v>977.45</v>
          </cell>
          <cell r="F1351">
            <v>62.62</v>
          </cell>
          <cell r="G1351">
            <v>1040.07</v>
          </cell>
        </row>
        <row r="1352">
          <cell r="A1352" t="str">
            <v>24.02.430</v>
          </cell>
          <cell r="C1352" t="str">
            <v>Porta em ferro de abrir, parte inferior chapeada, parte superior para receber vidro, sob medida</v>
          </cell>
          <cell r="D1352" t="str">
            <v>m²</v>
          </cell>
          <cell r="E1352">
            <v>867.64</v>
          </cell>
          <cell r="F1352">
            <v>62.62</v>
          </cell>
          <cell r="G1352">
            <v>930.26</v>
          </cell>
        </row>
        <row r="1353">
          <cell r="A1353" t="str">
            <v>24.02.440</v>
          </cell>
          <cell r="C1353" t="str">
            <v>Porta em ferro tipo sanfonada, em chapa cega, sob medida</v>
          </cell>
          <cell r="D1353" t="str">
            <v>m²</v>
          </cell>
          <cell r="E1353">
            <v>454.03</v>
          </cell>
          <cell r="F1353">
            <v>62.62</v>
          </cell>
          <cell r="G1353">
            <v>516.65</v>
          </cell>
        </row>
        <row r="1354">
          <cell r="A1354" t="str">
            <v>24.02.450</v>
          </cell>
          <cell r="C1354" t="str">
            <v>Grade de proteção para caixilhos</v>
          </cell>
          <cell r="D1354" t="str">
            <v>m²</v>
          </cell>
          <cell r="E1354">
            <v>604.49</v>
          </cell>
          <cell r="F1354">
            <v>41.6</v>
          </cell>
          <cell r="G1354">
            <v>646.09</v>
          </cell>
        </row>
        <row r="1355">
          <cell r="A1355" t="str">
            <v>24.02.460</v>
          </cell>
          <cell r="C1355" t="str">
            <v>Porta de abrir em tela ondulada de aço galvanizado, completa</v>
          </cell>
          <cell r="D1355" t="str">
            <v>m²</v>
          </cell>
          <cell r="E1355">
            <v>439.59</v>
          </cell>
          <cell r="F1355">
            <v>50.99</v>
          </cell>
          <cell r="G1355">
            <v>490.58</v>
          </cell>
        </row>
        <row r="1356">
          <cell r="A1356" t="str">
            <v>24.02.470</v>
          </cell>
          <cell r="C1356" t="str">
            <v>Portinhola de correr em chapa, para ´passa pacote´, completa, sob medida</v>
          </cell>
          <cell r="D1356" t="str">
            <v>m²</v>
          </cell>
          <cell r="E1356">
            <v>721.99</v>
          </cell>
          <cell r="F1356">
            <v>41.6</v>
          </cell>
          <cell r="G1356">
            <v>763.59</v>
          </cell>
        </row>
        <row r="1357">
          <cell r="A1357" t="str">
            <v>24.02.480</v>
          </cell>
          <cell r="C1357" t="str">
            <v>Portinhola de abrir em chapa, para ´passa pacote´, completa, sob medida</v>
          </cell>
          <cell r="D1357" t="str">
            <v>m²</v>
          </cell>
          <cell r="E1357">
            <v>725.12</v>
          </cell>
          <cell r="F1357">
            <v>41.6</v>
          </cell>
          <cell r="G1357">
            <v>766.72</v>
          </cell>
        </row>
        <row r="1358">
          <cell r="A1358" t="str">
            <v>24.02.490</v>
          </cell>
          <cell r="C1358" t="str">
            <v>Grade em barra chata soldada de 1 1/2´ x 1/4´, sob medida</v>
          </cell>
          <cell r="D1358" t="str">
            <v>m²</v>
          </cell>
          <cell r="E1358">
            <v>958.71</v>
          </cell>
          <cell r="F1358">
            <v>20.89</v>
          </cell>
          <cell r="G1358">
            <v>979.6</v>
          </cell>
        </row>
        <row r="1359">
          <cell r="A1359" t="str">
            <v>24.02.590</v>
          </cell>
          <cell r="C1359" t="str">
            <v>Porta de enrolar manual, cega ou vazada</v>
          </cell>
          <cell r="D1359" t="str">
            <v>m²</v>
          </cell>
          <cell r="E1359">
            <v>364.53</v>
          </cell>
          <cell r="F1359">
            <v>32.92</v>
          </cell>
          <cell r="G1359">
            <v>397.45</v>
          </cell>
        </row>
        <row r="1360">
          <cell r="A1360" t="str">
            <v>24.02.630</v>
          </cell>
          <cell r="C1360" t="str">
            <v>Portão de 2 folhas tubular diâmetro de 3´, com tela em aço galvanizado de 2´, altura acima de 3,00 m, completo</v>
          </cell>
          <cell r="D1360" t="str">
            <v>m²</v>
          </cell>
          <cell r="E1360">
            <v>365.84</v>
          </cell>
          <cell r="F1360">
            <v>62.62</v>
          </cell>
          <cell r="G1360">
            <v>428.46</v>
          </cell>
        </row>
        <row r="1361">
          <cell r="A1361" t="str">
            <v>24.02.810</v>
          </cell>
          <cell r="C1361" t="str">
            <v>Porta/portão de abrir em chapa cega com isolamento acústico, sob medida</v>
          </cell>
          <cell r="D1361" t="str">
            <v>m²</v>
          </cell>
          <cell r="E1361">
            <v>809.66</v>
          </cell>
          <cell r="F1361">
            <v>99.4</v>
          </cell>
          <cell r="G1361">
            <v>909.06</v>
          </cell>
        </row>
        <row r="1362">
          <cell r="A1362" t="str">
            <v>24.02.840</v>
          </cell>
          <cell r="C1362" t="str">
            <v>Portão basculante em chapa metálica, estruturado com perfis metálicos</v>
          </cell>
          <cell r="D1362" t="str">
            <v>m²</v>
          </cell>
          <cell r="E1362">
            <v>493.74</v>
          </cell>
          <cell r="F1362">
            <v>44.64</v>
          </cell>
          <cell r="G1362">
            <v>538.38</v>
          </cell>
        </row>
        <row r="1363">
          <cell r="A1363" t="str">
            <v>24.02.900</v>
          </cell>
          <cell r="C1363" t="str">
            <v>Porta de abrir em chapa dupla com visor, batente envolvente, completa</v>
          </cell>
          <cell r="D1363" t="str">
            <v>m²</v>
          </cell>
          <cell r="E1363">
            <v>1061.01</v>
          </cell>
          <cell r="F1363">
            <v>47.54</v>
          </cell>
          <cell r="G1363">
            <v>1108.55</v>
          </cell>
        </row>
        <row r="1364">
          <cell r="A1364" t="str">
            <v>24.02.930</v>
          </cell>
          <cell r="C1364" t="str">
            <v>Portão de 2 folhas tubular, com tela em aço galvanizado de 2´ e fio 10, completo</v>
          </cell>
          <cell r="D1364" t="str">
            <v>m²</v>
          </cell>
          <cell r="E1364">
            <v>506.53</v>
          </cell>
          <cell r="F1364">
            <v>62.62</v>
          </cell>
          <cell r="G1364">
            <v>569.15</v>
          </cell>
        </row>
        <row r="1365">
          <cell r="A1365" t="str">
            <v>24.03</v>
          </cell>
          <cell r="B1365" t="str">
            <v>Elementos em ferro</v>
          </cell>
        </row>
        <row r="1366">
          <cell r="A1366" t="str">
            <v>24.03.040</v>
          </cell>
          <cell r="C1366" t="str">
            <v>Guarda-corpo tubular com tela em aço galvanizado, diâmetro de 1 1/2´</v>
          </cell>
          <cell r="D1366" t="str">
            <v>m</v>
          </cell>
          <cell r="E1366">
            <v>485.63</v>
          </cell>
          <cell r="F1366">
            <v>32.92</v>
          </cell>
          <cell r="G1366">
            <v>518.54999999999995</v>
          </cell>
        </row>
        <row r="1367">
          <cell r="A1367" t="str">
            <v>24.03.060</v>
          </cell>
          <cell r="C1367" t="str">
            <v>Escada marinheiro (galvanizada)</v>
          </cell>
          <cell r="D1367" t="str">
            <v>m</v>
          </cell>
          <cell r="E1367">
            <v>501.46</v>
          </cell>
          <cell r="F1367">
            <v>13.17</v>
          </cell>
          <cell r="G1367">
            <v>514.63</v>
          </cell>
        </row>
        <row r="1368">
          <cell r="A1368" t="str">
            <v>24.03.080</v>
          </cell>
          <cell r="C1368" t="str">
            <v>Escada marinheiro com guarda corpo (degrau em ´T´)</v>
          </cell>
          <cell r="D1368" t="str">
            <v>m</v>
          </cell>
          <cell r="E1368">
            <v>938.02</v>
          </cell>
          <cell r="F1368">
            <v>32.92</v>
          </cell>
          <cell r="G1368">
            <v>970.94</v>
          </cell>
        </row>
        <row r="1369">
          <cell r="A1369" t="str">
            <v>24.03.100</v>
          </cell>
          <cell r="C1369" t="str">
            <v>Alçapão/tampa em chapa de ferro com porta cadeado</v>
          </cell>
          <cell r="D1369" t="str">
            <v>m²</v>
          </cell>
          <cell r="E1369">
            <v>1158.96</v>
          </cell>
          <cell r="F1369">
            <v>65.84</v>
          </cell>
          <cell r="G1369">
            <v>1224.8</v>
          </cell>
        </row>
        <row r="1370">
          <cell r="A1370" t="str">
            <v>24.03.200</v>
          </cell>
          <cell r="C1370" t="str">
            <v>Tela de proteção tipo mosquiteira em aço galvanizado, com requadro em perfis de ferro</v>
          </cell>
          <cell r="D1370" t="str">
            <v>m²</v>
          </cell>
          <cell r="E1370">
            <v>334.39</v>
          </cell>
          <cell r="F1370">
            <v>10.86</v>
          </cell>
          <cell r="G1370">
            <v>345.25</v>
          </cell>
        </row>
        <row r="1371">
          <cell r="A1371" t="str">
            <v>24.03.210</v>
          </cell>
          <cell r="C1371" t="str">
            <v>Tela de proteção em malha ondulada de 1´, fio 10 (BWG), com requadro</v>
          </cell>
          <cell r="D1371" t="str">
            <v>m²</v>
          </cell>
          <cell r="E1371">
            <v>340.13</v>
          </cell>
          <cell r="F1371">
            <v>32.92</v>
          </cell>
          <cell r="G1371">
            <v>373.05</v>
          </cell>
        </row>
        <row r="1372">
          <cell r="A1372" t="str">
            <v>24.03.290</v>
          </cell>
          <cell r="C1372" t="str">
            <v>Fechamento em chapa de aço galvanizada nº 14 MSG, perfurada com diâmetro de 12,7 mm, requadro em chapa dobrada</v>
          </cell>
          <cell r="D1372" t="str">
            <v>m²</v>
          </cell>
          <cell r="E1372">
            <v>641.1</v>
          </cell>
          <cell r="F1372">
            <v>20.89</v>
          </cell>
          <cell r="G1372">
            <v>661.99</v>
          </cell>
        </row>
        <row r="1373">
          <cell r="A1373" t="str">
            <v>24.03.300</v>
          </cell>
          <cell r="C1373" t="str">
            <v>Fechamento em chapa expandida losangular de 10 x 20 mm, com requadro em cantoneira de aço carbono</v>
          </cell>
          <cell r="D1373" t="str">
            <v>m²</v>
          </cell>
          <cell r="E1373">
            <v>386.08</v>
          </cell>
          <cell r="F1373">
            <v>41.6</v>
          </cell>
          <cell r="G1373">
            <v>427.68</v>
          </cell>
        </row>
        <row r="1374">
          <cell r="A1374" t="str">
            <v>24.03.310</v>
          </cell>
          <cell r="C1374" t="str">
            <v>Corrimão tubular em aço galvanizado, diâmetro 1 1/2´</v>
          </cell>
          <cell r="D1374" t="str">
            <v>m</v>
          </cell>
          <cell r="E1374">
            <v>103.61</v>
          </cell>
          <cell r="F1374">
            <v>16.47</v>
          </cell>
          <cell r="G1374">
            <v>120.08</v>
          </cell>
        </row>
        <row r="1375">
          <cell r="A1375" t="str">
            <v>24.03.320</v>
          </cell>
          <cell r="C1375" t="str">
            <v>Corrimão tubular em aço galvanizado, diâmetro 2´</v>
          </cell>
          <cell r="D1375" t="str">
            <v>m</v>
          </cell>
          <cell r="E1375">
            <v>112.32</v>
          </cell>
          <cell r="F1375">
            <v>16.47</v>
          </cell>
          <cell r="G1375">
            <v>128.79</v>
          </cell>
        </row>
        <row r="1376">
          <cell r="A1376" t="str">
            <v>24.03.340</v>
          </cell>
          <cell r="C1376" t="str">
            <v>Tampa em chapa de segurança tipo xadrez, aço galvanizado a fogo antiderrapante de 1/4´</v>
          </cell>
          <cell r="D1376" t="str">
            <v>m²</v>
          </cell>
          <cell r="E1376">
            <v>850.78</v>
          </cell>
          <cell r="F1376">
            <v>47.77</v>
          </cell>
          <cell r="G1376">
            <v>898.55</v>
          </cell>
        </row>
        <row r="1377">
          <cell r="A1377" t="str">
            <v>24.03.410</v>
          </cell>
          <cell r="C1377" t="str">
            <v>Fechamento em chapa perfurada, furos quadrados 4 x 4 mm, com requadro em cantoneira de aço carbono</v>
          </cell>
          <cell r="D1377" t="str">
            <v>m²</v>
          </cell>
          <cell r="E1377">
            <v>592.19000000000005</v>
          </cell>
          <cell r="F1377">
            <v>20.89</v>
          </cell>
          <cell r="G1377">
            <v>613.08000000000004</v>
          </cell>
        </row>
        <row r="1378">
          <cell r="A1378" t="str">
            <v>24.03.680</v>
          </cell>
          <cell r="C1378" t="str">
            <v>Grade para piso eletrofundida, malha 30 x 100 mm, com barra de 40 x 2 mm</v>
          </cell>
          <cell r="D1378" t="str">
            <v>m²</v>
          </cell>
          <cell r="E1378">
            <v>489.98</v>
          </cell>
          <cell r="F1378">
            <v>41.6</v>
          </cell>
          <cell r="G1378">
            <v>531.58000000000004</v>
          </cell>
        </row>
        <row r="1379">
          <cell r="A1379" t="str">
            <v>24.03.690</v>
          </cell>
          <cell r="C1379" t="str">
            <v>Grade para forro eletrofundida, malha 25 x 100 mm, com barra de 25 x 2 mm</v>
          </cell>
          <cell r="D1379" t="str">
            <v>m²</v>
          </cell>
          <cell r="E1379">
            <v>327.45</v>
          </cell>
          <cell r="F1379">
            <v>13.17</v>
          </cell>
          <cell r="G1379">
            <v>340.62</v>
          </cell>
        </row>
        <row r="1380">
          <cell r="A1380" t="str">
            <v>24.03.930</v>
          </cell>
          <cell r="C1380" t="str">
            <v>Porta de enrolar automatizada, em chapa de aço galvanizada microperfurada, com pintura eletrostática, com controle remoto</v>
          </cell>
          <cell r="D1380" t="str">
            <v>m²</v>
          </cell>
          <cell r="E1380">
            <v>603.33000000000004</v>
          </cell>
          <cell r="F1380">
            <v>0</v>
          </cell>
          <cell r="G1380">
            <v>603.33000000000004</v>
          </cell>
        </row>
        <row r="1381">
          <cell r="A1381" t="str">
            <v>24.04</v>
          </cell>
          <cell r="B1381" t="str">
            <v>Esquadria, serralheria de segurança</v>
          </cell>
        </row>
        <row r="1382">
          <cell r="A1382" t="str">
            <v>24.04.150</v>
          </cell>
          <cell r="C1382" t="str">
            <v>Porta de segurança de correr suspensa em grade de aço SAE 1045, diâmetro de 1´, completa, sem têmpera e revenimento</v>
          </cell>
          <cell r="D1382" t="str">
            <v>m²</v>
          </cell>
          <cell r="E1382">
            <v>1775.13</v>
          </cell>
          <cell r="F1382">
            <v>46.37</v>
          </cell>
          <cell r="G1382">
            <v>1821.5</v>
          </cell>
        </row>
        <row r="1383">
          <cell r="A1383" t="str">
            <v>24.04.220</v>
          </cell>
          <cell r="C1383" t="str">
            <v>Grade de segurança em aço SAE 1045, diâmetro 1´, sem têmpera e revenimento</v>
          </cell>
          <cell r="D1383" t="str">
            <v>m²</v>
          </cell>
          <cell r="E1383">
            <v>899.59</v>
          </cell>
          <cell r="F1383">
            <v>46.37</v>
          </cell>
          <cell r="G1383">
            <v>945.96</v>
          </cell>
        </row>
        <row r="1384">
          <cell r="A1384" t="str">
            <v>24.04.230</v>
          </cell>
          <cell r="C1384" t="str">
            <v>Grade de segurança em aço SAE 1045, para janela, diâmetro 1´, sem têmpera e revenimento</v>
          </cell>
          <cell r="D1384" t="str">
            <v>m²</v>
          </cell>
          <cell r="E1384">
            <v>1043.0899999999999</v>
          </cell>
          <cell r="F1384">
            <v>46.37</v>
          </cell>
          <cell r="G1384">
            <v>1089.46</v>
          </cell>
        </row>
        <row r="1385">
          <cell r="A1385" t="str">
            <v>24.04.240</v>
          </cell>
          <cell r="C1385" t="str">
            <v>Grade de segurança em aço SAE 1045 chapeada, diâmetro 1´, sem têmpera e revenimento</v>
          </cell>
          <cell r="D1385" t="str">
            <v>m²</v>
          </cell>
          <cell r="E1385">
            <v>1389.65</v>
          </cell>
          <cell r="F1385">
            <v>46.37</v>
          </cell>
          <cell r="G1385">
            <v>1436.02</v>
          </cell>
        </row>
        <row r="1386">
          <cell r="A1386" t="str">
            <v>24.04.250</v>
          </cell>
          <cell r="C1386" t="str">
            <v>Porta de segurança de abrir em grade de aço SAE 1045, diâmetro 1´, completa, sem têmpera e revenimento</v>
          </cell>
          <cell r="D1386" t="str">
            <v>m²</v>
          </cell>
          <cell r="E1386">
            <v>1286.3800000000001</v>
          </cell>
          <cell r="F1386">
            <v>84.96</v>
          </cell>
          <cell r="G1386">
            <v>1371.34</v>
          </cell>
        </row>
        <row r="1387">
          <cell r="A1387" t="str">
            <v>24.04.260</v>
          </cell>
          <cell r="C1387" t="str">
            <v>Porta de segurança de abrir em grade de aço SAE 1045 chapeada, diâmetro 1´, completa, sem têmpera e revenimento</v>
          </cell>
          <cell r="D1387" t="str">
            <v>m²</v>
          </cell>
          <cell r="E1387">
            <v>1809.21</v>
          </cell>
          <cell r="F1387">
            <v>84.96</v>
          </cell>
          <cell r="G1387">
            <v>1894.17</v>
          </cell>
        </row>
        <row r="1388">
          <cell r="A1388" t="str">
            <v>24.04.270</v>
          </cell>
          <cell r="C1388" t="str">
            <v>Porta de segurança de abrir em grade de aço SAE 1045, diâmetro 1´, com ferrolho longo embutido em caixa, completa, sem têmpera e revenimento</v>
          </cell>
          <cell r="D1388" t="str">
            <v>m²</v>
          </cell>
          <cell r="E1388">
            <v>1528.67</v>
          </cell>
          <cell r="F1388">
            <v>84.96</v>
          </cell>
          <cell r="G1388">
            <v>1613.63</v>
          </cell>
        </row>
        <row r="1389">
          <cell r="A1389" t="str">
            <v>24.04.280</v>
          </cell>
          <cell r="C1389" t="str">
            <v>Portão de segurança de abrir em grade de aço SAE 1045 chapeado, para muralha, diâmetro 1´, completo, sem têmpera e revenimento</v>
          </cell>
          <cell r="D1389" t="str">
            <v>m²</v>
          </cell>
          <cell r="E1389">
            <v>1886.59</v>
          </cell>
          <cell r="F1389">
            <v>84.96</v>
          </cell>
          <cell r="G1389">
            <v>1971.55</v>
          </cell>
        </row>
        <row r="1390">
          <cell r="A1390" t="str">
            <v>24.04.300</v>
          </cell>
          <cell r="C1390" t="str">
            <v>Grade de segurança em aço SAE 1045, diâmetro 1´, com têmpera e revenimento</v>
          </cell>
          <cell r="D1390" t="str">
            <v>m²</v>
          </cell>
          <cell r="E1390">
            <v>1116.52</v>
          </cell>
          <cell r="F1390">
            <v>46.37</v>
          </cell>
          <cell r="G1390">
            <v>1162.8900000000001</v>
          </cell>
        </row>
        <row r="1391">
          <cell r="A1391" t="str">
            <v>24.04.310</v>
          </cell>
          <cell r="C1391" t="str">
            <v>Grade de segurança em aço SAE 1045, para janela, diâmetro 1´, com têmpera e revenimento</v>
          </cell>
          <cell r="D1391" t="str">
            <v>m²</v>
          </cell>
          <cell r="E1391">
            <v>1138.06</v>
          </cell>
          <cell r="F1391">
            <v>46.37</v>
          </cell>
          <cell r="G1391">
            <v>1184.43</v>
          </cell>
        </row>
        <row r="1392">
          <cell r="A1392" t="str">
            <v>24.04.320</v>
          </cell>
          <cell r="C1392" t="str">
            <v>Grade de segurança em aço SAE 1045 chapeada, diâmetro 1´, com têmpera e revenimento</v>
          </cell>
          <cell r="D1392" t="str">
            <v>m²</v>
          </cell>
          <cell r="E1392">
            <v>1641.57</v>
          </cell>
          <cell r="F1392">
            <v>46.37</v>
          </cell>
          <cell r="G1392">
            <v>1687.94</v>
          </cell>
        </row>
        <row r="1393">
          <cell r="A1393" t="str">
            <v>24.04.330</v>
          </cell>
          <cell r="C1393" t="str">
            <v>Porta de segurança de abrir em grade de aço SAE 1045, diâmetro 1´, completa, com têmpera e revenimento</v>
          </cell>
          <cell r="D1393" t="str">
            <v>m²</v>
          </cell>
          <cell r="E1393">
            <v>1517.68</v>
          </cell>
          <cell r="F1393">
            <v>84.96</v>
          </cell>
          <cell r="G1393">
            <v>1602.64</v>
          </cell>
        </row>
        <row r="1394">
          <cell r="A1394" t="str">
            <v>24.04.340</v>
          </cell>
          <cell r="C1394" t="str">
            <v>Porta de segurança de abrir em grade de aço SAE 1045 chapeada, diâmetro 1´, completa, com têmpera e revenimento</v>
          </cell>
          <cell r="D1394" t="str">
            <v>m²</v>
          </cell>
          <cell r="E1394">
            <v>2053.4299999999998</v>
          </cell>
          <cell r="F1394">
            <v>84.96</v>
          </cell>
          <cell r="G1394">
            <v>2138.39</v>
          </cell>
        </row>
        <row r="1395">
          <cell r="A1395" t="str">
            <v>24.04.350</v>
          </cell>
          <cell r="C1395" t="str">
            <v>Porta de segurança de abrir em grade de aço SAE 1045, diâmetro 1´, com ferrolho longo embutido em caixa, completa, com têmpera e revenimento</v>
          </cell>
          <cell r="D1395" t="str">
            <v>m²</v>
          </cell>
          <cell r="E1395">
            <v>1498.32</v>
          </cell>
          <cell r="F1395">
            <v>84.96</v>
          </cell>
          <cell r="G1395">
            <v>1583.28</v>
          </cell>
        </row>
        <row r="1396">
          <cell r="A1396" t="str">
            <v>24.04.360</v>
          </cell>
          <cell r="C1396" t="str">
            <v>Porta de segurança de abrir em grade de aço SAE 1045 chapeada, com isolamento acústico, diâmetro 1´, completa, com têmpera e revenimento</v>
          </cell>
          <cell r="D1396" t="str">
            <v>m²</v>
          </cell>
          <cell r="E1396">
            <v>2075.79</v>
          </cell>
          <cell r="F1396">
            <v>84.96</v>
          </cell>
          <cell r="G1396">
            <v>2160.75</v>
          </cell>
        </row>
        <row r="1397">
          <cell r="A1397" t="str">
            <v>24.04.370</v>
          </cell>
          <cell r="C1397" t="str">
            <v>Portão de segurança de abrir em grade de aço SAE 1045 chapeado, para muralha, diâmetro 1´, completo, com têmpera e revenimento</v>
          </cell>
          <cell r="D1397" t="str">
            <v>m²</v>
          </cell>
          <cell r="E1397">
            <v>2144.09</v>
          </cell>
          <cell r="F1397">
            <v>84.96</v>
          </cell>
          <cell r="G1397">
            <v>2229.0500000000002</v>
          </cell>
        </row>
        <row r="1398">
          <cell r="A1398" t="str">
            <v>24.04.380</v>
          </cell>
          <cell r="C1398" t="str">
            <v>Porta de segurança de correr suspensa em grade de aço SAE 1045, chapeada, diâmetro de 1´, completa, sem têmpera e revenimento</v>
          </cell>
          <cell r="D1398" t="str">
            <v>m²</v>
          </cell>
          <cell r="E1398">
            <v>2067.9699999999998</v>
          </cell>
          <cell r="F1398">
            <v>46.37</v>
          </cell>
          <cell r="G1398">
            <v>2114.34</v>
          </cell>
        </row>
        <row r="1399">
          <cell r="A1399" t="str">
            <v>24.04.400</v>
          </cell>
          <cell r="C1399" t="str">
            <v>Porta de segurança de correr em grade de aço SAE 1045, diâmetro de 1´, completa, com têmpera e revenimento</v>
          </cell>
          <cell r="D1399" t="str">
            <v>m²</v>
          </cell>
          <cell r="E1399">
            <v>1718.31</v>
          </cell>
          <cell r="F1399">
            <v>46.37</v>
          </cell>
          <cell r="G1399">
            <v>1764.68</v>
          </cell>
        </row>
        <row r="1400">
          <cell r="A1400" t="str">
            <v>24.04.410</v>
          </cell>
          <cell r="C1400" t="str">
            <v>Porta de segurança de correr suspensa em grade de aço SAE 1045 chapeada, diâmetro de 1´, completa, com têmpera e revenimento</v>
          </cell>
          <cell r="D1400" t="str">
            <v>m²</v>
          </cell>
          <cell r="E1400">
            <v>2117.66</v>
          </cell>
          <cell r="F1400">
            <v>46.37</v>
          </cell>
          <cell r="G1400">
            <v>2164.0300000000002</v>
          </cell>
        </row>
        <row r="1401">
          <cell r="A1401" t="str">
            <v>24.04.420</v>
          </cell>
          <cell r="C1401" t="str">
            <v>Porta de segurança de correr em grade de aço SAE 1045 chapeada, diâmetro de 1´, completa, sem têmpera e revenimento</v>
          </cell>
          <cell r="D1401" t="str">
            <v>m²</v>
          </cell>
          <cell r="E1401">
            <v>1514.72</v>
          </cell>
          <cell r="F1401">
            <v>188.55</v>
          </cell>
          <cell r="G1401">
            <v>1703.27</v>
          </cell>
        </row>
        <row r="1402">
          <cell r="A1402" t="str">
            <v>24.04.430</v>
          </cell>
          <cell r="C1402" t="str">
            <v>Porta de segurança de correr em grade de aço SAE 1045, diâmetro de 1´, completa, sem têmpera e revenimento</v>
          </cell>
          <cell r="D1402" t="str">
            <v>m²</v>
          </cell>
          <cell r="E1402">
            <v>1287.79</v>
          </cell>
          <cell r="F1402">
            <v>46.37</v>
          </cell>
          <cell r="G1402">
            <v>1334.16</v>
          </cell>
        </row>
        <row r="1403">
          <cell r="A1403" t="str">
            <v>24.04.610</v>
          </cell>
          <cell r="C1403" t="str">
            <v>Caixilho de segurança em aço SAE 1010/1020 tipo fixo e de correr, para receber vidro, com bandeira tipo veneziana</v>
          </cell>
          <cell r="D1403" t="str">
            <v>m²</v>
          </cell>
          <cell r="E1403">
            <v>726.19</v>
          </cell>
          <cell r="F1403">
            <v>46.37</v>
          </cell>
          <cell r="G1403">
            <v>772.56</v>
          </cell>
        </row>
        <row r="1404">
          <cell r="A1404" t="str">
            <v>24.04.620</v>
          </cell>
          <cell r="C1404" t="str">
            <v>Guichê de segurança em grade de aço SAE 1045, diâmetro de 1´, com têmpera e revenimento</v>
          </cell>
          <cell r="D1404" t="str">
            <v>m²</v>
          </cell>
          <cell r="E1404">
            <v>1400.19</v>
          </cell>
          <cell r="F1404">
            <v>46.37</v>
          </cell>
          <cell r="G1404">
            <v>1446.56</v>
          </cell>
        </row>
        <row r="1405">
          <cell r="A1405" t="str">
            <v>24.04.630</v>
          </cell>
          <cell r="C1405" t="str">
            <v>Guichê de segurança em grade de aço SAE 1045, diâmetro de 1´, sem têmpera e revenimento</v>
          </cell>
          <cell r="D1405" t="str">
            <v>m²</v>
          </cell>
          <cell r="E1405">
            <v>1201.76</v>
          </cell>
          <cell r="F1405">
            <v>46.37</v>
          </cell>
          <cell r="G1405">
            <v>1248.1300000000001</v>
          </cell>
        </row>
        <row r="1406">
          <cell r="A1406" t="str">
            <v>24.06</v>
          </cell>
          <cell r="B1406" t="str">
            <v>Esquadria, serralheria e elemento em ferro.</v>
          </cell>
        </row>
        <row r="1407">
          <cell r="A1407" t="str">
            <v>24.06.030</v>
          </cell>
          <cell r="C1407" t="str">
            <v>Guarda-corpo com vidro de 8mm, em tubo de aço galvanizado, diâmetro 1 1/2´</v>
          </cell>
          <cell r="D1407" t="str">
            <v>m</v>
          </cell>
          <cell r="E1407">
            <v>672.68</v>
          </cell>
          <cell r="F1407">
            <v>38.590000000000003</v>
          </cell>
          <cell r="G1407">
            <v>711.27</v>
          </cell>
        </row>
        <row r="1408">
          <cell r="A1408" t="str">
            <v>24.07</v>
          </cell>
          <cell r="B1408" t="str">
            <v>Portas, portões e gradis.</v>
          </cell>
        </row>
        <row r="1409">
          <cell r="A1409" t="str">
            <v>24.07.030</v>
          </cell>
          <cell r="C1409" t="str">
            <v>Porta de enrolar automatizado, em perfil meia cana perfurado, tipo transvision</v>
          </cell>
          <cell r="D1409" t="str">
            <v>m²</v>
          </cell>
          <cell r="E1409">
            <v>444.21</v>
          </cell>
          <cell r="F1409">
            <v>32.92</v>
          </cell>
          <cell r="G1409">
            <v>477.13</v>
          </cell>
        </row>
        <row r="1410">
          <cell r="A1410" t="str">
            <v>24.07.040</v>
          </cell>
          <cell r="C1410" t="str">
            <v>Porta de abrir em chapa de aço galvanizado, com requadro em tela ondulada malha 2´ e fio 12</v>
          </cell>
          <cell r="D1410" t="str">
            <v>m²</v>
          </cell>
          <cell r="E1410">
            <v>691.64</v>
          </cell>
          <cell r="F1410">
            <v>92.84</v>
          </cell>
          <cell r="G1410">
            <v>784.48</v>
          </cell>
        </row>
        <row r="1411">
          <cell r="A1411" t="str">
            <v>24.08</v>
          </cell>
          <cell r="B1411" t="str">
            <v>Esquadria, serralheria e elemento em aço inoxidável</v>
          </cell>
        </row>
        <row r="1412">
          <cell r="A1412" t="str">
            <v>24.08.020</v>
          </cell>
          <cell r="C1412" t="str">
            <v>Corrimão duplo em tubo de aço inoxidável escovado, com diâmetro de 1 1/2´ e montantes com diâmetro de 2´</v>
          </cell>
          <cell r="D1412" t="str">
            <v>m</v>
          </cell>
          <cell r="E1412">
            <v>737.5</v>
          </cell>
          <cell r="F1412">
            <v>39.5</v>
          </cell>
          <cell r="G1412">
            <v>777</v>
          </cell>
        </row>
        <row r="1413">
          <cell r="A1413" t="str">
            <v>24.08.031</v>
          </cell>
          <cell r="C1413" t="str">
            <v>Corrimão em tubo de aço inoxidável escovado, diâmetro de 1 1/2"</v>
          </cell>
          <cell r="D1413" t="str">
            <v>m</v>
          </cell>
          <cell r="E1413">
            <v>281.77</v>
          </cell>
          <cell r="F1413">
            <v>16.47</v>
          </cell>
          <cell r="G1413">
            <v>298.24</v>
          </cell>
        </row>
        <row r="1414">
          <cell r="A1414" t="str">
            <v>24.08.040</v>
          </cell>
          <cell r="C1414" t="str">
            <v>Corrimão em tubo de aço inoxidável escovado, diâmetro de 1 1/2´ e montantes com diâmetro de 2´</v>
          </cell>
          <cell r="D1414" t="str">
            <v>m</v>
          </cell>
          <cell r="E1414">
            <v>632</v>
          </cell>
          <cell r="F1414">
            <v>32.92</v>
          </cell>
          <cell r="G1414">
            <v>664.92</v>
          </cell>
        </row>
        <row r="1415">
          <cell r="A1415" t="str">
            <v>24.20</v>
          </cell>
          <cell r="B1415" t="str">
            <v>Reparos, conservações e complementos - GRUPO 24</v>
          </cell>
        </row>
        <row r="1416">
          <cell r="A1416" t="str">
            <v>24.20.020</v>
          </cell>
          <cell r="C1416" t="str">
            <v>Recolocação de esquadrias metálicas</v>
          </cell>
          <cell r="D1416" t="str">
            <v>m²</v>
          </cell>
          <cell r="E1416">
            <v>0</v>
          </cell>
          <cell r="F1416">
            <v>32.92</v>
          </cell>
          <cell r="G1416">
            <v>32.92</v>
          </cell>
        </row>
        <row r="1417">
          <cell r="A1417" t="str">
            <v>24.20.040</v>
          </cell>
          <cell r="C1417" t="str">
            <v>Recolocação de batentes</v>
          </cell>
          <cell r="D1417" t="str">
            <v>m</v>
          </cell>
          <cell r="E1417">
            <v>1.03</v>
          </cell>
          <cell r="F1417">
            <v>8.56</v>
          </cell>
          <cell r="G1417">
            <v>9.59</v>
          </cell>
        </row>
        <row r="1418">
          <cell r="A1418" t="str">
            <v>24.20.060</v>
          </cell>
          <cell r="C1418" t="str">
            <v>Recolocação de escada de marinheiro</v>
          </cell>
          <cell r="D1418" t="str">
            <v>m</v>
          </cell>
          <cell r="E1418">
            <v>0</v>
          </cell>
          <cell r="F1418">
            <v>19.75</v>
          </cell>
          <cell r="G1418">
            <v>19.75</v>
          </cell>
        </row>
        <row r="1419">
          <cell r="A1419" t="str">
            <v>24.20.090</v>
          </cell>
          <cell r="C1419" t="str">
            <v>Solda MIG em esquadrias metálicas</v>
          </cell>
          <cell r="D1419" t="str">
            <v>m</v>
          </cell>
          <cell r="E1419">
            <v>16.36</v>
          </cell>
          <cell r="F1419">
            <v>22.12</v>
          </cell>
          <cell r="G1419">
            <v>38.479999999999997</v>
          </cell>
        </row>
        <row r="1420">
          <cell r="A1420" t="str">
            <v>24.20.100</v>
          </cell>
          <cell r="C1420" t="str">
            <v>Brete para instalação lateral em grade de segurança</v>
          </cell>
          <cell r="D1420" t="str">
            <v>cj</v>
          </cell>
          <cell r="E1420">
            <v>1897.76</v>
          </cell>
          <cell r="F1420">
            <v>77.180000000000007</v>
          </cell>
          <cell r="G1420">
            <v>1974.94</v>
          </cell>
        </row>
        <row r="1421">
          <cell r="A1421" t="str">
            <v>24.20.120</v>
          </cell>
          <cell r="C1421" t="str">
            <v>Batente em chapa dobrada para portas</v>
          </cell>
          <cell r="D1421" t="str">
            <v>m</v>
          </cell>
          <cell r="E1421">
            <v>49.54</v>
          </cell>
          <cell r="F1421">
            <v>8.56</v>
          </cell>
          <cell r="G1421">
            <v>58.1</v>
          </cell>
        </row>
        <row r="1422">
          <cell r="A1422" t="str">
            <v>24.20.140</v>
          </cell>
          <cell r="C1422" t="str">
            <v>Batente em chapa de aço SAE 1010/1020, espessura de 3/16´, para obras de segurança</v>
          </cell>
          <cell r="D1422" t="str">
            <v>m</v>
          </cell>
          <cell r="E1422">
            <v>165.64</v>
          </cell>
          <cell r="F1422">
            <v>8.56</v>
          </cell>
          <cell r="G1422">
            <v>174.2</v>
          </cell>
        </row>
        <row r="1423">
          <cell r="A1423" t="str">
            <v>24.20.200</v>
          </cell>
          <cell r="C1423" t="str">
            <v>Chapa de ferro nº 14, inclusive soldagem</v>
          </cell>
          <cell r="D1423" t="str">
            <v>m²</v>
          </cell>
          <cell r="E1423">
            <v>120.18</v>
          </cell>
          <cell r="F1423">
            <v>39.5</v>
          </cell>
          <cell r="G1423">
            <v>159.68</v>
          </cell>
        </row>
        <row r="1424">
          <cell r="A1424" t="str">
            <v>24.20.230</v>
          </cell>
          <cell r="C1424" t="str">
            <v>Tela ondulada em aço galvanizado fio 10 BWG, malha de 1´</v>
          </cell>
          <cell r="D1424" t="str">
            <v>m²</v>
          </cell>
          <cell r="E1424">
            <v>71.22</v>
          </cell>
          <cell r="F1424">
            <v>7.18</v>
          </cell>
          <cell r="G1424">
            <v>78.400000000000006</v>
          </cell>
        </row>
        <row r="1425">
          <cell r="A1425" t="str">
            <v>24.20.270</v>
          </cell>
          <cell r="C1425" t="str">
            <v>Tela em aço galvanizado fio 16 BWG, malha de 1´ - tipo alambrado</v>
          </cell>
          <cell r="D1425" t="str">
            <v>m²</v>
          </cell>
          <cell r="E1425">
            <v>24.99</v>
          </cell>
          <cell r="F1425">
            <v>7.18</v>
          </cell>
          <cell r="G1425">
            <v>32.17</v>
          </cell>
        </row>
        <row r="1426">
          <cell r="A1426" t="str">
            <v>24.20.300</v>
          </cell>
          <cell r="C1426" t="str">
            <v>Chapa perfurada em aço SAE 1020, furos redondos de diâmetro 7,5 mm, espessura 1/8´ - soldagem tipo MIG</v>
          </cell>
          <cell r="D1426" t="str">
            <v>m²</v>
          </cell>
          <cell r="E1426">
            <v>320.75</v>
          </cell>
          <cell r="F1426">
            <v>71.819999999999993</v>
          </cell>
          <cell r="G1426">
            <v>392.57</v>
          </cell>
        </row>
        <row r="1427">
          <cell r="A1427" t="str">
            <v>24.20.310</v>
          </cell>
          <cell r="C1427" t="str">
            <v>Chapa perfurada em aço SAE 1020, furos redondos de diâmetro 25 mm, espessura 1/4´ - inclusive soldagem</v>
          </cell>
          <cell r="D1427" t="str">
            <v>m²</v>
          </cell>
          <cell r="E1427">
            <v>521.16</v>
          </cell>
          <cell r="F1427">
            <v>71.819999999999993</v>
          </cell>
          <cell r="G1427">
            <v>592.98</v>
          </cell>
        </row>
        <row r="1428">
          <cell r="A1428" t="str">
            <v>25</v>
          </cell>
          <cell r="B1428" t="str">
            <v>ESQUADRIA, SERRALHERIA E ELEMENTO EM ALUMÍNIO</v>
          </cell>
        </row>
        <row r="1429">
          <cell r="A1429" t="str">
            <v>25.01</v>
          </cell>
          <cell r="B1429" t="str">
            <v>Caixilho em alumínio</v>
          </cell>
        </row>
        <row r="1430">
          <cell r="A1430" t="str">
            <v>25.01.020</v>
          </cell>
          <cell r="C1430" t="str">
            <v>Caixilho em alumínio fixo, sob medida</v>
          </cell>
          <cell r="D1430" t="str">
            <v>m²</v>
          </cell>
          <cell r="E1430">
            <v>486.15</v>
          </cell>
          <cell r="F1430">
            <v>49.39</v>
          </cell>
          <cell r="G1430">
            <v>535.54</v>
          </cell>
        </row>
        <row r="1431">
          <cell r="A1431" t="str">
            <v>25.01.030</v>
          </cell>
          <cell r="C1431" t="str">
            <v>Caixilho em alumínio basculante com vidro, linha comercial</v>
          </cell>
          <cell r="D1431" t="str">
            <v>m²</v>
          </cell>
          <cell r="E1431">
            <v>252.69</v>
          </cell>
          <cell r="F1431">
            <v>49.39</v>
          </cell>
          <cell r="G1431">
            <v>302.08</v>
          </cell>
        </row>
        <row r="1432">
          <cell r="A1432" t="str">
            <v>25.01.040</v>
          </cell>
          <cell r="C1432" t="str">
            <v>Caixilho em alumínio basculante, sob medida</v>
          </cell>
          <cell r="D1432" t="str">
            <v>m²</v>
          </cell>
          <cell r="E1432">
            <v>631.05999999999995</v>
          </cell>
          <cell r="F1432">
            <v>49.39</v>
          </cell>
          <cell r="G1432">
            <v>680.45</v>
          </cell>
        </row>
        <row r="1433">
          <cell r="A1433" t="str">
            <v>25.01.050</v>
          </cell>
          <cell r="C1433" t="str">
            <v>Caixilho em alumínio maximar com vidro, linha comercial</v>
          </cell>
          <cell r="D1433" t="str">
            <v>m²</v>
          </cell>
          <cell r="E1433">
            <v>629.98</v>
          </cell>
          <cell r="F1433">
            <v>49.39</v>
          </cell>
          <cell r="G1433">
            <v>679.37</v>
          </cell>
        </row>
        <row r="1434">
          <cell r="A1434" t="str">
            <v>25.01.060</v>
          </cell>
          <cell r="C1434" t="str">
            <v>Caixilho em alumínio maximar, sob medida</v>
          </cell>
          <cell r="D1434" t="str">
            <v>m²</v>
          </cell>
          <cell r="E1434">
            <v>520.69000000000005</v>
          </cell>
          <cell r="F1434">
            <v>49.39</v>
          </cell>
          <cell r="G1434">
            <v>570.08000000000004</v>
          </cell>
        </row>
        <row r="1435">
          <cell r="A1435" t="str">
            <v>25.01.070</v>
          </cell>
          <cell r="C1435" t="str">
            <v>Caixilho em alumínio de correr com vidro, linha comercial</v>
          </cell>
          <cell r="D1435" t="str">
            <v>m²</v>
          </cell>
          <cell r="E1435">
            <v>332.31</v>
          </cell>
          <cell r="F1435">
            <v>49.39</v>
          </cell>
          <cell r="G1435">
            <v>381.7</v>
          </cell>
        </row>
        <row r="1436">
          <cell r="A1436" t="str">
            <v>25.01.080</v>
          </cell>
          <cell r="C1436" t="str">
            <v>Caixilho em alumínio de correr, sob medida</v>
          </cell>
          <cell r="D1436" t="str">
            <v>m²</v>
          </cell>
          <cell r="E1436">
            <v>600.54</v>
          </cell>
          <cell r="F1436">
            <v>49.39</v>
          </cell>
          <cell r="G1436">
            <v>649.92999999999995</v>
          </cell>
        </row>
        <row r="1437">
          <cell r="A1437" t="str">
            <v>25.01.090</v>
          </cell>
          <cell r="C1437" t="str">
            <v>Caixilho em alumínio tipo veneziana com vidro, linha comercial</v>
          </cell>
          <cell r="D1437" t="str">
            <v>m²</v>
          </cell>
          <cell r="E1437">
            <v>579.04999999999995</v>
          </cell>
          <cell r="F1437">
            <v>49.39</v>
          </cell>
          <cell r="G1437">
            <v>628.44000000000005</v>
          </cell>
        </row>
        <row r="1438">
          <cell r="A1438" t="str">
            <v>25.01.100</v>
          </cell>
          <cell r="C1438" t="str">
            <v>Caixilho em alumínio tipo veneziana, sob medida</v>
          </cell>
          <cell r="D1438" t="str">
            <v>m²</v>
          </cell>
          <cell r="E1438">
            <v>657.52</v>
          </cell>
          <cell r="F1438">
            <v>49.39</v>
          </cell>
          <cell r="G1438">
            <v>706.91</v>
          </cell>
        </row>
        <row r="1439">
          <cell r="A1439" t="str">
            <v>25.01.110</v>
          </cell>
          <cell r="C1439" t="str">
            <v>Caixilho guilhotina em alumínio anodizado, sob medida</v>
          </cell>
          <cell r="D1439" t="str">
            <v>m²</v>
          </cell>
          <cell r="E1439">
            <v>543.49</v>
          </cell>
          <cell r="F1439">
            <v>49.39</v>
          </cell>
          <cell r="G1439">
            <v>592.88</v>
          </cell>
        </row>
        <row r="1440">
          <cell r="A1440" t="str">
            <v>25.01.120</v>
          </cell>
          <cell r="C1440" t="str">
            <v>Caixilho tipo veneziana industrial com montantes em alumínio e aletas em fibra de vidro</v>
          </cell>
          <cell r="D1440" t="str">
            <v>m²</v>
          </cell>
          <cell r="E1440">
            <v>201.75</v>
          </cell>
          <cell r="F1440">
            <v>0</v>
          </cell>
          <cell r="G1440">
            <v>201.75</v>
          </cell>
        </row>
        <row r="1441">
          <cell r="A1441" t="str">
            <v>25.01.240</v>
          </cell>
          <cell r="C1441" t="str">
            <v>Caixilho fixo em alumínio, sob medida - branco</v>
          </cell>
          <cell r="D1441" t="str">
            <v>m²</v>
          </cell>
          <cell r="E1441">
            <v>414.52</v>
          </cell>
          <cell r="F1441">
            <v>37.950000000000003</v>
          </cell>
          <cell r="G1441">
            <v>452.47</v>
          </cell>
        </row>
        <row r="1442">
          <cell r="A1442" t="str">
            <v>25.01.361</v>
          </cell>
          <cell r="C1442" t="str">
            <v>Caixilho em alumínio maxim-ar com vidro - branco</v>
          </cell>
          <cell r="D1442" t="str">
            <v>m²</v>
          </cell>
          <cell r="E1442">
            <v>1183.49</v>
          </cell>
          <cell r="F1442">
            <v>49.39</v>
          </cell>
          <cell r="G1442">
            <v>1232.8800000000001</v>
          </cell>
        </row>
        <row r="1443">
          <cell r="A1443" t="str">
            <v>25.01.371</v>
          </cell>
          <cell r="C1443" t="str">
            <v>Caixilho em alumínio basculante com vidro - branco</v>
          </cell>
          <cell r="D1443" t="str">
            <v>m²</v>
          </cell>
          <cell r="E1443">
            <v>1516</v>
          </cell>
          <cell r="F1443">
            <v>49.39</v>
          </cell>
          <cell r="G1443">
            <v>1565.39</v>
          </cell>
        </row>
        <row r="1444">
          <cell r="A1444" t="str">
            <v>25.01.380</v>
          </cell>
          <cell r="C1444" t="str">
            <v>Caixilho em alumínio de correr com vidro - branco</v>
          </cell>
          <cell r="D1444" t="str">
            <v>m²</v>
          </cell>
          <cell r="E1444">
            <v>986.53</v>
          </cell>
          <cell r="F1444">
            <v>49.39</v>
          </cell>
          <cell r="G1444">
            <v>1035.92</v>
          </cell>
        </row>
        <row r="1445">
          <cell r="A1445" t="str">
            <v>25.01.400</v>
          </cell>
          <cell r="C1445" t="str">
            <v>Caixilho em alumínio anodizado fixo</v>
          </cell>
          <cell r="D1445" t="str">
            <v>m²</v>
          </cell>
          <cell r="E1445">
            <v>477.38</v>
          </cell>
          <cell r="F1445">
            <v>37.950000000000003</v>
          </cell>
          <cell r="G1445">
            <v>515.33000000000004</v>
          </cell>
        </row>
        <row r="1446">
          <cell r="A1446" t="str">
            <v>25.01.410</v>
          </cell>
          <cell r="C1446" t="str">
            <v>Caixilho em alumínio anodizado maximar</v>
          </cell>
          <cell r="D1446" t="str">
            <v>m²</v>
          </cell>
          <cell r="E1446">
            <v>589.67999999999995</v>
          </cell>
          <cell r="F1446">
            <v>37.950000000000003</v>
          </cell>
          <cell r="G1446">
            <v>627.63</v>
          </cell>
        </row>
        <row r="1447">
          <cell r="A1447" t="str">
            <v>25.01.430</v>
          </cell>
          <cell r="C1447" t="str">
            <v>Caixilho em alumínio fixo, tipo fachada</v>
          </cell>
          <cell r="D1447" t="str">
            <v>m²</v>
          </cell>
          <cell r="E1447">
            <v>622.29999999999995</v>
          </cell>
          <cell r="F1447">
            <v>28.47</v>
          </cell>
          <cell r="G1447">
            <v>650.77</v>
          </cell>
        </row>
        <row r="1448">
          <cell r="A1448" t="str">
            <v>25.01.440</v>
          </cell>
          <cell r="C1448" t="str">
            <v>Caixilho em alumínio maximar, tipo fachada</v>
          </cell>
          <cell r="D1448" t="str">
            <v>m²</v>
          </cell>
          <cell r="E1448">
            <v>602.61</v>
          </cell>
          <cell r="F1448">
            <v>28.47</v>
          </cell>
          <cell r="G1448">
            <v>631.08000000000004</v>
          </cell>
        </row>
        <row r="1449">
          <cell r="A1449" t="str">
            <v>25.01.450</v>
          </cell>
          <cell r="C1449" t="str">
            <v>Caixilho em alumínio para pele de vidro, tipo fachada</v>
          </cell>
          <cell r="D1449" t="str">
            <v>m²</v>
          </cell>
          <cell r="E1449">
            <v>620</v>
          </cell>
          <cell r="F1449">
            <v>28.47</v>
          </cell>
          <cell r="G1449">
            <v>648.47</v>
          </cell>
        </row>
        <row r="1450">
          <cell r="A1450" t="str">
            <v>25.01.460</v>
          </cell>
          <cell r="C1450" t="str">
            <v>Gradil em alumínio natural, sob medida</v>
          </cell>
          <cell r="D1450" t="str">
            <v>m²</v>
          </cell>
          <cell r="E1450">
            <v>646</v>
          </cell>
          <cell r="F1450">
            <v>0</v>
          </cell>
          <cell r="G1450">
            <v>646</v>
          </cell>
        </row>
        <row r="1451">
          <cell r="A1451" t="str">
            <v>25.01.470</v>
          </cell>
          <cell r="C1451" t="str">
            <v>Caixilho fixo tipo veneziana em alumínio anodizado, sob medida - branco</v>
          </cell>
          <cell r="D1451" t="str">
            <v>m²</v>
          </cell>
          <cell r="E1451">
            <v>617.55999999999995</v>
          </cell>
          <cell r="F1451">
            <v>0</v>
          </cell>
          <cell r="G1451">
            <v>617.55999999999995</v>
          </cell>
        </row>
        <row r="1452">
          <cell r="A1452" t="str">
            <v>25.01.480</v>
          </cell>
          <cell r="C1452" t="str">
            <v>Caixilho em alumínio com pintura eletrostática, basculante, sob medida - branco</v>
          </cell>
          <cell r="D1452" t="str">
            <v>m²</v>
          </cell>
          <cell r="E1452">
            <v>539.54</v>
          </cell>
          <cell r="F1452">
            <v>0</v>
          </cell>
          <cell r="G1452">
            <v>539.54</v>
          </cell>
        </row>
        <row r="1453">
          <cell r="A1453" t="str">
            <v>25.01.490</v>
          </cell>
          <cell r="C1453" t="str">
            <v>Caixilho em alumínio com pintura eletrostática, maximar, sob medida - branco</v>
          </cell>
          <cell r="D1453" t="str">
            <v>m²</v>
          </cell>
          <cell r="E1453">
            <v>460</v>
          </cell>
          <cell r="F1453">
            <v>0</v>
          </cell>
          <cell r="G1453">
            <v>460</v>
          </cell>
        </row>
        <row r="1454">
          <cell r="A1454" t="str">
            <v>25.01.500</v>
          </cell>
          <cell r="C1454" t="str">
            <v>Caixilho em alumínio anodizado fixo, sob medida - bronze/preto</v>
          </cell>
          <cell r="D1454" t="str">
            <v>m²</v>
          </cell>
          <cell r="E1454">
            <v>402.27</v>
          </cell>
          <cell r="F1454">
            <v>49.39</v>
          </cell>
          <cell r="G1454">
            <v>451.66</v>
          </cell>
        </row>
        <row r="1455">
          <cell r="A1455" t="str">
            <v>25.01.510</v>
          </cell>
          <cell r="C1455" t="str">
            <v>Caixilho em alumínio anodizado basculante, sob medida - bronze/preto</v>
          </cell>
          <cell r="D1455" t="str">
            <v>m²</v>
          </cell>
          <cell r="E1455">
            <v>462.27</v>
          </cell>
          <cell r="F1455">
            <v>49.39</v>
          </cell>
          <cell r="G1455">
            <v>511.66</v>
          </cell>
        </row>
        <row r="1456">
          <cell r="A1456" t="str">
            <v>25.01.520</v>
          </cell>
          <cell r="C1456" t="str">
            <v>Caixilho em alumínio anodizado maximar, sob medida - bronze/preto</v>
          </cell>
          <cell r="D1456" t="str">
            <v>m²</v>
          </cell>
          <cell r="E1456">
            <v>405.03</v>
          </cell>
          <cell r="F1456">
            <v>49.39</v>
          </cell>
          <cell r="G1456">
            <v>454.42</v>
          </cell>
        </row>
        <row r="1457">
          <cell r="A1457" t="str">
            <v>25.01.530</v>
          </cell>
          <cell r="C1457" t="str">
            <v>Caixilho em alumínio anodizado de correr, sob medida - bronze/preto</v>
          </cell>
          <cell r="D1457" t="str">
            <v>m²</v>
          </cell>
          <cell r="E1457">
            <v>477.27</v>
          </cell>
          <cell r="F1457">
            <v>49.39</v>
          </cell>
          <cell r="G1457">
            <v>526.66</v>
          </cell>
        </row>
        <row r="1458">
          <cell r="A1458" t="str">
            <v>25.02</v>
          </cell>
          <cell r="B1458" t="str">
            <v>Porta em alumínio</v>
          </cell>
        </row>
        <row r="1459">
          <cell r="A1459" t="str">
            <v>25.02.010</v>
          </cell>
          <cell r="C1459" t="str">
            <v>Porta de entrada de abrir em alumínio com vidro, linha comercial</v>
          </cell>
          <cell r="D1459" t="str">
            <v>m²</v>
          </cell>
          <cell r="E1459">
            <v>521.91</v>
          </cell>
          <cell r="F1459">
            <v>98.76</v>
          </cell>
          <cell r="G1459">
            <v>620.66999999999996</v>
          </cell>
        </row>
        <row r="1460">
          <cell r="A1460" t="str">
            <v>25.02.020</v>
          </cell>
          <cell r="C1460" t="str">
            <v>Porta de entrada de abrir em alumínio, sob medida</v>
          </cell>
          <cell r="D1460" t="str">
            <v>m²</v>
          </cell>
          <cell r="E1460">
            <v>637.99</v>
          </cell>
          <cell r="F1460">
            <v>98.76</v>
          </cell>
          <cell r="G1460">
            <v>736.75</v>
          </cell>
        </row>
        <row r="1461">
          <cell r="A1461" t="str">
            <v>25.02.040</v>
          </cell>
          <cell r="C1461" t="str">
            <v>Porta de entrada de correr em alumínio, sob medida</v>
          </cell>
          <cell r="D1461" t="str">
            <v>m²</v>
          </cell>
          <cell r="E1461">
            <v>703.06</v>
          </cell>
          <cell r="F1461">
            <v>98.76</v>
          </cell>
          <cell r="G1461">
            <v>801.82</v>
          </cell>
        </row>
        <row r="1462">
          <cell r="A1462" t="str">
            <v>25.02.050</v>
          </cell>
          <cell r="C1462" t="str">
            <v>Porta veneziana de abrir em alumínio, linha comercial</v>
          </cell>
          <cell r="D1462" t="str">
            <v>m²</v>
          </cell>
          <cell r="E1462">
            <v>461.07</v>
          </cell>
          <cell r="F1462">
            <v>98.76</v>
          </cell>
          <cell r="G1462">
            <v>559.83000000000004</v>
          </cell>
        </row>
        <row r="1463">
          <cell r="A1463" t="str">
            <v>25.02.060</v>
          </cell>
          <cell r="C1463" t="str">
            <v>Porta/portinhola em alumínio, sob medida</v>
          </cell>
          <cell r="D1463" t="str">
            <v>m²</v>
          </cell>
          <cell r="E1463">
            <v>567.61</v>
          </cell>
          <cell r="F1463">
            <v>98.76</v>
          </cell>
          <cell r="G1463">
            <v>666.37</v>
          </cell>
        </row>
        <row r="1464">
          <cell r="A1464" t="str">
            <v>25.02.070</v>
          </cell>
          <cell r="C1464" t="str">
            <v>Portinhola tipo veneziana em alumínio, linha comercial</v>
          </cell>
          <cell r="D1464" t="str">
            <v>m²</v>
          </cell>
          <cell r="E1464">
            <v>482.36</v>
          </cell>
          <cell r="F1464">
            <v>98.76</v>
          </cell>
          <cell r="G1464">
            <v>581.12</v>
          </cell>
        </row>
        <row r="1465">
          <cell r="A1465" t="str">
            <v>25.02.110</v>
          </cell>
          <cell r="C1465" t="str">
            <v>Porta veneziana de abrir em alumínio, sob medida</v>
          </cell>
          <cell r="D1465" t="str">
            <v>m²</v>
          </cell>
          <cell r="E1465">
            <v>679.04</v>
          </cell>
          <cell r="F1465">
            <v>98.76</v>
          </cell>
          <cell r="G1465">
            <v>777.8</v>
          </cell>
        </row>
        <row r="1466">
          <cell r="A1466" t="str">
            <v>25.02.211</v>
          </cell>
          <cell r="C1466" t="str">
            <v>Porta veneziana de abrir em alumínio, cor branca</v>
          </cell>
          <cell r="D1466" t="str">
            <v>m²</v>
          </cell>
          <cell r="E1466">
            <v>858.54</v>
          </cell>
          <cell r="F1466">
            <v>98.76</v>
          </cell>
          <cell r="G1466">
            <v>957.3</v>
          </cell>
        </row>
        <row r="1467">
          <cell r="A1467" t="str">
            <v>25.02.221</v>
          </cell>
          <cell r="C1467" t="str">
            <v>Porta de correr em alumínio com veneziana e vidro - cor branca</v>
          </cell>
          <cell r="D1467" t="str">
            <v>m²</v>
          </cell>
          <cell r="E1467">
            <v>1289.22</v>
          </cell>
          <cell r="F1467">
            <v>98.76</v>
          </cell>
          <cell r="G1467">
            <v>1387.98</v>
          </cell>
        </row>
        <row r="1468">
          <cell r="A1468" t="str">
            <v>25.02.230</v>
          </cell>
          <cell r="C1468" t="str">
            <v>Porta em alumínio anodizado de abrir, sob medida - bronze/preto</v>
          </cell>
          <cell r="D1468" t="str">
            <v>m²</v>
          </cell>
          <cell r="E1468">
            <v>652.27</v>
          </cell>
          <cell r="F1468">
            <v>49.39</v>
          </cell>
          <cell r="G1468">
            <v>701.66</v>
          </cell>
        </row>
        <row r="1469">
          <cell r="A1469" t="str">
            <v>25.02.240</v>
          </cell>
          <cell r="C1469" t="str">
            <v>Porta em alumínio anodizado de correr, sob medida - bronze/preto</v>
          </cell>
          <cell r="D1469" t="str">
            <v>m²</v>
          </cell>
          <cell r="E1469">
            <v>422.19</v>
          </cell>
          <cell r="F1469">
            <v>49.39</v>
          </cell>
          <cell r="G1469">
            <v>471.58</v>
          </cell>
        </row>
        <row r="1470">
          <cell r="A1470" t="str">
            <v>25.02.250</v>
          </cell>
          <cell r="C1470" t="str">
            <v>Porta em alumínio anodizado de abrir, tipo veneziana, sob medida - bronze/preto</v>
          </cell>
          <cell r="D1470" t="str">
            <v>m²</v>
          </cell>
          <cell r="E1470">
            <v>663.17</v>
          </cell>
          <cell r="F1470">
            <v>49.39</v>
          </cell>
          <cell r="G1470">
            <v>712.56</v>
          </cell>
        </row>
        <row r="1471">
          <cell r="A1471" t="str">
            <v>25.02.260</v>
          </cell>
          <cell r="C1471" t="str">
            <v>Portinhola em alumínio anodizado de correr, tipo veneziana, sob medida - bronze/preto</v>
          </cell>
          <cell r="D1471" t="str">
            <v>m²</v>
          </cell>
          <cell r="E1471">
            <v>569.76</v>
          </cell>
          <cell r="F1471">
            <v>49.39</v>
          </cell>
          <cell r="G1471">
            <v>619.15</v>
          </cell>
        </row>
        <row r="1472">
          <cell r="A1472" t="str">
            <v>25.02.300</v>
          </cell>
          <cell r="C1472" t="str">
            <v>Porta de abrir em alumínio com pintura eletrostática, sob medida - cor branca</v>
          </cell>
          <cell r="D1472" t="str">
            <v>m²</v>
          </cell>
          <cell r="E1472">
            <v>688.74</v>
          </cell>
          <cell r="F1472">
            <v>98.76</v>
          </cell>
          <cell r="G1472">
            <v>787.5</v>
          </cell>
        </row>
        <row r="1473">
          <cell r="A1473" t="str">
            <v>25.02.310</v>
          </cell>
          <cell r="C1473" t="str">
            <v>Porta de abrir em alumínio tipo lambri, sob medida - cor branca</v>
          </cell>
          <cell r="D1473" t="str">
            <v>m²</v>
          </cell>
          <cell r="E1473">
            <v>751.77</v>
          </cell>
          <cell r="F1473">
            <v>98.76</v>
          </cell>
          <cell r="G1473">
            <v>850.53</v>
          </cell>
        </row>
        <row r="1474">
          <cell r="A1474" t="str">
            <v>25.03</v>
          </cell>
          <cell r="B1474" t="str">
            <v>Elementos em alumínio</v>
          </cell>
        </row>
        <row r="1475">
          <cell r="A1475" t="str">
            <v>25.03.100</v>
          </cell>
          <cell r="C1475" t="str">
            <v>Guarda-corpo com perfis em alumínio</v>
          </cell>
          <cell r="D1475" t="str">
            <v>m²</v>
          </cell>
          <cell r="E1475">
            <v>702.06</v>
          </cell>
          <cell r="F1475">
            <v>0</v>
          </cell>
          <cell r="G1475">
            <v>702.06</v>
          </cell>
        </row>
        <row r="1476">
          <cell r="A1476" t="str">
            <v>25.20</v>
          </cell>
          <cell r="B1476" t="str">
            <v>Reparos, conservações e complementos - GRUPO 25</v>
          </cell>
        </row>
        <row r="1477">
          <cell r="A1477" t="str">
            <v>25.20.020</v>
          </cell>
          <cell r="C1477" t="str">
            <v>Tela de proteção tipo mosquiteira removível, em fibra de vidro com revestimento em PVC e requadro em alumínio</v>
          </cell>
          <cell r="D1477" t="str">
            <v>m²</v>
          </cell>
          <cell r="E1477">
            <v>181</v>
          </cell>
          <cell r="F1477">
            <v>0</v>
          </cell>
          <cell r="G1477">
            <v>181</v>
          </cell>
        </row>
        <row r="1478">
          <cell r="A1478" t="str">
            <v>26</v>
          </cell>
          <cell r="B1478" t="str">
            <v>ESQUADRIA E ELEMENTO EM VIDRO</v>
          </cell>
        </row>
        <row r="1479">
          <cell r="A1479" t="str">
            <v>26.01</v>
          </cell>
          <cell r="B1479" t="str">
            <v>Vidro comum e laminado</v>
          </cell>
        </row>
        <row r="1480">
          <cell r="A1480" t="str">
            <v>26.01.020</v>
          </cell>
          <cell r="C1480" t="str">
            <v>Vidro liso transparente de 3 mm</v>
          </cell>
          <cell r="D1480" t="str">
            <v>m²</v>
          </cell>
          <cell r="E1480">
            <v>59.83</v>
          </cell>
          <cell r="F1480">
            <v>21.65</v>
          </cell>
          <cell r="G1480">
            <v>81.48</v>
          </cell>
        </row>
        <row r="1481">
          <cell r="A1481" t="str">
            <v>26.01.040</v>
          </cell>
          <cell r="C1481" t="str">
            <v>Vidro liso transparente de 4 mm</v>
          </cell>
          <cell r="D1481" t="str">
            <v>m²</v>
          </cell>
          <cell r="E1481">
            <v>71.650000000000006</v>
          </cell>
          <cell r="F1481">
            <v>21.65</v>
          </cell>
          <cell r="G1481">
            <v>93.3</v>
          </cell>
        </row>
        <row r="1482">
          <cell r="A1482" t="str">
            <v>26.01.060</v>
          </cell>
          <cell r="C1482" t="str">
            <v>Vidro liso transparente de 5 mm</v>
          </cell>
          <cell r="D1482" t="str">
            <v>m²</v>
          </cell>
          <cell r="E1482">
            <v>87.42</v>
          </cell>
          <cell r="F1482">
            <v>21.65</v>
          </cell>
          <cell r="G1482">
            <v>109.07</v>
          </cell>
        </row>
        <row r="1483">
          <cell r="A1483" t="str">
            <v>26.01.080</v>
          </cell>
          <cell r="C1483" t="str">
            <v>Vidro liso transparente de 6 mm</v>
          </cell>
          <cell r="D1483" t="str">
            <v>m²</v>
          </cell>
          <cell r="E1483">
            <v>76.97</v>
          </cell>
          <cell r="F1483">
            <v>21.65</v>
          </cell>
          <cell r="G1483">
            <v>98.62</v>
          </cell>
        </row>
        <row r="1484">
          <cell r="A1484" t="str">
            <v>26.01.140</v>
          </cell>
          <cell r="C1484" t="str">
            <v>Vidro liso laminado colorido de 6 mm</v>
          </cell>
          <cell r="D1484" t="str">
            <v>m²</v>
          </cell>
          <cell r="E1484">
            <v>307.52999999999997</v>
          </cell>
          <cell r="F1484">
            <v>21.65</v>
          </cell>
          <cell r="G1484">
            <v>329.18</v>
          </cell>
        </row>
        <row r="1485">
          <cell r="A1485" t="str">
            <v>26.01.155</v>
          </cell>
          <cell r="C1485" t="str">
            <v>Vidro liso laminado colorido de 10 mm</v>
          </cell>
          <cell r="D1485" t="str">
            <v>m²</v>
          </cell>
          <cell r="E1485">
            <v>516.5</v>
          </cell>
          <cell r="F1485">
            <v>21.65</v>
          </cell>
          <cell r="G1485">
            <v>538.15</v>
          </cell>
        </row>
        <row r="1486">
          <cell r="A1486" t="str">
            <v>26.01.160</v>
          </cell>
          <cell r="C1486" t="str">
            <v>Vidro liso laminado leitoso de 6 mm</v>
          </cell>
          <cell r="D1486" t="str">
            <v>m²</v>
          </cell>
          <cell r="E1486">
            <v>378.26</v>
          </cell>
          <cell r="F1486">
            <v>21.65</v>
          </cell>
          <cell r="G1486">
            <v>399.91</v>
          </cell>
        </row>
        <row r="1487">
          <cell r="A1487" t="str">
            <v>26.01.168</v>
          </cell>
          <cell r="C1487" t="str">
            <v>Vidro liso laminado incolor de 6 mm</v>
          </cell>
          <cell r="D1487" t="str">
            <v>m²</v>
          </cell>
          <cell r="E1487">
            <v>207.83</v>
          </cell>
          <cell r="F1487">
            <v>21.65</v>
          </cell>
          <cell r="G1487">
            <v>229.48</v>
          </cell>
        </row>
        <row r="1488">
          <cell r="A1488" t="str">
            <v>26.01.169</v>
          </cell>
          <cell r="C1488" t="str">
            <v>Vidro liso laminado incolor de 8 mm</v>
          </cell>
          <cell r="D1488" t="str">
            <v>m²</v>
          </cell>
          <cell r="E1488">
            <v>284.14</v>
          </cell>
          <cell r="F1488">
            <v>21.65</v>
          </cell>
          <cell r="G1488">
            <v>305.79000000000002</v>
          </cell>
        </row>
        <row r="1489">
          <cell r="A1489" t="str">
            <v>26.01.170</v>
          </cell>
          <cell r="C1489" t="str">
            <v>Vidro liso laminado incolor de 10 mm</v>
          </cell>
          <cell r="D1489" t="str">
            <v>m²</v>
          </cell>
          <cell r="E1489">
            <v>305.89999999999998</v>
          </cell>
          <cell r="F1489">
            <v>21.65</v>
          </cell>
          <cell r="G1489">
            <v>327.55</v>
          </cell>
        </row>
        <row r="1490">
          <cell r="A1490" t="str">
            <v>26.01.180</v>
          </cell>
          <cell r="C1490" t="str">
            <v>Vidro liso laminado incolor de 30 mm</v>
          </cell>
          <cell r="D1490" t="str">
            <v>m²</v>
          </cell>
          <cell r="E1490">
            <v>1802.08</v>
          </cell>
          <cell r="F1490">
            <v>21.65</v>
          </cell>
          <cell r="G1490">
            <v>1823.73</v>
          </cell>
        </row>
        <row r="1491">
          <cell r="A1491" t="str">
            <v>26.01.190</v>
          </cell>
          <cell r="C1491" t="str">
            <v>Vidro liso laminado jateado de 6 mm</v>
          </cell>
          <cell r="D1491" t="str">
            <v>m²</v>
          </cell>
          <cell r="E1491">
            <v>324.04000000000002</v>
          </cell>
          <cell r="F1491">
            <v>21.65</v>
          </cell>
          <cell r="G1491">
            <v>345.69</v>
          </cell>
        </row>
        <row r="1492">
          <cell r="A1492" t="str">
            <v>26.01.230</v>
          </cell>
          <cell r="C1492" t="str">
            <v>Vidro fantasia de 3/4 mm</v>
          </cell>
          <cell r="D1492" t="str">
            <v>m²</v>
          </cell>
          <cell r="E1492">
            <v>82.95</v>
          </cell>
          <cell r="F1492">
            <v>21.65</v>
          </cell>
          <cell r="G1492">
            <v>104.6</v>
          </cell>
        </row>
        <row r="1493">
          <cell r="A1493" t="str">
            <v>26.01.240</v>
          </cell>
          <cell r="C1493" t="str">
            <v>Vidro fantasia colorido de 3/4 mm</v>
          </cell>
          <cell r="D1493" t="str">
            <v>m²</v>
          </cell>
          <cell r="E1493">
            <v>112.7</v>
          </cell>
          <cell r="F1493">
            <v>21.65</v>
          </cell>
          <cell r="G1493">
            <v>134.35</v>
          </cell>
        </row>
        <row r="1494">
          <cell r="A1494" t="str">
            <v>26.01.260</v>
          </cell>
          <cell r="C1494" t="str">
            <v>Vidro aramado de 6/7 mm</v>
          </cell>
          <cell r="D1494" t="str">
            <v>m²</v>
          </cell>
          <cell r="E1494">
            <v>235.57</v>
          </cell>
          <cell r="F1494">
            <v>21.65</v>
          </cell>
          <cell r="G1494">
            <v>257.22000000000003</v>
          </cell>
        </row>
        <row r="1495">
          <cell r="A1495" t="str">
            <v>26.01.348</v>
          </cell>
          <cell r="C1495" t="str">
            <v>Vidro multilaminado de alta segurança, proteção balística nível III</v>
          </cell>
          <cell r="D1495" t="str">
            <v>m²</v>
          </cell>
          <cell r="E1495">
            <v>2580.33</v>
          </cell>
          <cell r="F1495">
            <v>0</v>
          </cell>
          <cell r="G1495">
            <v>2580.33</v>
          </cell>
        </row>
        <row r="1496">
          <cell r="A1496" t="str">
            <v>26.01.350</v>
          </cell>
          <cell r="C1496" t="str">
            <v>Vidro multilaminado de alta segurança em policarbonato, proteção balística nível III</v>
          </cell>
          <cell r="D1496" t="str">
            <v>m²</v>
          </cell>
          <cell r="E1496">
            <v>4680</v>
          </cell>
          <cell r="F1496">
            <v>0</v>
          </cell>
          <cell r="G1496">
            <v>4680</v>
          </cell>
        </row>
        <row r="1497">
          <cell r="A1497" t="str">
            <v>26.02</v>
          </cell>
          <cell r="B1497" t="str">
            <v>Vidro temperado</v>
          </cell>
        </row>
        <row r="1498">
          <cell r="A1498" t="str">
            <v>26.02.020</v>
          </cell>
          <cell r="C1498" t="str">
            <v>Vidro temperado incolor de 6 mm</v>
          </cell>
          <cell r="D1498" t="str">
            <v>m²</v>
          </cell>
          <cell r="E1498">
            <v>162.9</v>
          </cell>
          <cell r="F1498">
            <v>0</v>
          </cell>
          <cell r="G1498">
            <v>162.9</v>
          </cell>
        </row>
        <row r="1499">
          <cell r="A1499" t="str">
            <v>26.02.040</v>
          </cell>
          <cell r="C1499" t="str">
            <v>Vidro temperado incolor de 8 mm</v>
          </cell>
          <cell r="D1499" t="str">
            <v>m²</v>
          </cell>
          <cell r="E1499">
            <v>171.31</v>
          </cell>
          <cell r="F1499">
            <v>0</v>
          </cell>
          <cell r="G1499">
            <v>171.31</v>
          </cell>
        </row>
        <row r="1500">
          <cell r="A1500" t="str">
            <v>26.02.060</v>
          </cell>
          <cell r="C1500" t="str">
            <v>Vidro temperado incolor de 10 mm</v>
          </cell>
          <cell r="D1500" t="str">
            <v>m²</v>
          </cell>
          <cell r="E1500">
            <v>260.99</v>
          </cell>
          <cell r="F1500">
            <v>0</v>
          </cell>
          <cell r="G1500">
            <v>260.99</v>
          </cell>
        </row>
        <row r="1501">
          <cell r="A1501" t="str">
            <v>26.02.120</v>
          </cell>
          <cell r="C1501" t="str">
            <v>Vidro temperado cinza ou bronze de 6 mm</v>
          </cell>
          <cell r="D1501" t="str">
            <v>m²</v>
          </cell>
          <cell r="E1501">
            <v>225.98</v>
          </cell>
          <cell r="F1501">
            <v>0</v>
          </cell>
          <cell r="G1501">
            <v>225.98</v>
          </cell>
        </row>
        <row r="1502">
          <cell r="A1502" t="str">
            <v>26.02.140</v>
          </cell>
          <cell r="C1502" t="str">
            <v>Vidro temperado cinza ou bronze de 8 mm</v>
          </cell>
          <cell r="D1502" t="str">
            <v>m²</v>
          </cell>
          <cell r="E1502">
            <v>285.8</v>
          </cell>
          <cell r="F1502">
            <v>0</v>
          </cell>
          <cell r="G1502">
            <v>285.8</v>
          </cell>
        </row>
        <row r="1503">
          <cell r="A1503" t="str">
            <v>26.02.160</v>
          </cell>
          <cell r="C1503" t="str">
            <v>Vidro temperado cinza ou bronze de 10 mm</v>
          </cell>
          <cell r="D1503" t="str">
            <v>m²</v>
          </cell>
          <cell r="E1503">
            <v>358.55</v>
          </cell>
          <cell r="F1503">
            <v>0</v>
          </cell>
          <cell r="G1503">
            <v>358.55</v>
          </cell>
        </row>
        <row r="1504">
          <cell r="A1504" t="str">
            <v>26.02.170</v>
          </cell>
          <cell r="C1504" t="str">
            <v>Vidro temperado serigrafado incolor de 8 mm</v>
          </cell>
          <cell r="D1504" t="str">
            <v>m²</v>
          </cell>
          <cell r="E1504">
            <v>507.78</v>
          </cell>
          <cell r="F1504">
            <v>0</v>
          </cell>
          <cell r="G1504">
            <v>507.78</v>
          </cell>
        </row>
        <row r="1505">
          <cell r="A1505" t="str">
            <v>26.02.300</v>
          </cell>
          <cell r="C1505" t="str">
            <v>Vidro temperado neutro verde de 10 mm</v>
          </cell>
          <cell r="D1505" t="str">
            <v>m²</v>
          </cell>
          <cell r="E1505">
            <v>415.85</v>
          </cell>
          <cell r="F1505">
            <v>0</v>
          </cell>
          <cell r="G1505">
            <v>415.85</v>
          </cell>
        </row>
        <row r="1506">
          <cell r="A1506" t="str">
            <v>26.03</v>
          </cell>
          <cell r="B1506" t="str">
            <v>Vidro especial</v>
          </cell>
        </row>
        <row r="1507">
          <cell r="A1507" t="str">
            <v>26.03.070</v>
          </cell>
          <cell r="C1507" t="str">
            <v>Vidro laminado temperado incolor de 8mm</v>
          </cell>
          <cell r="D1507" t="str">
            <v>m²</v>
          </cell>
          <cell r="E1507">
            <v>456.76</v>
          </cell>
          <cell r="F1507">
            <v>0</v>
          </cell>
          <cell r="G1507">
            <v>456.76</v>
          </cell>
        </row>
        <row r="1508">
          <cell r="A1508" t="str">
            <v>26.03.074</v>
          </cell>
          <cell r="C1508" t="str">
            <v>Vidro laminado temperado incolor de 16 mm</v>
          </cell>
          <cell r="D1508" t="str">
            <v>m²</v>
          </cell>
          <cell r="E1508">
            <v>898.32</v>
          </cell>
          <cell r="F1508">
            <v>0</v>
          </cell>
          <cell r="G1508">
            <v>898.32</v>
          </cell>
        </row>
        <row r="1509">
          <cell r="A1509" t="str">
            <v>26.03.090</v>
          </cell>
          <cell r="C1509" t="str">
            <v>Vidro laminado temperado jateado de 8mm</v>
          </cell>
          <cell r="D1509" t="str">
            <v>m²</v>
          </cell>
          <cell r="E1509">
            <v>578.92999999999995</v>
          </cell>
          <cell r="F1509">
            <v>0</v>
          </cell>
          <cell r="G1509">
            <v>578.92999999999995</v>
          </cell>
        </row>
        <row r="1510">
          <cell r="A1510" t="str">
            <v>26.03.300</v>
          </cell>
          <cell r="C1510" t="str">
            <v>Vidro laminado temperado neutro verde de 12 mm</v>
          </cell>
          <cell r="D1510" t="str">
            <v>m²</v>
          </cell>
          <cell r="E1510">
            <v>749.4</v>
          </cell>
          <cell r="F1510">
            <v>0</v>
          </cell>
          <cell r="G1510">
            <v>749.4</v>
          </cell>
        </row>
        <row r="1511">
          <cell r="A1511" t="str">
            <v>26.04</v>
          </cell>
          <cell r="B1511" t="str">
            <v>Espelhos</v>
          </cell>
        </row>
        <row r="1512">
          <cell r="A1512" t="str">
            <v>26.04.010</v>
          </cell>
          <cell r="C1512" t="str">
            <v>Espelho em vidro cristal liso, espessura de 4 mm, colocado sobre a parede</v>
          </cell>
          <cell r="D1512" t="str">
            <v>m²</v>
          </cell>
          <cell r="E1512">
            <v>286</v>
          </cell>
          <cell r="F1512">
            <v>0</v>
          </cell>
          <cell r="G1512">
            <v>286</v>
          </cell>
        </row>
        <row r="1513">
          <cell r="A1513" t="str">
            <v>26.04.030</v>
          </cell>
          <cell r="C1513" t="str">
            <v>Espelho comum de 3 mm com moldura em alumínio</v>
          </cell>
          <cell r="D1513" t="str">
            <v>m²</v>
          </cell>
          <cell r="E1513">
            <v>415.56</v>
          </cell>
          <cell r="F1513">
            <v>16.47</v>
          </cell>
          <cell r="G1513">
            <v>432.03</v>
          </cell>
        </row>
        <row r="1514">
          <cell r="A1514" t="str">
            <v>26.20</v>
          </cell>
          <cell r="B1514" t="str">
            <v>Reparos, conservações e complementos - GRUPO 26</v>
          </cell>
        </row>
        <row r="1515">
          <cell r="A1515" t="str">
            <v>26.20.010</v>
          </cell>
          <cell r="C1515" t="str">
            <v>Massa para vidro</v>
          </cell>
          <cell r="D1515" t="str">
            <v>m</v>
          </cell>
          <cell r="E1515">
            <v>0.94</v>
          </cell>
          <cell r="F1515">
            <v>3.25</v>
          </cell>
          <cell r="G1515">
            <v>4.1900000000000004</v>
          </cell>
        </row>
        <row r="1516">
          <cell r="A1516" t="str">
            <v>26.20.020</v>
          </cell>
          <cell r="C1516" t="str">
            <v>Recolocação de vidro inclusive emassamento ou recolocação de baguetes</v>
          </cell>
          <cell r="D1516" t="str">
            <v>m²</v>
          </cell>
          <cell r="E1516">
            <v>4.68</v>
          </cell>
          <cell r="F1516">
            <v>43.3</v>
          </cell>
          <cell r="G1516">
            <v>47.98</v>
          </cell>
        </row>
        <row r="1517">
          <cell r="A1517" t="str">
            <v>27</v>
          </cell>
          <cell r="B1517" t="str">
            <v>ESQUADRIA E ELEMENTO EM MATERIAL ESPECIAL</v>
          </cell>
        </row>
        <row r="1518">
          <cell r="A1518" t="str">
            <v>27.02</v>
          </cell>
          <cell r="B1518" t="str">
            <v>Policarbonato</v>
          </cell>
        </row>
        <row r="1519">
          <cell r="A1519" t="str">
            <v>27.02.001</v>
          </cell>
          <cell r="C1519" t="str">
            <v>Chapa em policarbonato compacta, fumê, espessura de 6mm</v>
          </cell>
          <cell r="D1519" t="str">
            <v>m²</v>
          </cell>
          <cell r="E1519">
            <v>488.05</v>
          </cell>
          <cell r="F1519">
            <v>76.02</v>
          </cell>
          <cell r="G1519">
            <v>564.07000000000005</v>
          </cell>
        </row>
        <row r="1520">
          <cell r="A1520" t="str">
            <v>27.02.011</v>
          </cell>
          <cell r="C1520" t="str">
            <v>Chapa em policarbonato compacta, cristal, espessura de 6 mm</v>
          </cell>
          <cell r="D1520" t="str">
            <v>m²</v>
          </cell>
          <cell r="E1520">
            <v>287.62</v>
          </cell>
          <cell r="F1520">
            <v>76.02</v>
          </cell>
          <cell r="G1520">
            <v>363.64</v>
          </cell>
        </row>
        <row r="1521">
          <cell r="A1521" t="str">
            <v>27.02.041</v>
          </cell>
          <cell r="C1521" t="str">
            <v>Chapa em policarbonato compacta, cristal, espessura de 10 mm</v>
          </cell>
          <cell r="D1521" t="str">
            <v>m²</v>
          </cell>
          <cell r="E1521">
            <v>504.89</v>
          </cell>
          <cell r="F1521">
            <v>76.02</v>
          </cell>
          <cell r="G1521">
            <v>580.91</v>
          </cell>
        </row>
        <row r="1522">
          <cell r="A1522" t="str">
            <v>27.02.050</v>
          </cell>
          <cell r="C1522" t="str">
            <v>Chapa de policarbonato alveolar de 6 mm</v>
          </cell>
          <cell r="D1522" t="str">
            <v>m²</v>
          </cell>
          <cell r="E1522">
            <v>62.84</v>
          </cell>
          <cell r="F1522">
            <v>76.02</v>
          </cell>
          <cell r="G1522">
            <v>138.86000000000001</v>
          </cell>
        </row>
        <row r="1523">
          <cell r="A1523" t="str">
            <v>27.03</v>
          </cell>
          <cell r="B1523" t="str">
            <v>Chapa de fibra de vidro</v>
          </cell>
        </row>
        <row r="1524">
          <cell r="A1524" t="str">
            <v>27.03.030</v>
          </cell>
          <cell r="C1524" t="str">
            <v>Placa de poliéster reforçada com fibra de vidro de 3 mm</v>
          </cell>
          <cell r="D1524" t="str">
            <v>m²</v>
          </cell>
          <cell r="E1524">
            <v>109.82</v>
          </cell>
          <cell r="F1524">
            <v>43.3</v>
          </cell>
          <cell r="G1524">
            <v>153.12</v>
          </cell>
        </row>
        <row r="1525">
          <cell r="A1525" t="str">
            <v>27.04</v>
          </cell>
          <cell r="B1525" t="str">
            <v>PVC / VINIL</v>
          </cell>
        </row>
        <row r="1526">
          <cell r="A1526" t="str">
            <v>27.04.030</v>
          </cell>
          <cell r="C1526" t="str">
            <v>Caixilho de correr em PVC</v>
          </cell>
          <cell r="D1526" t="str">
            <v>m²</v>
          </cell>
          <cell r="E1526">
            <v>664.39</v>
          </cell>
          <cell r="F1526">
            <v>75.11</v>
          </cell>
          <cell r="G1526">
            <v>739.5</v>
          </cell>
        </row>
        <row r="1527">
          <cell r="A1527" t="str">
            <v>27.04.040</v>
          </cell>
          <cell r="C1527" t="str">
            <v>Corrimão, bate-maca ou protetor de parede em PVC, com amortecimento à impacto, altura de 131 mm</v>
          </cell>
          <cell r="D1527" t="str">
            <v>m</v>
          </cell>
          <cell r="E1527">
            <v>220.09</v>
          </cell>
          <cell r="F1527">
            <v>60.75</v>
          </cell>
          <cell r="G1527">
            <v>280.83999999999997</v>
          </cell>
        </row>
        <row r="1528">
          <cell r="A1528" t="str">
            <v>27.04.050</v>
          </cell>
          <cell r="C1528" t="str">
            <v>Protetor de parede ou bate-maca em PVC flexível, com amortecimento à impacto, altura de 150 mm</v>
          </cell>
          <cell r="D1528" t="str">
            <v>m</v>
          </cell>
          <cell r="E1528">
            <v>28.38</v>
          </cell>
          <cell r="F1528">
            <v>19.75</v>
          </cell>
          <cell r="G1528">
            <v>48.13</v>
          </cell>
        </row>
        <row r="1529">
          <cell r="A1529" t="str">
            <v>27.04.051</v>
          </cell>
          <cell r="C1529" t="str">
            <v>Faixa em vinil para proteção de paredes, com amortecimento à alto impacto, altura de 400 mm</v>
          </cell>
          <cell r="D1529" t="str">
            <v>m</v>
          </cell>
          <cell r="E1529">
            <v>64.22</v>
          </cell>
          <cell r="F1529">
            <v>9.0399999999999991</v>
          </cell>
          <cell r="G1529">
            <v>73.260000000000005</v>
          </cell>
        </row>
        <row r="1530">
          <cell r="A1530" t="str">
            <v>27.04.052</v>
          </cell>
          <cell r="C1530" t="str">
            <v>Cantoneira adesiva em vinil de alto impacto</v>
          </cell>
          <cell r="D1530" t="str">
            <v>m</v>
          </cell>
          <cell r="E1530">
            <v>38.56</v>
          </cell>
          <cell r="F1530">
            <v>4.95</v>
          </cell>
          <cell r="G1530">
            <v>43.51</v>
          </cell>
        </row>
        <row r="1531">
          <cell r="A1531" t="str">
            <v>27.04.060</v>
          </cell>
          <cell r="C1531" t="str">
            <v>Bate-maca ou protetor de parede curvo em PVC, com amortecimento à impacto, altura de 200 mm</v>
          </cell>
          <cell r="D1531" t="str">
            <v>m</v>
          </cell>
          <cell r="E1531">
            <v>102.77</v>
          </cell>
          <cell r="F1531">
            <v>53.84</v>
          </cell>
          <cell r="G1531">
            <v>156.61000000000001</v>
          </cell>
        </row>
        <row r="1532">
          <cell r="A1532" t="str">
            <v>27.04.070</v>
          </cell>
          <cell r="C1532" t="str">
            <v>Bate-maca ou protetor de parede em PVC, com amortecimento à impacto, altura de 200 mm</v>
          </cell>
          <cell r="D1532" t="str">
            <v>m</v>
          </cell>
          <cell r="E1532">
            <v>66.19</v>
          </cell>
          <cell r="F1532">
            <v>27.5</v>
          </cell>
          <cell r="G1532">
            <v>93.69</v>
          </cell>
        </row>
        <row r="1533">
          <cell r="A1533" t="str">
            <v>28</v>
          </cell>
          <cell r="B1533" t="str">
            <v>FERRAGEM COMPLEMENTAR PARA ESQUADRIAS</v>
          </cell>
        </row>
        <row r="1534">
          <cell r="A1534" t="str">
            <v>28.01</v>
          </cell>
          <cell r="B1534" t="str">
            <v>Ferragem para porta</v>
          </cell>
        </row>
        <row r="1535">
          <cell r="A1535" t="str">
            <v>28.01.020</v>
          </cell>
          <cell r="C1535" t="str">
            <v>Ferragem completa com maçaneta tipo alavanca, para porta externa com 1 folha</v>
          </cell>
          <cell r="D1535" t="str">
            <v>cj</v>
          </cell>
          <cell r="E1535">
            <v>166.02</v>
          </cell>
          <cell r="F1535">
            <v>49.39</v>
          </cell>
          <cell r="G1535">
            <v>215.41</v>
          </cell>
        </row>
        <row r="1536">
          <cell r="A1536" t="str">
            <v>28.01.030</v>
          </cell>
          <cell r="C1536" t="str">
            <v>Ferragem completa com maçaneta tipo alavanca, para porta externa com 2 folhas</v>
          </cell>
          <cell r="D1536" t="str">
            <v>cj</v>
          </cell>
          <cell r="E1536">
            <v>375.86</v>
          </cell>
          <cell r="F1536">
            <v>65.84</v>
          </cell>
          <cell r="G1536">
            <v>441.7</v>
          </cell>
        </row>
        <row r="1537">
          <cell r="A1537" t="str">
            <v>28.01.040</v>
          </cell>
          <cell r="C1537" t="str">
            <v>Ferragem completa com maçaneta tipo alavanca, para porta interna com 1 folha</v>
          </cell>
          <cell r="D1537" t="str">
            <v>cj</v>
          </cell>
          <cell r="E1537">
            <v>125.27</v>
          </cell>
          <cell r="F1537">
            <v>49.39</v>
          </cell>
          <cell r="G1537">
            <v>174.66</v>
          </cell>
        </row>
        <row r="1538">
          <cell r="A1538" t="str">
            <v>28.01.050</v>
          </cell>
          <cell r="C1538" t="str">
            <v>Ferragem completa com maçaneta tipo alavanca, para porta interna com 2 folhas</v>
          </cell>
          <cell r="D1538" t="str">
            <v>cj</v>
          </cell>
          <cell r="E1538">
            <v>314.56</v>
          </cell>
          <cell r="F1538">
            <v>65.84</v>
          </cell>
          <cell r="G1538">
            <v>380.4</v>
          </cell>
        </row>
        <row r="1539">
          <cell r="A1539" t="str">
            <v>28.01.070</v>
          </cell>
          <cell r="C1539" t="str">
            <v>Ferragem completa para porta de box de WC tipo livre/ocupado</v>
          </cell>
          <cell r="D1539" t="str">
            <v>cj</v>
          </cell>
          <cell r="E1539">
            <v>101.79</v>
          </cell>
          <cell r="F1539">
            <v>49.39</v>
          </cell>
          <cell r="G1539">
            <v>151.18</v>
          </cell>
        </row>
        <row r="1540">
          <cell r="A1540" t="str">
            <v>28.01.080</v>
          </cell>
          <cell r="C1540" t="str">
            <v>Ferragem adicional para porta vão simples em divisória</v>
          </cell>
          <cell r="D1540" t="str">
            <v>cj</v>
          </cell>
          <cell r="E1540">
            <v>157.85</v>
          </cell>
          <cell r="F1540">
            <v>0</v>
          </cell>
          <cell r="G1540">
            <v>157.85</v>
          </cell>
        </row>
        <row r="1541">
          <cell r="A1541" t="str">
            <v>28.01.090</v>
          </cell>
          <cell r="C1541" t="str">
            <v>Ferragem adicional para porta vão duplo em divisória</v>
          </cell>
          <cell r="D1541" t="str">
            <v>cj</v>
          </cell>
          <cell r="E1541">
            <v>245.54</v>
          </cell>
          <cell r="F1541">
            <v>0</v>
          </cell>
          <cell r="G1541">
            <v>245.54</v>
          </cell>
        </row>
        <row r="1542">
          <cell r="A1542" t="str">
            <v>28.01.146</v>
          </cell>
          <cell r="C1542" t="str">
            <v>Fechadura eletromagnética para capacidade de atraque de 150 kgf</v>
          </cell>
          <cell r="D1542" t="str">
            <v>un</v>
          </cell>
          <cell r="E1542">
            <v>215.5</v>
          </cell>
          <cell r="F1542">
            <v>54.76</v>
          </cell>
          <cell r="G1542">
            <v>270.26</v>
          </cell>
        </row>
        <row r="1543">
          <cell r="A1543" t="str">
            <v>28.01.150</v>
          </cell>
          <cell r="C1543" t="str">
            <v>Fechadura elétrica de sobrepor para porta ou portão com peso até 400 kg</v>
          </cell>
          <cell r="D1543" t="str">
            <v>cj</v>
          </cell>
          <cell r="E1543">
            <v>314.51</v>
          </cell>
          <cell r="F1543">
            <v>54.76</v>
          </cell>
          <cell r="G1543">
            <v>369.27</v>
          </cell>
        </row>
        <row r="1544">
          <cell r="A1544" t="str">
            <v>28.01.160</v>
          </cell>
          <cell r="C1544" t="str">
            <v>Mola aérea para porta, com esforço acima de 50 kg até 60 kg</v>
          </cell>
          <cell r="D1544" t="str">
            <v>un</v>
          </cell>
          <cell r="E1544">
            <v>184.16</v>
          </cell>
          <cell r="F1544">
            <v>15.44</v>
          </cell>
          <cell r="G1544">
            <v>199.6</v>
          </cell>
        </row>
        <row r="1545">
          <cell r="A1545" t="str">
            <v>28.01.171</v>
          </cell>
          <cell r="C1545" t="str">
            <v>Mola aérea para porta, com esforço acima de 60 kg até 80 kg</v>
          </cell>
          <cell r="D1545" t="str">
            <v>un</v>
          </cell>
          <cell r="E1545">
            <v>198.67</v>
          </cell>
          <cell r="F1545">
            <v>15.44</v>
          </cell>
          <cell r="G1545">
            <v>214.11</v>
          </cell>
        </row>
        <row r="1546">
          <cell r="A1546" t="str">
            <v>28.01.180</v>
          </cell>
          <cell r="C1546" t="str">
            <v>Mola aérea hidráulica, para porta com largura até 1,60 m</v>
          </cell>
          <cell r="D1546" t="str">
            <v>un</v>
          </cell>
          <cell r="E1546">
            <v>2200.7600000000002</v>
          </cell>
          <cell r="F1546">
            <v>38.590000000000003</v>
          </cell>
          <cell r="G1546">
            <v>2239.35</v>
          </cell>
        </row>
        <row r="1547">
          <cell r="A1547" t="str">
            <v>28.01.210</v>
          </cell>
          <cell r="C1547" t="str">
            <v>Fechadura tipo alavanca com chave para porta corta-fogo</v>
          </cell>
          <cell r="D1547" t="str">
            <v>un</v>
          </cell>
          <cell r="E1547">
            <v>184.53</v>
          </cell>
          <cell r="F1547">
            <v>28.94</v>
          </cell>
          <cell r="G1547">
            <v>213.47</v>
          </cell>
        </row>
        <row r="1548">
          <cell r="A1548" t="str">
            <v>28.01.250</v>
          </cell>
          <cell r="C1548" t="str">
            <v>Visor tipo olho mágico</v>
          </cell>
          <cell r="D1548" t="str">
            <v>un</v>
          </cell>
          <cell r="E1548">
            <v>18.53</v>
          </cell>
          <cell r="F1548">
            <v>9.8800000000000008</v>
          </cell>
          <cell r="G1548">
            <v>28.41</v>
          </cell>
        </row>
        <row r="1549">
          <cell r="A1549" t="str">
            <v>28.01.270</v>
          </cell>
          <cell r="C1549" t="str">
            <v>Fechadura de segurança para cela tipo gorges, com clic e abertura de um lado</v>
          </cell>
          <cell r="D1549" t="str">
            <v>cj</v>
          </cell>
          <cell r="E1549">
            <v>538.08000000000004</v>
          </cell>
          <cell r="F1549">
            <v>4.74</v>
          </cell>
          <cell r="G1549">
            <v>542.82000000000005</v>
          </cell>
        </row>
        <row r="1550">
          <cell r="A1550" t="str">
            <v>28.01.280</v>
          </cell>
          <cell r="C1550" t="str">
            <v>Fechadura de segurança para cela tipo gorges, com clic e abertura de um lado, embutida em caixa</v>
          </cell>
          <cell r="D1550" t="str">
            <v>cj</v>
          </cell>
          <cell r="E1550">
            <v>810.77</v>
          </cell>
          <cell r="F1550">
            <v>4.74</v>
          </cell>
          <cell r="G1550">
            <v>815.51</v>
          </cell>
        </row>
        <row r="1551">
          <cell r="A1551" t="str">
            <v>28.01.290</v>
          </cell>
          <cell r="C1551" t="str">
            <v>Fechadura de segurança para corredor tipo gorges, com abertura de dois lados</v>
          </cell>
          <cell r="D1551" t="str">
            <v>cj</v>
          </cell>
          <cell r="E1551">
            <v>614.46</v>
          </cell>
          <cell r="F1551">
            <v>4.74</v>
          </cell>
          <cell r="G1551">
            <v>619.20000000000005</v>
          </cell>
        </row>
        <row r="1552">
          <cell r="A1552" t="str">
            <v>28.01.330</v>
          </cell>
          <cell r="C1552" t="str">
            <v>Mola hidráulica de piso, para porta com largura até 1,10 m e peso até 120 kg</v>
          </cell>
          <cell r="D1552" t="str">
            <v>un</v>
          </cell>
          <cell r="E1552">
            <v>660</v>
          </cell>
          <cell r="F1552">
            <v>38.590000000000003</v>
          </cell>
          <cell r="G1552">
            <v>698.59</v>
          </cell>
        </row>
        <row r="1553">
          <cell r="A1553" t="str">
            <v>28.01.400</v>
          </cell>
          <cell r="C1553" t="str">
            <v>Ferrolho de segurança de 1,20 m, para adaptação em portas de celas, embutido em caixa</v>
          </cell>
          <cell r="D1553" t="str">
            <v>un</v>
          </cell>
          <cell r="E1553">
            <v>641.39</v>
          </cell>
          <cell r="F1553">
            <v>77.180000000000007</v>
          </cell>
          <cell r="G1553">
            <v>718.57</v>
          </cell>
        </row>
        <row r="1554">
          <cell r="A1554" t="str">
            <v>28.01.550</v>
          </cell>
          <cell r="C1554" t="str">
            <v>Fechadura com maçaneta tipo alavanca em aço inoxidável, para porta externa</v>
          </cell>
          <cell r="D1554" t="str">
            <v>un</v>
          </cell>
          <cell r="E1554">
            <v>220.97</v>
          </cell>
          <cell r="F1554">
            <v>49.39</v>
          </cell>
          <cell r="G1554">
            <v>270.36</v>
          </cell>
        </row>
        <row r="1555">
          <cell r="A1555" t="str">
            <v>28.05</v>
          </cell>
          <cell r="B1555" t="str">
            <v>Cadeado</v>
          </cell>
        </row>
        <row r="1556">
          <cell r="A1556" t="str">
            <v>28.05.020</v>
          </cell>
          <cell r="C1556" t="str">
            <v>Cadeado de latão com cilindro - trava dupla - 25/27mm</v>
          </cell>
          <cell r="D1556" t="str">
            <v>un</v>
          </cell>
          <cell r="E1556">
            <v>14.33</v>
          </cell>
          <cell r="F1556">
            <v>0</v>
          </cell>
          <cell r="G1556">
            <v>14.33</v>
          </cell>
        </row>
        <row r="1557">
          <cell r="A1557" t="str">
            <v>28.05.040</v>
          </cell>
          <cell r="C1557" t="str">
            <v>Cadeado de latão com cilindro - trava dupla - 35/36mm</v>
          </cell>
          <cell r="D1557" t="str">
            <v>un</v>
          </cell>
          <cell r="E1557">
            <v>20.65</v>
          </cell>
          <cell r="F1557">
            <v>0</v>
          </cell>
          <cell r="G1557">
            <v>20.65</v>
          </cell>
        </row>
        <row r="1558">
          <cell r="A1558" t="str">
            <v>28.05.060</v>
          </cell>
          <cell r="C1558" t="str">
            <v>Cadeado de latão com cilindro - trava dupla - 50mm</v>
          </cell>
          <cell r="D1558" t="str">
            <v>un</v>
          </cell>
          <cell r="E1558">
            <v>33.090000000000003</v>
          </cell>
          <cell r="F1558">
            <v>0</v>
          </cell>
          <cell r="G1558">
            <v>33.090000000000003</v>
          </cell>
        </row>
        <row r="1559">
          <cell r="A1559" t="str">
            <v>28.05.070</v>
          </cell>
          <cell r="C1559" t="str">
            <v>Cadeado de latão com cilindro de alta segurança, com 16 pinos e tetra-chave - 70mm</v>
          </cell>
          <cell r="D1559" t="str">
            <v>un</v>
          </cell>
          <cell r="E1559">
            <v>111.89</v>
          </cell>
          <cell r="F1559">
            <v>0</v>
          </cell>
          <cell r="G1559">
            <v>111.89</v>
          </cell>
        </row>
        <row r="1560">
          <cell r="A1560" t="str">
            <v>28.05.080</v>
          </cell>
          <cell r="C1560" t="str">
            <v>Cadeado de latão com cilindro - trava dupla - 60mm</v>
          </cell>
          <cell r="D1560" t="str">
            <v>un</v>
          </cell>
          <cell r="E1560">
            <v>52.77</v>
          </cell>
          <cell r="F1560">
            <v>0</v>
          </cell>
          <cell r="G1560">
            <v>52.77</v>
          </cell>
        </row>
        <row r="1561">
          <cell r="A1561" t="str">
            <v>28.20</v>
          </cell>
          <cell r="B1561" t="str">
            <v>Reparos, conservações e complementos - GRUPO 28</v>
          </cell>
        </row>
        <row r="1562">
          <cell r="A1562" t="str">
            <v>28.20.020</v>
          </cell>
          <cell r="C1562" t="str">
            <v>Recolocação de fechaduras de embutir</v>
          </cell>
          <cell r="D1562" t="str">
            <v>un</v>
          </cell>
          <cell r="E1562">
            <v>0</v>
          </cell>
          <cell r="F1562">
            <v>49.39</v>
          </cell>
          <cell r="G1562">
            <v>49.39</v>
          </cell>
        </row>
        <row r="1563">
          <cell r="A1563" t="str">
            <v>28.20.030</v>
          </cell>
          <cell r="C1563" t="str">
            <v>Barra antipânico de sobrepor para porta de 1 folha</v>
          </cell>
          <cell r="D1563" t="str">
            <v>un</v>
          </cell>
          <cell r="E1563">
            <v>607.08000000000004</v>
          </cell>
          <cell r="F1563">
            <v>38.590000000000003</v>
          </cell>
          <cell r="G1563">
            <v>645.66999999999996</v>
          </cell>
        </row>
        <row r="1564">
          <cell r="A1564" t="str">
            <v>28.20.040</v>
          </cell>
          <cell r="C1564" t="str">
            <v>Recolocação de fechaduras e fechos de sobrepor</v>
          </cell>
          <cell r="D1564" t="str">
            <v>un</v>
          </cell>
          <cell r="E1564">
            <v>0</v>
          </cell>
          <cell r="F1564">
            <v>42.47</v>
          </cell>
          <cell r="G1564">
            <v>42.47</v>
          </cell>
        </row>
        <row r="1565">
          <cell r="A1565" t="str">
            <v>28.20.050</v>
          </cell>
          <cell r="C1565" t="str">
            <v>Barra antipânico de sobrepor e maçaneta livre para porta de 1 folha</v>
          </cell>
          <cell r="D1565" t="str">
            <v>cj</v>
          </cell>
          <cell r="E1565">
            <v>968.89</v>
          </cell>
          <cell r="F1565">
            <v>50.17</v>
          </cell>
          <cell r="G1565">
            <v>1019.06</v>
          </cell>
        </row>
        <row r="1566">
          <cell r="A1566" t="str">
            <v>28.20.060</v>
          </cell>
          <cell r="C1566" t="str">
            <v>Recolocação de dobradiças</v>
          </cell>
          <cell r="D1566" t="str">
            <v>un</v>
          </cell>
          <cell r="E1566">
            <v>0</v>
          </cell>
          <cell r="F1566">
            <v>5.59</v>
          </cell>
          <cell r="G1566">
            <v>5.59</v>
          </cell>
        </row>
        <row r="1567">
          <cell r="A1567" t="str">
            <v>28.20.070</v>
          </cell>
          <cell r="C1567" t="str">
            <v>Ferragem para portão de tapume</v>
          </cell>
          <cell r="D1567" t="str">
            <v>cj</v>
          </cell>
          <cell r="E1567">
            <v>233.27</v>
          </cell>
          <cell r="F1567">
            <v>98.76</v>
          </cell>
          <cell r="G1567">
            <v>332.03</v>
          </cell>
        </row>
        <row r="1568">
          <cell r="A1568" t="str">
            <v>28.20.090</v>
          </cell>
          <cell r="C1568" t="str">
            <v>Dobradiça tipo gonzo, diâmetro de 1 1/2´ com abas de 2´ x 3/8´</v>
          </cell>
          <cell r="D1568" t="str">
            <v>un</v>
          </cell>
          <cell r="E1568">
            <v>68.55</v>
          </cell>
          <cell r="F1568">
            <v>18.7</v>
          </cell>
          <cell r="G1568">
            <v>87.25</v>
          </cell>
        </row>
        <row r="1569">
          <cell r="A1569" t="str">
            <v>28.20.170</v>
          </cell>
          <cell r="C1569" t="str">
            <v>Brete para instalação superior em porta chapa/grade de segurança</v>
          </cell>
          <cell r="D1569" t="str">
            <v>cj</v>
          </cell>
          <cell r="E1569">
            <v>2095.63</v>
          </cell>
          <cell r="F1569">
            <v>115.77</v>
          </cell>
          <cell r="G1569">
            <v>2211.4</v>
          </cell>
        </row>
        <row r="1570">
          <cell r="A1570" t="str">
            <v>28.20.210</v>
          </cell>
          <cell r="C1570" t="str">
            <v>Ferrolho de segurança para adaptação em portas de celas</v>
          </cell>
          <cell r="D1570" t="str">
            <v>un</v>
          </cell>
          <cell r="E1570">
            <v>196.96</v>
          </cell>
          <cell r="F1570">
            <v>38.590000000000003</v>
          </cell>
          <cell r="G1570">
            <v>235.55</v>
          </cell>
        </row>
        <row r="1571">
          <cell r="A1571" t="str">
            <v>28.20.211</v>
          </cell>
          <cell r="C1571" t="str">
            <v>Maçaneta tipo alavanca, acionamento com chave, para porta corta-fogo</v>
          </cell>
          <cell r="D1571" t="str">
            <v>un</v>
          </cell>
          <cell r="E1571">
            <v>227.4</v>
          </cell>
          <cell r="F1571">
            <v>28.94</v>
          </cell>
          <cell r="G1571">
            <v>256.33999999999997</v>
          </cell>
        </row>
        <row r="1572">
          <cell r="A1572" t="str">
            <v>28.20.220</v>
          </cell>
          <cell r="C1572" t="str">
            <v>Dobradiça inferior para porta de vidro temperado</v>
          </cell>
          <cell r="D1572" t="str">
            <v>un</v>
          </cell>
          <cell r="E1572">
            <v>73.08</v>
          </cell>
          <cell r="F1572">
            <v>6.56</v>
          </cell>
          <cell r="G1572">
            <v>79.64</v>
          </cell>
        </row>
        <row r="1573">
          <cell r="A1573" t="str">
            <v>28.20.230</v>
          </cell>
          <cell r="C1573" t="str">
            <v>Dobradiça superior para porta de vidro temperado</v>
          </cell>
          <cell r="D1573" t="str">
            <v>un</v>
          </cell>
          <cell r="E1573">
            <v>76.2</v>
          </cell>
          <cell r="F1573">
            <v>6.56</v>
          </cell>
          <cell r="G1573">
            <v>82.76</v>
          </cell>
        </row>
        <row r="1574">
          <cell r="A1574" t="str">
            <v>28.20.360</v>
          </cell>
          <cell r="C1574" t="str">
            <v>Suporte duplo para vidro temperado fixado em alvenaria</v>
          </cell>
          <cell r="D1574" t="str">
            <v>un</v>
          </cell>
          <cell r="E1574">
            <v>131.88999999999999</v>
          </cell>
          <cell r="F1574">
            <v>6.56</v>
          </cell>
          <cell r="G1574">
            <v>138.44999999999999</v>
          </cell>
        </row>
        <row r="1575">
          <cell r="A1575" t="str">
            <v>28.20.411</v>
          </cell>
          <cell r="C1575" t="str">
            <v>Dobradiça em aço cromado de 3 1/2", para porta de até 21 kg</v>
          </cell>
          <cell r="D1575" t="str">
            <v>cj</v>
          </cell>
          <cell r="E1575">
            <v>17.78</v>
          </cell>
          <cell r="F1575">
            <v>5.59</v>
          </cell>
          <cell r="G1575">
            <v>23.37</v>
          </cell>
        </row>
        <row r="1576">
          <cell r="A1576" t="str">
            <v>28.20.412</v>
          </cell>
          <cell r="C1576" t="str">
            <v>Dobradiça em aço inoxidável de 3" x 2 1/2", para porta de até 25 kg</v>
          </cell>
          <cell r="D1576" t="str">
            <v>un</v>
          </cell>
          <cell r="E1576">
            <v>22.96</v>
          </cell>
          <cell r="F1576">
            <v>5.59</v>
          </cell>
          <cell r="G1576">
            <v>28.55</v>
          </cell>
        </row>
        <row r="1577">
          <cell r="A1577" t="str">
            <v>28.20.413</v>
          </cell>
          <cell r="C1577" t="str">
            <v>Dobradiça em latão cromado reforçada de 3 1/2" x 3", para porta de até 35 kg</v>
          </cell>
          <cell r="D1577" t="str">
            <v>un</v>
          </cell>
          <cell r="E1577">
            <v>29.22</v>
          </cell>
          <cell r="F1577">
            <v>5.59</v>
          </cell>
          <cell r="G1577">
            <v>34.81</v>
          </cell>
        </row>
        <row r="1578">
          <cell r="A1578" t="str">
            <v>28.20.430</v>
          </cell>
          <cell r="C1578" t="str">
            <v>Dobradiça em latão cromado, com mola tipo vai e vem, de 3"</v>
          </cell>
          <cell r="D1578" t="str">
            <v>cj</v>
          </cell>
          <cell r="E1578">
            <v>118.8</v>
          </cell>
          <cell r="F1578">
            <v>11.86</v>
          </cell>
          <cell r="G1578">
            <v>130.66</v>
          </cell>
        </row>
        <row r="1579">
          <cell r="A1579" t="str">
            <v>28.20.510</v>
          </cell>
          <cell r="C1579" t="str">
            <v>Pivô superior lateral para porta em vidro temperado</v>
          </cell>
          <cell r="D1579" t="str">
            <v>un</v>
          </cell>
          <cell r="E1579">
            <v>25.96</v>
          </cell>
          <cell r="F1579">
            <v>6.56</v>
          </cell>
          <cell r="G1579">
            <v>32.520000000000003</v>
          </cell>
        </row>
        <row r="1580">
          <cell r="A1580" t="str">
            <v>28.20.550</v>
          </cell>
          <cell r="C1580" t="str">
            <v>Mancal inferior com rolamento para porta em vidro temperado</v>
          </cell>
          <cell r="D1580" t="str">
            <v>un</v>
          </cell>
          <cell r="E1580">
            <v>82.6</v>
          </cell>
          <cell r="F1580">
            <v>6.56</v>
          </cell>
          <cell r="G1580">
            <v>89.16</v>
          </cell>
        </row>
        <row r="1581">
          <cell r="A1581" t="str">
            <v>28.20.590</v>
          </cell>
          <cell r="C1581" t="str">
            <v>Contra fechadura de centro para porta em vidro temperado</v>
          </cell>
          <cell r="D1581" t="str">
            <v>un</v>
          </cell>
          <cell r="E1581">
            <v>87.4</v>
          </cell>
          <cell r="F1581">
            <v>4.74</v>
          </cell>
          <cell r="G1581">
            <v>92.14</v>
          </cell>
        </row>
        <row r="1582">
          <cell r="A1582" t="str">
            <v>28.20.600</v>
          </cell>
          <cell r="C1582" t="str">
            <v>Fechadura de centro com cilindro para porta em vidro temperado</v>
          </cell>
          <cell r="D1582" t="str">
            <v>un</v>
          </cell>
          <cell r="E1582">
            <v>118.02</v>
          </cell>
          <cell r="F1582">
            <v>6.56</v>
          </cell>
          <cell r="G1582">
            <v>124.58</v>
          </cell>
        </row>
        <row r="1583">
          <cell r="A1583" t="str">
            <v>28.20.650</v>
          </cell>
          <cell r="C1583" t="str">
            <v>Puxador duplo em aço inoxidável, para porta de madeira, alumínio ou vidro, de 350 mm</v>
          </cell>
          <cell r="D1583" t="str">
            <v>un</v>
          </cell>
          <cell r="E1583">
            <v>696.84</v>
          </cell>
          <cell r="F1583">
            <v>57.9</v>
          </cell>
          <cell r="G1583">
            <v>754.74</v>
          </cell>
        </row>
        <row r="1584">
          <cell r="A1584" t="str">
            <v>28.20.750</v>
          </cell>
          <cell r="C1584" t="str">
            <v>Capa de proteção para fechadura / ferrolho</v>
          </cell>
          <cell r="D1584" t="str">
            <v>un</v>
          </cell>
          <cell r="E1584">
            <v>12.01</v>
          </cell>
          <cell r="F1584">
            <v>37.409999999999997</v>
          </cell>
          <cell r="G1584">
            <v>49.42</v>
          </cell>
        </row>
        <row r="1585">
          <cell r="A1585" t="str">
            <v>28.20.760</v>
          </cell>
          <cell r="C1585" t="str">
            <v>Espelho para trinco de piso para porta em vidro temperado</v>
          </cell>
          <cell r="D1585" t="str">
            <v>un</v>
          </cell>
          <cell r="E1585">
            <v>17.329999999999998</v>
          </cell>
          <cell r="F1585">
            <v>6.56</v>
          </cell>
          <cell r="G1585">
            <v>23.89</v>
          </cell>
        </row>
        <row r="1586">
          <cell r="A1586" t="str">
            <v>28.20.770</v>
          </cell>
          <cell r="C1586" t="str">
            <v>Trinco de piso para porta em vidro temperado</v>
          </cell>
          <cell r="D1586" t="str">
            <v>un</v>
          </cell>
          <cell r="E1586">
            <v>103.2</v>
          </cell>
          <cell r="F1586">
            <v>6.56</v>
          </cell>
          <cell r="G1586">
            <v>109.76</v>
          </cell>
        </row>
        <row r="1587">
          <cell r="A1587" t="str">
            <v>28.20.800</v>
          </cell>
          <cell r="C1587" t="str">
            <v>Equipamento automatizador de portas deslizantes para folha dupla</v>
          </cell>
          <cell r="D1587" t="str">
            <v>un</v>
          </cell>
          <cell r="E1587">
            <v>11017.53</v>
          </cell>
          <cell r="F1587">
            <v>0</v>
          </cell>
          <cell r="G1587">
            <v>11017.53</v>
          </cell>
        </row>
        <row r="1588">
          <cell r="A1588" t="str">
            <v>28.20.810</v>
          </cell>
          <cell r="C1588" t="str">
            <v>Equipamento automatizador telescópico unilateral de portas deslizantes para folha dupla</v>
          </cell>
          <cell r="D1588" t="str">
            <v>un</v>
          </cell>
          <cell r="E1588">
            <v>13784.27</v>
          </cell>
          <cell r="F1588">
            <v>0</v>
          </cell>
          <cell r="G1588">
            <v>13784.27</v>
          </cell>
        </row>
        <row r="1589">
          <cell r="A1589" t="str">
            <v>28.20.820</v>
          </cell>
          <cell r="C1589" t="str">
            <v>Barra antipânico de sobrepor com maçaneta e chave, para porta em vidro de 1 folha</v>
          </cell>
          <cell r="D1589" t="str">
            <v>cj</v>
          </cell>
          <cell r="E1589">
            <v>772.83</v>
          </cell>
          <cell r="F1589">
            <v>73</v>
          </cell>
          <cell r="G1589">
            <v>845.83</v>
          </cell>
        </row>
        <row r="1590">
          <cell r="A1590" t="str">
            <v>28.20.830</v>
          </cell>
          <cell r="C1590" t="str">
            <v>Barra antipânico de sobrepor com maçaneta e chave, para porta dupla em vidro</v>
          </cell>
          <cell r="D1590" t="str">
            <v>cj</v>
          </cell>
          <cell r="E1590">
            <v>1525.66</v>
          </cell>
          <cell r="F1590">
            <v>146</v>
          </cell>
          <cell r="G1590">
            <v>1671.66</v>
          </cell>
        </row>
        <row r="1591">
          <cell r="A1591" t="str">
            <v>28.20.840</v>
          </cell>
          <cell r="C1591" t="str">
            <v>Barra antipânico para porta dupla com travamentos horizontal e vertical completa, com maçaneta tipo alavanca e chave, para vãos de 1,40 a 1,60 m</v>
          </cell>
          <cell r="D1591" t="str">
            <v>cj</v>
          </cell>
          <cell r="E1591">
            <v>1280.29</v>
          </cell>
          <cell r="F1591">
            <v>154.36000000000001</v>
          </cell>
          <cell r="G1591">
            <v>1434.65</v>
          </cell>
        </row>
        <row r="1592">
          <cell r="A1592" t="str">
            <v>28.20.850</v>
          </cell>
          <cell r="C1592" t="str">
            <v>Barra antipânico para porta dupla com travamentos horizontal e vertical completa, com maçaneta tipo alavanca e chave, para vãos de 1,70 a 2,60 m</v>
          </cell>
          <cell r="D1592" t="str">
            <v>cj</v>
          </cell>
          <cell r="E1592">
            <v>1316.03</v>
          </cell>
          <cell r="F1592">
            <v>154.36000000000001</v>
          </cell>
          <cell r="G1592">
            <v>1470.39</v>
          </cell>
        </row>
        <row r="1593">
          <cell r="A1593" t="str">
            <v>28.21</v>
          </cell>
          <cell r="B1593" t="str">
            <v>Ferragem para vidro</v>
          </cell>
        </row>
        <row r="1594">
          <cell r="A1594" t="str">
            <v>28.21.010</v>
          </cell>
          <cell r="C1594" t="str">
            <v>Dobradiça inferior em zamac, para porta de vidro temperado</v>
          </cell>
          <cell r="D1594" t="str">
            <v>un</v>
          </cell>
          <cell r="E1594">
            <v>42.87</v>
          </cell>
          <cell r="F1594">
            <v>6.56</v>
          </cell>
          <cell r="G1594">
            <v>49.43</v>
          </cell>
        </row>
        <row r="1595">
          <cell r="A1595" t="str">
            <v>28.21.020</v>
          </cell>
          <cell r="C1595" t="str">
            <v>Dobradiça superior em zamac, para porta de vidro temperado</v>
          </cell>
          <cell r="D1595" t="str">
            <v>un</v>
          </cell>
          <cell r="E1595">
            <v>31.29</v>
          </cell>
          <cell r="F1595">
            <v>6.56</v>
          </cell>
          <cell r="G1595">
            <v>37.85</v>
          </cell>
        </row>
        <row r="1596">
          <cell r="A1596" t="str">
            <v>28.21.030</v>
          </cell>
          <cell r="C1596" t="str">
            <v>Suporte simples de canto em zamac, para vidro temperado</v>
          </cell>
          <cell r="D1596" t="str">
            <v>un</v>
          </cell>
          <cell r="E1596">
            <v>12.87</v>
          </cell>
          <cell r="F1596">
            <v>6.56</v>
          </cell>
          <cell r="G1596">
            <v>19.43</v>
          </cell>
        </row>
        <row r="1597">
          <cell r="A1597" t="str">
            <v>28.21.040</v>
          </cell>
          <cell r="C1597" t="str">
            <v>Suporte duplo em zamac para vidro temperado fixado em alvenaria</v>
          </cell>
          <cell r="D1597" t="str">
            <v>un</v>
          </cell>
          <cell r="E1597">
            <v>13.5</v>
          </cell>
          <cell r="F1597">
            <v>6.56</v>
          </cell>
          <cell r="G1597">
            <v>20.059999999999999</v>
          </cell>
        </row>
        <row r="1598">
          <cell r="A1598" t="str">
            <v>28.21.050</v>
          </cell>
          <cell r="C1598" t="str">
            <v>Suporte quádruplo em zamac para vidro temperado</v>
          </cell>
          <cell r="D1598" t="str">
            <v>un</v>
          </cell>
          <cell r="E1598">
            <v>49.27</v>
          </cell>
          <cell r="F1598">
            <v>6.56</v>
          </cell>
          <cell r="G1598">
            <v>55.83</v>
          </cell>
        </row>
        <row r="1599">
          <cell r="A1599" t="str">
            <v>28.21.060</v>
          </cell>
          <cell r="C1599" t="str">
            <v>Pivô superior lateral em zamac, para porta em vidro temperado</v>
          </cell>
          <cell r="D1599" t="str">
            <v>un</v>
          </cell>
          <cell r="E1599">
            <v>3.63</v>
          </cell>
          <cell r="F1599">
            <v>6.56</v>
          </cell>
          <cell r="G1599">
            <v>10.19</v>
          </cell>
        </row>
        <row r="1600">
          <cell r="A1600" t="str">
            <v>28.21.070</v>
          </cell>
          <cell r="C1600" t="str">
            <v>Mancal inferior com rolamento em zamac, para porta em vidro temperado</v>
          </cell>
          <cell r="D1600" t="str">
            <v>un</v>
          </cell>
          <cell r="E1600">
            <v>11.38</v>
          </cell>
          <cell r="F1600">
            <v>6.56</v>
          </cell>
          <cell r="G1600">
            <v>17.940000000000001</v>
          </cell>
        </row>
        <row r="1601">
          <cell r="A1601" t="str">
            <v>28.21.080</v>
          </cell>
          <cell r="C1601" t="str">
            <v>Contra fechadura de centro em zamac, para porta em vidro temperado</v>
          </cell>
          <cell r="D1601" t="str">
            <v>un</v>
          </cell>
          <cell r="E1601">
            <v>26.93</v>
          </cell>
          <cell r="F1601">
            <v>4.74</v>
          </cell>
          <cell r="G1601">
            <v>31.67</v>
          </cell>
        </row>
        <row r="1602">
          <cell r="A1602" t="str">
            <v>28.21.090</v>
          </cell>
          <cell r="C1602" t="str">
            <v>Suporte duplo ou central sem núcleo em zamac, para vidro temperado</v>
          </cell>
          <cell r="D1602" t="str">
            <v>un</v>
          </cell>
          <cell r="E1602">
            <v>33.79</v>
          </cell>
          <cell r="F1602">
            <v>6.56</v>
          </cell>
          <cell r="G1602">
            <v>40.35</v>
          </cell>
        </row>
        <row r="1603">
          <cell r="A1603" t="str">
            <v>28.21.100</v>
          </cell>
          <cell r="C1603" t="str">
            <v>Trinco de piso em zamac, para vidro temperado</v>
          </cell>
          <cell r="D1603" t="str">
            <v>un</v>
          </cell>
          <cell r="E1603">
            <v>21.81</v>
          </cell>
          <cell r="F1603">
            <v>6.56</v>
          </cell>
          <cell r="G1603">
            <v>28.37</v>
          </cell>
        </row>
        <row r="1604">
          <cell r="A1604" t="str">
            <v>28.21.110</v>
          </cell>
          <cell r="C1604" t="str">
            <v>Espelho para trinco de piso em zamac, para porta em vidro temperado</v>
          </cell>
          <cell r="D1604" t="str">
            <v>un</v>
          </cell>
          <cell r="E1604">
            <v>2.5299999999999998</v>
          </cell>
          <cell r="F1604">
            <v>6.56</v>
          </cell>
          <cell r="G1604">
            <v>9.09</v>
          </cell>
        </row>
        <row r="1605">
          <cell r="A1605" t="str">
            <v>29</v>
          </cell>
          <cell r="B1605" t="str">
            <v>INSERTE METÁLICO</v>
          </cell>
        </row>
        <row r="1606">
          <cell r="A1606" t="str">
            <v>29.01</v>
          </cell>
          <cell r="B1606" t="str">
            <v>Cantoneira</v>
          </cell>
        </row>
        <row r="1607">
          <cell r="A1607" t="str">
            <v>29.01.020</v>
          </cell>
          <cell r="C1607" t="str">
            <v>Cantoneira em alumínio perfil sextavado</v>
          </cell>
          <cell r="D1607" t="str">
            <v>m</v>
          </cell>
          <cell r="E1607">
            <v>5.0999999999999996</v>
          </cell>
          <cell r="F1607">
            <v>11.69</v>
          </cell>
          <cell r="G1607">
            <v>16.79</v>
          </cell>
        </row>
        <row r="1608">
          <cell r="A1608" t="str">
            <v>29.01.030</v>
          </cell>
          <cell r="C1608" t="str">
            <v>Perfil em alumínio natural</v>
          </cell>
          <cell r="D1608" t="str">
            <v>kg</v>
          </cell>
          <cell r="E1608">
            <v>18.34</v>
          </cell>
          <cell r="F1608">
            <v>52.26</v>
          </cell>
          <cell r="G1608">
            <v>70.599999999999994</v>
          </cell>
        </row>
        <row r="1609">
          <cell r="A1609" t="str">
            <v>29.01.040</v>
          </cell>
          <cell r="C1609" t="str">
            <v>Cantoneira em alumínio perfil ´Y´</v>
          </cell>
          <cell r="D1609" t="str">
            <v>m</v>
          </cell>
          <cell r="E1609">
            <v>6.26</v>
          </cell>
          <cell r="F1609">
            <v>11.69</v>
          </cell>
          <cell r="G1609">
            <v>17.95</v>
          </cell>
        </row>
        <row r="1610">
          <cell r="A1610" t="str">
            <v>29.01.210</v>
          </cell>
          <cell r="C1610" t="str">
            <v>Cantoneira em aço galvanizado</v>
          </cell>
          <cell r="D1610" t="str">
            <v>kg</v>
          </cell>
          <cell r="E1610">
            <v>7.79</v>
          </cell>
          <cell r="F1610">
            <v>11.69</v>
          </cell>
          <cell r="G1610">
            <v>19.48</v>
          </cell>
        </row>
        <row r="1611">
          <cell r="A1611" t="str">
            <v>29.01.230</v>
          </cell>
          <cell r="C1611" t="str">
            <v>Cantoneira e perfis em ferro</v>
          </cell>
          <cell r="D1611" t="str">
            <v>kg</v>
          </cell>
          <cell r="E1611">
            <v>5.1100000000000003</v>
          </cell>
          <cell r="F1611">
            <v>11.69</v>
          </cell>
          <cell r="G1611">
            <v>16.8</v>
          </cell>
        </row>
        <row r="1612">
          <cell r="A1612" t="str">
            <v>29.03</v>
          </cell>
          <cell r="B1612" t="str">
            <v>Cabos e cordoalhas</v>
          </cell>
        </row>
        <row r="1613">
          <cell r="A1613" t="str">
            <v>29.03.010</v>
          </cell>
          <cell r="C1613" t="str">
            <v>Cabo em aço galvanizado com alma de aço, diâmetro de 3/16´ (4,76 mm)</v>
          </cell>
          <cell r="D1613" t="str">
            <v>m</v>
          </cell>
          <cell r="E1613">
            <v>5.07</v>
          </cell>
          <cell r="F1613">
            <v>9.8800000000000008</v>
          </cell>
          <cell r="G1613">
            <v>14.95</v>
          </cell>
        </row>
        <row r="1614">
          <cell r="A1614" t="str">
            <v>29.03.020</v>
          </cell>
          <cell r="C1614" t="str">
            <v>Cabo em aço galvanizado com alma de aço, diâmetro de 5/16´ (7,94 mm)</v>
          </cell>
          <cell r="D1614" t="str">
            <v>m</v>
          </cell>
          <cell r="E1614">
            <v>8.42</v>
          </cell>
          <cell r="F1614">
            <v>9.8800000000000008</v>
          </cell>
          <cell r="G1614">
            <v>18.3</v>
          </cell>
        </row>
        <row r="1615">
          <cell r="A1615" t="str">
            <v>29.03.030</v>
          </cell>
          <cell r="C1615" t="str">
            <v>Cordoalha de aço galvanizado, diâmetro de 1/4´ (6,35 mm)</v>
          </cell>
          <cell r="D1615" t="str">
            <v>m</v>
          </cell>
          <cell r="E1615">
            <v>4.4800000000000004</v>
          </cell>
          <cell r="F1615">
            <v>9.8800000000000008</v>
          </cell>
          <cell r="G1615">
            <v>14.36</v>
          </cell>
        </row>
        <row r="1616">
          <cell r="A1616" t="str">
            <v>29.03.040</v>
          </cell>
          <cell r="C1616" t="str">
            <v>Cabo em aço galvanizado com alma de aço, diâmetro de 3/8´ (9,52 mm)</v>
          </cell>
          <cell r="D1616" t="str">
            <v>m</v>
          </cell>
          <cell r="E1616">
            <v>11.27</v>
          </cell>
          <cell r="F1616">
            <v>9.8800000000000008</v>
          </cell>
          <cell r="G1616">
            <v>21.15</v>
          </cell>
        </row>
        <row r="1617">
          <cell r="A1617" t="str">
            <v>29.20</v>
          </cell>
          <cell r="B1617" t="str">
            <v>Reparos, conservações e complementos - GRUPO 29</v>
          </cell>
        </row>
        <row r="1618">
          <cell r="A1618" t="str">
            <v>29.20.030</v>
          </cell>
          <cell r="C1618" t="str">
            <v>Alumínio liso para complementos e reparos</v>
          </cell>
          <cell r="D1618" t="str">
            <v>kg</v>
          </cell>
          <cell r="E1618">
            <v>30.98</v>
          </cell>
          <cell r="F1618">
            <v>12.02</v>
          </cell>
          <cell r="G1618">
            <v>43</v>
          </cell>
        </row>
        <row r="1619">
          <cell r="A1619" t="str">
            <v>30</v>
          </cell>
          <cell r="B1619" t="str">
            <v>ACESSIBILIDADE</v>
          </cell>
        </row>
        <row r="1620">
          <cell r="A1620" t="str">
            <v>30.01</v>
          </cell>
          <cell r="B1620" t="str">
            <v>Barra de apoio</v>
          </cell>
        </row>
        <row r="1621">
          <cell r="A1621" t="str">
            <v>30.01.010</v>
          </cell>
          <cell r="C1621" t="str">
            <v>Barra de apoio reta, para pessoas com mobilidade reduzida, em tubo de aço inoxidável de 1 1/2´</v>
          </cell>
          <cell r="D1621" t="str">
            <v>m</v>
          </cell>
          <cell r="E1621">
            <v>172.75</v>
          </cell>
          <cell r="F1621">
            <v>10.86</v>
          </cell>
          <cell r="G1621">
            <v>183.61</v>
          </cell>
        </row>
        <row r="1622">
          <cell r="A1622" t="str">
            <v>30.01.020</v>
          </cell>
          <cell r="C1622" t="str">
            <v>Barra de apoio reta, para pessoas com mobilidade reduzida, em tubo de aço inoxidável de 1 1/2´ x 500 mm</v>
          </cell>
          <cell r="D1622" t="str">
            <v>un</v>
          </cell>
          <cell r="E1622">
            <v>86.37</v>
          </cell>
          <cell r="F1622">
            <v>9.8800000000000008</v>
          </cell>
          <cell r="G1622">
            <v>96.25</v>
          </cell>
        </row>
        <row r="1623">
          <cell r="A1623" t="str">
            <v>30.01.030</v>
          </cell>
          <cell r="C1623" t="str">
            <v>Barra de apoio reta, para pessoas com mobilidade reduzida, em tubo de aço inoxidável de 1 1/2´ x 800 mm</v>
          </cell>
          <cell r="D1623" t="str">
            <v>un</v>
          </cell>
          <cell r="E1623">
            <v>121.16</v>
          </cell>
          <cell r="F1623">
            <v>9.8800000000000008</v>
          </cell>
          <cell r="G1623">
            <v>131.04</v>
          </cell>
        </row>
        <row r="1624">
          <cell r="A1624" t="str">
            <v>30.01.040</v>
          </cell>
          <cell r="C1624" t="str">
            <v>Barra de apoio reta, para pessoas com mobilidade reduzida, em tubo de aço inoxidável de 1 1/2´ x 900 mm</v>
          </cell>
          <cell r="D1624" t="str">
            <v>un</v>
          </cell>
          <cell r="E1624">
            <v>156.94</v>
          </cell>
          <cell r="F1624">
            <v>9.8800000000000008</v>
          </cell>
          <cell r="G1624">
            <v>166.82</v>
          </cell>
        </row>
        <row r="1625">
          <cell r="A1625" t="str">
            <v>30.01.050</v>
          </cell>
          <cell r="C1625" t="str">
            <v>Barra de apoio em ângulo de 90°, para pessoas com mobilidade reduzida, em tubo de aço inoxidável de 1 1/2´ x 800 x 800 mm</v>
          </cell>
          <cell r="D1625" t="str">
            <v>un</v>
          </cell>
          <cell r="E1625">
            <v>325.76</v>
          </cell>
          <cell r="F1625">
            <v>9.8800000000000008</v>
          </cell>
          <cell r="G1625">
            <v>335.64</v>
          </cell>
        </row>
        <row r="1626">
          <cell r="A1626" t="str">
            <v>30.01.061</v>
          </cell>
          <cell r="C1626" t="str">
            <v>Barra de apoio lateral para lavatório, para pessoas com mobilidade reduzida, em tubo de aço inoxidável de 1.1/4", comprimento 25 a 30 cm</v>
          </cell>
          <cell r="D1626" t="str">
            <v>un</v>
          </cell>
          <cell r="E1626">
            <v>185.33</v>
          </cell>
          <cell r="F1626">
            <v>9.8800000000000008</v>
          </cell>
          <cell r="G1626">
            <v>195.21</v>
          </cell>
        </row>
        <row r="1627">
          <cell r="A1627" t="str">
            <v>30.01.070</v>
          </cell>
          <cell r="C1627" t="str">
            <v>Barra de apoio reta, para pessoas com mobilidade reduzida, em tubo de alumínio, comprimento de 500 mm, acabamento com pintura epóxi</v>
          </cell>
          <cell r="D1627" t="str">
            <v>un</v>
          </cell>
          <cell r="E1627">
            <v>104.52</v>
          </cell>
          <cell r="F1627">
            <v>9.8800000000000008</v>
          </cell>
          <cell r="G1627">
            <v>114.4</v>
          </cell>
        </row>
        <row r="1628">
          <cell r="A1628" t="str">
            <v>30.01.080</v>
          </cell>
          <cell r="C1628" t="str">
            <v>Barra de apoio reta, para pessoas com mobilidade reduzida, em tubo de alumínio, comprimento de 800 mm, acabamento com pintura epóxi</v>
          </cell>
          <cell r="D1628" t="str">
            <v>un</v>
          </cell>
          <cell r="E1628">
            <v>117.31</v>
          </cell>
          <cell r="F1628">
            <v>9.8800000000000008</v>
          </cell>
          <cell r="G1628">
            <v>127.19</v>
          </cell>
        </row>
        <row r="1629">
          <cell r="A1629" t="str">
            <v>30.01.090</v>
          </cell>
          <cell r="C1629" t="str">
            <v>Barra de apoio em ângulo de 90°, para pessoas com mobilidade reduzida, em tubo de alumínio de 800 x 800 mm, acabamento com pintura epóxi</v>
          </cell>
          <cell r="D1629" t="str">
            <v>un</v>
          </cell>
          <cell r="E1629">
            <v>282.55</v>
          </cell>
          <cell r="F1629">
            <v>9.8800000000000008</v>
          </cell>
          <cell r="G1629">
            <v>292.43</v>
          </cell>
        </row>
        <row r="1630">
          <cell r="A1630" t="str">
            <v>30.01.100</v>
          </cell>
          <cell r="C1630" t="str">
            <v>Barra de apoio reta, para pessoas com mobilidade reduzida, em tubo de alumínio, comprimento de 900 mm, acabamento com pintura epóxi</v>
          </cell>
          <cell r="D1630" t="str">
            <v>un</v>
          </cell>
          <cell r="E1630">
            <v>126.25</v>
          </cell>
          <cell r="F1630">
            <v>9.8800000000000008</v>
          </cell>
          <cell r="G1630">
            <v>136.13</v>
          </cell>
        </row>
        <row r="1631">
          <cell r="A1631" t="str">
            <v>30.01.110</v>
          </cell>
          <cell r="C1631" t="str">
            <v>Barra de proteção para sifão, para pessoas com mobilidade reduzida, em tubo de alumínio, acabamento com pintura epóxi</v>
          </cell>
          <cell r="D1631" t="str">
            <v>un</v>
          </cell>
          <cell r="E1631">
            <v>210.02</v>
          </cell>
          <cell r="F1631">
            <v>9.8800000000000008</v>
          </cell>
          <cell r="G1631">
            <v>219.9</v>
          </cell>
        </row>
        <row r="1632">
          <cell r="A1632" t="str">
            <v>30.01.120</v>
          </cell>
          <cell r="C1632" t="str">
            <v>Barra de apoio reta, para pessoas com mobilidade reduzida, em tubo de aço inoxidável de 1 1/4´ x 400 mm</v>
          </cell>
          <cell r="D1632" t="str">
            <v>un</v>
          </cell>
          <cell r="E1632">
            <v>110.62</v>
          </cell>
          <cell r="F1632">
            <v>9.8800000000000008</v>
          </cell>
          <cell r="G1632">
            <v>120.5</v>
          </cell>
        </row>
        <row r="1633">
          <cell r="A1633" t="str">
            <v>30.01.130</v>
          </cell>
          <cell r="C1633" t="str">
            <v>Barra de proteção para lavatório, para pessoas com mobilidade reduzida, em tubo de alumínio acabamento com pintura epóxi</v>
          </cell>
          <cell r="D1633" t="str">
            <v>un</v>
          </cell>
          <cell r="E1633">
            <v>325.06</v>
          </cell>
          <cell r="F1633">
            <v>16.47</v>
          </cell>
          <cell r="G1633">
            <v>341.53</v>
          </cell>
        </row>
        <row r="1634">
          <cell r="A1634" t="str">
            <v>30.03</v>
          </cell>
          <cell r="B1634" t="str">
            <v>Aparelhos elétricos, hidráulicos e a gás</v>
          </cell>
        </row>
        <row r="1635">
          <cell r="A1635" t="str">
            <v>30.03.030</v>
          </cell>
          <cell r="C1635" t="str">
            <v>Bebedouro elétrico de pressão em aço inoxidável, capacidade de refrigeração de 06 l/h</v>
          </cell>
          <cell r="D1635" t="str">
            <v>un</v>
          </cell>
          <cell r="E1635">
            <v>1902.41</v>
          </cell>
          <cell r="F1635">
            <v>51.83</v>
          </cell>
          <cell r="G1635">
            <v>1954.24</v>
          </cell>
        </row>
        <row r="1636">
          <cell r="A1636" t="str">
            <v>30.03.040</v>
          </cell>
          <cell r="C1636" t="str">
            <v>Bebedouro elétrico de pressão em aço inoxidável, capacidade de refrigeração de 16,6 l/h</v>
          </cell>
          <cell r="D1636" t="str">
            <v>un</v>
          </cell>
          <cell r="E1636">
            <v>2465.15</v>
          </cell>
          <cell r="F1636">
            <v>51.83</v>
          </cell>
          <cell r="G1636">
            <v>2516.98</v>
          </cell>
        </row>
        <row r="1637">
          <cell r="A1637" t="str">
            <v>30.04</v>
          </cell>
          <cell r="B1637" t="str">
            <v>Revestimento</v>
          </cell>
        </row>
        <row r="1638">
          <cell r="A1638" t="str">
            <v>30.04.010</v>
          </cell>
          <cell r="C1638" t="str">
            <v>Revestimento em borracha sintética colorida de 5,0 mm, para sinalização tátil de alerta / direcional - assentamento argamassado</v>
          </cell>
          <cell r="D1638" t="str">
            <v>m²</v>
          </cell>
          <cell r="E1638">
            <v>157.85</v>
          </cell>
          <cell r="F1638">
            <v>18.100000000000001</v>
          </cell>
          <cell r="G1638">
            <v>175.95</v>
          </cell>
        </row>
        <row r="1639">
          <cell r="A1639" t="str">
            <v>30.04.020</v>
          </cell>
          <cell r="C1639" t="str">
            <v>Revestimento em borracha sintética colorida de 5,0 mm, para sinalização tátil de alerta / direcional - colado</v>
          </cell>
          <cell r="D1639" t="str">
            <v>m²</v>
          </cell>
          <cell r="E1639">
            <v>131.46</v>
          </cell>
          <cell r="F1639">
            <v>7.57</v>
          </cell>
          <cell r="G1639">
            <v>139.03</v>
          </cell>
        </row>
        <row r="1640">
          <cell r="A1640" t="str">
            <v>30.04.030</v>
          </cell>
          <cell r="C1640" t="str">
            <v>Piso em ladrilho hidráulico podotátil várias cores (25x25x2,5cm), assentado com argamassa mista</v>
          </cell>
          <cell r="D1640" t="str">
            <v>m²</v>
          </cell>
          <cell r="E1640">
            <v>78.52</v>
          </cell>
          <cell r="F1640">
            <v>21.24</v>
          </cell>
          <cell r="G1640">
            <v>99.76</v>
          </cell>
        </row>
        <row r="1641">
          <cell r="A1641" t="str">
            <v>30.04.040</v>
          </cell>
          <cell r="C1641" t="str">
            <v>Faixa em policarbonato para sinalização visual fotoluminescente, para degraus, comprimento de 20 cm</v>
          </cell>
          <cell r="D1641" t="str">
            <v>un</v>
          </cell>
          <cell r="E1641">
            <v>4.2</v>
          </cell>
          <cell r="F1641">
            <v>1.1499999999999999</v>
          </cell>
          <cell r="G1641">
            <v>5.35</v>
          </cell>
        </row>
        <row r="1642">
          <cell r="A1642" t="str">
            <v>30.04.060</v>
          </cell>
          <cell r="C1642" t="str">
            <v>Revestimento em chapa de aço inoxidável para proteção de portas, altura de 40 cm</v>
          </cell>
          <cell r="D1642" t="str">
            <v>m</v>
          </cell>
          <cell r="E1642">
            <v>305.36</v>
          </cell>
          <cell r="F1642">
            <v>0</v>
          </cell>
          <cell r="G1642">
            <v>305.36</v>
          </cell>
        </row>
        <row r="1643">
          <cell r="A1643" t="str">
            <v>30.04.070</v>
          </cell>
          <cell r="C1643" t="str">
            <v>Rejuntamento de piso em ladrilho hidráulico (25x25x2,5cm) com argamassa industrializada para rejunte, juntas de 2 mm</v>
          </cell>
          <cell r="D1643" t="str">
            <v>m²</v>
          </cell>
          <cell r="E1643">
            <v>3</v>
          </cell>
          <cell r="F1643">
            <v>7.49</v>
          </cell>
          <cell r="G1643">
            <v>10.49</v>
          </cell>
        </row>
        <row r="1644">
          <cell r="A1644" t="str">
            <v>30.04.090</v>
          </cell>
          <cell r="C1644" t="str">
            <v>Sinalização visual de degraus com pintura esmalte epóxi, comprimento de 20 cm</v>
          </cell>
          <cell r="D1644" t="str">
            <v>un</v>
          </cell>
          <cell r="E1644">
            <v>0.31</v>
          </cell>
          <cell r="F1644">
            <v>11.04</v>
          </cell>
          <cell r="G1644">
            <v>11.35</v>
          </cell>
        </row>
        <row r="1645">
          <cell r="A1645" t="str">
            <v>30.04.100</v>
          </cell>
          <cell r="C1645" t="str">
            <v>Piso tátil de concreto, alerta / direcional, intertravado, espessura de 6 cm, com rejunte em areia</v>
          </cell>
          <cell r="D1645" t="str">
            <v>m²</v>
          </cell>
          <cell r="E1645">
            <v>64.05</v>
          </cell>
          <cell r="F1645">
            <v>11.74</v>
          </cell>
          <cell r="G1645">
            <v>75.790000000000006</v>
          </cell>
        </row>
        <row r="1646">
          <cell r="A1646" t="str">
            <v>30.04.110</v>
          </cell>
          <cell r="C1646" t="str">
            <v>Revestimento em porcelanato antiderrapante de alerta / direcional, grupo de absorção BI-a, rejuntado</v>
          </cell>
          <cell r="D1646" t="str">
            <v>m²</v>
          </cell>
          <cell r="E1646">
            <v>336.73</v>
          </cell>
          <cell r="F1646">
            <v>29.63</v>
          </cell>
          <cell r="G1646">
            <v>366.36</v>
          </cell>
        </row>
        <row r="1647">
          <cell r="A1647" t="str">
            <v>30.06</v>
          </cell>
          <cell r="B1647" t="str">
            <v>Comunicação visual e sonora</v>
          </cell>
        </row>
        <row r="1648">
          <cell r="A1648" t="str">
            <v>30.06.010</v>
          </cell>
          <cell r="C1648" t="str">
            <v>Placa para sinalização tátil (início ou final) em braile para corrimão</v>
          </cell>
          <cell r="D1648" t="str">
            <v>un</v>
          </cell>
          <cell r="E1648">
            <v>18.45</v>
          </cell>
          <cell r="F1648">
            <v>1.1499999999999999</v>
          </cell>
          <cell r="G1648">
            <v>19.600000000000001</v>
          </cell>
        </row>
        <row r="1649">
          <cell r="A1649" t="str">
            <v>30.06.020</v>
          </cell>
          <cell r="C1649" t="str">
            <v>Placa para sinalização tátil (pavimento) em braile para corrimão</v>
          </cell>
          <cell r="D1649" t="str">
            <v>un</v>
          </cell>
          <cell r="E1649">
            <v>18.46</v>
          </cell>
          <cell r="F1649">
            <v>1.1499999999999999</v>
          </cell>
          <cell r="G1649">
            <v>19.61</v>
          </cell>
        </row>
        <row r="1650">
          <cell r="A1650" t="str">
            <v>30.06.030</v>
          </cell>
          <cell r="C1650" t="str">
            <v>Anel de borracha para sinalização tátil para corrimão, diâmetro de 4,5 cm</v>
          </cell>
          <cell r="D1650" t="str">
            <v>un</v>
          </cell>
          <cell r="E1650">
            <v>25.93</v>
          </cell>
          <cell r="F1650">
            <v>1.1499999999999999</v>
          </cell>
          <cell r="G1650">
            <v>27.08</v>
          </cell>
        </row>
        <row r="1651">
          <cell r="A1651" t="str">
            <v>30.06.050</v>
          </cell>
          <cell r="C1651" t="str">
            <v>Tinta acrílica para sinalização visual de piso, com acabamento microtexturizado e antiderrapante</v>
          </cell>
          <cell r="D1651" t="str">
            <v>m</v>
          </cell>
          <cell r="E1651">
            <v>23.55</v>
          </cell>
          <cell r="F1651">
            <v>16.739999999999998</v>
          </cell>
          <cell r="G1651">
            <v>40.29</v>
          </cell>
        </row>
        <row r="1652">
          <cell r="A1652" t="str">
            <v>30.06.061</v>
          </cell>
          <cell r="C1652" t="str">
            <v>Sistema de alarme PNE com indicador áudiovisual, para pessoas com mobilidade reduzida ou cadeirante</v>
          </cell>
          <cell r="D1652" t="str">
            <v>cj</v>
          </cell>
          <cell r="E1652">
            <v>386.67</v>
          </cell>
          <cell r="F1652">
            <v>18.260000000000002</v>
          </cell>
          <cell r="G1652">
            <v>404.93</v>
          </cell>
        </row>
        <row r="1653">
          <cell r="A1653" t="str">
            <v>30.06.064</v>
          </cell>
          <cell r="C1653" t="str">
            <v>Sistema de alarme PNE com indicador áudiovisual, sistema sem fio (Wireless), para pessoas com mobilidade reduzida ou cadeirante</v>
          </cell>
          <cell r="D1653" t="str">
            <v>cj</v>
          </cell>
          <cell r="E1653">
            <v>475.17</v>
          </cell>
          <cell r="F1653">
            <v>18.260000000000002</v>
          </cell>
          <cell r="G1653">
            <v>493.43</v>
          </cell>
        </row>
        <row r="1654">
          <cell r="A1654" t="str">
            <v>30.06.080</v>
          </cell>
          <cell r="C1654" t="str">
            <v>Placa de identificação em alumínio para WC, com desenho universal de acessibilidade</v>
          </cell>
          <cell r="D1654" t="str">
            <v>un</v>
          </cell>
          <cell r="E1654">
            <v>21.15</v>
          </cell>
          <cell r="F1654">
            <v>2.97</v>
          </cell>
          <cell r="G1654">
            <v>24.12</v>
          </cell>
        </row>
        <row r="1655">
          <cell r="A1655" t="str">
            <v>30.06.090</v>
          </cell>
          <cell r="C1655" t="str">
            <v>Placa de identificação para estacionamento, com desenho universal de acessibilidade, tipo pedestal</v>
          </cell>
          <cell r="D1655" t="str">
            <v>un</v>
          </cell>
          <cell r="E1655">
            <v>476.66</v>
          </cell>
          <cell r="F1655">
            <v>3.72</v>
          </cell>
          <cell r="G1655">
            <v>480.38</v>
          </cell>
        </row>
        <row r="1656">
          <cell r="A1656" t="str">
            <v>30.06.100</v>
          </cell>
          <cell r="C1656" t="str">
            <v>Sinalização com pictograma para vaga de estacionamento</v>
          </cell>
          <cell r="D1656" t="str">
            <v>un</v>
          </cell>
          <cell r="E1656">
            <v>163.30000000000001</v>
          </cell>
          <cell r="F1656">
            <v>58.56</v>
          </cell>
          <cell r="G1656">
            <v>221.86</v>
          </cell>
        </row>
        <row r="1657">
          <cell r="A1657" t="str">
            <v>30.06.110</v>
          </cell>
          <cell r="C1657" t="str">
            <v>Sinalização com pictograma para vaga de estacionamento, com faixas demarcatórias</v>
          </cell>
          <cell r="D1657" t="str">
            <v>un</v>
          </cell>
          <cell r="E1657">
            <v>257.22000000000003</v>
          </cell>
          <cell r="F1657">
            <v>133.84</v>
          </cell>
          <cell r="G1657">
            <v>391.06</v>
          </cell>
        </row>
        <row r="1658">
          <cell r="A1658" t="str">
            <v>30.06.124</v>
          </cell>
          <cell r="C1658" t="str">
            <v>Sinalização com pictograma autoadesivo em policarbonato para piso 80 cm x 120 cm - área de resgate</v>
          </cell>
          <cell r="D1658" t="str">
            <v>un</v>
          </cell>
          <cell r="E1658">
            <v>164.13</v>
          </cell>
          <cell r="F1658">
            <v>16.47</v>
          </cell>
          <cell r="G1658">
            <v>180.6</v>
          </cell>
        </row>
        <row r="1659">
          <cell r="A1659" t="str">
            <v>30.06.132</v>
          </cell>
          <cell r="C1659" t="str">
            <v>Placa de sinalização tátil em poliestireno com alto relevo em braile, para identificação de pavimentos</v>
          </cell>
          <cell r="D1659" t="str">
            <v>un</v>
          </cell>
          <cell r="E1659">
            <v>20.059999999999999</v>
          </cell>
          <cell r="F1659">
            <v>2.97</v>
          </cell>
          <cell r="G1659">
            <v>23.03</v>
          </cell>
        </row>
        <row r="1660">
          <cell r="A1660" t="str">
            <v>30.08</v>
          </cell>
          <cell r="B1660" t="str">
            <v>Aparelhos sanitários</v>
          </cell>
        </row>
        <row r="1661">
          <cell r="A1661" t="str">
            <v>30.08.030</v>
          </cell>
          <cell r="C1661" t="str">
            <v>Assento articulado para banho, em alumínio com pintura epóxi de 700 x 450 mm</v>
          </cell>
          <cell r="D1661" t="str">
            <v>un</v>
          </cell>
          <cell r="E1661">
            <v>657.45</v>
          </cell>
          <cell r="F1661">
            <v>3.72</v>
          </cell>
          <cell r="G1661">
            <v>661.17</v>
          </cell>
        </row>
        <row r="1662">
          <cell r="A1662" t="str">
            <v>30.08.040</v>
          </cell>
          <cell r="C1662" t="str">
            <v>Lavatório de louça para canto sem coluna para pessoas com mobilidade reduzida</v>
          </cell>
          <cell r="D1662" t="str">
            <v>un</v>
          </cell>
          <cell r="E1662">
            <v>794.25</v>
          </cell>
          <cell r="F1662">
            <v>51.83</v>
          </cell>
          <cell r="G1662">
            <v>846.08</v>
          </cell>
        </row>
        <row r="1663">
          <cell r="A1663" t="str">
            <v>30.08.050</v>
          </cell>
          <cell r="C1663" t="str">
            <v>Trocador acessível em MDF com revestimento em laminado melamínico de 180x80cm</v>
          </cell>
          <cell r="D1663" t="str">
            <v>un</v>
          </cell>
          <cell r="E1663">
            <v>1722.23</v>
          </cell>
          <cell r="F1663">
            <v>267.79000000000002</v>
          </cell>
          <cell r="G1663">
            <v>1990.02</v>
          </cell>
        </row>
        <row r="1664">
          <cell r="A1664" t="str">
            <v>30.08.060</v>
          </cell>
          <cell r="C1664" t="str">
            <v>Bacia sifonada de louça para pessoas com mobilidade reduzida - 6 litros</v>
          </cell>
          <cell r="D1664" t="str">
            <v>un</v>
          </cell>
          <cell r="E1664">
            <v>489.61</v>
          </cell>
          <cell r="F1664">
            <v>44.41</v>
          </cell>
          <cell r="G1664">
            <v>534.02</v>
          </cell>
        </row>
        <row r="1665">
          <cell r="A1665" t="str">
            <v>30.14</v>
          </cell>
          <cell r="B1665" t="str">
            <v>Elevador e plataforma</v>
          </cell>
        </row>
        <row r="1666">
          <cell r="A1666" t="str">
            <v>30.14.010</v>
          </cell>
          <cell r="C1666" t="str">
            <v>Elevador de uso restrito a pessoas com mobilidade reduzida com 02 paradas, capacidade de 225 kg - uso interno em alvenaria</v>
          </cell>
          <cell r="D1666" t="str">
            <v>cj</v>
          </cell>
          <cell r="E1666">
            <v>73999.92</v>
          </cell>
          <cell r="F1666">
            <v>0</v>
          </cell>
          <cell r="G1666">
            <v>73999.92</v>
          </cell>
        </row>
        <row r="1667">
          <cell r="A1667" t="str">
            <v>30.14.020</v>
          </cell>
          <cell r="C1667" t="str">
            <v>Elevador de uso restrito a pessoas com mobilidade reduzida com 03 paradas, capacidade de 225 kg - uso interno em alvenaria</v>
          </cell>
          <cell r="D1667" t="str">
            <v>cj</v>
          </cell>
          <cell r="E1667">
            <v>86117.52</v>
          </cell>
          <cell r="F1667">
            <v>0</v>
          </cell>
          <cell r="G1667">
            <v>86117.52</v>
          </cell>
        </row>
        <row r="1668">
          <cell r="A1668" t="str">
            <v>30.14.030</v>
          </cell>
          <cell r="C1668" t="str">
            <v>Plataforma para elevação até 2,00 m, nas dimensões de 900 x 1400 mm, capacidade de 250 kg- percurso até 1,00 m de altura</v>
          </cell>
          <cell r="D1668" t="str">
            <v>cj</v>
          </cell>
          <cell r="E1668">
            <v>34549.83</v>
          </cell>
          <cell r="F1668">
            <v>0</v>
          </cell>
          <cell r="G1668">
            <v>34549.83</v>
          </cell>
        </row>
        <row r="1669">
          <cell r="A1669" t="str">
            <v>30.14.040</v>
          </cell>
          <cell r="C1669" t="str">
            <v>Plataforma para elevação até 2,00 m, nas dimensões de 900 x 1400 mm, capacidade de 250 kg - percurso superior a 1,00 m de altura</v>
          </cell>
          <cell r="D1669" t="str">
            <v>cj</v>
          </cell>
          <cell r="E1669">
            <v>39739.129999999997</v>
          </cell>
          <cell r="F1669">
            <v>0</v>
          </cell>
          <cell r="G1669">
            <v>39739.129999999997</v>
          </cell>
        </row>
        <row r="1670">
          <cell r="A1670" t="str">
            <v>32</v>
          </cell>
          <cell r="B1670" t="str">
            <v>IMPERMEABILIZAÇÃO, PROTEÇÃO E JUNTA</v>
          </cell>
        </row>
        <row r="1671">
          <cell r="A1671" t="str">
            <v>32.06</v>
          </cell>
          <cell r="B1671" t="str">
            <v>Isolamentos térmicos / acústicos</v>
          </cell>
        </row>
        <row r="1672">
          <cell r="A1672" t="str">
            <v>32.06.010</v>
          </cell>
          <cell r="C1672" t="str">
            <v>Lã de vidro e/ou lã de rocha com espessura de 1´</v>
          </cell>
          <cell r="D1672" t="str">
            <v>m²</v>
          </cell>
          <cell r="E1672">
            <v>11.18</v>
          </cell>
          <cell r="F1672">
            <v>2.97</v>
          </cell>
          <cell r="G1672">
            <v>14.15</v>
          </cell>
        </row>
        <row r="1673">
          <cell r="A1673" t="str">
            <v>32.06.030</v>
          </cell>
          <cell r="C1673" t="str">
            <v>Lã de vidro e/ou lã de rocha com espessura de 2´</v>
          </cell>
          <cell r="D1673" t="str">
            <v>m²</v>
          </cell>
          <cell r="E1673">
            <v>16.91</v>
          </cell>
          <cell r="F1673">
            <v>2.97</v>
          </cell>
          <cell r="G1673">
            <v>19.88</v>
          </cell>
        </row>
        <row r="1674">
          <cell r="A1674" t="str">
            <v>32.06.120</v>
          </cell>
          <cell r="C1674" t="str">
            <v>Argila expandida</v>
          </cell>
          <cell r="D1674" t="str">
            <v>m³</v>
          </cell>
          <cell r="E1674">
            <v>314.49</v>
          </cell>
          <cell r="F1674">
            <v>41.58</v>
          </cell>
          <cell r="G1674">
            <v>356.07</v>
          </cell>
        </row>
        <row r="1675">
          <cell r="A1675" t="str">
            <v>32.06.130</v>
          </cell>
          <cell r="C1675" t="str">
            <v>Espuma flexível de poliuretano poliéter/poliéster para absorção acústica, espessura de 5,0 cm</v>
          </cell>
          <cell r="D1675" t="str">
            <v>m²</v>
          </cell>
          <cell r="E1675">
            <v>79.709999999999994</v>
          </cell>
          <cell r="F1675">
            <v>5.47</v>
          </cell>
          <cell r="G1675">
            <v>85.18</v>
          </cell>
        </row>
        <row r="1676">
          <cell r="A1676" t="str">
            <v>32.06.151</v>
          </cell>
          <cell r="C1676" t="str">
            <v>Lâmina refletiva revestida com dupla face em alumínio, dupla malha de reforço e laminação entre camadas, para isolação térmica</v>
          </cell>
          <cell r="D1676" t="str">
            <v>m²</v>
          </cell>
          <cell r="E1676">
            <v>11.97</v>
          </cell>
          <cell r="F1676">
            <v>8.07</v>
          </cell>
          <cell r="G1676">
            <v>20.04</v>
          </cell>
        </row>
        <row r="1677">
          <cell r="A1677" t="str">
            <v>32.06.231</v>
          </cell>
          <cell r="C1677" t="str">
            <v>Película de controle solar refletiva na cor prata, para aplicação em vidros</v>
          </cell>
          <cell r="D1677" t="str">
            <v>m²</v>
          </cell>
          <cell r="E1677">
            <v>59.5</v>
          </cell>
          <cell r="F1677">
            <v>0</v>
          </cell>
          <cell r="G1677">
            <v>59.5</v>
          </cell>
        </row>
        <row r="1678">
          <cell r="A1678" t="str">
            <v>32.06.380</v>
          </cell>
          <cell r="C1678" t="str">
            <v>Isolamento acústico em placas de espuma semirrígida, com uma camada de manta HD, espessura de 50 mm</v>
          </cell>
          <cell r="D1678" t="str">
            <v>m²</v>
          </cell>
          <cell r="E1678">
            <v>548.63</v>
          </cell>
          <cell r="F1678">
            <v>0</v>
          </cell>
          <cell r="G1678">
            <v>548.63</v>
          </cell>
        </row>
        <row r="1679">
          <cell r="A1679" t="str">
            <v>32.06.396</v>
          </cell>
          <cell r="C1679" t="str">
            <v>Manta termo-acústica em fibra cerâmica aluminizada, espessura de 38 mm</v>
          </cell>
          <cell r="D1679" t="str">
            <v>m²</v>
          </cell>
          <cell r="E1679">
            <v>44.8</v>
          </cell>
          <cell r="F1679">
            <v>22.19</v>
          </cell>
          <cell r="G1679">
            <v>66.989999999999995</v>
          </cell>
        </row>
        <row r="1680">
          <cell r="A1680" t="str">
            <v>32.06.400</v>
          </cell>
          <cell r="C1680" t="str">
            <v>Isolamento acústico em placas de espuma semirrígida incombustível, com superfície em cunhas anecóicas, espessura de 50 mm</v>
          </cell>
          <cell r="D1680" t="str">
            <v>m²</v>
          </cell>
          <cell r="E1680">
            <v>240.21</v>
          </cell>
          <cell r="F1680">
            <v>0</v>
          </cell>
          <cell r="G1680">
            <v>240.21</v>
          </cell>
        </row>
        <row r="1681">
          <cell r="A1681" t="str">
            <v>32.07</v>
          </cell>
          <cell r="B1681" t="str">
            <v>Junta de dilatação</v>
          </cell>
        </row>
        <row r="1682">
          <cell r="A1682" t="str">
            <v>32.07.040</v>
          </cell>
          <cell r="C1682" t="str">
            <v>Junta plástica de 3/4´ x 1/8´</v>
          </cell>
          <cell r="D1682" t="str">
            <v>m</v>
          </cell>
          <cell r="E1682">
            <v>1.17</v>
          </cell>
          <cell r="F1682">
            <v>5.42</v>
          </cell>
          <cell r="G1682">
            <v>6.59</v>
          </cell>
        </row>
        <row r="1683">
          <cell r="A1683" t="str">
            <v>32.07.060</v>
          </cell>
          <cell r="C1683" t="str">
            <v>Junta de latão bitola de 1/8´</v>
          </cell>
          <cell r="D1683" t="str">
            <v>m</v>
          </cell>
          <cell r="E1683">
            <v>40.840000000000003</v>
          </cell>
          <cell r="F1683">
            <v>5.42</v>
          </cell>
          <cell r="G1683">
            <v>46.26</v>
          </cell>
        </row>
        <row r="1684">
          <cell r="A1684" t="str">
            <v>32.07.090</v>
          </cell>
          <cell r="C1684" t="str">
            <v>Junta de dilatação ou vedação com mastique de silicone, 1,0 x 0,5 cm - inclusive guia de apoio em polietileno</v>
          </cell>
          <cell r="D1684" t="str">
            <v>m</v>
          </cell>
          <cell r="E1684">
            <v>4.0199999999999996</v>
          </cell>
          <cell r="F1684">
            <v>2.2599999999999998</v>
          </cell>
          <cell r="G1684">
            <v>6.28</v>
          </cell>
        </row>
        <row r="1685">
          <cell r="A1685" t="str">
            <v>32.07.110</v>
          </cell>
          <cell r="C1685" t="str">
            <v>Junta a base de asfalto oxidado a quente</v>
          </cell>
          <cell r="D1685" t="str">
            <v>cm³</v>
          </cell>
          <cell r="E1685">
            <v>0.08</v>
          </cell>
          <cell r="F1685">
            <v>0.04</v>
          </cell>
          <cell r="G1685">
            <v>0.12</v>
          </cell>
        </row>
        <row r="1686">
          <cell r="A1686" t="str">
            <v>32.07.120</v>
          </cell>
          <cell r="C1686" t="str">
            <v>Mangueira plástica flexível para junta de dilatação</v>
          </cell>
          <cell r="D1686" t="str">
            <v>m</v>
          </cell>
          <cell r="E1686">
            <v>3.38</v>
          </cell>
          <cell r="F1686">
            <v>3.61</v>
          </cell>
          <cell r="G1686">
            <v>6.99</v>
          </cell>
        </row>
        <row r="1687">
          <cell r="A1687" t="str">
            <v>32.07.160</v>
          </cell>
          <cell r="C1687" t="str">
            <v>Junta de dilatação elástica a base de poliuretano</v>
          </cell>
          <cell r="D1687" t="str">
            <v>cm³</v>
          </cell>
          <cell r="E1687">
            <v>0.11</v>
          </cell>
          <cell r="F1687">
            <v>0.09</v>
          </cell>
          <cell r="G1687">
            <v>0.2</v>
          </cell>
        </row>
        <row r="1688">
          <cell r="A1688" t="str">
            <v>32.07.230</v>
          </cell>
          <cell r="C1688" t="str">
            <v>Perfil de acabamento com borracha termoplástica vulcanizada contínua flexível, para junta de dilatação de embutir - piso-piso</v>
          </cell>
          <cell r="D1688" t="str">
            <v>m</v>
          </cell>
          <cell r="E1688">
            <v>228.38</v>
          </cell>
          <cell r="F1688">
            <v>3.3</v>
          </cell>
          <cell r="G1688">
            <v>231.68</v>
          </cell>
        </row>
        <row r="1689">
          <cell r="A1689" t="str">
            <v>32.07.240</v>
          </cell>
          <cell r="C1689" t="str">
            <v>Perfil de acabamento com borracha termoplástica vulcanizada contínua flexível, para junta de dilatação de embutir - piso-parede</v>
          </cell>
          <cell r="D1689" t="str">
            <v>m</v>
          </cell>
          <cell r="E1689">
            <v>229.43</v>
          </cell>
          <cell r="F1689">
            <v>3.3</v>
          </cell>
          <cell r="G1689">
            <v>232.73</v>
          </cell>
        </row>
        <row r="1690">
          <cell r="A1690" t="str">
            <v>32.07.250</v>
          </cell>
          <cell r="C1690" t="str">
            <v>Perfil de acabamento com borracha termoplástica vulcanizada contínua flexível, para junta de dilatação de embutir - parede-parede ou forro-forro</v>
          </cell>
          <cell r="D1690" t="str">
            <v>m</v>
          </cell>
          <cell r="E1690">
            <v>141.22999999999999</v>
          </cell>
          <cell r="F1690">
            <v>3.3</v>
          </cell>
          <cell r="G1690">
            <v>144.53</v>
          </cell>
        </row>
        <row r="1691">
          <cell r="A1691" t="str">
            <v>32.07.260</v>
          </cell>
          <cell r="C1691" t="str">
            <v>Perfil de acabamento com borracha termoplástica vulcanizada contínua flexível, para junta de dilatação de embutir - parede-parede ou forro-forro - canto</v>
          </cell>
          <cell r="D1691" t="str">
            <v>m</v>
          </cell>
          <cell r="E1691">
            <v>141.22999999999999</v>
          </cell>
          <cell r="F1691">
            <v>3.3</v>
          </cell>
          <cell r="G1691">
            <v>144.53</v>
          </cell>
        </row>
        <row r="1692">
          <cell r="A1692" t="str">
            <v>32.08</v>
          </cell>
          <cell r="B1692" t="str">
            <v>Junta de dilatação estrutural</v>
          </cell>
        </row>
        <row r="1693">
          <cell r="A1693" t="str">
            <v>32.08.010</v>
          </cell>
          <cell r="C1693" t="str">
            <v>Junta estrutural com poliestireno expandido de alta densidade P-III, espessura de 10 mm</v>
          </cell>
          <cell r="D1693" t="str">
            <v>m²</v>
          </cell>
          <cell r="E1693">
            <v>6.51</v>
          </cell>
          <cell r="F1693">
            <v>2.23</v>
          </cell>
          <cell r="G1693">
            <v>8.74</v>
          </cell>
        </row>
        <row r="1694">
          <cell r="A1694" t="str">
            <v>32.08.030</v>
          </cell>
          <cell r="C1694" t="str">
            <v>Junta estrutural com poliestireno expandido de alta densidade P-III, espessura de 20 mm</v>
          </cell>
          <cell r="D1694" t="str">
            <v>m²</v>
          </cell>
          <cell r="E1694">
            <v>11.94</v>
          </cell>
          <cell r="F1694">
            <v>2.23</v>
          </cell>
          <cell r="G1694">
            <v>14.17</v>
          </cell>
        </row>
        <row r="1695">
          <cell r="A1695" t="str">
            <v>32.08.050</v>
          </cell>
          <cell r="C1695" t="str">
            <v>Junta estrutural com perfilado termoplástico em PVC, perfil O-12</v>
          </cell>
          <cell r="D1695" t="str">
            <v>m</v>
          </cell>
          <cell r="E1695">
            <v>33.29</v>
          </cell>
          <cell r="F1695">
            <v>15.3</v>
          </cell>
          <cell r="G1695">
            <v>48.59</v>
          </cell>
        </row>
        <row r="1696">
          <cell r="A1696" t="str">
            <v>32.08.060</v>
          </cell>
          <cell r="C1696" t="str">
            <v>Junta estrutural com perfilado termoplástico em PVC, perfil O-22</v>
          </cell>
          <cell r="D1696" t="str">
            <v>m</v>
          </cell>
          <cell r="E1696">
            <v>69.430000000000007</v>
          </cell>
          <cell r="F1696">
            <v>15.3</v>
          </cell>
          <cell r="G1696">
            <v>84.73</v>
          </cell>
        </row>
        <row r="1697">
          <cell r="A1697" t="str">
            <v>32.08.070</v>
          </cell>
          <cell r="C1697" t="str">
            <v>Junta estrutural com perfil elastomérico para fissuras, painéis e estruturas em geral, movimentação máxima 15 mm</v>
          </cell>
          <cell r="D1697" t="str">
            <v>m</v>
          </cell>
          <cell r="E1697">
            <v>125.47</v>
          </cell>
          <cell r="F1697">
            <v>0</v>
          </cell>
          <cell r="G1697">
            <v>125.47</v>
          </cell>
        </row>
        <row r="1698">
          <cell r="A1698" t="str">
            <v>32.08.090</v>
          </cell>
          <cell r="C1698" t="str">
            <v>Junta estrutural com perfil elastomérico para fissuras, painéis e estruturas em geral, movimentação máxima 30 mm</v>
          </cell>
          <cell r="D1698" t="str">
            <v>m</v>
          </cell>
          <cell r="E1698">
            <v>257.14</v>
          </cell>
          <cell r="F1698">
            <v>0</v>
          </cell>
          <cell r="G1698">
            <v>257.14</v>
          </cell>
        </row>
        <row r="1699">
          <cell r="A1699" t="str">
            <v>32.08.110</v>
          </cell>
          <cell r="C1699" t="str">
            <v>Junta estrutural com perfil elastomérico e lábios poliméricos para obras de arte, movimentação máxima 40 mm</v>
          </cell>
          <cell r="D1699" t="str">
            <v>m</v>
          </cell>
          <cell r="E1699">
            <v>615.84</v>
          </cell>
          <cell r="F1699">
            <v>7.43</v>
          </cell>
          <cell r="G1699">
            <v>623.27</v>
          </cell>
        </row>
        <row r="1700">
          <cell r="A1700" t="str">
            <v>32.08.130</v>
          </cell>
          <cell r="C1700" t="str">
            <v>Junta estrutural com perfil elastomérico e lábios poliméricos para obras de arte, movimentação máxima 55 mm</v>
          </cell>
          <cell r="D1700" t="str">
            <v>m</v>
          </cell>
          <cell r="E1700">
            <v>825.21</v>
          </cell>
          <cell r="F1700">
            <v>7.43</v>
          </cell>
          <cell r="G1700">
            <v>832.64</v>
          </cell>
        </row>
        <row r="1701">
          <cell r="A1701" t="str">
            <v>32.08.160</v>
          </cell>
          <cell r="C1701" t="str">
            <v>Junta elástica estrutural de neoprene</v>
          </cell>
          <cell r="D1701" t="str">
            <v>m</v>
          </cell>
          <cell r="E1701">
            <v>202</v>
          </cell>
          <cell r="F1701">
            <v>0</v>
          </cell>
          <cell r="G1701">
            <v>202</v>
          </cell>
        </row>
        <row r="1702">
          <cell r="A1702" t="str">
            <v>32.09</v>
          </cell>
          <cell r="B1702" t="str">
            <v>Apoios e afins</v>
          </cell>
        </row>
        <row r="1703">
          <cell r="A1703" t="str">
            <v>32.09.020</v>
          </cell>
          <cell r="C1703" t="str">
            <v>Chapa de aço em bitolas medias</v>
          </cell>
          <cell r="D1703" t="str">
            <v>kg</v>
          </cell>
          <cell r="E1703">
            <v>4.59</v>
          </cell>
          <cell r="F1703">
            <v>9.8800000000000008</v>
          </cell>
          <cell r="G1703">
            <v>14.47</v>
          </cell>
        </row>
        <row r="1704">
          <cell r="A1704" t="str">
            <v>32.09.040</v>
          </cell>
          <cell r="C1704" t="str">
            <v>Apoio em placa de neoprene fretado</v>
          </cell>
          <cell r="D1704" t="str">
            <v>dm³</v>
          </cell>
          <cell r="E1704">
            <v>119.4</v>
          </cell>
          <cell r="F1704">
            <v>6.58</v>
          </cell>
          <cell r="G1704">
            <v>125.98</v>
          </cell>
        </row>
        <row r="1705">
          <cell r="A1705" t="str">
            <v>32.10</v>
          </cell>
          <cell r="B1705" t="str">
            <v>Envelope de concreto e proteção de tubos</v>
          </cell>
        </row>
        <row r="1706">
          <cell r="A1706" t="str">
            <v>32.10.050</v>
          </cell>
          <cell r="C1706" t="str">
            <v>Proteção anticorrosiva, a base de resina epóxi com alcatrão, para ramais sob a terra, com DN até 1´</v>
          </cell>
          <cell r="D1706" t="str">
            <v>m</v>
          </cell>
          <cell r="E1706">
            <v>2.09</v>
          </cell>
          <cell r="F1706">
            <v>2.0299999999999998</v>
          </cell>
          <cell r="G1706">
            <v>4.12</v>
          </cell>
        </row>
        <row r="1707">
          <cell r="A1707" t="str">
            <v>32.10.060</v>
          </cell>
          <cell r="C1707" t="str">
            <v>Proteção anticorrosiva, a base de resina epóxi com alcatrão, para ramais sob a terra, com DN acima de 1´ até 2´</v>
          </cell>
          <cell r="D1707" t="str">
            <v>m</v>
          </cell>
          <cell r="E1707">
            <v>4.17</v>
          </cell>
          <cell r="F1707">
            <v>4.07</v>
          </cell>
          <cell r="G1707">
            <v>8.24</v>
          </cell>
        </row>
        <row r="1708">
          <cell r="A1708" t="str">
            <v>32.10.070</v>
          </cell>
          <cell r="C1708" t="str">
            <v>Proteção anticorrosiva, a base de resina epóxi com alcatrão, para ramais sob a terra, com DN acima de 2´ até 3´</v>
          </cell>
          <cell r="D1708" t="str">
            <v>m</v>
          </cell>
          <cell r="E1708">
            <v>6.26</v>
          </cell>
          <cell r="F1708">
            <v>6.1</v>
          </cell>
          <cell r="G1708">
            <v>12.36</v>
          </cell>
        </row>
        <row r="1709">
          <cell r="A1709" t="str">
            <v>32.10.080</v>
          </cell>
          <cell r="C1709" t="str">
            <v>Proteção anticorrosiva, a base de resina epóxi com alcatrão, para ramais sob a terra, com DN acima de 3´ até 4´</v>
          </cell>
          <cell r="D1709" t="str">
            <v>m</v>
          </cell>
          <cell r="E1709">
            <v>8.35</v>
          </cell>
          <cell r="F1709">
            <v>8.1300000000000008</v>
          </cell>
          <cell r="G1709">
            <v>16.48</v>
          </cell>
        </row>
        <row r="1710">
          <cell r="A1710" t="str">
            <v>32.10.082</v>
          </cell>
          <cell r="C1710" t="str">
            <v>Proteção anticorrosiva, a base de resina epóxi com alcatrão, para ramais sob a terra, com DN acima de 5´ até 6´</v>
          </cell>
          <cell r="D1710" t="str">
            <v>m</v>
          </cell>
          <cell r="E1710">
            <v>12.53</v>
          </cell>
          <cell r="F1710">
            <v>12.2</v>
          </cell>
          <cell r="G1710">
            <v>24.73</v>
          </cell>
        </row>
        <row r="1711">
          <cell r="A1711" t="str">
            <v>32.10.090</v>
          </cell>
          <cell r="C1711" t="str">
            <v>Proteção anticorrosiva, com fita adesiva, para ramais sob a terra, com DN até 1´</v>
          </cell>
          <cell r="D1711" t="str">
            <v>m</v>
          </cell>
          <cell r="E1711">
            <v>15.37</v>
          </cell>
          <cell r="F1711">
            <v>1.24</v>
          </cell>
          <cell r="G1711">
            <v>16.61</v>
          </cell>
        </row>
        <row r="1712">
          <cell r="A1712" t="str">
            <v>32.10.100</v>
          </cell>
          <cell r="C1712" t="str">
            <v>Proteção anticorrosiva, com fita adesiva, para ramais sob a terra, com DN acima de 1´ até 2´</v>
          </cell>
          <cell r="D1712" t="str">
            <v>m</v>
          </cell>
          <cell r="E1712">
            <v>27.72</v>
          </cell>
          <cell r="F1712">
            <v>1.73</v>
          </cell>
          <cell r="G1712">
            <v>29.45</v>
          </cell>
        </row>
        <row r="1713">
          <cell r="A1713" t="str">
            <v>32.10.110</v>
          </cell>
          <cell r="C1713" t="str">
            <v>Proteção anticorrosiva, com fita adesiva, para ramais sob a terra, com DN acima de 2´ até 3´</v>
          </cell>
          <cell r="D1713" t="str">
            <v>m</v>
          </cell>
          <cell r="E1713">
            <v>51.36</v>
          </cell>
          <cell r="F1713">
            <v>2.23</v>
          </cell>
          <cell r="G1713">
            <v>53.59</v>
          </cell>
        </row>
        <row r="1714">
          <cell r="A1714" t="str">
            <v>32.11</v>
          </cell>
          <cell r="B1714" t="str">
            <v>Isolante térmico para tubos e dutos</v>
          </cell>
        </row>
        <row r="1715">
          <cell r="A1715" t="str">
            <v>32.11.150</v>
          </cell>
          <cell r="C1715" t="str">
            <v>Proteção para isolamento térmico em alumínio</v>
          </cell>
          <cell r="D1715" t="str">
            <v>m²</v>
          </cell>
          <cell r="E1715">
            <v>19.04</v>
          </cell>
          <cell r="F1715">
            <v>8.51</v>
          </cell>
          <cell r="G1715">
            <v>27.55</v>
          </cell>
        </row>
        <row r="1716">
          <cell r="A1716" t="str">
            <v>32.11.200</v>
          </cell>
          <cell r="C1716" t="str">
            <v>Isolamento térmico em polietileno expandido, espessura de 5 mm, para tubulação de 1/2´ (15 mm)</v>
          </cell>
          <cell r="D1716" t="str">
            <v>m</v>
          </cell>
          <cell r="E1716">
            <v>0.68</v>
          </cell>
          <cell r="F1716">
            <v>8.51</v>
          </cell>
          <cell r="G1716">
            <v>9.19</v>
          </cell>
        </row>
        <row r="1717">
          <cell r="A1717" t="str">
            <v>32.11.210</v>
          </cell>
          <cell r="C1717" t="str">
            <v>Isolamento térmico em polietileno expandido, espessura de 5 mm, para tubulação de 3/4´ (22 mm)</v>
          </cell>
          <cell r="D1717" t="str">
            <v>m</v>
          </cell>
          <cell r="E1717">
            <v>0.91</v>
          </cell>
          <cell r="F1717">
            <v>8.51</v>
          </cell>
          <cell r="G1717">
            <v>9.42</v>
          </cell>
        </row>
        <row r="1718">
          <cell r="A1718" t="str">
            <v>32.11.220</v>
          </cell>
          <cell r="C1718" t="str">
            <v>Isolamento térmico em polietileno expandido, espessura de 5 mm, para tubulação de 1´ (28 mm)</v>
          </cell>
          <cell r="D1718" t="str">
            <v>m</v>
          </cell>
          <cell r="E1718">
            <v>1.2</v>
          </cell>
          <cell r="F1718">
            <v>8.51</v>
          </cell>
          <cell r="G1718">
            <v>9.7100000000000009</v>
          </cell>
        </row>
        <row r="1719">
          <cell r="A1719" t="str">
            <v>32.11.230</v>
          </cell>
          <cell r="C1719" t="str">
            <v>Isolamento térmico em polietileno expandido, espessura de 10 mm, para tubulação de 1 1/4´ (35 mm)</v>
          </cell>
          <cell r="D1719" t="str">
            <v>m</v>
          </cell>
          <cell r="E1719">
            <v>1.24</v>
          </cell>
          <cell r="F1719">
            <v>8.51</v>
          </cell>
          <cell r="G1719">
            <v>9.75</v>
          </cell>
        </row>
        <row r="1720">
          <cell r="A1720" t="str">
            <v>32.11.240</v>
          </cell>
          <cell r="C1720" t="str">
            <v>Isolamento térmico em polietileno expandido, espessura de 10 mm, para tubulação de 1 1/2´ (42 mm)</v>
          </cell>
          <cell r="D1720" t="str">
            <v>m</v>
          </cell>
          <cell r="E1720">
            <v>3.76</v>
          </cell>
          <cell r="F1720">
            <v>8.51</v>
          </cell>
          <cell r="G1720">
            <v>12.27</v>
          </cell>
        </row>
        <row r="1721">
          <cell r="A1721" t="str">
            <v>32.11.250</v>
          </cell>
          <cell r="C1721" t="str">
            <v>Isolamento térmico em polietileno expandido, espessura de 10 mm, para tubulação de 2´ (54 mm)</v>
          </cell>
          <cell r="D1721" t="str">
            <v>m</v>
          </cell>
          <cell r="E1721">
            <v>3.91</v>
          </cell>
          <cell r="F1721">
            <v>8.51</v>
          </cell>
          <cell r="G1721">
            <v>12.42</v>
          </cell>
        </row>
        <row r="1722">
          <cell r="A1722" t="str">
            <v>32.11.270</v>
          </cell>
          <cell r="C1722" t="str">
            <v>Isolamento térmico em espuma elastomérica, espessura de 9 a 12 mm, para tubulação de 1/4´ (cobre)</v>
          </cell>
          <cell r="D1722" t="str">
            <v>m</v>
          </cell>
          <cell r="E1722">
            <v>3.86</v>
          </cell>
          <cell r="F1722">
            <v>8.51</v>
          </cell>
          <cell r="G1722">
            <v>12.37</v>
          </cell>
        </row>
        <row r="1723">
          <cell r="A1723" t="str">
            <v>32.11.280</v>
          </cell>
          <cell r="C1723" t="str">
            <v>Isolamento térmico em espuma elastomérica, espessura de 9 a 12 mm, para tubulação de 1/2´ (cobre)</v>
          </cell>
          <cell r="D1723" t="str">
            <v>m</v>
          </cell>
          <cell r="E1723">
            <v>4.1100000000000003</v>
          </cell>
          <cell r="F1723">
            <v>8.51</v>
          </cell>
          <cell r="G1723">
            <v>12.62</v>
          </cell>
        </row>
        <row r="1724">
          <cell r="A1724" t="str">
            <v>32.11.290</v>
          </cell>
          <cell r="C1724" t="str">
            <v>Isolamento térmico em espuma elastomérica, espessura de 9 a 12 mm, para tubulação de 5/8´ (cobre) ou 1/4´ (ferro)</v>
          </cell>
          <cell r="D1724" t="str">
            <v>m</v>
          </cell>
          <cell r="E1724">
            <v>4.55</v>
          </cell>
          <cell r="F1724">
            <v>8.51</v>
          </cell>
          <cell r="G1724">
            <v>13.06</v>
          </cell>
        </row>
        <row r="1725">
          <cell r="A1725" t="str">
            <v>32.11.300</v>
          </cell>
          <cell r="C1725" t="str">
            <v>Isolamento térmico em espuma elastomérica, espessura de 9 a 12 mm, para tubulação de 1´ (cobre)</v>
          </cell>
          <cell r="D1725" t="str">
            <v>m</v>
          </cell>
          <cell r="E1725">
            <v>5.41</v>
          </cell>
          <cell r="F1725">
            <v>8.51</v>
          </cell>
          <cell r="G1725">
            <v>13.92</v>
          </cell>
        </row>
        <row r="1726">
          <cell r="A1726" t="str">
            <v>32.11.310</v>
          </cell>
          <cell r="C1726" t="str">
            <v>Isolamento térmico em espuma elastomérica, espessura de 19 a 26 mm, para tubulação de 7/8´ (cobre) ou 1/2´ (ferro)</v>
          </cell>
          <cell r="D1726" t="str">
            <v>m</v>
          </cell>
          <cell r="E1726">
            <v>11.24</v>
          </cell>
          <cell r="F1726">
            <v>8.51</v>
          </cell>
          <cell r="G1726">
            <v>19.75</v>
          </cell>
        </row>
        <row r="1727">
          <cell r="A1727" t="str">
            <v>32.11.320</v>
          </cell>
          <cell r="C1727" t="str">
            <v>Isolamento térmico em espuma elastomérica, espessura de 19 a 26 mm, para tubulação de 1 1/8´ (cobre) ou 3/4´ (ferro)</v>
          </cell>
          <cell r="D1727" t="str">
            <v>m</v>
          </cell>
          <cell r="E1727">
            <v>13.54</v>
          </cell>
          <cell r="F1727">
            <v>8.51</v>
          </cell>
          <cell r="G1727">
            <v>22.05</v>
          </cell>
        </row>
        <row r="1728">
          <cell r="A1728" t="str">
            <v>32.11.330</v>
          </cell>
          <cell r="C1728" t="str">
            <v>Isolamento térmico em espuma elastomérica, espessura de 19 a 26 mm, para tubulação de 1 3/8´ (cobre) ou 1´ (ferro)</v>
          </cell>
          <cell r="D1728" t="str">
            <v>m</v>
          </cell>
          <cell r="E1728">
            <v>15.81</v>
          </cell>
          <cell r="F1728">
            <v>8.51</v>
          </cell>
          <cell r="G1728">
            <v>24.32</v>
          </cell>
        </row>
        <row r="1729">
          <cell r="A1729" t="str">
            <v>32.11.340</v>
          </cell>
          <cell r="C1729" t="str">
            <v>Isolamento térmico em espuma elastomérica, espessura de 19 a 26 mm, para tubulação de 1 5/8´ (cobre) ou 1 1/4´ (ferro)</v>
          </cell>
          <cell r="D1729" t="str">
            <v>m</v>
          </cell>
          <cell r="E1729">
            <v>18.22</v>
          </cell>
          <cell r="F1729">
            <v>8.51</v>
          </cell>
          <cell r="G1729">
            <v>26.73</v>
          </cell>
        </row>
        <row r="1730">
          <cell r="A1730" t="str">
            <v>32.11.350</v>
          </cell>
          <cell r="C1730" t="str">
            <v>Isolamento térmico em espuma elastomérica, espessura de 19 a 26 mm, para tubulação de 1 1/2´ (ferro)</v>
          </cell>
          <cell r="D1730" t="str">
            <v>m</v>
          </cell>
          <cell r="E1730">
            <v>21.66</v>
          </cell>
          <cell r="F1730">
            <v>8.51</v>
          </cell>
          <cell r="G1730">
            <v>30.17</v>
          </cell>
        </row>
        <row r="1731">
          <cell r="A1731" t="str">
            <v>32.11.360</v>
          </cell>
          <cell r="C1731" t="str">
            <v>Isolamento térmico em espuma elastomérica, espessura de 19 a 26 mm, para tubulação de 2´ (ferro)</v>
          </cell>
          <cell r="D1731" t="str">
            <v>m</v>
          </cell>
          <cell r="E1731">
            <v>24.13</v>
          </cell>
          <cell r="F1731">
            <v>8.51</v>
          </cell>
          <cell r="G1731">
            <v>32.64</v>
          </cell>
        </row>
        <row r="1732">
          <cell r="A1732" t="str">
            <v>32.11.370</v>
          </cell>
          <cell r="C1732" t="str">
            <v>Isolamento térmico em espuma elastomérica, espessura de 19 a 26 mm, para tubulação de 2 1/2´ (ferro)</v>
          </cell>
          <cell r="D1732" t="str">
            <v>m</v>
          </cell>
          <cell r="E1732">
            <v>29.65</v>
          </cell>
          <cell r="F1732">
            <v>8.51</v>
          </cell>
          <cell r="G1732">
            <v>38.159999999999997</v>
          </cell>
        </row>
        <row r="1733">
          <cell r="A1733" t="str">
            <v>32.11.380</v>
          </cell>
          <cell r="C1733" t="str">
            <v>Isolamento térmico em espuma elastomérica, espessura de 19 a 26 mm, para tubulação de 3 1/2´ (cobre) ou 3´ (ferro)</v>
          </cell>
          <cell r="D1733" t="str">
            <v>m</v>
          </cell>
          <cell r="E1733">
            <v>32.11</v>
          </cell>
          <cell r="F1733">
            <v>8.51</v>
          </cell>
          <cell r="G1733">
            <v>40.619999999999997</v>
          </cell>
        </row>
        <row r="1734">
          <cell r="A1734" t="str">
            <v>32.11.390</v>
          </cell>
          <cell r="C1734" t="str">
            <v>Isolamento térmico em espuma elastomérica, espessura de 19 a 26 mm, para tubulação de 4´ (ferro)</v>
          </cell>
          <cell r="D1734" t="str">
            <v>m</v>
          </cell>
          <cell r="E1734">
            <v>47.79</v>
          </cell>
          <cell r="F1734">
            <v>8.51</v>
          </cell>
          <cell r="G1734">
            <v>56.3</v>
          </cell>
        </row>
        <row r="1735">
          <cell r="A1735" t="str">
            <v>32.11.400</v>
          </cell>
          <cell r="C1735" t="str">
            <v>Isolamento térmico em espuma elastomérica, espessura de 19 a 26 mm, para tubulação de 5´ (ferro)</v>
          </cell>
          <cell r="D1735" t="str">
            <v>m</v>
          </cell>
          <cell r="E1735">
            <v>55.37</v>
          </cell>
          <cell r="F1735">
            <v>8.51</v>
          </cell>
          <cell r="G1735">
            <v>63.88</v>
          </cell>
        </row>
        <row r="1736">
          <cell r="A1736" t="str">
            <v>32.11.410</v>
          </cell>
          <cell r="C1736" t="str">
            <v>Isolamento térmico em espuma elastomérica, espessura de 19 a 26 mm, para tubulação de 6´ (ferro)</v>
          </cell>
          <cell r="D1736" t="str">
            <v>m</v>
          </cell>
          <cell r="E1736">
            <v>78.209999999999994</v>
          </cell>
          <cell r="F1736">
            <v>8.51</v>
          </cell>
          <cell r="G1736">
            <v>86.72</v>
          </cell>
        </row>
        <row r="1737">
          <cell r="A1737" t="str">
            <v>32.11.420</v>
          </cell>
          <cell r="C1737" t="str">
            <v>Manta em espuma elastomérica, espessura de 19 a 26 mm, para isolamento térmico de tubulação acima de 6´</v>
          </cell>
          <cell r="D1737" t="str">
            <v>m²</v>
          </cell>
          <cell r="E1737">
            <v>104.77</v>
          </cell>
          <cell r="F1737">
            <v>15.55</v>
          </cell>
          <cell r="G1737">
            <v>120.32</v>
          </cell>
        </row>
        <row r="1738">
          <cell r="A1738" t="str">
            <v>32.11.430</v>
          </cell>
          <cell r="C1738" t="str">
            <v>Isolamento térmico em espuma elastomérica, espessura de 19 a 26 mm, para tubulação de 3/8" (cobre) ou 1/8" (ferro)</v>
          </cell>
          <cell r="D1738" t="str">
            <v>m</v>
          </cell>
          <cell r="E1738">
            <v>8.11</v>
          </cell>
          <cell r="F1738">
            <v>8.51</v>
          </cell>
          <cell r="G1738">
            <v>16.62</v>
          </cell>
        </row>
        <row r="1739">
          <cell r="A1739" t="str">
            <v>32.11.440</v>
          </cell>
          <cell r="C1739" t="str">
            <v>Isolamento térmico em espuma elastomérica, espessura de 19 a 26 mm, para tubulação de 3/4" (cobre) ou 3/8" (ferro)</v>
          </cell>
          <cell r="D1739" t="str">
            <v>m</v>
          </cell>
          <cell r="E1739">
            <v>9.75</v>
          </cell>
          <cell r="F1739">
            <v>8.51</v>
          </cell>
          <cell r="G1739">
            <v>18.260000000000002</v>
          </cell>
        </row>
        <row r="1740">
          <cell r="A1740" t="str">
            <v>32.15</v>
          </cell>
          <cell r="B1740" t="str">
            <v>Impermeabilização flexível com manta</v>
          </cell>
        </row>
        <row r="1741">
          <cell r="A1741" t="str">
            <v>32.15.030</v>
          </cell>
          <cell r="C1741" t="str">
            <v>Impermeabilização em manta asfáltica com armadura, tipo III-B, espessura de 3 mm</v>
          </cell>
          <cell r="D1741" t="str">
            <v>m²</v>
          </cell>
          <cell r="E1741">
            <v>41.89</v>
          </cell>
          <cell r="F1741">
            <v>14.33</v>
          </cell>
          <cell r="G1741">
            <v>56.22</v>
          </cell>
        </row>
        <row r="1742">
          <cell r="A1742" t="str">
            <v>32.15.040</v>
          </cell>
          <cell r="C1742" t="str">
            <v>Impermeabilização em manta asfáltica com armadura, tipo III-B, espessura de 4 mm</v>
          </cell>
          <cell r="D1742" t="str">
            <v>m²</v>
          </cell>
          <cell r="E1742">
            <v>46.8</v>
          </cell>
          <cell r="F1742">
            <v>14.33</v>
          </cell>
          <cell r="G1742">
            <v>61.13</v>
          </cell>
        </row>
        <row r="1743">
          <cell r="A1743" t="str">
            <v>32.15.050</v>
          </cell>
          <cell r="C1743" t="str">
            <v>Impermeabilização em manta asfáltica plastomérica com armadura, tipo III, espessura de 3 mm, face exposta em ardósia cinza</v>
          </cell>
          <cell r="D1743" t="str">
            <v>m²</v>
          </cell>
          <cell r="E1743">
            <v>47.37</v>
          </cell>
          <cell r="F1743">
            <v>14.33</v>
          </cell>
          <cell r="G1743">
            <v>61.7</v>
          </cell>
        </row>
        <row r="1744">
          <cell r="A1744" t="str">
            <v>32.15.080</v>
          </cell>
          <cell r="C1744" t="str">
            <v>Impermeabilização em manta asfáltica tipo III-B, espessura de 3 mm, face exposta em geotêxtil, com membrana acrílica</v>
          </cell>
          <cell r="D1744" t="str">
            <v>m²</v>
          </cell>
          <cell r="E1744">
            <v>90.05</v>
          </cell>
          <cell r="F1744">
            <v>18.05</v>
          </cell>
          <cell r="G1744">
            <v>108.1</v>
          </cell>
        </row>
        <row r="1745">
          <cell r="A1745" t="str">
            <v>32.15.100</v>
          </cell>
          <cell r="C1745" t="str">
            <v>Impermeabilização em manta asfáltica plastomérica com armadura, tipo III, espessura de 4 mm, face exposta em geotêxtil com membrana acrílica</v>
          </cell>
          <cell r="D1745" t="str">
            <v>m²</v>
          </cell>
          <cell r="E1745">
            <v>105.85</v>
          </cell>
          <cell r="F1745">
            <v>18.05</v>
          </cell>
          <cell r="G1745">
            <v>123.9</v>
          </cell>
        </row>
        <row r="1746">
          <cell r="A1746" t="str">
            <v>32.15.240</v>
          </cell>
          <cell r="C1746" t="str">
            <v>Impermeabilização com manta asfáltica tipo III, anti raiz, espessura de 4 mm</v>
          </cell>
          <cell r="D1746" t="str">
            <v>m²</v>
          </cell>
          <cell r="E1746">
            <v>96.45</v>
          </cell>
          <cell r="F1746">
            <v>0</v>
          </cell>
          <cell r="G1746">
            <v>96.45</v>
          </cell>
        </row>
        <row r="1747">
          <cell r="A1747" t="str">
            <v>32.15.260</v>
          </cell>
          <cell r="C1747" t="str">
            <v>Impermeabilização em manta asfáltica tipo III-B, espessura de 3mm, face exposta em geotêxtil</v>
          </cell>
          <cell r="D1747" t="str">
            <v>m²</v>
          </cell>
          <cell r="E1747">
            <v>85.33</v>
          </cell>
          <cell r="F1747">
            <v>14.33</v>
          </cell>
          <cell r="G1747">
            <v>99.66</v>
          </cell>
        </row>
        <row r="1748">
          <cell r="A1748" t="str">
            <v>32.16</v>
          </cell>
          <cell r="B1748" t="str">
            <v>Impermeabilização flexível com membranas</v>
          </cell>
        </row>
        <row r="1749">
          <cell r="A1749" t="str">
            <v>32.16.010</v>
          </cell>
          <cell r="C1749" t="str">
            <v>Impermeabilização em pintura de asfalto oxidado com solventes orgânicos, sobre massa</v>
          </cell>
          <cell r="D1749" t="str">
            <v>m²</v>
          </cell>
          <cell r="E1749">
            <v>5.91</v>
          </cell>
          <cell r="F1749">
            <v>5.94</v>
          </cell>
          <cell r="G1749">
            <v>11.85</v>
          </cell>
        </row>
        <row r="1750">
          <cell r="A1750" t="str">
            <v>32.16.020</v>
          </cell>
          <cell r="C1750" t="str">
            <v>Impermeabilização em pintura de asfalto oxidado com solventes orgânicos, sobre metal</v>
          </cell>
          <cell r="D1750" t="str">
            <v>m²</v>
          </cell>
          <cell r="E1750">
            <v>4.13</v>
          </cell>
          <cell r="F1750">
            <v>5.94</v>
          </cell>
          <cell r="G1750">
            <v>10.07</v>
          </cell>
        </row>
        <row r="1751">
          <cell r="A1751" t="str">
            <v>32.16.030</v>
          </cell>
          <cell r="C1751" t="str">
            <v>Impermeabilização em membrana de asfalto modificado com elastômeros, na cor preta</v>
          </cell>
          <cell r="D1751" t="str">
            <v>m²</v>
          </cell>
          <cell r="E1751">
            <v>28</v>
          </cell>
          <cell r="F1751">
            <v>5.94</v>
          </cell>
          <cell r="G1751">
            <v>33.94</v>
          </cell>
        </row>
        <row r="1752">
          <cell r="A1752" t="str">
            <v>32.16.040</v>
          </cell>
          <cell r="C1752" t="str">
            <v>Impermeabilização em membrana de asfalto modificado com elastômeros, na cor preta e reforço em tela poliéster</v>
          </cell>
          <cell r="D1752" t="str">
            <v>m²</v>
          </cell>
          <cell r="E1752">
            <v>41.15</v>
          </cell>
          <cell r="F1752">
            <v>16.47</v>
          </cell>
          <cell r="G1752">
            <v>57.62</v>
          </cell>
        </row>
        <row r="1753">
          <cell r="A1753" t="str">
            <v>32.16.050</v>
          </cell>
          <cell r="C1753" t="str">
            <v>Impermeabilização em membrana à base de polímeros acrílicos, na cor branca</v>
          </cell>
          <cell r="D1753" t="str">
            <v>m²</v>
          </cell>
          <cell r="E1753">
            <v>31.6</v>
          </cell>
          <cell r="F1753">
            <v>5.94</v>
          </cell>
          <cell r="G1753">
            <v>37.54</v>
          </cell>
        </row>
        <row r="1754">
          <cell r="A1754" t="str">
            <v>32.16.060</v>
          </cell>
          <cell r="C1754" t="str">
            <v>Impermeabilização em membrana à base de polímeros acrílicos, na cor branca e reforço em tela poliéster</v>
          </cell>
          <cell r="D1754" t="str">
            <v>m²</v>
          </cell>
          <cell r="E1754">
            <v>46.19</v>
          </cell>
          <cell r="F1754">
            <v>16.47</v>
          </cell>
          <cell r="G1754">
            <v>62.66</v>
          </cell>
        </row>
        <row r="1755">
          <cell r="A1755" t="str">
            <v>32.16.070</v>
          </cell>
          <cell r="C1755" t="str">
            <v>Impermeabilização em membrana à base de resina termoplástica e cimentos aditivados com reforço em tela poliéster</v>
          </cell>
          <cell r="D1755" t="str">
            <v>m²</v>
          </cell>
          <cell r="E1755">
            <v>26.58</v>
          </cell>
          <cell r="F1755">
            <v>19.440000000000001</v>
          </cell>
          <cell r="G1755">
            <v>46.02</v>
          </cell>
        </row>
        <row r="1756">
          <cell r="A1756" t="str">
            <v>32.17</v>
          </cell>
          <cell r="B1756" t="str">
            <v>Impermeabilização rígida</v>
          </cell>
        </row>
        <row r="1757">
          <cell r="A1757" t="str">
            <v>32.17.010</v>
          </cell>
          <cell r="C1757" t="str">
            <v>Impermeabilização em argamassa impermeável com aditivo hidrófugo</v>
          </cell>
          <cell r="D1757" t="str">
            <v>m³</v>
          </cell>
          <cell r="E1757">
            <v>288.49</v>
          </cell>
          <cell r="F1757">
            <v>256.92</v>
          </cell>
          <cell r="G1757">
            <v>545.41</v>
          </cell>
        </row>
        <row r="1758">
          <cell r="A1758" t="str">
            <v>32.17.012</v>
          </cell>
          <cell r="C1758" t="str">
            <v>Impermeabilização em argamassa de concreto não estrutural com aditivo hidrófugo</v>
          </cell>
          <cell r="D1758" t="str">
            <v>m³</v>
          </cell>
          <cell r="E1758">
            <v>388.33</v>
          </cell>
          <cell r="F1758">
            <v>0</v>
          </cell>
          <cell r="G1758">
            <v>388.33</v>
          </cell>
        </row>
        <row r="1759">
          <cell r="A1759" t="str">
            <v>32.17.030</v>
          </cell>
          <cell r="C1759" t="str">
            <v>Impermeabilização em argamassa polimérica para umidade e água de percolação</v>
          </cell>
          <cell r="D1759" t="str">
            <v>m²</v>
          </cell>
          <cell r="E1759">
            <v>4.32</v>
          </cell>
          <cell r="F1759">
            <v>6.27</v>
          </cell>
          <cell r="G1759">
            <v>10.59</v>
          </cell>
        </row>
        <row r="1760">
          <cell r="A1760" t="str">
            <v>32.17.040</v>
          </cell>
          <cell r="C1760" t="str">
            <v>Impermeabilização em argamassa polimérica com reforço em tela poliéster para pressão hidrostática positiva</v>
          </cell>
          <cell r="D1760" t="str">
            <v>m²</v>
          </cell>
          <cell r="E1760">
            <v>10.59</v>
          </cell>
          <cell r="F1760">
            <v>12.52</v>
          </cell>
          <cell r="G1760">
            <v>23.11</v>
          </cell>
        </row>
        <row r="1761">
          <cell r="A1761" t="str">
            <v>32.17.050</v>
          </cell>
          <cell r="C1761" t="str">
            <v>Impermeabilização com cimento cristalizante para umidade e água de percolação</v>
          </cell>
          <cell r="D1761" t="str">
            <v>m²</v>
          </cell>
          <cell r="E1761">
            <v>7.65</v>
          </cell>
          <cell r="F1761">
            <v>6.27</v>
          </cell>
          <cell r="G1761">
            <v>13.92</v>
          </cell>
        </row>
        <row r="1762">
          <cell r="A1762" t="str">
            <v>32.17.060</v>
          </cell>
          <cell r="C1762" t="str">
            <v>Impermeabilização com cimento cristalizante para pressão hidrostática positiva</v>
          </cell>
          <cell r="D1762" t="str">
            <v>m²</v>
          </cell>
          <cell r="E1762">
            <v>15.29</v>
          </cell>
          <cell r="F1762">
            <v>12.52</v>
          </cell>
          <cell r="G1762">
            <v>27.81</v>
          </cell>
        </row>
        <row r="1763">
          <cell r="A1763" t="str">
            <v>32.17.070</v>
          </cell>
          <cell r="C1763" t="str">
            <v>Impermeabilização anticorrosiva em membrana epoxídica com alcatrão de hulha, sobre massa</v>
          </cell>
          <cell r="D1763" t="str">
            <v>m²</v>
          </cell>
          <cell r="E1763">
            <v>24.28</v>
          </cell>
          <cell r="F1763">
            <v>6.27</v>
          </cell>
          <cell r="G1763">
            <v>30.55</v>
          </cell>
        </row>
        <row r="1764">
          <cell r="A1764" t="str">
            <v>32.20</v>
          </cell>
          <cell r="B1764" t="str">
            <v>Reparos, conservações e complementos - GRUPO 32</v>
          </cell>
        </row>
        <row r="1765">
          <cell r="A1765" t="str">
            <v>32.20.010</v>
          </cell>
          <cell r="C1765" t="str">
            <v>Recolocação de argila expandida</v>
          </cell>
          <cell r="D1765" t="str">
            <v>m³</v>
          </cell>
          <cell r="E1765">
            <v>0</v>
          </cell>
          <cell r="F1765">
            <v>59.4</v>
          </cell>
          <cell r="G1765">
            <v>59.4</v>
          </cell>
        </row>
        <row r="1766">
          <cell r="A1766" t="str">
            <v>32.20.020</v>
          </cell>
          <cell r="C1766" t="str">
            <v>Aplicação de papel Kraft</v>
          </cell>
          <cell r="D1766" t="str">
            <v>m²</v>
          </cell>
          <cell r="E1766">
            <v>2.39</v>
          </cell>
          <cell r="F1766">
            <v>2.97</v>
          </cell>
          <cell r="G1766">
            <v>5.36</v>
          </cell>
        </row>
        <row r="1767">
          <cell r="A1767" t="str">
            <v>32.20.050</v>
          </cell>
          <cell r="C1767" t="str">
            <v>Tela em polietileno, malha hexagonal de 1/2´, para armadura de argamassa</v>
          </cell>
          <cell r="D1767" t="str">
            <v>m²</v>
          </cell>
          <cell r="E1767">
            <v>1.73</v>
          </cell>
          <cell r="F1767">
            <v>2.97</v>
          </cell>
          <cell r="G1767">
            <v>4.7</v>
          </cell>
        </row>
        <row r="1768">
          <cell r="A1768" t="str">
            <v>32.20.060</v>
          </cell>
          <cell r="C1768" t="str">
            <v>Tela galvanizada fio 24 BWG, malha hexagonal de 1/2´, para armadura de argamassa</v>
          </cell>
          <cell r="D1768" t="str">
            <v>m²</v>
          </cell>
          <cell r="E1768">
            <v>7.39</v>
          </cell>
          <cell r="F1768">
            <v>2.97</v>
          </cell>
          <cell r="G1768">
            <v>10.36</v>
          </cell>
        </row>
        <row r="1769">
          <cell r="A1769" t="str">
            <v>33</v>
          </cell>
          <cell r="B1769" t="str">
            <v>PINTURA</v>
          </cell>
        </row>
        <row r="1770">
          <cell r="A1770" t="str">
            <v>33.01</v>
          </cell>
          <cell r="B1770" t="str">
            <v>Preparo de base</v>
          </cell>
        </row>
        <row r="1771">
          <cell r="A1771" t="str">
            <v>33.01.040</v>
          </cell>
          <cell r="C1771" t="str">
            <v>Estucamento e lixamento de concreto deteriorado</v>
          </cell>
          <cell r="D1771" t="str">
            <v>m²</v>
          </cell>
          <cell r="E1771">
            <v>5.25</v>
          </cell>
          <cell r="F1771">
            <v>25.5</v>
          </cell>
          <cell r="G1771">
            <v>30.75</v>
          </cell>
        </row>
        <row r="1772">
          <cell r="A1772" t="str">
            <v>33.01.050</v>
          </cell>
          <cell r="C1772" t="str">
            <v>Estucamento e lixamento de concreto</v>
          </cell>
          <cell r="D1772" t="str">
            <v>m²</v>
          </cell>
          <cell r="E1772">
            <v>3.12</v>
          </cell>
          <cell r="F1772">
            <v>25.5</v>
          </cell>
          <cell r="G1772">
            <v>28.62</v>
          </cell>
        </row>
        <row r="1773">
          <cell r="A1773" t="str">
            <v>33.01.060</v>
          </cell>
          <cell r="C1773" t="str">
            <v>Imunizante para madeira</v>
          </cell>
          <cell r="D1773" t="str">
            <v>m²</v>
          </cell>
          <cell r="E1773">
            <v>4.3600000000000003</v>
          </cell>
          <cell r="F1773">
            <v>5.58</v>
          </cell>
          <cell r="G1773">
            <v>9.94</v>
          </cell>
        </row>
        <row r="1774">
          <cell r="A1774" t="str">
            <v>33.01.280</v>
          </cell>
          <cell r="C1774" t="str">
            <v>Reparo de trincas rasas até 5,0 mm de largura, na massa</v>
          </cell>
          <cell r="D1774" t="str">
            <v>m</v>
          </cell>
          <cell r="E1774">
            <v>16.420000000000002</v>
          </cell>
          <cell r="F1774">
            <v>16.739999999999998</v>
          </cell>
          <cell r="G1774">
            <v>33.159999999999997</v>
          </cell>
        </row>
        <row r="1775">
          <cell r="A1775" t="str">
            <v>33.01.350</v>
          </cell>
          <cell r="C1775" t="str">
            <v>Preparo de base para superfície metálica com fundo antioxidante</v>
          </cell>
          <cell r="D1775" t="str">
            <v>m²</v>
          </cell>
          <cell r="E1775">
            <v>5.22</v>
          </cell>
          <cell r="F1775">
            <v>6.26</v>
          </cell>
          <cell r="G1775">
            <v>11.48</v>
          </cell>
        </row>
        <row r="1776">
          <cell r="A1776" t="str">
            <v>33.02</v>
          </cell>
          <cell r="B1776" t="str">
            <v>Massa corrida</v>
          </cell>
        </row>
        <row r="1777">
          <cell r="A1777" t="str">
            <v>33.02.060</v>
          </cell>
          <cell r="C1777" t="str">
            <v>Massa corrida a base de PVA</v>
          </cell>
          <cell r="D1777" t="str">
            <v>m²</v>
          </cell>
          <cell r="E1777">
            <v>1.78</v>
          </cell>
          <cell r="F1777">
            <v>8.18</v>
          </cell>
          <cell r="G1777">
            <v>9.9600000000000009</v>
          </cell>
        </row>
        <row r="1778">
          <cell r="A1778" t="str">
            <v>33.02.080</v>
          </cell>
          <cell r="C1778" t="str">
            <v>Massa corrida à base de resina acrílica</v>
          </cell>
          <cell r="D1778" t="str">
            <v>m²</v>
          </cell>
          <cell r="E1778">
            <v>3.03</v>
          </cell>
          <cell r="F1778">
            <v>8.18</v>
          </cell>
          <cell r="G1778">
            <v>11.21</v>
          </cell>
        </row>
        <row r="1779">
          <cell r="A1779" t="str">
            <v>33.02.120</v>
          </cell>
          <cell r="C1779" t="str">
            <v>Massa corrida a óleo em superfície rebocada</v>
          </cell>
          <cell r="D1779" t="str">
            <v>m²</v>
          </cell>
          <cell r="E1779">
            <v>10.16</v>
          </cell>
          <cell r="F1779">
            <v>8.18</v>
          </cell>
          <cell r="G1779">
            <v>18.34</v>
          </cell>
        </row>
        <row r="1780">
          <cell r="A1780" t="str">
            <v>33.03</v>
          </cell>
          <cell r="B1780" t="str">
            <v>Pintura em superfícies de concreto / massa / gesso / pedras</v>
          </cell>
        </row>
        <row r="1781">
          <cell r="A1781" t="str">
            <v>33.03.040</v>
          </cell>
          <cell r="C1781" t="str">
            <v>Caiação em massa</v>
          </cell>
          <cell r="D1781" t="str">
            <v>m²</v>
          </cell>
          <cell r="E1781">
            <v>0.56000000000000005</v>
          </cell>
          <cell r="F1781">
            <v>8.3699999999999992</v>
          </cell>
          <cell r="G1781">
            <v>8.93</v>
          </cell>
        </row>
        <row r="1782">
          <cell r="A1782" t="str">
            <v>33.03.220</v>
          </cell>
          <cell r="C1782" t="str">
            <v>Tinta látex em elemento vazado</v>
          </cell>
          <cell r="D1782" t="str">
            <v>m²</v>
          </cell>
          <cell r="E1782">
            <v>3.43</v>
          </cell>
          <cell r="F1782">
            <v>17.670000000000002</v>
          </cell>
          <cell r="G1782">
            <v>21.1</v>
          </cell>
        </row>
        <row r="1783">
          <cell r="A1783" t="str">
            <v>33.03.350</v>
          </cell>
          <cell r="C1783" t="str">
            <v>Pintura especial em esmalte para lousa cor verde</v>
          </cell>
          <cell r="D1783" t="str">
            <v>m²</v>
          </cell>
          <cell r="E1783">
            <v>4.87</v>
          </cell>
          <cell r="F1783">
            <v>15.06</v>
          </cell>
          <cell r="G1783">
            <v>19.93</v>
          </cell>
        </row>
        <row r="1784">
          <cell r="A1784" t="str">
            <v>33.03.740</v>
          </cell>
          <cell r="C1784" t="str">
            <v>Resina acrílica plastificante</v>
          </cell>
          <cell r="D1784" t="str">
            <v>m²</v>
          </cell>
          <cell r="E1784">
            <v>9.1300000000000008</v>
          </cell>
          <cell r="F1784">
            <v>8.3699999999999992</v>
          </cell>
          <cell r="G1784">
            <v>17.5</v>
          </cell>
        </row>
        <row r="1785">
          <cell r="A1785" t="str">
            <v>33.03.750</v>
          </cell>
          <cell r="C1785" t="str">
            <v>Verniz acrílico</v>
          </cell>
          <cell r="D1785" t="str">
            <v>m²</v>
          </cell>
          <cell r="E1785">
            <v>10.32</v>
          </cell>
          <cell r="F1785">
            <v>14.31</v>
          </cell>
          <cell r="G1785">
            <v>24.63</v>
          </cell>
        </row>
        <row r="1786">
          <cell r="A1786" t="str">
            <v>33.03.760</v>
          </cell>
          <cell r="C1786" t="str">
            <v>Hidrorrepelente incolor para fachada à base de silano-siloxano oligomérico disperso em água</v>
          </cell>
          <cell r="D1786" t="str">
            <v>m²</v>
          </cell>
          <cell r="E1786">
            <v>7.4</v>
          </cell>
          <cell r="F1786">
            <v>10.41</v>
          </cell>
          <cell r="G1786">
            <v>17.809999999999999</v>
          </cell>
        </row>
        <row r="1787">
          <cell r="A1787" t="str">
            <v>33.03.770</v>
          </cell>
          <cell r="C1787" t="str">
            <v>Hidrorrepelente incolor para fachada à base de silano-siloxano oligomérico disperso em solvente</v>
          </cell>
          <cell r="D1787" t="str">
            <v>m²</v>
          </cell>
          <cell r="E1787">
            <v>18.559999999999999</v>
          </cell>
          <cell r="F1787">
            <v>10.41</v>
          </cell>
          <cell r="G1787">
            <v>28.97</v>
          </cell>
        </row>
        <row r="1788">
          <cell r="A1788" t="str">
            <v>33.03.780</v>
          </cell>
          <cell r="C1788" t="str">
            <v>Verniz de proteção antipichação</v>
          </cell>
          <cell r="D1788" t="str">
            <v>m²</v>
          </cell>
          <cell r="E1788">
            <v>15.63</v>
          </cell>
          <cell r="F1788">
            <v>14.31</v>
          </cell>
          <cell r="G1788">
            <v>29.94</v>
          </cell>
        </row>
        <row r="1789">
          <cell r="A1789" t="str">
            <v>33.05</v>
          </cell>
          <cell r="B1789" t="str">
            <v>Pintura em superfícies de madeira</v>
          </cell>
        </row>
        <row r="1790">
          <cell r="A1790" t="str">
            <v>33.05.010</v>
          </cell>
          <cell r="C1790" t="str">
            <v>Verniz fungicida para madeira</v>
          </cell>
          <cell r="D1790" t="str">
            <v>m²</v>
          </cell>
          <cell r="E1790">
            <v>4.97</v>
          </cell>
          <cell r="F1790">
            <v>10.41</v>
          </cell>
          <cell r="G1790">
            <v>15.38</v>
          </cell>
        </row>
        <row r="1791">
          <cell r="A1791" t="str">
            <v>33.05.020</v>
          </cell>
          <cell r="C1791" t="str">
            <v>Enceramento de superfície de madeira à boneca</v>
          </cell>
          <cell r="D1791" t="str">
            <v>m²</v>
          </cell>
          <cell r="E1791">
            <v>10.11</v>
          </cell>
          <cell r="F1791">
            <v>15.25</v>
          </cell>
          <cell r="G1791">
            <v>25.36</v>
          </cell>
        </row>
        <row r="1792">
          <cell r="A1792" t="str">
            <v>33.05.120</v>
          </cell>
          <cell r="C1792" t="str">
            <v>Esmalte em rodapés, baguetes ou molduras de madeira</v>
          </cell>
          <cell r="D1792" t="str">
            <v>m</v>
          </cell>
          <cell r="E1792">
            <v>1.85</v>
          </cell>
          <cell r="F1792">
            <v>1.86</v>
          </cell>
          <cell r="G1792">
            <v>3.71</v>
          </cell>
        </row>
        <row r="1793">
          <cell r="A1793" t="str">
            <v>33.05.330</v>
          </cell>
          <cell r="C1793" t="str">
            <v>Verniz em superfície de madeira</v>
          </cell>
          <cell r="D1793" t="str">
            <v>m²</v>
          </cell>
          <cell r="E1793">
            <v>5.51</v>
          </cell>
          <cell r="F1793">
            <v>11.9</v>
          </cell>
          <cell r="G1793">
            <v>17.41</v>
          </cell>
        </row>
        <row r="1794">
          <cell r="A1794" t="str">
            <v>33.05.360</v>
          </cell>
          <cell r="C1794" t="str">
            <v>Verniz em rodapés, baguetes ou molduras de madeira</v>
          </cell>
          <cell r="D1794" t="str">
            <v>m</v>
          </cell>
          <cell r="E1794">
            <v>1.46</v>
          </cell>
          <cell r="F1794">
            <v>1.49</v>
          </cell>
          <cell r="G1794">
            <v>2.95</v>
          </cell>
        </row>
        <row r="1795">
          <cell r="A1795" t="str">
            <v>33.06</v>
          </cell>
          <cell r="B1795" t="str">
            <v>Pintura em pisos</v>
          </cell>
        </row>
        <row r="1796">
          <cell r="A1796" t="str">
            <v>33.06.020</v>
          </cell>
          <cell r="C1796" t="str">
            <v>Acrílico para quadras e pisos cimentados</v>
          </cell>
          <cell r="D1796" t="str">
            <v>m²</v>
          </cell>
          <cell r="E1796">
            <v>2.59</v>
          </cell>
          <cell r="F1796">
            <v>14.31</v>
          </cell>
          <cell r="G1796">
            <v>16.899999999999999</v>
          </cell>
        </row>
        <row r="1797">
          <cell r="A1797" t="str">
            <v>33.07</v>
          </cell>
          <cell r="B1797" t="str">
            <v>Pintura em estruturas metálicas</v>
          </cell>
        </row>
        <row r="1798">
          <cell r="A1798" t="str">
            <v>33.07.102</v>
          </cell>
          <cell r="C1798" t="str">
            <v>Esmalte a base de água em estrutura metálica</v>
          </cell>
          <cell r="D1798" t="str">
            <v>m²</v>
          </cell>
          <cell r="E1798">
            <v>6.79</v>
          </cell>
          <cell r="F1798">
            <v>26.77</v>
          </cell>
          <cell r="G1798">
            <v>33.56</v>
          </cell>
        </row>
        <row r="1799">
          <cell r="A1799" t="str">
            <v>33.07.130</v>
          </cell>
          <cell r="C1799" t="str">
            <v>Pintura epóxi bicomponente em estruturas metálicas</v>
          </cell>
          <cell r="D1799" t="str">
            <v>kg</v>
          </cell>
          <cell r="E1799">
            <v>3.6</v>
          </cell>
          <cell r="F1799">
            <v>0</v>
          </cell>
          <cell r="G1799">
            <v>3.6</v>
          </cell>
        </row>
        <row r="1800">
          <cell r="A1800" t="str">
            <v>33.07.140</v>
          </cell>
          <cell r="C1800" t="str">
            <v>Pintura com esmalte alquídico em estrutura metálica</v>
          </cell>
          <cell r="D1800" t="str">
            <v>kg</v>
          </cell>
          <cell r="E1800">
            <v>2.54</v>
          </cell>
          <cell r="F1800">
            <v>0</v>
          </cell>
          <cell r="G1800">
            <v>2.54</v>
          </cell>
        </row>
        <row r="1801">
          <cell r="A1801" t="str">
            <v>33.07.300</v>
          </cell>
          <cell r="C1801" t="str">
            <v>Proteção passiva contra incêndio com tinta intumescente, tempo requerido de resistência ao fogo TRRF = 60 minutos - aplicação em estrutura metálica</v>
          </cell>
          <cell r="D1801" t="str">
            <v>m²</v>
          </cell>
          <cell r="E1801">
            <v>158.58000000000001</v>
          </cell>
          <cell r="F1801">
            <v>0</v>
          </cell>
          <cell r="G1801">
            <v>158.58000000000001</v>
          </cell>
        </row>
        <row r="1802">
          <cell r="A1802" t="str">
            <v>33.07.301</v>
          </cell>
          <cell r="C1802" t="str">
            <v>Proteção passiva contra incêndio com tinta intumescente, tempo requerido de resistência ao fogo TRRF = 120 minutos - aplicação em estrutura metálica.</v>
          </cell>
          <cell r="D1802" t="str">
            <v>m²</v>
          </cell>
          <cell r="E1802">
            <v>433.53</v>
          </cell>
          <cell r="F1802">
            <v>0</v>
          </cell>
          <cell r="G1802">
            <v>433.53</v>
          </cell>
        </row>
        <row r="1803">
          <cell r="A1803" t="str">
            <v>33.09</v>
          </cell>
          <cell r="B1803" t="str">
            <v>Pintura de sinalização</v>
          </cell>
        </row>
        <row r="1804">
          <cell r="A1804" t="str">
            <v>33.09.020</v>
          </cell>
          <cell r="C1804" t="str">
            <v>Borracha clorada para faixas demarcatórias</v>
          </cell>
          <cell r="D1804" t="str">
            <v>m</v>
          </cell>
          <cell r="E1804">
            <v>1.03</v>
          </cell>
          <cell r="F1804">
            <v>1.08</v>
          </cell>
          <cell r="G1804">
            <v>2.11</v>
          </cell>
        </row>
        <row r="1805">
          <cell r="A1805" t="str">
            <v>33.10</v>
          </cell>
          <cell r="B1805" t="str">
            <v>Pintura em superfície de concreto/massa/gesso/pedras, inclusive preparo</v>
          </cell>
        </row>
        <row r="1806">
          <cell r="A1806" t="str">
            <v>33.10.010</v>
          </cell>
          <cell r="C1806" t="str">
            <v>Tinta látex antimofo em massa, inclusive preparo</v>
          </cell>
          <cell r="D1806" t="str">
            <v>m²</v>
          </cell>
          <cell r="E1806">
            <v>4.21</v>
          </cell>
          <cell r="F1806">
            <v>14.31</v>
          </cell>
          <cell r="G1806">
            <v>18.52</v>
          </cell>
        </row>
        <row r="1807">
          <cell r="A1807" t="str">
            <v>33.10.020</v>
          </cell>
          <cell r="C1807" t="str">
            <v>Tinta látex em massa, inclusive preparo</v>
          </cell>
          <cell r="D1807" t="str">
            <v>m²</v>
          </cell>
          <cell r="E1807">
            <v>5.31</v>
          </cell>
          <cell r="F1807">
            <v>14.31</v>
          </cell>
          <cell r="G1807">
            <v>19.62</v>
          </cell>
        </row>
        <row r="1808">
          <cell r="A1808" t="str">
            <v>33.10.030</v>
          </cell>
          <cell r="C1808" t="str">
            <v>Tinta acrílica antimofo em massa, inclusive preparo</v>
          </cell>
          <cell r="D1808" t="str">
            <v>m²</v>
          </cell>
          <cell r="E1808">
            <v>6.62</v>
          </cell>
          <cell r="F1808">
            <v>14.31</v>
          </cell>
          <cell r="G1808">
            <v>20.93</v>
          </cell>
        </row>
        <row r="1809">
          <cell r="A1809" t="str">
            <v>33.10.041</v>
          </cell>
          <cell r="C1809" t="str">
            <v>Esmalte à base de água em massa, inclusive preparo</v>
          </cell>
          <cell r="D1809" t="str">
            <v>m²</v>
          </cell>
          <cell r="E1809">
            <v>8.1999999999999993</v>
          </cell>
          <cell r="F1809">
            <v>14.31</v>
          </cell>
          <cell r="G1809">
            <v>22.51</v>
          </cell>
        </row>
        <row r="1810">
          <cell r="A1810" t="str">
            <v>33.10.050</v>
          </cell>
          <cell r="C1810" t="str">
            <v>Tinta acrílica em massa, inclusive preparo</v>
          </cell>
          <cell r="D1810" t="str">
            <v>m²</v>
          </cell>
          <cell r="E1810">
            <v>6.3</v>
          </cell>
          <cell r="F1810">
            <v>14.31</v>
          </cell>
          <cell r="G1810">
            <v>20.61</v>
          </cell>
        </row>
        <row r="1811">
          <cell r="A1811" t="str">
            <v>33.10.060</v>
          </cell>
          <cell r="C1811" t="str">
            <v>Epóxi em massa, inclusive preparo</v>
          </cell>
          <cell r="D1811" t="str">
            <v>m²</v>
          </cell>
          <cell r="E1811">
            <v>39.78</v>
          </cell>
          <cell r="F1811">
            <v>30.12</v>
          </cell>
          <cell r="G1811">
            <v>69.900000000000006</v>
          </cell>
        </row>
        <row r="1812">
          <cell r="A1812" t="str">
            <v>33.10.070</v>
          </cell>
          <cell r="C1812" t="str">
            <v>Borracha clorada em massa, inclusive preparo</v>
          </cell>
          <cell r="D1812" t="str">
            <v>m²</v>
          </cell>
          <cell r="E1812">
            <v>11.83</v>
          </cell>
          <cell r="F1812">
            <v>14.31</v>
          </cell>
          <cell r="G1812">
            <v>26.14</v>
          </cell>
        </row>
        <row r="1813">
          <cell r="A1813" t="str">
            <v>33.10.100</v>
          </cell>
          <cell r="C1813" t="str">
            <v>Textura acrílica para uso interno / externo, inclusive preparo</v>
          </cell>
          <cell r="D1813" t="str">
            <v>m²</v>
          </cell>
          <cell r="E1813">
            <v>9.43</v>
          </cell>
          <cell r="F1813">
            <v>20.079999999999998</v>
          </cell>
          <cell r="G1813">
            <v>29.51</v>
          </cell>
        </row>
        <row r="1814">
          <cell r="A1814" t="str">
            <v>33.10.120</v>
          </cell>
          <cell r="C1814" t="str">
            <v>Proteção passiva contra incêndio com tinta intumescente, tempo requerido de resistência ao fogo TRRF = 60 minutos - aplicação em painéis de gesso acartonado</v>
          </cell>
          <cell r="D1814" t="str">
            <v>m²</v>
          </cell>
          <cell r="E1814">
            <v>203</v>
          </cell>
          <cell r="F1814">
            <v>0</v>
          </cell>
          <cell r="G1814">
            <v>203</v>
          </cell>
        </row>
        <row r="1815">
          <cell r="A1815" t="str">
            <v>33.10.130</v>
          </cell>
          <cell r="C1815" t="str">
            <v>Proteção passiva contra incêndio com tinta indumescente, tempo requerido de resistência ao fogo TRRF = 120 minutos - aplicação em painéis de gesso acartonado</v>
          </cell>
          <cell r="D1815" t="str">
            <v>m²</v>
          </cell>
          <cell r="E1815">
            <v>402.5</v>
          </cell>
          <cell r="F1815">
            <v>0</v>
          </cell>
          <cell r="G1815">
            <v>402.5</v>
          </cell>
        </row>
        <row r="1816">
          <cell r="A1816" t="str">
            <v>33.11</v>
          </cell>
          <cell r="B1816" t="str">
            <v>Pintura em superfície metálica, inclusive preparo</v>
          </cell>
        </row>
        <row r="1817">
          <cell r="A1817" t="str">
            <v>33.11.050</v>
          </cell>
          <cell r="C1817" t="str">
            <v>Esmalte à base água em superfície metálica, inclusive preparo</v>
          </cell>
          <cell r="D1817" t="str">
            <v>m²</v>
          </cell>
          <cell r="E1817">
            <v>10.36</v>
          </cell>
          <cell r="F1817">
            <v>20.079999999999998</v>
          </cell>
          <cell r="G1817">
            <v>30.44</v>
          </cell>
        </row>
        <row r="1818">
          <cell r="A1818" t="str">
            <v>33.12</v>
          </cell>
          <cell r="B1818" t="str">
            <v>Pintura em superfície de madeira, inclusive preparo</v>
          </cell>
        </row>
        <row r="1819">
          <cell r="A1819" t="str">
            <v>33.12.011</v>
          </cell>
          <cell r="C1819" t="str">
            <v>Esmalte à base de água em madeira, inclusive preparo</v>
          </cell>
          <cell r="D1819" t="str">
            <v>m²</v>
          </cell>
          <cell r="E1819">
            <v>10.6</v>
          </cell>
          <cell r="F1819">
            <v>20.079999999999998</v>
          </cell>
          <cell r="G1819">
            <v>30.68</v>
          </cell>
        </row>
        <row r="1820">
          <cell r="A1820" t="str">
            <v>34</v>
          </cell>
          <cell r="B1820" t="str">
            <v>PAISAGISMO E FECHAMENTOS</v>
          </cell>
        </row>
        <row r="1821">
          <cell r="A1821" t="str">
            <v>34.01</v>
          </cell>
          <cell r="B1821" t="str">
            <v>Preparação de solo</v>
          </cell>
        </row>
        <row r="1822">
          <cell r="A1822" t="str">
            <v>34.01.010</v>
          </cell>
          <cell r="C1822" t="str">
            <v>Terra vegetal orgânica comum</v>
          </cell>
          <cell r="D1822" t="str">
            <v>m³</v>
          </cell>
          <cell r="E1822">
            <v>96.01</v>
          </cell>
          <cell r="F1822">
            <v>37.130000000000003</v>
          </cell>
          <cell r="G1822">
            <v>133.13999999999999</v>
          </cell>
        </row>
        <row r="1823">
          <cell r="A1823" t="str">
            <v>34.01.020</v>
          </cell>
          <cell r="C1823" t="str">
            <v>Limpeza e regularização de áreas para ajardinamento (jardins e canteiros)</v>
          </cell>
          <cell r="D1823" t="str">
            <v>m²</v>
          </cell>
          <cell r="E1823">
            <v>0</v>
          </cell>
          <cell r="F1823">
            <v>1.49</v>
          </cell>
          <cell r="G1823">
            <v>1.49</v>
          </cell>
        </row>
        <row r="1824">
          <cell r="A1824" t="str">
            <v>34.02</v>
          </cell>
          <cell r="B1824" t="str">
            <v>Vegetação rasteira</v>
          </cell>
        </row>
        <row r="1825">
          <cell r="A1825" t="str">
            <v>34.02.020</v>
          </cell>
          <cell r="C1825" t="str">
            <v>Plantio de grama batatais em placas (praças e áreas abertas)</v>
          </cell>
          <cell r="D1825" t="str">
            <v>m²</v>
          </cell>
          <cell r="E1825">
            <v>5.68</v>
          </cell>
          <cell r="F1825">
            <v>2.5099999999999998</v>
          </cell>
          <cell r="G1825">
            <v>8.19</v>
          </cell>
        </row>
        <row r="1826">
          <cell r="A1826" t="str">
            <v>34.02.040</v>
          </cell>
          <cell r="C1826" t="str">
            <v>Plantio de grama batatais em placas (jardins e canteiros)</v>
          </cell>
          <cell r="D1826" t="str">
            <v>m²</v>
          </cell>
          <cell r="E1826">
            <v>5.32</v>
          </cell>
          <cell r="F1826">
            <v>3.76</v>
          </cell>
          <cell r="G1826">
            <v>9.08</v>
          </cell>
        </row>
        <row r="1827">
          <cell r="A1827" t="str">
            <v>34.02.070</v>
          </cell>
          <cell r="C1827" t="str">
            <v>Forração com Lírio Amarelo, mínimo 18 mudas / m² - h= 0,50 m</v>
          </cell>
          <cell r="D1827" t="str">
            <v>m²</v>
          </cell>
          <cell r="E1827">
            <v>53.11</v>
          </cell>
          <cell r="F1827">
            <v>4.78</v>
          </cell>
          <cell r="G1827">
            <v>57.89</v>
          </cell>
        </row>
        <row r="1828">
          <cell r="A1828" t="str">
            <v>34.02.080</v>
          </cell>
          <cell r="C1828" t="str">
            <v>Plantio de grama São Carlos em placas (jardins e canteiros)</v>
          </cell>
          <cell r="D1828" t="str">
            <v>m²</v>
          </cell>
          <cell r="E1828">
            <v>7.74</v>
          </cell>
          <cell r="F1828">
            <v>3.76</v>
          </cell>
          <cell r="G1828">
            <v>11.5</v>
          </cell>
        </row>
        <row r="1829">
          <cell r="A1829" t="str">
            <v>34.02.090</v>
          </cell>
          <cell r="C1829" t="str">
            <v>Forração com Hera Inglesa, mínimo 18 mudas / m² - h= 0,15 m</v>
          </cell>
          <cell r="D1829" t="str">
            <v>m²</v>
          </cell>
          <cell r="E1829">
            <v>29.53</v>
          </cell>
          <cell r="F1829">
            <v>4.78</v>
          </cell>
          <cell r="G1829">
            <v>34.31</v>
          </cell>
        </row>
        <row r="1830">
          <cell r="A1830" t="str">
            <v>34.02.100</v>
          </cell>
          <cell r="C1830" t="str">
            <v>Plantio de grama esmeralda em placas (jardins e canteiros)</v>
          </cell>
          <cell r="D1830" t="str">
            <v>m²</v>
          </cell>
          <cell r="E1830">
            <v>5.22</v>
          </cell>
          <cell r="F1830">
            <v>3.76</v>
          </cell>
          <cell r="G1830">
            <v>8.98</v>
          </cell>
        </row>
        <row r="1831">
          <cell r="A1831" t="str">
            <v>34.02.110</v>
          </cell>
          <cell r="C1831" t="str">
            <v>Forração com clorofito, mínimo de 20 mudas / m² - h= 0,15 m</v>
          </cell>
          <cell r="D1831" t="str">
            <v>m²</v>
          </cell>
          <cell r="E1831">
            <v>32.89</v>
          </cell>
          <cell r="F1831">
            <v>4.78</v>
          </cell>
          <cell r="G1831">
            <v>37.67</v>
          </cell>
        </row>
        <row r="1832">
          <cell r="A1832" t="str">
            <v>34.02.400</v>
          </cell>
          <cell r="C1832" t="str">
            <v>Plantio de grama pelo processo hidrossemeadura</v>
          </cell>
          <cell r="D1832" t="str">
            <v>m²</v>
          </cell>
          <cell r="E1832">
            <v>5.37</v>
          </cell>
          <cell r="F1832">
            <v>0</v>
          </cell>
          <cell r="G1832">
            <v>5.37</v>
          </cell>
        </row>
        <row r="1833">
          <cell r="A1833" t="str">
            <v>34.03</v>
          </cell>
          <cell r="B1833" t="str">
            <v>Vegetação arbustiva</v>
          </cell>
        </row>
        <row r="1834">
          <cell r="A1834" t="str">
            <v>34.03.020</v>
          </cell>
          <cell r="C1834" t="str">
            <v>Arbusto Azaléa - h= 0,60 a 0,80 m</v>
          </cell>
          <cell r="D1834" t="str">
            <v>un</v>
          </cell>
          <cell r="E1834">
            <v>27.25</v>
          </cell>
          <cell r="F1834">
            <v>2.76</v>
          </cell>
          <cell r="G1834">
            <v>30.01</v>
          </cell>
        </row>
        <row r="1835">
          <cell r="A1835" t="str">
            <v>34.03.120</v>
          </cell>
          <cell r="C1835" t="str">
            <v>Arbusto Moréia - h= 0,50 m</v>
          </cell>
          <cell r="D1835" t="str">
            <v>un</v>
          </cell>
          <cell r="E1835">
            <v>22.07</v>
          </cell>
          <cell r="F1835">
            <v>2.76</v>
          </cell>
          <cell r="G1835">
            <v>24.83</v>
          </cell>
        </row>
        <row r="1836">
          <cell r="A1836" t="str">
            <v>34.03.130</v>
          </cell>
          <cell r="C1836" t="str">
            <v>Arbusto Alamanda - h= 0,60 a 0,80 m</v>
          </cell>
          <cell r="D1836" t="str">
            <v>un</v>
          </cell>
          <cell r="E1836">
            <v>21.15</v>
          </cell>
          <cell r="F1836">
            <v>2.76</v>
          </cell>
          <cell r="G1836">
            <v>23.91</v>
          </cell>
        </row>
        <row r="1837">
          <cell r="A1837" t="str">
            <v>34.03.150</v>
          </cell>
          <cell r="C1837" t="str">
            <v>Arbusto Curcúligo - h= 0,60 a 0,80 m</v>
          </cell>
          <cell r="D1837" t="str">
            <v>un</v>
          </cell>
          <cell r="E1837">
            <v>27.22</v>
          </cell>
          <cell r="F1837">
            <v>2.76</v>
          </cell>
          <cell r="G1837">
            <v>29.98</v>
          </cell>
        </row>
        <row r="1838">
          <cell r="A1838" t="str">
            <v>34.04</v>
          </cell>
          <cell r="B1838" t="str">
            <v>Árvores</v>
          </cell>
        </row>
        <row r="1839">
          <cell r="A1839" t="str">
            <v>34.04.050</v>
          </cell>
          <cell r="C1839" t="str">
            <v>Árvore ornamental tipo Pata de Vaca - h= 2,00 m</v>
          </cell>
          <cell r="D1839" t="str">
            <v>un</v>
          </cell>
          <cell r="E1839">
            <v>61.46</v>
          </cell>
          <cell r="F1839">
            <v>23.89</v>
          </cell>
          <cell r="G1839">
            <v>85.35</v>
          </cell>
        </row>
        <row r="1840">
          <cell r="A1840" t="str">
            <v>34.04.130</v>
          </cell>
          <cell r="C1840" t="str">
            <v>Árvore ornamental tipo Ipê Amarelo - h= 2,00 m</v>
          </cell>
          <cell r="D1840" t="str">
            <v>un</v>
          </cell>
          <cell r="E1840">
            <v>53.42</v>
          </cell>
          <cell r="F1840">
            <v>23.89</v>
          </cell>
          <cell r="G1840">
            <v>77.31</v>
          </cell>
        </row>
        <row r="1841">
          <cell r="A1841" t="str">
            <v>34.04.160</v>
          </cell>
          <cell r="C1841" t="str">
            <v>Árvore ornamental tipo Areca Bambu - h= 2,00 m</v>
          </cell>
          <cell r="D1841" t="str">
            <v>un</v>
          </cell>
          <cell r="E1841">
            <v>63.3</v>
          </cell>
          <cell r="F1841">
            <v>23.89</v>
          </cell>
          <cell r="G1841">
            <v>87.19</v>
          </cell>
        </row>
        <row r="1842">
          <cell r="A1842" t="str">
            <v>34.04.164</v>
          </cell>
          <cell r="C1842" t="str">
            <v>Árvore ornamental tipo Falso barbatimão - h = 2,00m</v>
          </cell>
          <cell r="D1842" t="str">
            <v>un</v>
          </cell>
          <cell r="E1842">
            <v>159.55000000000001</v>
          </cell>
          <cell r="F1842">
            <v>2.7</v>
          </cell>
          <cell r="G1842">
            <v>162.25</v>
          </cell>
        </row>
        <row r="1843">
          <cell r="A1843" t="str">
            <v>34.04.166</v>
          </cell>
          <cell r="C1843" t="str">
            <v>Árvore ornamental tipo Aroeira salsa - h= 2,00 m</v>
          </cell>
          <cell r="D1843" t="str">
            <v>un</v>
          </cell>
          <cell r="E1843">
            <v>147.05000000000001</v>
          </cell>
          <cell r="F1843">
            <v>2.7</v>
          </cell>
          <cell r="G1843">
            <v>149.75</v>
          </cell>
        </row>
        <row r="1844">
          <cell r="A1844" t="str">
            <v>34.04.280</v>
          </cell>
          <cell r="C1844" t="str">
            <v>Árvore ornamental tipo Manacá-da-serra</v>
          </cell>
          <cell r="D1844" t="str">
            <v>un</v>
          </cell>
          <cell r="E1844">
            <v>198.55</v>
          </cell>
          <cell r="F1844">
            <v>23.89</v>
          </cell>
          <cell r="G1844">
            <v>222.44</v>
          </cell>
        </row>
        <row r="1845">
          <cell r="A1845" t="str">
            <v>34.04.360</v>
          </cell>
          <cell r="C1845" t="str">
            <v>Árvore ornamental tipo coqueiro Jerivá - h= 4,00 m</v>
          </cell>
          <cell r="D1845" t="str">
            <v>un</v>
          </cell>
          <cell r="E1845">
            <v>178.45</v>
          </cell>
          <cell r="F1845">
            <v>23.89</v>
          </cell>
          <cell r="G1845">
            <v>202.34</v>
          </cell>
        </row>
        <row r="1846">
          <cell r="A1846" t="str">
            <v>34.04.370</v>
          </cell>
          <cell r="C1846" t="str">
            <v>Árvore ornamental tipo Quaresmeira (Tibouchina granulosa) - h= 1,50 / 2,00 m</v>
          </cell>
          <cell r="D1846" t="str">
            <v>un</v>
          </cell>
          <cell r="E1846">
            <v>38.549999999999997</v>
          </cell>
          <cell r="F1846">
            <v>23.89</v>
          </cell>
          <cell r="G1846">
            <v>62.44</v>
          </cell>
        </row>
        <row r="1847">
          <cell r="A1847" t="str">
            <v>34.05</v>
          </cell>
          <cell r="B1847" t="str">
            <v>Cercas e fechamentos</v>
          </cell>
        </row>
        <row r="1848">
          <cell r="A1848" t="str">
            <v>34.05.010</v>
          </cell>
          <cell r="C1848" t="str">
            <v>Cerca em arame farpado com mourões de eucalipto</v>
          </cell>
          <cell r="D1848" t="str">
            <v>m</v>
          </cell>
          <cell r="E1848">
            <v>29.56</v>
          </cell>
          <cell r="F1848">
            <v>23.89</v>
          </cell>
          <cell r="G1848">
            <v>53.45</v>
          </cell>
        </row>
        <row r="1849">
          <cell r="A1849" t="str">
            <v>34.05.020</v>
          </cell>
          <cell r="C1849" t="str">
            <v>Cerca em arame farpado com mourões de concreto</v>
          </cell>
          <cell r="D1849" t="str">
            <v>m</v>
          </cell>
          <cell r="E1849">
            <v>17.010000000000002</v>
          </cell>
          <cell r="F1849">
            <v>23.89</v>
          </cell>
          <cell r="G1849">
            <v>40.9</v>
          </cell>
        </row>
        <row r="1850">
          <cell r="A1850" t="str">
            <v>34.05.030</v>
          </cell>
          <cell r="C1850" t="str">
            <v>Cerca em arame farpado com mourões de concreto, com ponta inclinada</v>
          </cell>
          <cell r="D1850" t="str">
            <v>m</v>
          </cell>
          <cell r="E1850">
            <v>22.68</v>
          </cell>
          <cell r="F1850">
            <v>23.89</v>
          </cell>
          <cell r="G1850">
            <v>46.57</v>
          </cell>
        </row>
        <row r="1851">
          <cell r="A1851" t="str">
            <v>34.05.032</v>
          </cell>
          <cell r="C1851" t="str">
            <v>Cerca em arame farpado com mourões de concreto, com ponta inclinada - 12 fiadas</v>
          </cell>
          <cell r="D1851" t="str">
            <v>m</v>
          </cell>
          <cell r="E1851">
            <v>24.32</v>
          </cell>
          <cell r="F1851">
            <v>23.89</v>
          </cell>
          <cell r="G1851">
            <v>48.21</v>
          </cell>
        </row>
        <row r="1852">
          <cell r="A1852" t="str">
            <v>34.05.034</v>
          </cell>
          <cell r="C1852" t="str">
            <v>Cerca de arame liso com mourões de concreto reto</v>
          </cell>
          <cell r="D1852" t="str">
            <v>m</v>
          </cell>
          <cell r="E1852">
            <v>37.18</v>
          </cell>
          <cell r="F1852">
            <v>19.07</v>
          </cell>
          <cell r="G1852">
            <v>56.25</v>
          </cell>
        </row>
        <row r="1853">
          <cell r="A1853" t="str">
            <v>34.05.050</v>
          </cell>
          <cell r="C1853" t="str">
            <v>Cerca em tela de aço galvanizado de 2´, montantes em mourões de concreto com ponta inclinada e arame farpado</v>
          </cell>
          <cell r="D1853" t="str">
            <v>m</v>
          </cell>
          <cell r="E1853">
            <v>91.99</v>
          </cell>
          <cell r="F1853">
            <v>38.32</v>
          </cell>
          <cell r="G1853">
            <v>130.31</v>
          </cell>
        </row>
        <row r="1854">
          <cell r="A1854" t="str">
            <v>34.05.080</v>
          </cell>
          <cell r="C1854" t="str">
            <v>Alambrado em tela de aço galvanizado de 2´, montantes metálicos e arame farpado, até 4,00 m de altura</v>
          </cell>
          <cell r="D1854" t="str">
            <v>m²</v>
          </cell>
          <cell r="E1854">
            <v>153.94999999999999</v>
          </cell>
          <cell r="F1854">
            <v>0</v>
          </cell>
          <cell r="G1854">
            <v>153.94999999999999</v>
          </cell>
        </row>
        <row r="1855">
          <cell r="A1855" t="str">
            <v>34.05.110</v>
          </cell>
          <cell r="C1855" t="str">
            <v>Alambrado em tela de aço galvanizado de 2´, montantes metálicos e arame farpado, acima de 4,00 m de altura</v>
          </cell>
          <cell r="D1855" t="str">
            <v>m²</v>
          </cell>
          <cell r="E1855">
            <v>134.55000000000001</v>
          </cell>
          <cell r="F1855">
            <v>0</v>
          </cell>
          <cell r="G1855">
            <v>134.55000000000001</v>
          </cell>
        </row>
        <row r="1856">
          <cell r="A1856" t="str">
            <v>34.05.120</v>
          </cell>
          <cell r="C1856" t="str">
            <v>Alambrado em tela de aço galvanizado de 1´, montantes metálicos e arame farpado</v>
          </cell>
          <cell r="D1856" t="str">
            <v>m²</v>
          </cell>
          <cell r="E1856">
            <v>129.22999999999999</v>
          </cell>
          <cell r="F1856">
            <v>0</v>
          </cell>
          <cell r="G1856">
            <v>129.22999999999999</v>
          </cell>
        </row>
        <row r="1857">
          <cell r="A1857" t="str">
            <v>34.05.170</v>
          </cell>
          <cell r="C1857" t="str">
            <v>Barreira de proteção perimetral em aço inoxidável AISI 430, dupla</v>
          </cell>
          <cell r="D1857" t="str">
            <v>m</v>
          </cell>
          <cell r="E1857">
            <v>29.36</v>
          </cell>
          <cell r="F1857">
            <v>0</v>
          </cell>
          <cell r="G1857">
            <v>29.36</v>
          </cell>
        </row>
        <row r="1858">
          <cell r="A1858" t="str">
            <v>34.05.210</v>
          </cell>
          <cell r="C1858" t="str">
            <v>Alambrado em tela de aço galvanizado de 2´, montantes metálicos com extremo superior duplo e arame farpado, acima de 4,00 m de altura</v>
          </cell>
          <cell r="D1858" t="str">
            <v>m²</v>
          </cell>
          <cell r="E1858">
            <v>141.16</v>
          </cell>
          <cell r="F1858">
            <v>0</v>
          </cell>
          <cell r="G1858">
            <v>141.16</v>
          </cell>
        </row>
        <row r="1859">
          <cell r="A1859" t="str">
            <v>34.05.260</v>
          </cell>
          <cell r="C1859" t="str">
            <v>Gradil em aço galvanizado eletrofundido, malha 65 x 132 mm e pintura eletrostática</v>
          </cell>
          <cell r="D1859" t="str">
            <v>m²</v>
          </cell>
          <cell r="E1859">
            <v>261.01</v>
          </cell>
          <cell r="F1859">
            <v>49.27</v>
          </cell>
          <cell r="G1859">
            <v>310.27999999999997</v>
          </cell>
        </row>
        <row r="1860">
          <cell r="A1860" t="str">
            <v>34.05.270</v>
          </cell>
          <cell r="C1860" t="str">
            <v>Alambrado em tela de aço galvanizado de 2´, montantes metálicos retos</v>
          </cell>
          <cell r="D1860" t="str">
            <v>m²</v>
          </cell>
          <cell r="E1860">
            <v>116.8</v>
          </cell>
          <cell r="F1860">
            <v>0</v>
          </cell>
          <cell r="G1860">
            <v>116.8</v>
          </cell>
        </row>
        <row r="1861">
          <cell r="A1861" t="str">
            <v>34.05.290</v>
          </cell>
          <cell r="C1861" t="str">
            <v>Portão de abrir em grade de aço galvanizado eletrofundida, malha 65 x 132 mm, e pintura eletrostática</v>
          </cell>
          <cell r="D1861" t="str">
            <v>m²</v>
          </cell>
          <cell r="E1861">
            <v>1267.56</v>
          </cell>
          <cell r="F1861">
            <v>73.59</v>
          </cell>
          <cell r="G1861">
            <v>1341.15</v>
          </cell>
        </row>
        <row r="1862">
          <cell r="A1862" t="str">
            <v>34.05.300</v>
          </cell>
          <cell r="C1862" t="str">
            <v>Portão de correr em grade de aço galvanizado eletrofundida, malha 65 x 132 mm, e pintura eletrostática</v>
          </cell>
          <cell r="D1862" t="str">
            <v>m²</v>
          </cell>
          <cell r="E1862">
            <v>760.68</v>
          </cell>
          <cell r="F1862">
            <v>73.59</v>
          </cell>
          <cell r="G1862">
            <v>834.27</v>
          </cell>
        </row>
        <row r="1863">
          <cell r="A1863" t="str">
            <v>34.05.310</v>
          </cell>
          <cell r="C1863" t="str">
            <v>Gradil de ferro perfilado, tipo parque</v>
          </cell>
          <cell r="D1863" t="str">
            <v>m²</v>
          </cell>
          <cell r="E1863">
            <v>301.58999999999997</v>
          </cell>
          <cell r="F1863">
            <v>28.91</v>
          </cell>
          <cell r="G1863">
            <v>330.5</v>
          </cell>
        </row>
        <row r="1864">
          <cell r="A1864" t="str">
            <v>34.05.320</v>
          </cell>
          <cell r="C1864" t="str">
            <v>Portão de ferro perfilado, tipo parque</v>
          </cell>
          <cell r="D1864" t="str">
            <v>m²</v>
          </cell>
          <cell r="E1864">
            <v>422.61</v>
          </cell>
          <cell r="F1864">
            <v>25.07</v>
          </cell>
          <cell r="G1864">
            <v>447.68</v>
          </cell>
        </row>
        <row r="1865">
          <cell r="A1865" t="str">
            <v>34.05.350</v>
          </cell>
          <cell r="C1865" t="str">
            <v>Portão de abrir em gradil eletrofundido, malha 5 x 15 cm</v>
          </cell>
          <cell r="D1865" t="str">
            <v>m²</v>
          </cell>
          <cell r="E1865">
            <v>1087.19</v>
          </cell>
          <cell r="F1865">
            <v>57.74</v>
          </cell>
          <cell r="G1865">
            <v>1144.93</v>
          </cell>
        </row>
        <row r="1866">
          <cell r="A1866" t="str">
            <v>34.05.360</v>
          </cell>
          <cell r="C1866" t="str">
            <v>Gradil tela eletrosoldado, malha de 5 x 15cm, galvanizado</v>
          </cell>
          <cell r="D1866" t="str">
            <v>m²</v>
          </cell>
          <cell r="E1866">
            <v>62.48</v>
          </cell>
          <cell r="F1866">
            <v>72.19</v>
          </cell>
          <cell r="G1866">
            <v>134.66999999999999</v>
          </cell>
        </row>
        <row r="1867">
          <cell r="A1867" t="str">
            <v>34.05.370</v>
          </cell>
          <cell r="C1867" t="str">
            <v>Fechamento de divisa - mourão com placas pré moldadas</v>
          </cell>
          <cell r="D1867" t="str">
            <v>m</v>
          </cell>
          <cell r="E1867">
            <v>95.49</v>
          </cell>
          <cell r="F1867">
            <v>38.58</v>
          </cell>
          <cell r="G1867">
            <v>134.07</v>
          </cell>
        </row>
        <row r="1868">
          <cell r="A1868" t="str">
            <v>34.13</v>
          </cell>
          <cell r="B1868" t="str">
            <v>Corte, poda e remoção</v>
          </cell>
        </row>
        <row r="1869">
          <cell r="A1869" t="str">
            <v>34.13.011</v>
          </cell>
          <cell r="C1869" t="str">
            <v>Corte, recorte e remoção de árvore  inclusive as raízes - diâmetro (DAP)&gt;5cm&lt;15cm</v>
          </cell>
          <cell r="D1869" t="str">
            <v>un</v>
          </cell>
          <cell r="E1869">
            <v>110.49</v>
          </cell>
          <cell r="F1869">
            <v>115.9</v>
          </cell>
          <cell r="G1869">
            <v>226.39</v>
          </cell>
        </row>
        <row r="1870">
          <cell r="A1870" t="str">
            <v>34.13.021</v>
          </cell>
          <cell r="C1870" t="str">
            <v>Corte, recorte e remoção de árvore inclusive as raízes - diâmetro (DAP)&gt;15cm&lt;30cm</v>
          </cell>
          <cell r="D1870" t="str">
            <v>un</v>
          </cell>
          <cell r="E1870">
            <v>441.88</v>
          </cell>
          <cell r="F1870">
            <v>142.69999999999999</v>
          </cell>
          <cell r="G1870">
            <v>584.58000000000004</v>
          </cell>
        </row>
        <row r="1871">
          <cell r="A1871" t="str">
            <v>34.13.031</v>
          </cell>
          <cell r="C1871" t="str">
            <v>Corte, recorte e remoção de árvore inclusive as raízes - diâmetro (DAP)&gt;30cm&lt;45cm</v>
          </cell>
          <cell r="D1871" t="str">
            <v>un</v>
          </cell>
          <cell r="E1871">
            <v>1265.78</v>
          </cell>
          <cell r="F1871">
            <v>258.60000000000002</v>
          </cell>
          <cell r="G1871">
            <v>1524.38</v>
          </cell>
        </row>
        <row r="1872">
          <cell r="A1872" t="str">
            <v>34.13.041</v>
          </cell>
          <cell r="C1872" t="str">
            <v>Corte, recorte e remoção de árvore inclusive as raízes - diâmetro (DAP)&gt;45cm&lt;60cm</v>
          </cell>
          <cell r="D1872" t="str">
            <v>un</v>
          </cell>
          <cell r="E1872">
            <v>1542.48</v>
          </cell>
          <cell r="F1872">
            <v>701.2</v>
          </cell>
          <cell r="G1872">
            <v>2243.6799999999998</v>
          </cell>
        </row>
        <row r="1873">
          <cell r="A1873" t="str">
            <v>34.13.051</v>
          </cell>
          <cell r="C1873" t="str">
            <v>Corte, recorte e remoção de árvore inclusive as raízes - diâmetro (DAP)&gt;60cm&lt;100cm</v>
          </cell>
          <cell r="D1873" t="str">
            <v>un</v>
          </cell>
          <cell r="E1873">
            <v>3064.16</v>
          </cell>
          <cell r="F1873">
            <v>1402.4</v>
          </cell>
          <cell r="G1873">
            <v>4466.5600000000004</v>
          </cell>
        </row>
        <row r="1874">
          <cell r="A1874" t="str">
            <v>34.13.060</v>
          </cell>
          <cell r="C1874" t="str">
            <v>Corte, recorte e remoção de árvore inclusive as raízes - diâmetro (DAP) acima de 100 cm</v>
          </cell>
          <cell r="D1874" t="str">
            <v>un</v>
          </cell>
          <cell r="E1874">
            <v>4501.5200000000004</v>
          </cell>
          <cell r="F1874">
            <v>1628.4</v>
          </cell>
          <cell r="G1874">
            <v>6129.92</v>
          </cell>
        </row>
        <row r="1875">
          <cell r="A1875" t="str">
            <v>34.20</v>
          </cell>
          <cell r="B1875" t="str">
            <v>Reparos, conservações e complementos - GRUPO 34</v>
          </cell>
        </row>
        <row r="1876">
          <cell r="A1876" t="str">
            <v>34.20.050</v>
          </cell>
          <cell r="C1876" t="str">
            <v>Tela de arame galvanizado fio nº 22 BWG, malha de 2´, tipo galinheiro</v>
          </cell>
          <cell r="D1876" t="str">
            <v>m²</v>
          </cell>
          <cell r="E1876">
            <v>4.42</v>
          </cell>
          <cell r="F1876">
            <v>5.79</v>
          </cell>
          <cell r="G1876">
            <v>10.210000000000001</v>
          </cell>
        </row>
        <row r="1877">
          <cell r="A1877" t="str">
            <v>34.20.080</v>
          </cell>
          <cell r="C1877" t="str">
            <v>Tela de aço galvanizado fio nº 10 BWG, malha de 2´, tipo alambrado de segurança</v>
          </cell>
          <cell r="D1877" t="str">
            <v>m²</v>
          </cell>
          <cell r="E1877">
            <v>40.29</v>
          </cell>
          <cell r="F1877">
            <v>8.02</v>
          </cell>
          <cell r="G1877">
            <v>48.31</v>
          </cell>
        </row>
        <row r="1878">
          <cell r="A1878" t="str">
            <v>34.20.110</v>
          </cell>
          <cell r="C1878" t="str">
            <v>Recolocação de barreira de proteção perimetral, simples ou dupla</v>
          </cell>
          <cell r="D1878" t="str">
            <v>m</v>
          </cell>
          <cell r="E1878">
            <v>10.35</v>
          </cell>
          <cell r="F1878">
            <v>0</v>
          </cell>
          <cell r="G1878">
            <v>10.35</v>
          </cell>
        </row>
        <row r="1879">
          <cell r="A1879" t="str">
            <v>34.20.160</v>
          </cell>
          <cell r="C1879" t="str">
            <v>Recolocação de alambrado, com altura até 4,50 m</v>
          </cell>
          <cell r="D1879" t="str">
            <v>m²</v>
          </cell>
          <cell r="E1879">
            <v>1.02</v>
          </cell>
          <cell r="F1879">
            <v>12.16</v>
          </cell>
          <cell r="G1879">
            <v>13.18</v>
          </cell>
        </row>
        <row r="1880">
          <cell r="A1880" t="str">
            <v>34.20.170</v>
          </cell>
          <cell r="C1880" t="str">
            <v>Recolocação de alambrado, com altura acima de 4,50 m</v>
          </cell>
          <cell r="D1880" t="str">
            <v>m²</v>
          </cell>
          <cell r="E1880">
            <v>1.06</v>
          </cell>
          <cell r="F1880">
            <v>16.260000000000002</v>
          </cell>
          <cell r="G1880">
            <v>17.32</v>
          </cell>
        </row>
        <row r="1881">
          <cell r="A1881" t="str">
            <v>34.20.380</v>
          </cell>
          <cell r="C1881" t="str">
            <v>Suporte para apoio de bicicletas em tubo de aço galvanizado, diâmetro de 2 1/2´</v>
          </cell>
          <cell r="D1881" t="str">
            <v>un</v>
          </cell>
          <cell r="E1881">
            <v>229.88</v>
          </cell>
          <cell r="F1881">
            <v>132.24</v>
          </cell>
          <cell r="G1881">
            <v>362.12</v>
          </cell>
        </row>
        <row r="1882">
          <cell r="A1882" t="str">
            <v>34.20.390</v>
          </cell>
          <cell r="C1882" t="str">
            <v>Grelha arvoreira em ferro fundido</v>
          </cell>
          <cell r="D1882" t="str">
            <v>m²</v>
          </cell>
          <cell r="E1882">
            <v>458.93</v>
          </cell>
          <cell r="F1882">
            <v>16.47</v>
          </cell>
          <cell r="G1882">
            <v>475.4</v>
          </cell>
        </row>
        <row r="1883">
          <cell r="A1883" t="str">
            <v>35</v>
          </cell>
          <cell r="B1883" t="str">
            <v>PLAYGROUND E EQUIPAMENTO RECREATIVO</v>
          </cell>
        </row>
        <row r="1884">
          <cell r="A1884" t="str">
            <v>35.01</v>
          </cell>
          <cell r="B1884" t="str">
            <v>Quadra e equipamento de esportes</v>
          </cell>
        </row>
        <row r="1885">
          <cell r="A1885" t="str">
            <v>35.01.070</v>
          </cell>
          <cell r="C1885" t="str">
            <v>Tela de arame galvanizado fio nº 12 BWG, malha de 2´</v>
          </cell>
          <cell r="D1885" t="str">
            <v>m²</v>
          </cell>
          <cell r="E1885">
            <v>26.38</v>
          </cell>
          <cell r="F1885">
            <v>4.95</v>
          </cell>
          <cell r="G1885">
            <v>31.33</v>
          </cell>
        </row>
        <row r="1886">
          <cell r="A1886" t="str">
            <v>35.01.150</v>
          </cell>
          <cell r="C1886" t="str">
            <v>Trave oficial completa com rede para futebol de salão</v>
          </cell>
          <cell r="D1886" t="str">
            <v>cj</v>
          </cell>
          <cell r="E1886">
            <v>1027.81</v>
          </cell>
          <cell r="F1886">
            <v>118.51</v>
          </cell>
          <cell r="G1886">
            <v>1146.32</v>
          </cell>
        </row>
        <row r="1887">
          <cell r="A1887" t="str">
            <v>35.01.160</v>
          </cell>
          <cell r="C1887" t="str">
            <v>Tabela completa com suporte e rede para basquete</v>
          </cell>
          <cell r="D1887" t="str">
            <v>un</v>
          </cell>
          <cell r="E1887">
            <v>1114.8</v>
          </cell>
          <cell r="F1887">
            <v>1488.3</v>
          </cell>
          <cell r="G1887">
            <v>2603.1</v>
          </cell>
        </row>
        <row r="1888">
          <cell r="A1888" t="str">
            <v>35.01.170</v>
          </cell>
          <cell r="C1888" t="str">
            <v>Poste oficial completo com rede para voleibol</v>
          </cell>
          <cell r="D1888" t="str">
            <v>cj</v>
          </cell>
          <cell r="E1888">
            <v>950.36</v>
          </cell>
          <cell r="F1888">
            <v>118.51</v>
          </cell>
          <cell r="G1888">
            <v>1068.8699999999999</v>
          </cell>
        </row>
        <row r="1889">
          <cell r="A1889" t="str">
            <v>35.01.550</v>
          </cell>
          <cell r="C1889" t="str">
            <v>Piso em fibra de polipropileno corrugado para quadra de esportes, inclusive pintura</v>
          </cell>
          <cell r="D1889" t="str">
            <v>m²</v>
          </cell>
          <cell r="E1889">
            <v>107.61</v>
          </cell>
          <cell r="F1889">
            <v>22.9</v>
          </cell>
          <cell r="G1889">
            <v>130.51</v>
          </cell>
        </row>
        <row r="1890">
          <cell r="A1890" t="str">
            <v>35.03</v>
          </cell>
          <cell r="B1890" t="str">
            <v>Abrigo, guarita e quiosque</v>
          </cell>
        </row>
        <row r="1891">
          <cell r="A1891" t="str">
            <v>35.03.030</v>
          </cell>
          <cell r="C1891" t="str">
            <v>Cancela automática metálica com barreira de alumínio até 3,50 m</v>
          </cell>
          <cell r="D1891" t="str">
            <v>un</v>
          </cell>
          <cell r="E1891">
            <v>2763.33</v>
          </cell>
          <cell r="F1891">
            <v>0</v>
          </cell>
          <cell r="G1891">
            <v>2763.33</v>
          </cell>
        </row>
        <row r="1892">
          <cell r="A1892" t="str">
            <v>35.04</v>
          </cell>
          <cell r="B1892" t="str">
            <v>Bancos</v>
          </cell>
        </row>
        <row r="1893">
          <cell r="A1893" t="str">
            <v>35.04.020</v>
          </cell>
          <cell r="C1893" t="str">
            <v>Banco contínuo em concreto vazado</v>
          </cell>
          <cell r="D1893" t="str">
            <v>m</v>
          </cell>
          <cell r="E1893">
            <v>67.73</v>
          </cell>
          <cell r="F1893">
            <v>71.489999999999995</v>
          </cell>
          <cell r="G1893">
            <v>139.22</v>
          </cell>
        </row>
        <row r="1894">
          <cell r="A1894" t="str">
            <v>35.04.120</v>
          </cell>
          <cell r="C1894" t="str">
            <v>Banco em concreto pré-moldado, dimensões 150 x 45 x 45 cm</v>
          </cell>
          <cell r="D1894" t="str">
            <v>un</v>
          </cell>
          <cell r="E1894">
            <v>283.52</v>
          </cell>
          <cell r="F1894">
            <v>15.91</v>
          </cell>
          <cell r="G1894">
            <v>299.43</v>
          </cell>
        </row>
        <row r="1895">
          <cell r="A1895" t="str">
            <v>35.04.130</v>
          </cell>
          <cell r="C1895" t="str">
            <v>Banco de madeira sobre alvenaria</v>
          </cell>
          <cell r="D1895" t="str">
            <v>m²</v>
          </cell>
          <cell r="E1895">
            <v>91.25</v>
          </cell>
          <cell r="F1895">
            <v>43.33</v>
          </cell>
          <cell r="G1895">
            <v>134.58000000000001</v>
          </cell>
        </row>
        <row r="1896">
          <cell r="A1896" t="str">
            <v>35.04.140</v>
          </cell>
          <cell r="C1896" t="str">
            <v>Banco em concreto pré-moldado com pés vazados, dimensões 200 x 42 x 47 cm</v>
          </cell>
          <cell r="D1896" t="str">
            <v>un</v>
          </cell>
          <cell r="E1896">
            <v>340.63</v>
          </cell>
          <cell r="F1896">
            <v>22.38</v>
          </cell>
          <cell r="G1896">
            <v>363.01</v>
          </cell>
        </row>
        <row r="1897">
          <cell r="A1897" t="str">
            <v>35.04.150</v>
          </cell>
          <cell r="C1897" t="str">
            <v>Banco em concreto pré-moldado com 3 pés, dimensões aproximadas de 300 x 42 x 47 cm</v>
          </cell>
          <cell r="D1897" t="str">
            <v>un</v>
          </cell>
          <cell r="E1897">
            <v>617.27</v>
          </cell>
          <cell r="F1897">
            <v>33.56</v>
          </cell>
          <cell r="G1897">
            <v>650.83000000000004</v>
          </cell>
        </row>
        <row r="1898">
          <cell r="A1898" t="str">
            <v>35.05</v>
          </cell>
          <cell r="B1898" t="str">
            <v>Equipamento recreativo</v>
          </cell>
        </row>
        <row r="1899">
          <cell r="A1899" t="str">
            <v>35.05.200</v>
          </cell>
          <cell r="C1899" t="str">
            <v>Centro de atividades em madeira rústica</v>
          </cell>
          <cell r="D1899" t="str">
            <v>cj</v>
          </cell>
          <cell r="E1899">
            <v>2959.08</v>
          </cell>
          <cell r="F1899">
            <v>158.02000000000001</v>
          </cell>
          <cell r="G1899">
            <v>3117.1</v>
          </cell>
        </row>
        <row r="1900">
          <cell r="A1900" t="str">
            <v>35.05.210</v>
          </cell>
          <cell r="C1900" t="str">
            <v>Balanço duplo em madeira rústica</v>
          </cell>
          <cell r="D1900" t="str">
            <v>cj</v>
          </cell>
          <cell r="E1900">
            <v>1286.8900000000001</v>
          </cell>
          <cell r="F1900">
            <v>158.02000000000001</v>
          </cell>
          <cell r="G1900">
            <v>1444.91</v>
          </cell>
        </row>
        <row r="1901">
          <cell r="A1901" t="str">
            <v>35.05.220</v>
          </cell>
          <cell r="C1901" t="str">
            <v>Gangorra dupla em madeira rústica</v>
          </cell>
          <cell r="D1901" t="str">
            <v>cj</v>
          </cell>
          <cell r="E1901">
            <v>756.73</v>
          </cell>
          <cell r="F1901">
            <v>158.02000000000001</v>
          </cell>
          <cell r="G1901">
            <v>914.75</v>
          </cell>
        </row>
        <row r="1902">
          <cell r="A1902" t="str">
            <v>35.05.240</v>
          </cell>
          <cell r="C1902" t="str">
            <v>Gira-gira em ferro com assento de madeira (8 lugares)</v>
          </cell>
          <cell r="D1902" t="str">
            <v>cj</v>
          </cell>
          <cell r="E1902">
            <v>1067.6199999999999</v>
          </cell>
          <cell r="F1902">
            <v>158.02000000000001</v>
          </cell>
          <cell r="G1902">
            <v>1225.6400000000001</v>
          </cell>
        </row>
        <row r="1903">
          <cell r="A1903" t="str">
            <v>35.07</v>
          </cell>
          <cell r="B1903" t="str">
            <v>Mastro para bandeiras</v>
          </cell>
        </row>
        <row r="1904">
          <cell r="A1904" t="str">
            <v>35.07.020</v>
          </cell>
          <cell r="C1904" t="str">
            <v>Plataforma com 3 mastros galvanizados, h= 7,00 m</v>
          </cell>
          <cell r="D1904" t="str">
            <v>cj</v>
          </cell>
          <cell r="E1904">
            <v>3038.85</v>
          </cell>
          <cell r="F1904">
            <v>251.18</v>
          </cell>
          <cell r="G1904">
            <v>3290.03</v>
          </cell>
        </row>
        <row r="1905">
          <cell r="A1905" t="str">
            <v>35.07.030</v>
          </cell>
          <cell r="C1905" t="str">
            <v>Plataforma com 3 mastros galvanizados, h= 9,00 m</v>
          </cell>
          <cell r="D1905" t="str">
            <v>cj</v>
          </cell>
          <cell r="E1905">
            <v>4428.78</v>
          </cell>
          <cell r="F1905">
            <v>251.18</v>
          </cell>
          <cell r="G1905">
            <v>4679.96</v>
          </cell>
        </row>
        <row r="1906">
          <cell r="A1906" t="str">
            <v>35.07.060</v>
          </cell>
          <cell r="C1906" t="str">
            <v>Mastro para bandeira galvanizado, h= 9,00 m</v>
          </cell>
          <cell r="D1906" t="str">
            <v>un</v>
          </cell>
          <cell r="E1906">
            <v>1465.91</v>
          </cell>
          <cell r="F1906">
            <v>37.090000000000003</v>
          </cell>
          <cell r="G1906">
            <v>1503</v>
          </cell>
        </row>
        <row r="1907">
          <cell r="A1907" t="str">
            <v>35.07.070</v>
          </cell>
          <cell r="C1907" t="str">
            <v>Mastro para bandeira galvanizado, h= 7,00 m</v>
          </cell>
          <cell r="D1907" t="str">
            <v>un</v>
          </cell>
          <cell r="E1907">
            <v>1002.62</v>
          </cell>
          <cell r="F1907">
            <v>37.090000000000003</v>
          </cell>
          <cell r="G1907">
            <v>1039.71</v>
          </cell>
        </row>
        <row r="1908">
          <cell r="A1908" t="str">
            <v>35.20</v>
          </cell>
          <cell r="B1908" t="str">
            <v>Reparos, conservações e complementos - GRUPO 35</v>
          </cell>
        </row>
        <row r="1909">
          <cell r="A1909" t="str">
            <v>35.20.010</v>
          </cell>
          <cell r="C1909" t="str">
            <v>Tela em poliamida (nylon), malha 10 x 10 cm, fio 2 mm</v>
          </cell>
          <cell r="D1909" t="str">
            <v>m²</v>
          </cell>
          <cell r="E1909">
            <v>10.1</v>
          </cell>
          <cell r="F1909">
            <v>0</v>
          </cell>
          <cell r="G1909">
            <v>10.1</v>
          </cell>
        </row>
        <row r="1910">
          <cell r="A1910" t="str">
            <v>35.20.050</v>
          </cell>
          <cell r="C1910" t="str">
            <v>Conjunto de 4 lixeiras para coleta seletiva, com tampa basculante, capacidade 50 litros</v>
          </cell>
          <cell r="D1910" t="str">
            <v>un</v>
          </cell>
          <cell r="E1910">
            <v>463.8</v>
          </cell>
          <cell r="F1910">
            <v>24.7</v>
          </cell>
          <cell r="G1910">
            <v>488.5</v>
          </cell>
        </row>
        <row r="1911">
          <cell r="A1911" t="str">
            <v>36</v>
          </cell>
          <cell r="B1911" t="str">
            <v>ENTRADA DE ENERGIA ELÉTRICA E TELEFONIA</v>
          </cell>
        </row>
        <row r="1912">
          <cell r="A1912" t="str">
            <v>36.01</v>
          </cell>
          <cell r="B1912" t="str">
            <v>Entrada de energia - componentes</v>
          </cell>
        </row>
        <row r="1913">
          <cell r="A1913" t="str">
            <v>36.01.242</v>
          </cell>
          <cell r="C1913" t="str">
            <v>Cubículo de média tensão, para uso ao tempo, classe 24 kV</v>
          </cell>
          <cell r="D1913" t="str">
            <v>cj</v>
          </cell>
          <cell r="E1913">
            <v>95347.13</v>
          </cell>
          <cell r="F1913">
            <v>193.57</v>
          </cell>
          <cell r="G1913">
            <v>95540.7</v>
          </cell>
        </row>
        <row r="1914">
          <cell r="A1914" t="str">
            <v>36.01.252</v>
          </cell>
          <cell r="C1914" t="str">
            <v>Cubículo de média tensão, para uso ao tempo, classe 17,5 kV</v>
          </cell>
          <cell r="D1914" t="str">
            <v>cj</v>
          </cell>
          <cell r="E1914">
            <v>71196.73</v>
          </cell>
          <cell r="F1914">
            <v>193.57</v>
          </cell>
          <cell r="G1914">
            <v>71390.3</v>
          </cell>
        </row>
        <row r="1915">
          <cell r="A1915" t="str">
            <v>36.01.260</v>
          </cell>
          <cell r="C1915" t="str">
            <v>Cubículo de entrada e medição para uso abrigado, classe 15 kV</v>
          </cell>
          <cell r="D1915" t="str">
            <v>cj</v>
          </cell>
          <cell r="E1915">
            <v>84755.22</v>
          </cell>
          <cell r="F1915">
            <v>387.14</v>
          </cell>
          <cell r="G1915">
            <v>85142.36</v>
          </cell>
        </row>
        <row r="1916">
          <cell r="A1916" t="str">
            <v>36.03</v>
          </cell>
          <cell r="B1916" t="str">
            <v>Caixas de entrada / medição</v>
          </cell>
        </row>
        <row r="1917">
          <cell r="A1917" t="str">
            <v>36.03.010</v>
          </cell>
          <cell r="C1917" t="str">
            <v>Caixa de medição tipo II (300 x 560 x 200) mm, padrão concessionárias</v>
          </cell>
          <cell r="D1917" t="str">
            <v>un</v>
          </cell>
          <cell r="E1917">
            <v>104.86</v>
          </cell>
          <cell r="F1917">
            <v>126.49</v>
          </cell>
          <cell r="G1917">
            <v>231.35</v>
          </cell>
        </row>
        <row r="1918">
          <cell r="A1918" t="str">
            <v>36.03.020</v>
          </cell>
          <cell r="C1918" t="str">
            <v>Caixa de medição polifásica (500 x 600 x 200) mm, padrão concessionárias</v>
          </cell>
          <cell r="D1918" t="str">
            <v>un</v>
          </cell>
          <cell r="E1918">
            <v>169.85</v>
          </cell>
          <cell r="F1918">
            <v>126.49</v>
          </cell>
          <cell r="G1918">
            <v>296.33999999999997</v>
          </cell>
        </row>
        <row r="1919">
          <cell r="A1919" t="str">
            <v>36.03.030</v>
          </cell>
          <cell r="C1919" t="str">
            <v>Caixa de medição externa tipo ´L´ (900 x 600 x 270) mm, padrão Concessionárias</v>
          </cell>
          <cell r="D1919" t="str">
            <v>un</v>
          </cell>
          <cell r="E1919">
            <v>427.17</v>
          </cell>
          <cell r="F1919">
            <v>146</v>
          </cell>
          <cell r="G1919">
            <v>573.16999999999996</v>
          </cell>
        </row>
        <row r="1920">
          <cell r="A1920" t="str">
            <v>36.03.050</v>
          </cell>
          <cell r="C1920" t="str">
            <v>Caixa de medição externa tipo ´N´ (1300 x 1200 x 270) mm, padrão Concessionárias</v>
          </cell>
          <cell r="D1920" t="str">
            <v>un</v>
          </cell>
          <cell r="E1920">
            <v>1607.47</v>
          </cell>
          <cell r="F1920">
            <v>146</v>
          </cell>
          <cell r="G1920">
            <v>1753.47</v>
          </cell>
        </row>
        <row r="1921">
          <cell r="A1921" t="str">
            <v>36.03.060</v>
          </cell>
          <cell r="C1921" t="str">
            <v>Caixa de medição externa tipo ´M´ (900 x 1200 x 270) mm, padrão Concessionárias</v>
          </cell>
          <cell r="D1921" t="str">
            <v>un</v>
          </cell>
          <cell r="E1921">
            <v>1068.08</v>
          </cell>
          <cell r="F1921">
            <v>146</v>
          </cell>
          <cell r="G1921">
            <v>1214.08</v>
          </cell>
        </row>
        <row r="1922">
          <cell r="A1922" t="str">
            <v>36.03.080</v>
          </cell>
          <cell r="C1922" t="str">
            <v>Caixa para seccionadora tipo ´T´ (900 x 600 x 250) mm, padrão Concessionárias</v>
          </cell>
          <cell r="D1922" t="str">
            <v>un</v>
          </cell>
          <cell r="E1922">
            <v>368.06</v>
          </cell>
          <cell r="F1922">
            <v>109.5</v>
          </cell>
          <cell r="G1922">
            <v>477.56</v>
          </cell>
        </row>
        <row r="1923">
          <cell r="A1923" t="str">
            <v>36.03.090</v>
          </cell>
          <cell r="C1923" t="str">
            <v>Caixa de medição interna tipo ´A1´ (1000 x 1000 x 300) mm, padrão Concessionárias</v>
          </cell>
          <cell r="D1923" t="str">
            <v>un</v>
          </cell>
          <cell r="E1923">
            <v>1770.64</v>
          </cell>
          <cell r="F1923">
            <v>152.16999999999999</v>
          </cell>
          <cell r="G1923">
            <v>1922.81</v>
          </cell>
        </row>
        <row r="1924">
          <cell r="A1924" t="str">
            <v>36.03.120</v>
          </cell>
          <cell r="C1924" t="str">
            <v>Caixa de proteção para transformador de corrente, (1000 x 750 x 300) mm, padrão Concessionárias</v>
          </cell>
          <cell r="D1924" t="str">
            <v>un</v>
          </cell>
          <cell r="E1924">
            <v>574.52</v>
          </cell>
          <cell r="F1924">
            <v>146</v>
          </cell>
          <cell r="G1924">
            <v>720.52</v>
          </cell>
        </row>
        <row r="1925">
          <cell r="A1925" t="str">
            <v>36.03.130</v>
          </cell>
          <cell r="C1925" t="str">
            <v>Caixa de proteção dos bornes do medidor, (300 x 250 x 90) mm, padrão Concessionárias</v>
          </cell>
          <cell r="D1925" t="str">
            <v>un</v>
          </cell>
          <cell r="E1925">
            <v>73.13</v>
          </cell>
          <cell r="F1925">
            <v>73</v>
          </cell>
          <cell r="G1925">
            <v>146.13</v>
          </cell>
        </row>
        <row r="1926">
          <cell r="A1926" t="str">
            <v>36.03.150</v>
          </cell>
          <cell r="C1926" t="str">
            <v>Caixa de entrada tipo ´E´ (560 x 350 x 210) mm - padrão Concessionárias</v>
          </cell>
          <cell r="D1926" t="str">
            <v>un</v>
          </cell>
          <cell r="E1926">
            <v>137.84</v>
          </cell>
          <cell r="F1926">
            <v>126.49</v>
          </cell>
          <cell r="G1926">
            <v>264.33</v>
          </cell>
        </row>
        <row r="1927">
          <cell r="A1927" t="str">
            <v>36.03.160</v>
          </cell>
          <cell r="C1927" t="str">
            <v>Caixa base lateral tipo ´N´ (1300 x 400 x 250) mm</v>
          </cell>
          <cell r="D1927" t="str">
            <v>un</v>
          </cell>
          <cell r="E1927">
            <v>363.1</v>
          </cell>
          <cell r="F1927">
            <v>146</v>
          </cell>
          <cell r="G1927">
            <v>509.1</v>
          </cell>
        </row>
        <row r="1928">
          <cell r="A1928" t="str">
            <v>36.04</v>
          </cell>
          <cell r="B1928" t="str">
            <v>Suporte (Braquet)</v>
          </cell>
        </row>
        <row r="1929">
          <cell r="A1929" t="str">
            <v>36.04.010</v>
          </cell>
          <cell r="C1929" t="str">
            <v>Suporte para 1 isolador de baixa tensão</v>
          </cell>
          <cell r="D1929" t="str">
            <v>un</v>
          </cell>
          <cell r="E1929">
            <v>11.88</v>
          </cell>
          <cell r="F1929">
            <v>10.96</v>
          </cell>
          <cell r="G1929">
            <v>22.84</v>
          </cell>
        </row>
        <row r="1930">
          <cell r="A1930" t="str">
            <v>36.04.030</v>
          </cell>
          <cell r="C1930" t="str">
            <v>Suporte para 2 isoladores de baixa tensão</v>
          </cell>
          <cell r="D1930" t="str">
            <v>un</v>
          </cell>
          <cell r="E1930">
            <v>22.23</v>
          </cell>
          <cell r="F1930">
            <v>10.96</v>
          </cell>
          <cell r="G1930">
            <v>33.19</v>
          </cell>
        </row>
        <row r="1931">
          <cell r="A1931" t="str">
            <v>36.04.050</v>
          </cell>
          <cell r="C1931" t="str">
            <v>Suporte para 3 isoladores de baixa tensão</v>
          </cell>
          <cell r="D1931" t="str">
            <v>un</v>
          </cell>
          <cell r="E1931">
            <v>34.869999999999997</v>
          </cell>
          <cell r="F1931">
            <v>10.96</v>
          </cell>
          <cell r="G1931">
            <v>45.83</v>
          </cell>
        </row>
        <row r="1932">
          <cell r="A1932" t="str">
            <v>36.04.070</v>
          </cell>
          <cell r="C1932" t="str">
            <v>Suporte para 4 isoladores de baixa tensão</v>
          </cell>
          <cell r="D1932" t="str">
            <v>un</v>
          </cell>
          <cell r="E1932">
            <v>49.01</v>
          </cell>
          <cell r="F1932">
            <v>10.96</v>
          </cell>
          <cell r="G1932">
            <v>59.97</v>
          </cell>
        </row>
        <row r="1933">
          <cell r="A1933" t="str">
            <v>36.05</v>
          </cell>
          <cell r="B1933" t="str">
            <v>Isoladores</v>
          </cell>
        </row>
        <row r="1934">
          <cell r="A1934" t="str">
            <v>36.05.010</v>
          </cell>
          <cell r="C1934" t="str">
            <v>Isolador tipo roldana para baixa tensão de 76 x 79 mm</v>
          </cell>
          <cell r="D1934" t="str">
            <v>un</v>
          </cell>
          <cell r="E1934">
            <v>16.64</v>
          </cell>
          <cell r="F1934">
            <v>7.3</v>
          </cell>
          <cell r="G1934">
            <v>23.94</v>
          </cell>
        </row>
        <row r="1935">
          <cell r="A1935" t="str">
            <v>36.05.020</v>
          </cell>
          <cell r="C1935" t="str">
            <v>Isolador tipo castanha incluindo grampo de sustentação</v>
          </cell>
          <cell r="D1935" t="str">
            <v>un</v>
          </cell>
          <cell r="E1935">
            <v>18.149999999999999</v>
          </cell>
          <cell r="F1935">
            <v>7.3</v>
          </cell>
          <cell r="G1935">
            <v>25.45</v>
          </cell>
        </row>
        <row r="1936">
          <cell r="A1936" t="str">
            <v>36.05.040</v>
          </cell>
          <cell r="C1936" t="str">
            <v>Isolador tipo disco para 15 kV de 6´ - 150 mm</v>
          </cell>
          <cell r="D1936" t="str">
            <v>un</v>
          </cell>
          <cell r="E1936">
            <v>54.16</v>
          </cell>
          <cell r="F1936">
            <v>7.3</v>
          </cell>
          <cell r="G1936">
            <v>61.46</v>
          </cell>
        </row>
        <row r="1937">
          <cell r="A1937" t="str">
            <v>36.05.080</v>
          </cell>
          <cell r="C1937" t="str">
            <v>Isolador tipo pino para 15 kV, inclusive pino (poste)</v>
          </cell>
          <cell r="D1937" t="str">
            <v>un</v>
          </cell>
          <cell r="E1937">
            <v>33.119999999999997</v>
          </cell>
          <cell r="F1937">
            <v>27.38</v>
          </cell>
          <cell r="G1937">
            <v>60.5</v>
          </cell>
        </row>
        <row r="1938">
          <cell r="A1938" t="str">
            <v>36.05.100</v>
          </cell>
          <cell r="C1938" t="str">
            <v>Isolador pedestal para 15 kV</v>
          </cell>
          <cell r="D1938" t="str">
            <v>un</v>
          </cell>
          <cell r="E1938">
            <v>71.52</v>
          </cell>
          <cell r="F1938">
            <v>7.3</v>
          </cell>
          <cell r="G1938">
            <v>78.819999999999993</v>
          </cell>
        </row>
        <row r="1939">
          <cell r="A1939" t="str">
            <v>36.05.110</v>
          </cell>
          <cell r="C1939" t="str">
            <v>Isolador pedestal para 25 kV</v>
          </cell>
          <cell r="D1939" t="str">
            <v>un</v>
          </cell>
          <cell r="E1939">
            <v>88.28</v>
          </cell>
          <cell r="F1939">
            <v>7.3</v>
          </cell>
          <cell r="G1939">
            <v>95.58</v>
          </cell>
        </row>
        <row r="1940">
          <cell r="A1940" t="str">
            <v>36.06</v>
          </cell>
          <cell r="B1940" t="str">
            <v>Muflas e terminais</v>
          </cell>
        </row>
        <row r="1941">
          <cell r="A1941" t="str">
            <v>36.06.060</v>
          </cell>
          <cell r="C1941" t="str">
            <v>Terminal modular (mufla) unipolar externo para cabo até 70 mm²/15 kV</v>
          </cell>
          <cell r="D1941" t="str">
            <v>cj</v>
          </cell>
          <cell r="E1941">
            <v>378.51</v>
          </cell>
          <cell r="F1941">
            <v>18.260000000000002</v>
          </cell>
          <cell r="G1941">
            <v>396.77</v>
          </cell>
        </row>
        <row r="1942">
          <cell r="A1942" t="str">
            <v>36.06.080</v>
          </cell>
          <cell r="C1942" t="str">
            <v>Terminal modular (mufla) unipolar interno para cabo até 70 mm²/15 kV</v>
          </cell>
          <cell r="D1942" t="str">
            <v>cj</v>
          </cell>
          <cell r="E1942">
            <v>319.25</v>
          </cell>
          <cell r="F1942">
            <v>18.260000000000002</v>
          </cell>
          <cell r="G1942">
            <v>337.51</v>
          </cell>
        </row>
        <row r="1943">
          <cell r="A1943" t="str">
            <v>36.07</v>
          </cell>
          <cell r="B1943" t="str">
            <v>Para-raios de média tensão</v>
          </cell>
        </row>
        <row r="1944">
          <cell r="A1944" t="str">
            <v>36.07.010</v>
          </cell>
          <cell r="C1944" t="str">
            <v>Para-raios de distribuição, classe 12 kV/5 kA, completo, encapsulado com polímero</v>
          </cell>
          <cell r="D1944" t="str">
            <v>un</v>
          </cell>
          <cell r="E1944">
            <v>144.66</v>
          </cell>
          <cell r="F1944">
            <v>17.11</v>
          </cell>
          <cell r="G1944">
            <v>161.77000000000001</v>
          </cell>
        </row>
        <row r="1945">
          <cell r="A1945" t="str">
            <v>36.07.030</v>
          </cell>
          <cell r="C1945" t="str">
            <v>Para-raios de distribuição, classe 12 kV/10 kA, completo, encapsulado com polímero</v>
          </cell>
          <cell r="D1945" t="str">
            <v>un</v>
          </cell>
          <cell r="E1945">
            <v>162.22999999999999</v>
          </cell>
          <cell r="F1945">
            <v>17.11</v>
          </cell>
          <cell r="G1945">
            <v>179.34</v>
          </cell>
        </row>
        <row r="1946">
          <cell r="A1946" t="str">
            <v>36.07.050</v>
          </cell>
          <cell r="C1946" t="str">
            <v>Para-raios de distribuição, classe 15 kV/5 kA, completo, encapsulado com polímero</v>
          </cell>
          <cell r="D1946" t="str">
            <v>un</v>
          </cell>
          <cell r="E1946">
            <v>150.16</v>
          </cell>
          <cell r="F1946">
            <v>17.11</v>
          </cell>
          <cell r="G1946">
            <v>167.27</v>
          </cell>
        </row>
        <row r="1947">
          <cell r="A1947" t="str">
            <v>36.07.060</v>
          </cell>
          <cell r="C1947" t="str">
            <v>Para-raios de distribuição, classe 15 kV/10 kA, completo, encapsulado com polímero</v>
          </cell>
          <cell r="D1947" t="str">
            <v>un</v>
          </cell>
          <cell r="E1947">
            <v>149.52000000000001</v>
          </cell>
          <cell r="F1947">
            <v>17.11</v>
          </cell>
          <cell r="G1947">
            <v>166.63</v>
          </cell>
        </row>
        <row r="1948">
          <cell r="A1948" t="str">
            <v>36.08</v>
          </cell>
          <cell r="B1948" t="str">
            <v>Gerador e grupo gerador</v>
          </cell>
        </row>
        <row r="1949">
          <cell r="A1949" t="str">
            <v>36.08.030</v>
          </cell>
          <cell r="C1949" t="str">
            <v>Grupo gerador com potência de 250/228 kVA, variação de + ou - 5% - completo</v>
          </cell>
          <cell r="D1949" t="str">
            <v>un</v>
          </cell>
          <cell r="E1949">
            <v>121513.85</v>
          </cell>
          <cell r="F1949">
            <v>1407.56</v>
          </cell>
          <cell r="G1949">
            <v>122921.41</v>
          </cell>
        </row>
        <row r="1950">
          <cell r="A1950" t="str">
            <v>36.08.040</v>
          </cell>
          <cell r="C1950" t="str">
            <v>Grupo gerador com potência de 350/320 kVA, variação de + ou - 10% - completo</v>
          </cell>
          <cell r="D1950" t="str">
            <v>un</v>
          </cell>
          <cell r="E1950">
            <v>162901.97</v>
          </cell>
          <cell r="F1950">
            <v>1407.56</v>
          </cell>
          <cell r="G1950">
            <v>164309.53</v>
          </cell>
        </row>
        <row r="1951">
          <cell r="A1951" t="str">
            <v>36.08.050</v>
          </cell>
          <cell r="C1951" t="str">
            <v>Grupo gerador com potência de 88/80 kVA, variação de + ou - 10% - completo</v>
          </cell>
          <cell r="D1951" t="str">
            <v>un</v>
          </cell>
          <cell r="E1951">
            <v>66974.06</v>
          </cell>
          <cell r="F1951">
            <v>1407.56</v>
          </cell>
          <cell r="G1951">
            <v>68381.62</v>
          </cell>
        </row>
        <row r="1952">
          <cell r="A1952" t="str">
            <v>36.08.060</v>
          </cell>
          <cell r="C1952" t="str">
            <v>Grupo gerador com potência de 165/150 kVA, variação de + ou - 5% - completo</v>
          </cell>
          <cell r="D1952" t="str">
            <v>un</v>
          </cell>
          <cell r="E1952">
            <v>82641.58</v>
          </cell>
          <cell r="F1952">
            <v>1407.56</v>
          </cell>
          <cell r="G1952">
            <v>84049.14</v>
          </cell>
        </row>
        <row r="1953">
          <cell r="A1953" t="str">
            <v>36.08.100</v>
          </cell>
          <cell r="C1953" t="str">
            <v>Grupo gerador com potência de 55/50 kVA, variação de + ou - 10% - completo</v>
          </cell>
          <cell r="D1953" t="str">
            <v>un</v>
          </cell>
          <cell r="E1953">
            <v>61001.23</v>
          </cell>
          <cell r="F1953">
            <v>751.35</v>
          </cell>
          <cell r="G1953">
            <v>61752.58</v>
          </cell>
        </row>
        <row r="1954">
          <cell r="A1954" t="str">
            <v>36.08.110</v>
          </cell>
          <cell r="C1954" t="str">
            <v>Grupo gerador com potência de 180/168 kVA, variação de + ou - 5% - completo</v>
          </cell>
          <cell r="D1954" t="str">
            <v>un</v>
          </cell>
          <cell r="E1954">
            <v>108352.55</v>
          </cell>
          <cell r="F1954">
            <v>1407.56</v>
          </cell>
          <cell r="G1954">
            <v>109760.11</v>
          </cell>
        </row>
        <row r="1955">
          <cell r="A1955" t="str">
            <v>36.08.290</v>
          </cell>
          <cell r="C1955" t="str">
            <v>Grupo gerador com potência de 563/513 kVA, variação de + ou - 10% - completo</v>
          </cell>
          <cell r="D1955" t="str">
            <v>un</v>
          </cell>
          <cell r="E1955">
            <v>217872.56</v>
          </cell>
          <cell r="F1955">
            <v>1557.83</v>
          </cell>
          <cell r="G1955">
            <v>219430.39</v>
          </cell>
        </row>
        <row r="1956">
          <cell r="A1956" t="str">
            <v>36.08.350</v>
          </cell>
          <cell r="C1956" t="str">
            <v>Grupo gerador carenado com potência de 150/136 kVA, variação de + ou - 5% - completo</v>
          </cell>
          <cell r="D1956" t="str">
            <v>un</v>
          </cell>
          <cell r="E1956">
            <v>109191.67</v>
          </cell>
          <cell r="F1956">
            <v>1407.56</v>
          </cell>
          <cell r="G1956">
            <v>110599.23</v>
          </cell>
        </row>
        <row r="1957">
          <cell r="A1957" t="str">
            <v>36.08.360</v>
          </cell>
          <cell r="C1957" t="str">
            <v>Grupo gerador carenado com potência de 460/434 kVA, variação de + ou - 10% - completo</v>
          </cell>
          <cell r="D1957" t="str">
            <v>un</v>
          </cell>
          <cell r="E1957">
            <v>242945.47</v>
          </cell>
          <cell r="F1957">
            <v>1543.56</v>
          </cell>
          <cell r="G1957">
            <v>244489.03</v>
          </cell>
        </row>
        <row r="1958">
          <cell r="A1958" t="str">
            <v>36.08.540</v>
          </cell>
          <cell r="C1958" t="str">
            <v>Grupo gerador com potência de 460/434 kVA, variação de + ou - 10% - completo</v>
          </cell>
          <cell r="D1958" t="str">
            <v>un</v>
          </cell>
          <cell r="E1958">
            <v>201806.63</v>
          </cell>
          <cell r="F1958">
            <v>1557.83</v>
          </cell>
          <cell r="G1958">
            <v>203364.46</v>
          </cell>
        </row>
        <row r="1959">
          <cell r="A1959" t="str">
            <v>36.09</v>
          </cell>
          <cell r="B1959" t="str">
            <v>Transformador de entrada</v>
          </cell>
        </row>
        <row r="1960">
          <cell r="A1960" t="str">
            <v>36.09.020</v>
          </cell>
          <cell r="C1960" t="str">
            <v>Transformador de potência trifásico de 225 kVA, classe 15 kV, a óleo</v>
          </cell>
          <cell r="D1960" t="str">
            <v>un</v>
          </cell>
          <cell r="E1960">
            <v>14428.14</v>
          </cell>
          <cell r="F1960">
            <v>751.35</v>
          </cell>
          <cell r="G1960">
            <v>15179.49</v>
          </cell>
        </row>
        <row r="1961">
          <cell r="A1961" t="str">
            <v>36.09.050</v>
          </cell>
          <cell r="C1961" t="str">
            <v>Transformador de potência trifásico de 150 kVA, classe 15 kV, a óleo</v>
          </cell>
          <cell r="D1961" t="str">
            <v>un</v>
          </cell>
          <cell r="E1961">
            <v>10484.450000000001</v>
          </cell>
          <cell r="F1961">
            <v>751.35</v>
          </cell>
          <cell r="G1961">
            <v>11235.8</v>
          </cell>
        </row>
        <row r="1962">
          <cell r="A1962" t="str">
            <v>36.09.060</v>
          </cell>
          <cell r="C1962" t="str">
            <v>Transformador de potência trifásico de 500 kVA, classe 15 kV, a seco</v>
          </cell>
          <cell r="D1962" t="str">
            <v>un</v>
          </cell>
          <cell r="E1962">
            <v>41972.63</v>
          </cell>
          <cell r="F1962">
            <v>1202.1600000000001</v>
          </cell>
          <cell r="G1962">
            <v>43174.79</v>
          </cell>
        </row>
        <row r="1963">
          <cell r="A1963" t="str">
            <v>36.09.070</v>
          </cell>
          <cell r="C1963" t="str">
            <v>Transformador de potência trifásico de 1000 kVA, classe 15 kV, a seco com cabine</v>
          </cell>
          <cell r="D1963" t="str">
            <v>un</v>
          </cell>
          <cell r="E1963">
            <v>73706.95</v>
          </cell>
          <cell r="F1963">
            <v>1202.1600000000001</v>
          </cell>
          <cell r="G1963">
            <v>74909.11</v>
          </cell>
        </row>
        <row r="1964">
          <cell r="A1964" t="str">
            <v>36.09.100</v>
          </cell>
          <cell r="C1964" t="str">
            <v>Transformador de potência trifásico de 5 kVA, classe 0,6 kV, a seco com cabine</v>
          </cell>
          <cell r="D1964" t="str">
            <v>un</v>
          </cell>
          <cell r="E1964">
            <v>3632.45</v>
          </cell>
          <cell r="F1964">
            <v>300.54000000000002</v>
          </cell>
          <cell r="G1964">
            <v>3932.99</v>
          </cell>
        </row>
        <row r="1965">
          <cell r="A1965" t="str">
            <v>36.09.110</v>
          </cell>
          <cell r="C1965" t="str">
            <v>Transformador de potência trifásico de 7,5 kVA, classe 0,6 kV, a seco com cabine</v>
          </cell>
          <cell r="D1965" t="str">
            <v>un</v>
          </cell>
          <cell r="E1965">
            <v>4094.29</v>
          </cell>
          <cell r="F1965">
            <v>300.54000000000002</v>
          </cell>
          <cell r="G1965">
            <v>4394.83</v>
          </cell>
        </row>
        <row r="1966">
          <cell r="A1966" t="str">
            <v>36.09.150</v>
          </cell>
          <cell r="C1966" t="str">
            <v>Transformador de potência trifásico de 75 kVA, classe 15 kV, a óleo</v>
          </cell>
          <cell r="D1966" t="str">
            <v>un</v>
          </cell>
          <cell r="E1966">
            <v>8539.1</v>
          </cell>
          <cell r="F1966">
            <v>751.35</v>
          </cell>
          <cell r="G1966">
            <v>9290.4500000000007</v>
          </cell>
        </row>
        <row r="1967">
          <cell r="A1967" t="str">
            <v>36.09.170</v>
          </cell>
          <cell r="C1967" t="str">
            <v>Transformador de potência trifásico de 300 kVA, classe 15 kV, a óleo</v>
          </cell>
          <cell r="D1967" t="str">
            <v>un</v>
          </cell>
          <cell r="E1967">
            <v>16548.32</v>
          </cell>
          <cell r="F1967">
            <v>751.35</v>
          </cell>
          <cell r="G1967">
            <v>17299.669999999998</v>
          </cell>
        </row>
        <row r="1968">
          <cell r="A1968" t="str">
            <v>36.09.180</v>
          </cell>
          <cell r="C1968" t="str">
            <v>Transformador de potência trifásico de 112,5 kVA, classe 15 kV, a óleo</v>
          </cell>
          <cell r="D1968" t="str">
            <v>un</v>
          </cell>
          <cell r="E1968">
            <v>8226.24</v>
          </cell>
          <cell r="F1968">
            <v>751.35</v>
          </cell>
          <cell r="G1968">
            <v>8977.59</v>
          </cell>
        </row>
        <row r="1969">
          <cell r="A1969" t="str">
            <v>36.09.220</v>
          </cell>
          <cell r="C1969" t="str">
            <v>Transformador de potência trifásico de 500 kVA, classe 15 kV, a seco com cabine</v>
          </cell>
          <cell r="D1969" t="str">
            <v>un</v>
          </cell>
          <cell r="E1969">
            <v>50534.45</v>
          </cell>
          <cell r="F1969">
            <v>1202.1600000000001</v>
          </cell>
          <cell r="G1969">
            <v>51736.61</v>
          </cell>
        </row>
        <row r="1970">
          <cell r="A1970" t="str">
            <v>36.09.230</v>
          </cell>
          <cell r="C1970" t="str">
            <v>Transformador de potência trifásico de 30 kVA, classe 1,2 KV, a seco com cabine</v>
          </cell>
          <cell r="D1970" t="str">
            <v>un</v>
          </cell>
          <cell r="E1970">
            <v>8354.66</v>
          </cell>
          <cell r="F1970">
            <v>300.54000000000002</v>
          </cell>
          <cell r="G1970">
            <v>8655.2000000000007</v>
          </cell>
        </row>
        <row r="1971">
          <cell r="A1971" t="str">
            <v>36.09.250</v>
          </cell>
          <cell r="C1971" t="str">
            <v>Transformador de potência trifásico de 500 kVA, classe 15 kV, a óleo</v>
          </cell>
          <cell r="D1971" t="str">
            <v>un</v>
          </cell>
          <cell r="E1971">
            <v>32930.92</v>
          </cell>
          <cell r="F1971">
            <v>1202.1600000000001</v>
          </cell>
          <cell r="G1971">
            <v>34133.08</v>
          </cell>
        </row>
        <row r="1972">
          <cell r="A1972" t="str">
            <v>36.09.300</v>
          </cell>
          <cell r="C1972" t="str">
            <v>Transformador de potência trifásico de 750 kVA, classe 15 kV, a óleo</v>
          </cell>
          <cell r="D1972" t="str">
            <v>un</v>
          </cell>
          <cell r="E1972">
            <v>39033.629999999997</v>
          </cell>
          <cell r="F1972">
            <v>1202.1600000000001</v>
          </cell>
          <cell r="G1972">
            <v>40235.79</v>
          </cell>
        </row>
        <row r="1973">
          <cell r="A1973" t="str">
            <v>36.09.360</v>
          </cell>
          <cell r="C1973" t="str">
            <v>Transformador de potência trifásico de 750 kVA, classe 15 kV, a seco</v>
          </cell>
          <cell r="D1973" t="str">
            <v>un</v>
          </cell>
          <cell r="E1973">
            <v>62271.59</v>
          </cell>
          <cell r="F1973">
            <v>1202.1600000000001</v>
          </cell>
          <cell r="G1973">
            <v>63473.75</v>
          </cell>
        </row>
        <row r="1974">
          <cell r="A1974" t="str">
            <v>36.09.370</v>
          </cell>
          <cell r="C1974" t="str">
            <v>Transformador de potência trifásico de 300 kVA, classe 15 kV, a seco</v>
          </cell>
          <cell r="D1974" t="str">
            <v>un</v>
          </cell>
          <cell r="E1974">
            <v>38820.18</v>
          </cell>
          <cell r="F1974">
            <v>751.35</v>
          </cell>
          <cell r="G1974">
            <v>39571.53</v>
          </cell>
        </row>
        <row r="1975">
          <cell r="A1975" t="str">
            <v>36.09.410</v>
          </cell>
          <cell r="C1975" t="str">
            <v>Transformador de potência trifásico de 45 kVA, classe 15 kV, a seco</v>
          </cell>
          <cell r="D1975" t="str">
            <v>un</v>
          </cell>
          <cell r="E1975">
            <v>12113.43</v>
          </cell>
          <cell r="F1975">
            <v>751.35</v>
          </cell>
          <cell r="G1975">
            <v>12864.78</v>
          </cell>
        </row>
        <row r="1976">
          <cell r="A1976" t="str">
            <v>36.09.440</v>
          </cell>
          <cell r="C1976" t="str">
            <v>Transformador de potência trifásico de 500 kVA, classe 15 kV, a óleo - tipo pedestal</v>
          </cell>
          <cell r="D1976" t="str">
            <v>un</v>
          </cell>
          <cell r="E1976">
            <v>78691.55</v>
          </cell>
          <cell r="F1976">
            <v>1202.1600000000001</v>
          </cell>
          <cell r="G1976">
            <v>79893.710000000006</v>
          </cell>
        </row>
        <row r="1977">
          <cell r="A1977" t="str">
            <v>36.09.480</v>
          </cell>
          <cell r="C1977" t="str">
            <v>Transformador trifásico a seco de 112,5 kVA, encapsulado em resina epóxi sob vácuo</v>
          </cell>
          <cell r="D1977" t="str">
            <v>un</v>
          </cell>
          <cell r="E1977">
            <v>17274.28</v>
          </cell>
          <cell r="F1977">
            <v>751.35</v>
          </cell>
          <cell r="G1977">
            <v>18025.63</v>
          </cell>
        </row>
        <row r="1978">
          <cell r="A1978" t="str">
            <v>36.09.490</v>
          </cell>
          <cell r="C1978" t="str">
            <v>Transformador trifásico a seco de 150 kVA, encapsulado em resina epóxi sob vácuo</v>
          </cell>
          <cell r="D1978" t="str">
            <v>un</v>
          </cell>
          <cell r="E1978">
            <v>20108.16</v>
          </cell>
          <cell r="F1978">
            <v>751.35</v>
          </cell>
          <cell r="G1978">
            <v>20859.509999999998</v>
          </cell>
        </row>
        <row r="1979">
          <cell r="A1979" t="str">
            <v>36.20</v>
          </cell>
          <cell r="B1979" t="str">
            <v>Reparos, conservações e complementos - GRUPO 36</v>
          </cell>
        </row>
        <row r="1980">
          <cell r="A1980" t="str">
            <v>36.20.010</v>
          </cell>
          <cell r="C1980" t="str">
            <v>Vergalhão de cobre eletrolítico, diâmetro de 3/8´</v>
          </cell>
          <cell r="D1980" t="str">
            <v>m</v>
          </cell>
          <cell r="E1980">
            <v>32.06</v>
          </cell>
          <cell r="F1980">
            <v>14.6</v>
          </cell>
          <cell r="G1980">
            <v>46.66</v>
          </cell>
        </row>
        <row r="1981">
          <cell r="A1981" t="str">
            <v>36.20.030</v>
          </cell>
          <cell r="C1981" t="str">
            <v>União angular para vergalhão, diâmetro de 3/8´</v>
          </cell>
          <cell r="D1981" t="str">
            <v>un</v>
          </cell>
          <cell r="E1981">
            <v>34.25</v>
          </cell>
          <cell r="F1981">
            <v>7.3</v>
          </cell>
          <cell r="G1981">
            <v>41.55</v>
          </cell>
        </row>
        <row r="1982">
          <cell r="A1982" t="str">
            <v>36.20.040</v>
          </cell>
          <cell r="C1982" t="str">
            <v>Bobina mínima para disjuntor (a óleo)</v>
          </cell>
          <cell r="D1982" t="str">
            <v>un</v>
          </cell>
          <cell r="E1982">
            <v>927.92</v>
          </cell>
          <cell r="F1982">
            <v>47.57</v>
          </cell>
          <cell r="G1982">
            <v>975.49</v>
          </cell>
        </row>
        <row r="1983">
          <cell r="A1983" t="str">
            <v>36.20.050</v>
          </cell>
          <cell r="C1983" t="str">
            <v>Terminal para vergalhão, diâmetro de 3/8´</v>
          </cell>
          <cell r="D1983" t="str">
            <v>un</v>
          </cell>
          <cell r="E1983">
            <v>12.64</v>
          </cell>
          <cell r="F1983">
            <v>7.3</v>
          </cell>
          <cell r="G1983">
            <v>19.940000000000001</v>
          </cell>
        </row>
        <row r="1984">
          <cell r="A1984" t="str">
            <v>36.20.060</v>
          </cell>
          <cell r="C1984" t="str">
            <v>Braçadeira para fixação de eletroduto, até 4´</v>
          </cell>
          <cell r="D1984" t="str">
            <v>un</v>
          </cell>
          <cell r="E1984">
            <v>1.74</v>
          </cell>
          <cell r="F1984">
            <v>5.48</v>
          </cell>
          <cell r="G1984">
            <v>7.22</v>
          </cell>
        </row>
        <row r="1985">
          <cell r="A1985" t="str">
            <v>36.20.070</v>
          </cell>
          <cell r="C1985" t="str">
            <v>Prensa vergalhão ´T´, diâmetro de 3/8´</v>
          </cell>
          <cell r="D1985" t="str">
            <v>un</v>
          </cell>
          <cell r="E1985">
            <v>13.01</v>
          </cell>
          <cell r="F1985">
            <v>7.3</v>
          </cell>
          <cell r="G1985">
            <v>20.309999999999999</v>
          </cell>
        </row>
        <row r="1986">
          <cell r="A1986" t="str">
            <v>36.20.090</v>
          </cell>
          <cell r="C1986" t="str">
            <v>Vara para manobra em cabine em fibra de vidro, para tensão até 36 kV</v>
          </cell>
          <cell r="D1986" t="str">
            <v>un</v>
          </cell>
          <cell r="E1986">
            <v>332.83</v>
          </cell>
          <cell r="F1986">
            <v>0.75</v>
          </cell>
          <cell r="G1986">
            <v>333.58</v>
          </cell>
        </row>
        <row r="1987">
          <cell r="A1987" t="str">
            <v>36.20.100</v>
          </cell>
          <cell r="C1987" t="str">
            <v>Bucha para passagem interna/externa com isolação para 15 kV</v>
          </cell>
          <cell r="D1987" t="str">
            <v>un</v>
          </cell>
          <cell r="E1987">
            <v>250.91</v>
          </cell>
          <cell r="F1987">
            <v>18.260000000000002</v>
          </cell>
          <cell r="G1987">
            <v>269.17</v>
          </cell>
        </row>
        <row r="1988">
          <cell r="A1988" t="str">
            <v>36.20.120</v>
          </cell>
          <cell r="C1988" t="str">
            <v>Chapa de ferro de 1,50 x 0,50 m para bucha de passagem</v>
          </cell>
          <cell r="D1988" t="str">
            <v>un</v>
          </cell>
          <cell r="E1988">
            <v>120</v>
          </cell>
          <cell r="F1988">
            <v>18.260000000000002</v>
          </cell>
          <cell r="G1988">
            <v>138.26</v>
          </cell>
        </row>
        <row r="1989">
          <cell r="A1989" t="str">
            <v>36.20.140</v>
          </cell>
          <cell r="C1989" t="str">
            <v>Cruzeta de madeira de 2400 mm</v>
          </cell>
          <cell r="D1989" t="str">
            <v>un</v>
          </cell>
          <cell r="E1989">
            <v>152.63</v>
          </cell>
          <cell r="F1989">
            <v>102.7</v>
          </cell>
          <cell r="G1989">
            <v>255.33</v>
          </cell>
        </row>
        <row r="1990">
          <cell r="A1990" t="str">
            <v>36.20.180</v>
          </cell>
          <cell r="C1990" t="str">
            <v>Luva isolante de borracha, acima de 10 até 20 kV</v>
          </cell>
          <cell r="D1990" t="str">
            <v>par</v>
          </cell>
          <cell r="E1990">
            <v>388.86</v>
          </cell>
          <cell r="F1990">
            <v>0.75</v>
          </cell>
          <cell r="G1990">
            <v>389.61</v>
          </cell>
        </row>
        <row r="1991">
          <cell r="A1991" t="str">
            <v>36.20.200</v>
          </cell>
          <cell r="C1991" t="str">
            <v>Mão francesa de 700 mm</v>
          </cell>
          <cell r="D1991" t="str">
            <v>un</v>
          </cell>
          <cell r="E1991">
            <v>16.34</v>
          </cell>
          <cell r="F1991">
            <v>36.5</v>
          </cell>
          <cell r="G1991">
            <v>52.84</v>
          </cell>
        </row>
        <row r="1992">
          <cell r="A1992" t="str">
            <v>36.20.210</v>
          </cell>
          <cell r="C1992" t="str">
            <v>Luva isolante de borracha, até 10 kV</v>
          </cell>
          <cell r="D1992" t="str">
            <v>par</v>
          </cell>
          <cell r="E1992">
            <v>295.13</v>
          </cell>
          <cell r="F1992">
            <v>0.75</v>
          </cell>
          <cell r="G1992">
            <v>295.88</v>
          </cell>
        </row>
        <row r="1993">
          <cell r="A1993" t="str">
            <v>36.20.220</v>
          </cell>
          <cell r="C1993" t="str">
            <v>Mudança de tap do transformador</v>
          </cell>
          <cell r="D1993" t="str">
            <v>un</v>
          </cell>
          <cell r="E1993">
            <v>0</v>
          </cell>
          <cell r="F1993">
            <v>205.4</v>
          </cell>
          <cell r="G1993">
            <v>205.4</v>
          </cell>
        </row>
        <row r="1994">
          <cell r="A1994" t="str">
            <v>36.20.240</v>
          </cell>
          <cell r="C1994" t="str">
            <v>Óleo para disjuntor</v>
          </cell>
          <cell r="D1994" t="str">
            <v>l</v>
          </cell>
          <cell r="E1994">
            <v>11.26</v>
          </cell>
          <cell r="F1994">
            <v>0.59</v>
          </cell>
          <cell r="G1994">
            <v>11.85</v>
          </cell>
        </row>
        <row r="1995">
          <cell r="A1995" t="str">
            <v>36.20.260</v>
          </cell>
          <cell r="C1995" t="str">
            <v>Óleo para transformador</v>
          </cell>
          <cell r="D1995" t="str">
            <v>l</v>
          </cell>
          <cell r="E1995">
            <v>11.26</v>
          </cell>
          <cell r="F1995">
            <v>0.89</v>
          </cell>
          <cell r="G1995">
            <v>12.15</v>
          </cell>
        </row>
        <row r="1996">
          <cell r="A1996" t="str">
            <v>36.20.280</v>
          </cell>
          <cell r="C1996" t="str">
            <v>Placa de advertência ´Perigo Alta Tensão´ em cabine primária, nas dimensões 400 x 300 mm, chapa 18</v>
          </cell>
          <cell r="D1996" t="str">
            <v>un</v>
          </cell>
          <cell r="E1996">
            <v>37.89</v>
          </cell>
          <cell r="F1996">
            <v>7.43</v>
          </cell>
          <cell r="G1996">
            <v>45.32</v>
          </cell>
        </row>
        <row r="1997">
          <cell r="A1997" t="str">
            <v>36.20.330</v>
          </cell>
          <cell r="C1997" t="str">
            <v>Luva de couro para proteção de luva isolante</v>
          </cell>
          <cell r="D1997" t="str">
            <v>par</v>
          </cell>
          <cell r="E1997">
            <v>31.25</v>
          </cell>
          <cell r="F1997">
            <v>0.75</v>
          </cell>
          <cell r="G1997">
            <v>32</v>
          </cell>
        </row>
        <row r="1998">
          <cell r="A1998" t="str">
            <v>36.20.340</v>
          </cell>
          <cell r="C1998" t="str">
            <v>Sela para cruzeta de madeira</v>
          </cell>
          <cell r="D1998" t="str">
            <v>un</v>
          </cell>
          <cell r="E1998">
            <v>8.67</v>
          </cell>
          <cell r="F1998">
            <v>51.35</v>
          </cell>
          <cell r="G1998">
            <v>60.02</v>
          </cell>
        </row>
        <row r="1999">
          <cell r="A1999" t="str">
            <v>36.20.350</v>
          </cell>
          <cell r="C1999" t="str">
            <v>Caixa porta luvas em madeira, com tampa</v>
          </cell>
          <cell r="D1999" t="str">
            <v>un</v>
          </cell>
          <cell r="E1999">
            <v>35.82</v>
          </cell>
          <cell r="F1999">
            <v>0.75</v>
          </cell>
          <cell r="G1999">
            <v>36.57</v>
          </cell>
        </row>
        <row r="2000">
          <cell r="A2000" t="str">
            <v>36.20.360</v>
          </cell>
          <cell r="C2000" t="str">
            <v>Suporte de transformador em poste ou estaleiro</v>
          </cell>
          <cell r="D2000" t="str">
            <v>un</v>
          </cell>
          <cell r="E2000">
            <v>90.47</v>
          </cell>
          <cell r="F2000">
            <v>102.7</v>
          </cell>
          <cell r="G2000">
            <v>193.17</v>
          </cell>
        </row>
        <row r="2001">
          <cell r="A2001" t="str">
            <v>36.20.380</v>
          </cell>
          <cell r="C2001" t="str">
            <v>Tapete de borracha isolante elétrico de 1000 x 1000 mm</v>
          </cell>
          <cell r="D2001" t="str">
            <v>un</v>
          </cell>
          <cell r="E2001">
            <v>269.3</v>
          </cell>
          <cell r="F2001">
            <v>0.75</v>
          </cell>
          <cell r="G2001">
            <v>270.05</v>
          </cell>
        </row>
        <row r="2002">
          <cell r="A2002" t="str">
            <v>36.20.540</v>
          </cell>
          <cell r="C2002" t="str">
            <v>Cruzeta metálica de 2400 mm, para fixação de mufla ou para-raios</v>
          </cell>
          <cell r="D2002" t="str">
            <v>un</v>
          </cell>
          <cell r="E2002">
            <v>324.69</v>
          </cell>
          <cell r="F2002">
            <v>102.7</v>
          </cell>
          <cell r="G2002">
            <v>427.39</v>
          </cell>
        </row>
        <row r="2003">
          <cell r="A2003" t="str">
            <v>36.20.560</v>
          </cell>
          <cell r="C2003" t="str">
            <v>Dispositivo Soft Starter para motor 15 cv, trifásico 220 V</v>
          </cell>
          <cell r="D2003" t="str">
            <v>un</v>
          </cell>
          <cell r="E2003">
            <v>1767.92</v>
          </cell>
          <cell r="F2003">
            <v>36.5</v>
          </cell>
          <cell r="G2003">
            <v>1804.42</v>
          </cell>
        </row>
        <row r="2004">
          <cell r="A2004" t="str">
            <v>36.20.570</v>
          </cell>
          <cell r="C2004" t="str">
            <v>Dispositivo Soft Starter para motor 25 cv, trifásico 220 V</v>
          </cell>
          <cell r="D2004" t="str">
            <v>un</v>
          </cell>
          <cell r="E2004">
            <v>2639.81</v>
          </cell>
          <cell r="F2004">
            <v>36.5</v>
          </cell>
          <cell r="G2004">
            <v>2676.31</v>
          </cell>
        </row>
        <row r="2005">
          <cell r="A2005" t="str">
            <v>36.20.580</v>
          </cell>
          <cell r="C2005" t="str">
            <v>Dispositivo Soft Starter para motor 50 cv, trifásico 220 V</v>
          </cell>
          <cell r="D2005" t="str">
            <v>un</v>
          </cell>
          <cell r="E2005">
            <v>2856.27</v>
          </cell>
          <cell r="F2005">
            <v>36.5</v>
          </cell>
          <cell r="G2005">
            <v>2892.77</v>
          </cell>
        </row>
        <row r="2006">
          <cell r="A2006" t="str">
            <v>37</v>
          </cell>
          <cell r="B2006" t="str">
            <v>QUADRO E PAINEL PARA ENERGIA ELÉTRICA E TELEFONIA</v>
          </cell>
        </row>
        <row r="2007">
          <cell r="A2007" t="str">
            <v>37.01</v>
          </cell>
          <cell r="B2007" t="str">
            <v>Quadro para telefonia embutir, proteção IP40 chapa nº 16msg</v>
          </cell>
        </row>
        <row r="2008">
          <cell r="A2008" t="str">
            <v>37.01.020</v>
          </cell>
          <cell r="C2008" t="str">
            <v>Quadro Telebrás de embutir de 200 x 200 x 120 mm</v>
          </cell>
          <cell r="D2008" t="str">
            <v>un</v>
          </cell>
          <cell r="E2008">
            <v>39.590000000000003</v>
          </cell>
          <cell r="F2008">
            <v>62.84</v>
          </cell>
          <cell r="G2008">
            <v>102.43</v>
          </cell>
        </row>
        <row r="2009">
          <cell r="A2009" t="str">
            <v>37.01.080</v>
          </cell>
          <cell r="C2009" t="str">
            <v>Quadro Telebrás de embutir de 400 x 400 x 120 mm</v>
          </cell>
          <cell r="D2009" t="str">
            <v>un</v>
          </cell>
          <cell r="E2009">
            <v>81.13</v>
          </cell>
          <cell r="F2009">
            <v>87.68</v>
          </cell>
          <cell r="G2009">
            <v>168.81</v>
          </cell>
        </row>
        <row r="2010">
          <cell r="A2010" t="str">
            <v>37.01.120</v>
          </cell>
          <cell r="C2010" t="str">
            <v>Quadro Telebrás de embutir de 600 x 600 x 120 mm</v>
          </cell>
          <cell r="D2010" t="str">
            <v>un</v>
          </cell>
          <cell r="E2010">
            <v>143.86000000000001</v>
          </cell>
          <cell r="F2010">
            <v>112.5</v>
          </cell>
          <cell r="G2010">
            <v>256.36</v>
          </cell>
        </row>
        <row r="2011">
          <cell r="A2011" t="str">
            <v>37.01.160</v>
          </cell>
          <cell r="C2011" t="str">
            <v>Quadro Telebrás de embutir de 800 x 800 x 120 mm</v>
          </cell>
          <cell r="D2011" t="str">
            <v>un</v>
          </cell>
          <cell r="E2011">
            <v>240.13</v>
          </cell>
          <cell r="F2011">
            <v>139.51</v>
          </cell>
          <cell r="G2011">
            <v>379.64</v>
          </cell>
        </row>
        <row r="2012">
          <cell r="A2012" t="str">
            <v>37.01.220</v>
          </cell>
          <cell r="C2012" t="str">
            <v>Quadro Telebrás de embutir de 1200 x 1200 x 120 mm</v>
          </cell>
          <cell r="D2012" t="str">
            <v>un</v>
          </cell>
          <cell r="E2012">
            <v>447.42</v>
          </cell>
          <cell r="F2012">
            <v>187.02</v>
          </cell>
          <cell r="G2012">
            <v>634.44000000000005</v>
          </cell>
        </row>
        <row r="2013">
          <cell r="A2013" t="str">
            <v>37.02</v>
          </cell>
          <cell r="B2013" t="str">
            <v>Quadro para telefonia de sobrepor, proteção IP 40 chapa nº 16msg</v>
          </cell>
        </row>
        <row r="2014">
          <cell r="A2014" t="str">
            <v>37.02.020</v>
          </cell>
          <cell r="C2014" t="str">
            <v>Quadro Telebrás de sobrepor de 200 x 200 x 120 mm</v>
          </cell>
          <cell r="D2014" t="str">
            <v>un</v>
          </cell>
          <cell r="E2014">
            <v>50.43</v>
          </cell>
          <cell r="F2014">
            <v>54.76</v>
          </cell>
          <cell r="G2014">
            <v>105.19</v>
          </cell>
        </row>
        <row r="2015">
          <cell r="A2015" t="str">
            <v>37.02.060</v>
          </cell>
          <cell r="C2015" t="str">
            <v>Quadro Telebrás de sobrepor de 400 x 400 x 120 mm</v>
          </cell>
          <cell r="D2015" t="str">
            <v>un</v>
          </cell>
          <cell r="E2015">
            <v>104.26</v>
          </cell>
          <cell r="F2015">
            <v>73</v>
          </cell>
          <cell r="G2015">
            <v>177.26</v>
          </cell>
        </row>
        <row r="2016">
          <cell r="A2016" t="str">
            <v>37.02.100</v>
          </cell>
          <cell r="C2016" t="str">
            <v>Quadro Telebrás de sobrepor de 600 x 600 x 120 mm</v>
          </cell>
          <cell r="D2016" t="str">
            <v>un</v>
          </cell>
          <cell r="E2016">
            <v>193.81</v>
          </cell>
          <cell r="F2016">
            <v>91.26</v>
          </cell>
          <cell r="G2016">
            <v>285.07</v>
          </cell>
        </row>
        <row r="2017">
          <cell r="A2017" t="str">
            <v>37.02.140</v>
          </cell>
          <cell r="C2017" t="str">
            <v>Quadro Telebrás de sobrepor de 800 x 800 x 120 mm</v>
          </cell>
          <cell r="D2017" t="str">
            <v>un</v>
          </cell>
          <cell r="E2017">
            <v>288.43</v>
          </cell>
          <cell r="F2017">
            <v>109.5</v>
          </cell>
          <cell r="G2017">
            <v>397.93</v>
          </cell>
        </row>
        <row r="2018">
          <cell r="A2018" t="str">
            <v>37.03</v>
          </cell>
          <cell r="B2018" t="str">
            <v>Quadro distribuição de luz e força de embutir universal</v>
          </cell>
        </row>
        <row r="2019">
          <cell r="A2019" t="str">
            <v>37.03.200</v>
          </cell>
          <cell r="C2019" t="str">
            <v>Quadro de distribuição universal de embutir, para disjuntores 16 DIN / 12 Bolt-on - 150 A - sem componentes</v>
          </cell>
          <cell r="D2019" t="str">
            <v>un</v>
          </cell>
          <cell r="E2019">
            <v>272.82</v>
          </cell>
          <cell r="F2019">
            <v>109.14</v>
          </cell>
          <cell r="G2019">
            <v>381.96</v>
          </cell>
        </row>
        <row r="2020">
          <cell r="A2020" t="str">
            <v>37.03.210</v>
          </cell>
          <cell r="C2020" t="str">
            <v>Quadro de distribuição universal de embutir, para disjuntores 24 DIN / 18 Bolt-on - 150 A - sem componentes</v>
          </cell>
          <cell r="D2020" t="str">
            <v>un</v>
          </cell>
          <cell r="E2020">
            <v>318.14999999999998</v>
          </cell>
          <cell r="F2020">
            <v>109.14</v>
          </cell>
          <cell r="G2020">
            <v>427.29</v>
          </cell>
        </row>
        <row r="2021">
          <cell r="A2021" t="str">
            <v>37.03.220</v>
          </cell>
          <cell r="C2021" t="str">
            <v>Quadro de distribuição universal de embutir, para disjuntores 34 DIN / 24 Bolt-on - 150 A - sem componentes</v>
          </cell>
          <cell r="D2021" t="str">
            <v>un</v>
          </cell>
          <cell r="E2021">
            <v>366.8</v>
          </cell>
          <cell r="F2021">
            <v>136.44</v>
          </cell>
          <cell r="G2021">
            <v>503.24</v>
          </cell>
        </row>
        <row r="2022">
          <cell r="A2022" t="str">
            <v>37.03.230</v>
          </cell>
          <cell r="C2022" t="str">
            <v>Quadro de distribuição universal de embutir, para disjuntores 44 DIN / 32 Bolt-on - 150 A - sem componentes</v>
          </cell>
          <cell r="D2022" t="str">
            <v>un</v>
          </cell>
          <cell r="E2022">
            <v>413.88</v>
          </cell>
          <cell r="F2022">
            <v>136.44</v>
          </cell>
          <cell r="G2022">
            <v>550.32000000000005</v>
          </cell>
        </row>
        <row r="2023">
          <cell r="A2023" t="str">
            <v>37.03.240</v>
          </cell>
          <cell r="C2023" t="str">
            <v>Quadro de distribuição universal de embutir, para disjuntores 56 DIN / 40 Bolt-on - 225 A - sem componentes</v>
          </cell>
          <cell r="D2023" t="str">
            <v>un</v>
          </cell>
          <cell r="E2023">
            <v>596.34</v>
          </cell>
          <cell r="F2023">
            <v>163.71</v>
          </cell>
          <cell r="G2023">
            <v>760.05</v>
          </cell>
        </row>
        <row r="2024">
          <cell r="A2024" t="str">
            <v>37.03.250</v>
          </cell>
          <cell r="C2024" t="str">
            <v>Quadro de distribuição universal de embutir, para disjuntores 70 DIN / 50 Bolt-on - 225 A - sem componentes</v>
          </cell>
          <cell r="D2024" t="str">
            <v>un</v>
          </cell>
          <cell r="E2024">
            <v>796.3</v>
          </cell>
          <cell r="F2024">
            <v>163.71</v>
          </cell>
          <cell r="G2024">
            <v>960.01</v>
          </cell>
        </row>
        <row r="2025">
          <cell r="A2025" t="str">
            <v>37.04</v>
          </cell>
          <cell r="B2025" t="str">
            <v>Quadro distribuição de luz e força de sobrepor universal</v>
          </cell>
        </row>
        <row r="2026">
          <cell r="A2026" t="str">
            <v>37.04.250</v>
          </cell>
          <cell r="C2026" t="str">
            <v>Quadro de distribuição universal de sobrepor, para disjuntores 16 DIN / 12 Bolt-on - 150 A - sem componentes</v>
          </cell>
          <cell r="D2026" t="str">
            <v>un</v>
          </cell>
          <cell r="E2026">
            <v>386.71</v>
          </cell>
          <cell r="F2026">
            <v>81.87</v>
          </cell>
          <cell r="G2026">
            <v>468.58</v>
          </cell>
        </row>
        <row r="2027">
          <cell r="A2027" t="str">
            <v>37.04.260</v>
          </cell>
          <cell r="C2027" t="str">
            <v>Quadro de distribuição universal de sobrepor, para disjuntores 24 DIN / 18 Bolt-on - 150 A - sem componentes</v>
          </cell>
          <cell r="D2027" t="str">
            <v>un</v>
          </cell>
          <cell r="E2027">
            <v>443.39</v>
          </cell>
          <cell r="F2027">
            <v>81.87</v>
          </cell>
          <cell r="G2027">
            <v>525.26</v>
          </cell>
        </row>
        <row r="2028">
          <cell r="A2028" t="str">
            <v>37.04.270</v>
          </cell>
          <cell r="C2028" t="str">
            <v>Quadro de distribuição universal de sobrepor, para disjuntores 34 DIN / 24 Bolt-on - 150 A - sem componentes</v>
          </cell>
          <cell r="D2028" t="str">
            <v>un</v>
          </cell>
          <cell r="E2028">
            <v>485.38</v>
          </cell>
          <cell r="F2028">
            <v>109.14</v>
          </cell>
          <cell r="G2028">
            <v>594.52</v>
          </cell>
        </row>
        <row r="2029">
          <cell r="A2029" t="str">
            <v>37.04.280</v>
          </cell>
          <cell r="C2029" t="str">
            <v>Quadro de distribuição universal de sobrepor, para disjuntores 44 DIN / 32 Bolt-on - 150 A - sem componentes</v>
          </cell>
          <cell r="D2029" t="str">
            <v>un</v>
          </cell>
          <cell r="E2029">
            <v>560.38</v>
          </cell>
          <cell r="F2029">
            <v>109.14</v>
          </cell>
          <cell r="G2029">
            <v>669.52</v>
          </cell>
        </row>
        <row r="2030">
          <cell r="A2030" t="str">
            <v>37.04.290</v>
          </cell>
          <cell r="C2030" t="str">
            <v>Quadro de distribuição universal de sobrepor, para disjuntores 56 DIN / 40 Bolt-on - 225 A - sem componentes</v>
          </cell>
          <cell r="D2030" t="str">
            <v>un</v>
          </cell>
          <cell r="E2030">
            <v>782.78</v>
          </cell>
          <cell r="F2030">
            <v>136.44</v>
          </cell>
          <cell r="G2030">
            <v>919.22</v>
          </cell>
        </row>
        <row r="2031">
          <cell r="A2031" t="str">
            <v>37.04.300</v>
          </cell>
          <cell r="C2031" t="str">
            <v>Quadro de distribuição universal de sobrepor, para disjuntores 70 DIN / 50 Bolt-on - 225 A - sem componentes</v>
          </cell>
          <cell r="D2031" t="str">
            <v>un</v>
          </cell>
          <cell r="E2031">
            <v>1077.24</v>
          </cell>
          <cell r="F2031">
            <v>136.44</v>
          </cell>
          <cell r="G2031">
            <v>1213.68</v>
          </cell>
        </row>
        <row r="2032">
          <cell r="A2032" t="str">
            <v>37.06</v>
          </cell>
          <cell r="B2032" t="str">
            <v>Painel autoportante</v>
          </cell>
        </row>
        <row r="2033">
          <cell r="A2033" t="str">
            <v>37.06.010</v>
          </cell>
          <cell r="C2033" t="str">
            <v>Painel monobloco autoportante em chapa de aço de 2,0 mm de espessura, com proteção mínima IP 54 - sem componentes</v>
          </cell>
          <cell r="D2033" t="str">
            <v>m²</v>
          </cell>
          <cell r="E2033">
            <v>2235.5</v>
          </cell>
          <cell r="F2033">
            <v>96.79</v>
          </cell>
          <cell r="G2033">
            <v>2332.29</v>
          </cell>
        </row>
        <row r="2034">
          <cell r="A2034" t="str">
            <v>37.10</v>
          </cell>
          <cell r="B2034" t="str">
            <v>Barramentos</v>
          </cell>
        </row>
        <row r="2035">
          <cell r="A2035" t="str">
            <v>37.10.010</v>
          </cell>
          <cell r="C2035" t="str">
            <v>Barramento de cobre nu</v>
          </cell>
          <cell r="D2035" t="str">
            <v>kg</v>
          </cell>
          <cell r="E2035">
            <v>48.08</v>
          </cell>
          <cell r="F2035">
            <v>6.5</v>
          </cell>
          <cell r="G2035">
            <v>54.58</v>
          </cell>
        </row>
        <row r="2036">
          <cell r="A2036" t="str">
            <v>37.11</v>
          </cell>
          <cell r="B2036" t="str">
            <v>Bases</v>
          </cell>
        </row>
        <row r="2037">
          <cell r="A2037" t="str">
            <v>37.11.020</v>
          </cell>
          <cell r="C2037" t="str">
            <v>Base de fusível Diazed completa para 25 A</v>
          </cell>
          <cell r="D2037" t="str">
            <v>un</v>
          </cell>
          <cell r="E2037">
            <v>24.18</v>
          </cell>
          <cell r="F2037">
            <v>10.96</v>
          </cell>
          <cell r="G2037">
            <v>35.14</v>
          </cell>
        </row>
        <row r="2038">
          <cell r="A2038" t="str">
            <v>37.11.040</v>
          </cell>
          <cell r="C2038" t="str">
            <v>Base de fusível Diazed completa para 63 A</v>
          </cell>
          <cell r="D2038" t="str">
            <v>un</v>
          </cell>
          <cell r="E2038">
            <v>33.869999999999997</v>
          </cell>
          <cell r="F2038">
            <v>18.260000000000002</v>
          </cell>
          <cell r="G2038">
            <v>52.13</v>
          </cell>
        </row>
        <row r="2039">
          <cell r="A2039" t="str">
            <v>37.11.060</v>
          </cell>
          <cell r="C2039" t="str">
            <v>Base de fusível NH até 125 A, com fusível</v>
          </cell>
          <cell r="D2039" t="str">
            <v>un</v>
          </cell>
          <cell r="E2039">
            <v>33.03</v>
          </cell>
          <cell r="F2039">
            <v>36.5</v>
          </cell>
          <cell r="G2039">
            <v>69.53</v>
          </cell>
        </row>
        <row r="2040">
          <cell r="A2040" t="str">
            <v>37.11.080</v>
          </cell>
          <cell r="C2040" t="str">
            <v>Base de fusível NH até 250 A, com fusível</v>
          </cell>
          <cell r="D2040" t="str">
            <v>un</v>
          </cell>
          <cell r="E2040">
            <v>104.32</v>
          </cell>
          <cell r="F2040">
            <v>36.5</v>
          </cell>
          <cell r="G2040">
            <v>140.82</v>
          </cell>
        </row>
        <row r="2041">
          <cell r="A2041" t="str">
            <v>37.11.100</v>
          </cell>
          <cell r="C2041" t="str">
            <v>Base de fusível NH até 400 A, com fusível</v>
          </cell>
          <cell r="D2041" t="str">
            <v>un</v>
          </cell>
          <cell r="E2041">
            <v>148.44999999999999</v>
          </cell>
          <cell r="F2041">
            <v>36.5</v>
          </cell>
          <cell r="G2041">
            <v>184.95</v>
          </cell>
        </row>
        <row r="2042">
          <cell r="A2042" t="str">
            <v>37.11.120</v>
          </cell>
          <cell r="C2042" t="str">
            <v>Base de fusível tripolar de 15 kV</v>
          </cell>
          <cell r="D2042" t="str">
            <v>un</v>
          </cell>
          <cell r="E2042">
            <v>548.36</v>
          </cell>
          <cell r="F2042">
            <v>43.8</v>
          </cell>
          <cell r="G2042">
            <v>592.16</v>
          </cell>
        </row>
        <row r="2043">
          <cell r="A2043" t="str">
            <v>37.11.140</v>
          </cell>
          <cell r="C2043" t="str">
            <v>Base de fusível unipolar de 15 kV</v>
          </cell>
          <cell r="D2043" t="str">
            <v>un</v>
          </cell>
          <cell r="E2043">
            <v>212.34</v>
          </cell>
          <cell r="F2043">
            <v>43.8</v>
          </cell>
          <cell r="G2043">
            <v>256.14</v>
          </cell>
        </row>
        <row r="2044">
          <cell r="A2044" t="str">
            <v>37.12</v>
          </cell>
          <cell r="B2044" t="str">
            <v>Fusíveis</v>
          </cell>
        </row>
        <row r="2045">
          <cell r="A2045" t="str">
            <v>37.12.020</v>
          </cell>
          <cell r="C2045" t="str">
            <v>Fusível tipo NH 00 de 6 A até 160 A</v>
          </cell>
          <cell r="D2045" t="str">
            <v>un</v>
          </cell>
          <cell r="E2045">
            <v>14.3</v>
          </cell>
          <cell r="F2045">
            <v>7.3</v>
          </cell>
          <cell r="G2045">
            <v>21.6</v>
          </cell>
        </row>
        <row r="2046">
          <cell r="A2046" t="str">
            <v>37.12.040</v>
          </cell>
          <cell r="C2046" t="str">
            <v>Fusível tipo NH 1 de 36 A até 250 A</v>
          </cell>
          <cell r="D2046" t="str">
            <v>un</v>
          </cell>
          <cell r="E2046">
            <v>36.54</v>
          </cell>
          <cell r="F2046">
            <v>7.3</v>
          </cell>
          <cell r="G2046">
            <v>43.84</v>
          </cell>
        </row>
        <row r="2047">
          <cell r="A2047" t="str">
            <v>37.12.060</v>
          </cell>
          <cell r="C2047" t="str">
            <v>Fusível tipo NH 2 de 224 A até 400 A</v>
          </cell>
          <cell r="D2047" t="str">
            <v>un</v>
          </cell>
          <cell r="E2047">
            <v>53.76</v>
          </cell>
          <cell r="F2047">
            <v>7.3</v>
          </cell>
          <cell r="G2047">
            <v>61.06</v>
          </cell>
        </row>
        <row r="2048">
          <cell r="A2048" t="str">
            <v>37.12.080</v>
          </cell>
          <cell r="C2048" t="str">
            <v>Fusível tipo NH 3 de 400 A até 630 A</v>
          </cell>
          <cell r="D2048" t="str">
            <v>un</v>
          </cell>
          <cell r="E2048">
            <v>80.75</v>
          </cell>
          <cell r="F2048">
            <v>7.3</v>
          </cell>
          <cell r="G2048">
            <v>88.05</v>
          </cell>
        </row>
        <row r="2049">
          <cell r="A2049" t="str">
            <v>37.12.120</v>
          </cell>
          <cell r="C2049" t="str">
            <v>Fusível tipo HH para 15 kV de 2,5 A até 50 A</v>
          </cell>
          <cell r="D2049" t="str">
            <v>un</v>
          </cell>
          <cell r="E2049">
            <v>164.81</v>
          </cell>
          <cell r="F2049">
            <v>7.3</v>
          </cell>
          <cell r="G2049">
            <v>172.11</v>
          </cell>
        </row>
        <row r="2050">
          <cell r="A2050" t="str">
            <v>37.12.140</v>
          </cell>
          <cell r="C2050" t="str">
            <v>Fusível tipo HH para 15 kV de 60 A até 100 A</v>
          </cell>
          <cell r="D2050" t="str">
            <v>un</v>
          </cell>
          <cell r="E2050">
            <v>272.14999999999998</v>
          </cell>
          <cell r="F2050">
            <v>7.3</v>
          </cell>
          <cell r="G2050">
            <v>279.45</v>
          </cell>
        </row>
        <row r="2051">
          <cell r="A2051" t="str">
            <v>37.12.200</v>
          </cell>
          <cell r="C2051" t="str">
            <v>Fusível diazed retardado de 2 A até 25 A</v>
          </cell>
          <cell r="D2051" t="str">
            <v>un</v>
          </cell>
          <cell r="E2051">
            <v>3.56</v>
          </cell>
          <cell r="F2051">
            <v>7.3</v>
          </cell>
          <cell r="G2051">
            <v>10.86</v>
          </cell>
        </row>
        <row r="2052">
          <cell r="A2052" t="str">
            <v>37.12.220</v>
          </cell>
          <cell r="C2052" t="str">
            <v>Fusível diazed retardado de 35 A até 63 A</v>
          </cell>
          <cell r="D2052" t="str">
            <v>un</v>
          </cell>
          <cell r="E2052">
            <v>5.05</v>
          </cell>
          <cell r="F2052">
            <v>7.3</v>
          </cell>
          <cell r="G2052">
            <v>12.35</v>
          </cell>
        </row>
        <row r="2053">
          <cell r="A2053" t="str">
            <v>37.12.300</v>
          </cell>
          <cell r="C2053" t="str">
            <v>Fusível em vidro para ´TP´ de 0,5 A</v>
          </cell>
          <cell r="D2053" t="str">
            <v>un</v>
          </cell>
          <cell r="E2053">
            <v>23.69</v>
          </cell>
          <cell r="F2053">
            <v>1.84</v>
          </cell>
          <cell r="G2053">
            <v>25.53</v>
          </cell>
        </row>
        <row r="2054">
          <cell r="A2054" t="str">
            <v>37.13</v>
          </cell>
          <cell r="B2054" t="str">
            <v>Disjuntores</v>
          </cell>
        </row>
        <row r="2055">
          <cell r="A2055" t="str">
            <v>37.13.510</v>
          </cell>
          <cell r="C2055" t="str">
            <v>Disjuntor fixo PVO trifásico, 17,5 kV, 630 A x 350 MVA, 50/60 Hz, com acessórios</v>
          </cell>
          <cell r="D2055" t="str">
            <v>un</v>
          </cell>
          <cell r="E2055">
            <v>12898.43</v>
          </cell>
          <cell r="F2055">
            <v>229.19</v>
          </cell>
          <cell r="G2055">
            <v>13127.62</v>
          </cell>
        </row>
        <row r="2056">
          <cell r="A2056" t="str">
            <v>37.13.520</v>
          </cell>
          <cell r="C2056" t="str">
            <v>Disjuntor a seco aberto trifásico, 600 V de 800 A, 50/60 Hz, com acessórios</v>
          </cell>
          <cell r="D2056" t="str">
            <v>un</v>
          </cell>
          <cell r="E2056">
            <v>18880.97</v>
          </cell>
          <cell r="F2056">
            <v>205.4</v>
          </cell>
          <cell r="G2056">
            <v>19086.37</v>
          </cell>
        </row>
        <row r="2057">
          <cell r="A2057" t="str">
            <v>37.13.530</v>
          </cell>
          <cell r="C2057" t="str">
            <v>Disjuntor fixo PVO trifásico, 15 kV, 630 A x 350 MVA, com relé de proteção de sobrecorrente e transformadores de corrente</v>
          </cell>
          <cell r="D2057" t="str">
            <v>cj</v>
          </cell>
          <cell r="E2057">
            <v>24834.22</v>
          </cell>
          <cell r="F2057">
            <v>302.79000000000002</v>
          </cell>
          <cell r="G2057">
            <v>25137.01</v>
          </cell>
        </row>
        <row r="2058">
          <cell r="A2058" t="str">
            <v>37.13.550</v>
          </cell>
          <cell r="C2058" t="str">
            <v>Disjuntor em caixa aberta tripolar extraível, 500V de 3200A, com acessórios</v>
          </cell>
          <cell r="D2058" t="str">
            <v>un</v>
          </cell>
          <cell r="E2058">
            <v>47039.83</v>
          </cell>
          <cell r="F2058">
            <v>36.5</v>
          </cell>
          <cell r="G2058">
            <v>47076.33</v>
          </cell>
        </row>
        <row r="2059">
          <cell r="A2059" t="str">
            <v>37.13.570</v>
          </cell>
          <cell r="C2059" t="str">
            <v>Disjuntor em caixa aberta tripolar extraível, 500V de 4000A, com acessórios</v>
          </cell>
          <cell r="D2059" t="str">
            <v>un</v>
          </cell>
          <cell r="E2059">
            <v>90227.49</v>
          </cell>
          <cell r="F2059">
            <v>36.5</v>
          </cell>
          <cell r="G2059">
            <v>90263.99</v>
          </cell>
        </row>
        <row r="2060">
          <cell r="A2060" t="str">
            <v>37.13.600</v>
          </cell>
          <cell r="C2060" t="str">
            <v>Disjuntor termomagnético, unipolar 127/220 V, corrente de 10 A até 30 A</v>
          </cell>
          <cell r="D2060" t="str">
            <v>un</v>
          </cell>
          <cell r="E2060">
            <v>10.93</v>
          </cell>
          <cell r="F2060">
            <v>10.96</v>
          </cell>
          <cell r="G2060">
            <v>21.89</v>
          </cell>
        </row>
        <row r="2061">
          <cell r="A2061" t="str">
            <v>37.13.610</v>
          </cell>
          <cell r="C2061" t="str">
            <v>Disjuntor termomagnético, unipolar 127/220 V, corrente de 35 A até 50 A</v>
          </cell>
          <cell r="D2061" t="str">
            <v>un</v>
          </cell>
          <cell r="E2061">
            <v>18.63</v>
          </cell>
          <cell r="F2061">
            <v>10.96</v>
          </cell>
          <cell r="G2061">
            <v>29.59</v>
          </cell>
        </row>
        <row r="2062">
          <cell r="A2062" t="str">
            <v>37.13.630</v>
          </cell>
          <cell r="C2062" t="str">
            <v>Disjuntor termomagnético, bipolar 220/380 V, corrente de 10 A até 50 A</v>
          </cell>
          <cell r="D2062" t="str">
            <v>un</v>
          </cell>
          <cell r="E2062">
            <v>69</v>
          </cell>
          <cell r="F2062">
            <v>21.9</v>
          </cell>
          <cell r="G2062">
            <v>90.9</v>
          </cell>
        </row>
        <row r="2063">
          <cell r="A2063" t="str">
            <v>37.13.640</v>
          </cell>
          <cell r="C2063" t="str">
            <v>Disjuntor termomagnético, bipolar 220/380 V, corrente de 60 A até 100 A</v>
          </cell>
          <cell r="D2063" t="str">
            <v>un</v>
          </cell>
          <cell r="E2063">
            <v>96.55</v>
          </cell>
          <cell r="F2063">
            <v>21.9</v>
          </cell>
          <cell r="G2063">
            <v>118.45</v>
          </cell>
        </row>
        <row r="2064">
          <cell r="A2064" t="str">
            <v>37.13.650</v>
          </cell>
          <cell r="C2064" t="str">
            <v>Disjuntor termomagnético, tripolar 220/380 V, corrente de 10 A até 50 A</v>
          </cell>
          <cell r="D2064" t="str">
            <v>un</v>
          </cell>
          <cell r="E2064">
            <v>84.91</v>
          </cell>
          <cell r="F2064">
            <v>32.86</v>
          </cell>
          <cell r="G2064">
            <v>117.77</v>
          </cell>
        </row>
        <row r="2065">
          <cell r="A2065" t="str">
            <v>37.13.660</v>
          </cell>
          <cell r="C2065" t="str">
            <v>Disjuntor termomagnético, tripolar 220/380 V, corrente de 60 A até 100 A</v>
          </cell>
          <cell r="D2065" t="str">
            <v>un</v>
          </cell>
          <cell r="E2065">
            <v>101.46</v>
          </cell>
          <cell r="F2065">
            <v>32.86</v>
          </cell>
          <cell r="G2065">
            <v>134.32</v>
          </cell>
        </row>
        <row r="2066">
          <cell r="A2066" t="str">
            <v>37.13.690</v>
          </cell>
          <cell r="C2066" t="str">
            <v>Disjuntor série universal, em caixa moldada, térmico e magnético fixos, bipolar 480 V, corrente de 60 A até 100 A</v>
          </cell>
          <cell r="D2066" t="str">
            <v>un</v>
          </cell>
          <cell r="E2066">
            <v>309.58</v>
          </cell>
          <cell r="F2066">
            <v>36.5</v>
          </cell>
          <cell r="G2066">
            <v>346.08</v>
          </cell>
        </row>
        <row r="2067">
          <cell r="A2067" t="str">
            <v>37.13.700</v>
          </cell>
          <cell r="C2067" t="str">
            <v>Disjuntor série universal, em caixa moldada, térmico e magnético fixos, bipolar 480/600 V, corrente de 125 A</v>
          </cell>
          <cell r="D2067" t="str">
            <v>un</v>
          </cell>
          <cell r="E2067">
            <v>495.3</v>
          </cell>
          <cell r="F2067">
            <v>36.5</v>
          </cell>
          <cell r="G2067">
            <v>531.79999999999995</v>
          </cell>
        </row>
        <row r="2068">
          <cell r="A2068" t="str">
            <v>37.13.720</v>
          </cell>
          <cell r="C2068" t="str">
            <v>Disjuntor série universal, em caixa moldada, térmico fixo e magnético ajustável, tripolar 600 V, corrente de 300 A até 400 A</v>
          </cell>
          <cell r="D2068" t="str">
            <v>un</v>
          </cell>
          <cell r="E2068">
            <v>1753.69</v>
          </cell>
          <cell r="F2068">
            <v>73</v>
          </cell>
          <cell r="G2068">
            <v>1826.69</v>
          </cell>
        </row>
        <row r="2069">
          <cell r="A2069" t="str">
            <v>37.13.730</v>
          </cell>
          <cell r="C2069" t="str">
            <v>Disjuntor série universal, em caixa moldada, térmico fixo e magnético ajustável, tripolar 600 V, corrente de 500 A até 630 A</v>
          </cell>
          <cell r="D2069" t="str">
            <v>un</v>
          </cell>
          <cell r="E2069">
            <v>2932.58</v>
          </cell>
          <cell r="F2069">
            <v>73</v>
          </cell>
          <cell r="G2069">
            <v>3005.58</v>
          </cell>
        </row>
        <row r="2070">
          <cell r="A2070" t="str">
            <v>37.13.740</v>
          </cell>
          <cell r="C2070" t="str">
            <v>Disjuntor série universal, em caixa moldada, térmico fixo e magnético ajustável, tripolar 600 V, corrente de 700 A até 800 A</v>
          </cell>
          <cell r="D2070" t="str">
            <v>un</v>
          </cell>
          <cell r="E2070">
            <v>5044.97</v>
          </cell>
          <cell r="F2070">
            <v>73</v>
          </cell>
          <cell r="G2070">
            <v>5117.97</v>
          </cell>
        </row>
        <row r="2071">
          <cell r="A2071" t="str">
            <v>37.13.760</v>
          </cell>
          <cell r="C2071" t="str">
            <v>Disjuntor em caixa moldada, térmico e magnético ajustáveis, tripolar 630/690 V, faixa de ajuste de 440 até 630 A</v>
          </cell>
          <cell r="D2071" t="str">
            <v>un</v>
          </cell>
          <cell r="E2071">
            <v>4162.91</v>
          </cell>
          <cell r="F2071">
            <v>73</v>
          </cell>
          <cell r="G2071">
            <v>4235.91</v>
          </cell>
        </row>
        <row r="2072">
          <cell r="A2072" t="str">
            <v>37.13.770</v>
          </cell>
          <cell r="C2072" t="str">
            <v>Disjuntor em caixa moldada, térmico e magnético ajustáveis, tripolar 1250/690 V, faixa de ajuste de 800 até 1250 A</v>
          </cell>
          <cell r="D2072" t="str">
            <v>un</v>
          </cell>
          <cell r="E2072">
            <v>7507.29</v>
          </cell>
          <cell r="F2072">
            <v>73</v>
          </cell>
          <cell r="G2072">
            <v>7580.29</v>
          </cell>
        </row>
        <row r="2073">
          <cell r="A2073" t="str">
            <v>37.13.780</v>
          </cell>
          <cell r="C2073" t="str">
            <v>Disjuntor em caixa moldada, térmico e magnético ajustáveis, tripolar 1600/690 V, faixa de ajuste de 1000 até 1600 A</v>
          </cell>
          <cell r="D2073" t="str">
            <v>un</v>
          </cell>
          <cell r="E2073">
            <v>10679.54</v>
          </cell>
          <cell r="F2073">
            <v>73</v>
          </cell>
          <cell r="G2073">
            <v>10752.54</v>
          </cell>
        </row>
        <row r="2074">
          <cell r="A2074" t="str">
            <v>37.13.800</v>
          </cell>
          <cell r="C2074" t="str">
            <v>Mini-disjuntor termomagnético, unipolar 127/220 V, corrente de 10 A até 32 A</v>
          </cell>
          <cell r="D2074" t="str">
            <v>un</v>
          </cell>
          <cell r="E2074">
            <v>7.59</v>
          </cell>
          <cell r="F2074">
            <v>7.3</v>
          </cell>
          <cell r="G2074">
            <v>14.89</v>
          </cell>
        </row>
        <row r="2075">
          <cell r="A2075" t="str">
            <v>37.13.810</v>
          </cell>
          <cell r="C2075" t="str">
            <v>Mini-disjuntor termomagnético, unipolar 127/220 V, corrente de 40 A até 50 A</v>
          </cell>
          <cell r="D2075" t="str">
            <v>un</v>
          </cell>
          <cell r="E2075">
            <v>10.029999999999999</v>
          </cell>
          <cell r="F2075">
            <v>7.3</v>
          </cell>
          <cell r="G2075">
            <v>17.329999999999998</v>
          </cell>
        </row>
        <row r="2076">
          <cell r="A2076" t="str">
            <v>37.13.840</v>
          </cell>
          <cell r="C2076" t="str">
            <v>Mini-disjuntor termomagnético, bipolar 220/380 V, corrente de 10 A até 32 A</v>
          </cell>
          <cell r="D2076" t="str">
            <v>un</v>
          </cell>
          <cell r="E2076">
            <v>31.6</v>
          </cell>
          <cell r="F2076">
            <v>7.3</v>
          </cell>
          <cell r="G2076">
            <v>38.9</v>
          </cell>
        </row>
        <row r="2077">
          <cell r="A2077" t="str">
            <v>37.13.850</v>
          </cell>
          <cell r="C2077" t="str">
            <v>Mini-disjuntor termomagnético, bipolar 220/380 V, corrente de 40 A até 50 A</v>
          </cell>
          <cell r="D2077" t="str">
            <v>un</v>
          </cell>
          <cell r="E2077">
            <v>35.700000000000003</v>
          </cell>
          <cell r="F2077">
            <v>7.3</v>
          </cell>
          <cell r="G2077">
            <v>43</v>
          </cell>
        </row>
        <row r="2078">
          <cell r="A2078" t="str">
            <v>37.13.860</v>
          </cell>
          <cell r="C2078" t="str">
            <v>Mini-disjuntor termomagnético, bipolar 220/380 V, corrente de 63 A</v>
          </cell>
          <cell r="D2078" t="str">
            <v>un</v>
          </cell>
          <cell r="E2078">
            <v>44.99</v>
          </cell>
          <cell r="F2078">
            <v>7.3</v>
          </cell>
          <cell r="G2078">
            <v>52.29</v>
          </cell>
        </row>
        <row r="2079">
          <cell r="A2079" t="str">
            <v>37.13.870</v>
          </cell>
          <cell r="C2079" t="str">
            <v>Mini-disjuntor termomagnético, bipolar 400 V, corrente de 80 A até 100 A</v>
          </cell>
          <cell r="D2079" t="str">
            <v>un</v>
          </cell>
          <cell r="E2079">
            <v>629.29999999999995</v>
          </cell>
          <cell r="F2079">
            <v>7.3</v>
          </cell>
          <cell r="G2079">
            <v>636.6</v>
          </cell>
        </row>
        <row r="2080">
          <cell r="A2080" t="str">
            <v>37.13.880</v>
          </cell>
          <cell r="C2080" t="str">
            <v>Mini-disjuntor termomagnético, tripolar 220/380 V, corrente de 10 A até 32 A</v>
          </cell>
          <cell r="D2080" t="str">
            <v>un</v>
          </cell>
          <cell r="E2080">
            <v>42.77</v>
          </cell>
          <cell r="F2080">
            <v>7.3</v>
          </cell>
          <cell r="G2080">
            <v>50.07</v>
          </cell>
        </row>
        <row r="2081">
          <cell r="A2081" t="str">
            <v>37.13.890</v>
          </cell>
          <cell r="C2081" t="str">
            <v>Mini-disjuntor termomagnético, tripolar 220/380 V, corrente de 40 A até 50 A</v>
          </cell>
          <cell r="D2081" t="str">
            <v>un</v>
          </cell>
          <cell r="E2081">
            <v>45.94</v>
          </cell>
          <cell r="F2081">
            <v>7.3</v>
          </cell>
          <cell r="G2081">
            <v>53.24</v>
          </cell>
        </row>
        <row r="2082">
          <cell r="A2082" t="str">
            <v>37.13.900</v>
          </cell>
          <cell r="C2082" t="str">
            <v>Mini-disjuntor termomagnético, tripolar 220/380 V, corrente de 63 A</v>
          </cell>
          <cell r="D2082" t="str">
            <v>un</v>
          </cell>
          <cell r="E2082">
            <v>54.53</v>
          </cell>
          <cell r="F2082">
            <v>7.3</v>
          </cell>
          <cell r="G2082">
            <v>61.83</v>
          </cell>
        </row>
        <row r="2083">
          <cell r="A2083" t="str">
            <v>37.13.910</v>
          </cell>
          <cell r="C2083" t="str">
            <v>Mini-disjuntor termomagnético, tripolar 400 V, corrente de 80 A até 125 A</v>
          </cell>
          <cell r="D2083" t="str">
            <v>un</v>
          </cell>
          <cell r="E2083">
            <v>989.8</v>
          </cell>
          <cell r="F2083">
            <v>7.3</v>
          </cell>
          <cell r="G2083">
            <v>997.1</v>
          </cell>
        </row>
        <row r="2084">
          <cell r="A2084" t="str">
            <v>37.13.920</v>
          </cell>
          <cell r="C2084" t="str">
            <v>Disjuntor em caixa moldada, térmico ajustável e magnético fixo, tripolar 2000/1200 V, faixa de ajuste de 1600 até 2000 A</v>
          </cell>
          <cell r="D2084" t="str">
            <v>un</v>
          </cell>
          <cell r="E2084">
            <v>22258.9</v>
          </cell>
          <cell r="F2084">
            <v>73</v>
          </cell>
          <cell r="G2084">
            <v>22331.9</v>
          </cell>
        </row>
        <row r="2085">
          <cell r="A2085" t="str">
            <v>37.13.930</v>
          </cell>
          <cell r="C2085" t="str">
            <v>Disjuntor em caixa moldada, térmico ajustável e magnético fixo, tripolar 2500/1200 V, faixa de ajuste de 2000 até 2500 A</v>
          </cell>
          <cell r="D2085" t="str">
            <v>un</v>
          </cell>
          <cell r="E2085">
            <v>31622.639999999999</v>
          </cell>
          <cell r="F2085">
            <v>73</v>
          </cell>
          <cell r="G2085">
            <v>31695.64</v>
          </cell>
        </row>
        <row r="2086">
          <cell r="A2086" t="str">
            <v>37.13.940</v>
          </cell>
          <cell r="C2086" t="str">
            <v>Disjuntor em caixa aberta tripolar extraível, 500 V de 6300 A, com acessórios</v>
          </cell>
          <cell r="D2086" t="str">
            <v>un</v>
          </cell>
          <cell r="E2086">
            <v>198210.09</v>
          </cell>
          <cell r="F2086">
            <v>36.5</v>
          </cell>
          <cell r="G2086">
            <v>198246.59</v>
          </cell>
        </row>
        <row r="2087">
          <cell r="A2087" t="str">
            <v>37.14</v>
          </cell>
          <cell r="B2087" t="str">
            <v>Chave de baixa tensão</v>
          </cell>
        </row>
        <row r="2088">
          <cell r="A2088" t="str">
            <v>37.14.050</v>
          </cell>
          <cell r="C2088" t="str">
            <v>Chave comutadora, reversão sob carga, tetrapolar, sem porta fusível, para 100 A</v>
          </cell>
          <cell r="D2088" t="str">
            <v>un</v>
          </cell>
          <cell r="E2088">
            <v>2012.97</v>
          </cell>
          <cell r="F2088">
            <v>36.5</v>
          </cell>
          <cell r="G2088">
            <v>2049.4699999999998</v>
          </cell>
        </row>
        <row r="2089">
          <cell r="A2089" t="str">
            <v>37.14.300</v>
          </cell>
          <cell r="C2089" t="str">
            <v>Chave seccionadora sob carga, tripolar, acionamento rotativo, com prolongador, sem porta-fusível, de 160 A</v>
          </cell>
          <cell r="D2089" t="str">
            <v>un</v>
          </cell>
          <cell r="E2089">
            <v>938.5</v>
          </cell>
          <cell r="F2089">
            <v>29.2</v>
          </cell>
          <cell r="G2089">
            <v>967.7</v>
          </cell>
        </row>
        <row r="2090">
          <cell r="A2090" t="str">
            <v>37.14.310</v>
          </cell>
          <cell r="C2090" t="str">
            <v>Chave seccionadora sob carga, tripolar, acionamento rotativo, com prolongador, sem porta-fusível, de 250 A</v>
          </cell>
          <cell r="D2090" t="str">
            <v>un</v>
          </cell>
          <cell r="E2090">
            <v>1091.3900000000001</v>
          </cell>
          <cell r="F2090">
            <v>29.2</v>
          </cell>
          <cell r="G2090">
            <v>1120.5899999999999</v>
          </cell>
        </row>
        <row r="2091">
          <cell r="A2091" t="str">
            <v>37.14.320</v>
          </cell>
          <cell r="C2091" t="str">
            <v>Chave seccionadora sob carga, tripolar, acionamento rotativo, com prolongador, sem porta-fusível, de 400 A</v>
          </cell>
          <cell r="D2091" t="str">
            <v>un</v>
          </cell>
          <cell r="E2091">
            <v>1350.04</v>
          </cell>
          <cell r="F2091">
            <v>36.5</v>
          </cell>
          <cell r="G2091">
            <v>1386.54</v>
          </cell>
        </row>
        <row r="2092">
          <cell r="A2092" t="str">
            <v>37.14.330</v>
          </cell>
          <cell r="C2092" t="str">
            <v>Chave seccionadora sob carga, tripolar, acionamento rotativo, com prolongador, sem porta-fusível, de 630 A</v>
          </cell>
          <cell r="D2092" t="str">
            <v>un</v>
          </cell>
          <cell r="E2092">
            <v>1871.09</v>
          </cell>
          <cell r="F2092">
            <v>43.8</v>
          </cell>
          <cell r="G2092">
            <v>1914.89</v>
          </cell>
        </row>
        <row r="2093">
          <cell r="A2093" t="str">
            <v>37.14.340</v>
          </cell>
          <cell r="C2093" t="str">
            <v>Chave seccionadora sob carga, tripolar, acionamento rotativo, com prolongador, sem porta-fusível, de 1000 A</v>
          </cell>
          <cell r="D2093" t="str">
            <v>un</v>
          </cell>
          <cell r="E2093">
            <v>2887.7</v>
          </cell>
          <cell r="F2093">
            <v>54.76</v>
          </cell>
          <cell r="G2093">
            <v>2942.46</v>
          </cell>
        </row>
        <row r="2094">
          <cell r="A2094" t="str">
            <v>37.14.350</v>
          </cell>
          <cell r="C2094" t="str">
            <v>Chave seccionadora sob carga, tripolar, acionamento rotativo, com prolongador, sem porta-fusível, de 1250 A</v>
          </cell>
          <cell r="D2094" t="str">
            <v>un</v>
          </cell>
          <cell r="E2094">
            <v>6107.35</v>
          </cell>
          <cell r="F2094">
            <v>54.76</v>
          </cell>
          <cell r="G2094">
            <v>6162.11</v>
          </cell>
        </row>
        <row r="2095">
          <cell r="A2095" t="str">
            <v>37.14.410</v>
          </cell>
          <cell r="C2095" t="str">
            <v>Chave seccionadora sob carga, tripolar, acionamento rotativo, com prolongador e porta-fusível até NH-00-125 A - sem fusíveis</v>
          </cell>
          <cell r="D2095" t="str">
            <v>un</v>
          </cell>
          <cell r="E2095">
            <v>1319.21</v>
          </cell>
          <cell r="F2095">
            <v>29.2</v>
          </cell>
          <cell r="G2095">
            <v>1348.41</v>
          </cell>
        </row>
        <row r="2096">
          <cell r="A2096" t="str">
            <v>37.14.420</v>
          </cell>
          <cell r="C2096" t="str">
            <v>Chave seccionadora sob carga, tripolar, acionamento rotativo, com prolongador e porta-fusível até NH-00-160 A - sem fusíveis</v>
          </cell>
          <cell r="D2096" t="str">
            <v>un</v>
          </cell>
          <cell r="E2096">
            <v>1177.9100000000001</v>
          </cell>
          <cell r="F2096">
            <v>29.2</v>
          </cell>
          <cell r="G2096">
            <v>1207.1099999999999</v>
          </cell>
        </row>
        <row r="2097">
          <cell r="A2097" t="str">
            <v>37.14.430</v>
          </cell>
          <cell r="C2097" t="str">
            <v>Chave seccionadora sob carga, tripolar, acionamento rotativo, com prolongador e porta-fusível até NH-1-250 A - sem fusíveis</v>
          </cell>
          <cell r="D2097" t="str">
            <v>un</v>
          </cell>
          <cell r="E2097">
            <v>2233.75</v>
          </cell>
          <cell r="F2097">
            <v>29.2</v>
          </cell>
          <cell r="G2097">
            <v>2262.9499999999998</v>
          </cell>
        </row>
        <row r="2098">
          <cell r="A2098" t="str">
            <v>37.14.440</v>
          </cell>
          <cell r="C2098" t="str">
            <v>Chave seccionadora sob carga, tripolar, acionamento rotativo, com prolongador e porta-fusível até NH-2-400 A - sem fusíveis</v>
          </cell>
          <cell r="D2098" t="str">
            <v>un</v>
          </cell>
          <cell r="E2098">
            <v>2440.84</v>
          </cell>
          <cell r="F2098">
            <v>36.5</v>
          </cell>
          <cell r="G2098">
            <v>2477.34</v>
          </cell>
        </row>
        <row r="2099">
          <cell r="A2099" t="str">
            <v>37.14.450</v>
          </cell>
          <cell r="C2099" t="str">
            <v>Chave seccionadora sob carga, tripolar, acionamento rotativo, com prolongador e porta-fusível até NH-3-630 A - sem fusíveis</v>
          </cell>
          <cell r="D2099" t="str">
            <v>un</v>
          </cell>
          <cell r="E2099">
            <v>4735.1099999999997</v>
          </cell>
          <cell r="F2099">
            <v>43.8</v>
          </cell>
          <cell r="G2099">
            <v>4778.91</v>
          </cell>
        </row>
        <row r="2100">
          <cell r="A2100" t="str">
            <v>37.14.500</v>
          </cell>
          <cell r="C2100" t="str">
            <v>Chave seccionadora sob carga, tripolar, acionamento tipo punho, com porta-fusível até NH-00-160 A - sem fusíveis</v>
          </cell>
          <cell r="D2100" t="str">
            <v>un</v>
          </cell>
          <cell r="E2100">
            <v>214.33</v>
          </cell>
          <cell r="F2100">
            <v>29.2</v>
          </cell>
          <cell r="G2100">
            <v>243.53</v>
          </cell>
        </row>
        <row r="2101">
          <cell r="A2101" t="str">
            <v>37.14.510</v>
          </cell>
          <cell r="C2101" t="str">
            <v>Chave seccionadora sob carga, tripolar, acionamento tipo punho, com porta-fusível até NH-1-250 A - sem fusíveis</v>
          </cell>
          <cell r="D2101" t="str">
            <v>un</v>
          </cell>
          <cell r="E2101">
            <v>394.96</v>
          </cell>
          <cell r="F2101">
            <v>29.2</v>
          </cell>
          <cell r="G2101">
            <v>424.16</v>
          </cell>
        </row>
        <row r="2102">
          <cell r="A2102" t="str">
            <v>37.14.520</v>
          </cell>
          <cell r="C2102" t="str">
            <v>Chave seccionadora sob carga, tripolar, acionamento tipo punho, com porta-fusível até NH-2-400 A - sem fusíveis</v>
          </cell>
          <cell r="D2102" t="str">
            <v>un</v>
          </cell>
          <cell r="E2102">
            <v>542.01</v>
          </cell>
          <cell r="F2102">
            <v>36.5</v>
          </cell>
          <cell r="G2102">
            <v>578.51</v>
          </cell>
        </row>
        <row r="2103">
          <cell r="A2103" t="str">
            <v>37.14.530</v>
          </cell>
          <cell r="C2103" t="str">
            <v>Chave seccionadora sob carga, tripolar, acionamento tipo punho, com porta-fusível até NH-3-630 A - sem fusíveis</v>
          </cell>
          <cell r="D2103" t="str">
            <v>un</v>
          </cell>
          <cell r="E2103">
            <v>1169.8</v>
          </cell>
          <cell r="F2103">
            <v>43.8</v>
          </cell>
          <cell r="G2103">
            <v>1213.5999999999999</v>
          </cell>
        </row>
        <row r="2104">
          <cell r="A2104" t="str">
            <v>37.14.600</v>
          </cell>
          <cell r="C2104" t="str">
            <v>Chave comutadora, reversão sob carga, tripolar, sem porta fusível, para 400 A</v>
          </cell>
          <cell r="D2104" t="str">
            <v>un</v>
          </cell>
          <cell r="E2104">
            <v>3798.76</v>
          </cell>
          <cell r="F2104">
            <v>43.8</v>
          </cell>
          <cell r="G2104">
            <v>3842.56</v>
          </cell>
        </row>
        <row r="2105">
          <cell r="A2105" t="str">
            <v>37.14.610</v>
          </cell>
          <cell r="C2105" t="str">
            <v>Chave comutadora, reversão sob carga, tripolar, sem porta fusível, para 600/630 A</v>
          </cell>
          <cell r="D2105" t="str">
            <v>un</v>
          </cell>
          <cell r="E2105">
            <v>5229.34</v>
          </cell>
          <cell r="F2105">
            <v>54.76</v>
          </cell>
          <cell r="G2105">
            <v>5284.1</v>
          </cell>
        </row>
        <row r="2106">
          <cell r="A2106" t="str">
            <v>37.14.620</v>
          </cell>
          <cell r="C2106" t="str">
            <v>Chave comutadora, reversão sob carga, tripolar, sem porta fusível, para 1000 A</v>
          </cell>
          <cell r="D2106" t="str">
            <v>un</v>
          </cell>
          <cell r="E2106">
            <v>7643.85</v>
          </cell>
          <cell r="F2106">
            <v>65.7</v>
          </cell>
          <cell r="G2106">
            <v>7709.55</v>
          </cell>
        </row>
        <row r="2107">
          <cell r="A2107" t="str">
            <v>37.14.640</v>
          </cell>
          <cell r="C2107" t="str">
            <v>Chave comutadora, reversão sob carga, tetrapolar, sem porta fusível, para 630 A / 690 V</v>
          </cell>
          <cell r="D2107" t="str">
            <v>un</v>
          </cell>
          <cell r="E2107">
            <v>4423.2299999999996</v>
          </cell>
          <cell r="F2107">
            <v>84.07</v>
          </cell>
          <cell r="G2107">
            <v>4507.3</v>
          </cell>
        </row>
        <row r="2108">
          <cell r="A2108" t="str">
            <v>37.14.830</v>
          </cell>
          <cell r="C2108" t="str">
            <v>Barra de contato para chave seccionadora tipo NH3-630 A</v>
          </cell>
          <cell r="D2108" t="str">
            <v>un</v>
          </cell>
          <cell r="E2108">
            <v>50.21</v>
          </cell>
          <cell r="F2108">
            <v>7.3</v>
          </cell>
          <cell r="G2108">
            <v>57.51</v>
          </cell>
        </row>
        <row r="2109">
          <cell r="A2109" t="str">
            <v>37.14.910</v>
          </cell>
          <cell r="C2109" t="str">
            <v>Chave seccionadora tripolar, abertura sob carga seca até 160 A / 600 V</v>
          </cell>
          <cell r="D2109" t="str">
            <v>un</v>
          </cell>
          <cell r="E2109">
            <v>166.18</v>
          </cell>
          <cell r="F2109">
            <v>29.2</v>
          </cell>
          <cell r="G2109">
            <v>195.38</v>
          </cell>
        </row>
        <row r="2110">
          <cell r="A2110" t="str">
            <v>37.15</v>
          </cell>
          <cell r="B2110" t="str">
            <v>Chave de média tensão</v>
          </cell>
        </row>
        <row r="2111">
          <cell r="A2111" t="str">
            <v>37.15.110</v>
          </cell>
          <cell r="C2111" t="str">
            <v>Chave seccionadora tripolar sob carga para 400 A - 25 kV - com prolongador</v>
          </cell>
          <cell r="D2111" t="str">
            <v>un</v>
          </cell>
          <cell r="E2111">
            <v>1626.71</v>
          </cell>
          <cell r="F2111">
            <v>177.84</v>
          </cell>
          <cell r="G2111">
            <v>1804.55</v>
          </cell>
        </row>
        <row r="2112">
          <cell r="A2112" t="str">
            <v>37.15.120</v>
          </cell>
          <cell r="C2112" t="str">
            <v>Chave seccionadora tripolar sob carga para 400 A - 15 kV - com prolongador</v>
          </cell>
          <cell r="D2112" t="str">
            <v>un</v>
          </cell>
          <cell r="E2112">
            <v>1142.3800000000001</v>
          </cell>
          <cell r="F2112">
            <v>177.84</v>
          </cell>
          <cell r="G2112">
            <v>1320.22</v>
          </cell>
        </row>
        <row r="2113">
          <cell r="A2113" t="str">
            <v>37.15.150</v>
          </cell>
          <cell r="C2113" t="str">
            <v>Chave fusível base ´C´ para 15 kV/100 A, com capacidade de ruptura até 10 kA - com fusível</v>
          </cell>
          <cell r="D2113" t="str">
            <v>un</v>
          </cell>
          <cell r="E2113">
            <v>244.72</v>
          </cell>
          <cell r="F2113">
            <v>65.62</v>
          </cell>
          <cell r="G2113">
            <v>310.33999999999997</v>
          </cell>
        </row>
        <row r="2114">
          <cell r="A2114" t="str">
            <v>37.15.160</v>
          </cell>
          <cell r="C2114" t="str">
            <v>Chave fusível base ´C´ para 15 kV/200 A, com capacidade de ruptura até 10 kA - com fusível</v>
          </cell>
          <cell r="D2114" t="str">
            <v>un</v>
          </cell>
          <cell r="E2114">
            <v>293.92</v>
          </cell>
          <cell r="F2114">
            <v>65.62</v>
          </cell>
          <cell r="G2114">
            <v>359.54</v>
          </cell>
        </row>
        <row r="2115">
          <cell r="A2115" t="str">
            <v>37.15.170</v>
          </cell>
          <cell r="C2115" t="str">
            <v>Chave fusível base ´C´ para 25 kV/100 A, com capacidade de ruptura até 6,3 kA - com fusível</v>
          </cell>
          <cell r="D2115" t="str">
            <v>un</v>
          </cell>
          <cell r="E2115">
            <v>266.25</v>
          </cell>
          <cell r="F2115">
            <v>65.62</v>
          </cell>
          <cell r="G2115">
            <v>331.87</v>
          </cell>
        </row>
        <row r="2116">
          <cell r="A2116" t="str">
            <v>37.15.200</v>
          </cell>
          <cell r="C2116" t="str">
            <v>Chave seccionadora tripolar seca para 400 A - 15 kV - com prolongador</v>
          </cell>
          <cell r="D2116" t="str">
            <v>un</v>
          </cell>
          <cell r="E2116">
            <v>863.3</v>
          </cell>
          <cell r="F2116">
            <v>177.84</v>
          </cell>
          <cell r="G2116">
            <v>1041.1400000000001</v>
          </cell>
        </row>
        <row r="2117">
          <cell r="A2117" t="str">
            <v>37.15.210</v>
          </cell>
          <cell r="C2117" t="str">
            <v>Chave seccionadora tripolar seca para 600 / 630 A - 15 kV - com prolongador</v>
          </cell>
          <cell r="D2117" t="str">
            <v>un</v>
          </cell>
          <cell r="E2117">
            <v>1053.1099999999999</v>
          </cell>
          <cell r="F2117">
            <v>177.84</v>
          </cell>
          <cell r="G2117">
            <v>1230.95</v>
          </cell>
        </row>
        <row r="2118">
          <cell r="A2118" t="str">
            <v>37.16</v>
          </cell>
          <cell r="B2118" t="str">
            <v>Bus-way</v>
          </cell>
        </row>
        <row r="2119">
          <cell r="A2119" t="str">
            <v>37.16.071</v>
          </cell>
          <cell r="C2119" t="str">
            <v>Sistema de barramento blindado de 100 a 2500 A, trifásico, barra de cobre</v>
          </cell>
          <cell r="D2119" t="str">
            <v>Axm</v>
          </cell>
          <cell r="E2119">
            <v>207.44</v>
          </cell>
          <cell r="F2119">
            <v>0.45</v>
          </cell>
          <cell r="G2119">
            <v>207.89</v>
          </cell>
        </row>
        <row r="2120">
          <cell r="A2120" t="str">
            <v>37.17</v>
          </cell>
          <cell r="B2120" t="str">
            <v>Dispositivo DR ou interruptor de corrente de fuga</v>
          </cell>
        </row>
        <row r="2121">
          <cell r="A2121" t="str">
            <v>37.17.060</v>
          </cell>
          <cell r="C2121" t="str">
            <v>Dispositivo diferencial residual de 25 A x 30 mA - 2 polos</v>
          </cell>
          <cell r="D2121" t="str">
            <v>un</v>
          </cell>
          <cell r="E2121">
            <v>130.69</v>
          </cell>
          <cell r="F2121">
            <v>9.14</v>
          </cell>
          <cell r="G2121">
            <v>139.83000000000001</v>
          </cell>
        </row>
        <row r="2122">
          <cell r="A2122" t="str">
            <v>37.17.070</v>
          </cell>
          <cell r="C2122" t="str">
            <v>Dispositivo diferencial residual de 40 A x 30 mA - 2 polos</v>
          </cell>
          <cell r="D2122" t="str">
            <v>un</v>
          </cell>
          <cell r="E2122">
            <v>144.38</v>
          </cell>
          <cell r="F2122">
            <v>9.14</v>
          </cell>
          <cell r="G2122">
            <v>153.52000000000001</v>
          </cell>
        </row>
        <row r="2123">
          <cell r="A2123" t="str">
            <v>37.17.074</v>
          </cell>
          <cell r="C2123" t="str">
            <v>Dispositivo diferencial residual de 25 A x 30 mA - 4 polos</v>
          </cell>
          <cell r="D2123" t="str">
            <v>un</v>
          </cell>
          <cell r="E2123">
            <v>166.9</v>
          </cell>
          <cell r="F2123">
            <v>9.14</v>
          </cell>
          <cell r="G2123">
            <v>176.04</v>
          </cell>
        </row>
        <row r="2124">
          <cell r="A2124" t="str">
            <v>37.17.080</v>
          </cell>
          <cell r="C2124" t="str">
            <v>Dispositivo diferencial residual de 40 A x 30 mA - 4 polos</v>
          </cell>
          <cell r="D2124" t="str">
            <v>un</v>
          </cell>
          <cell r="E2124">
            <v>166.85</v>
          </cell>
          <cell r="F2124">
            <v>9.14</v>
          </cell>
          <cell r="G2124">
            <v>175.99</v>
          </cell>
        </row>
        <row r="2125">
          <cell r="A2125" t="str">
            <v>37.17.090</v>
          </cell>
          <cell r="C2125" t="str">
            <v>Dispositivo diferencial residual de 63 A x 30 mA - 4 polos</v>
          </cell>
          <cell r="D2125" t="str">
            <v>un</v>
          </cell>
          <cell r="E2125">
            <v>201.1</v>
          </cell>
          <cell r="F2125">
            <v>9.14</v>
          </cell>
          <cell r="G2125">
            <v>210.24</v>
          </cell>
        </row>
        <row r="2126">
          <cell r="A2126" t="str">
            <v>37.17.100</v>
          </cell>
          <cell r="C2126" t="str">
            <v>Dispositivo diferencial residual de 80 A x 30 mA - 4 polos</v>
          </cell>
          <cell r="D2126" t="str">
            <v>un</v>
          </cell>
          <cell r="E2126">
            <v>317.63</v>
          </cell>
          <cell r="F2126">
            <v>9.14</v>
          </cell>
          <cell r="G2126">
            <v>326.77</v>
          </cell>
        </row>
        <row r="2127">
          <cell r="A2127" t="str">
            <v>37.17.110</v>
          </cell>
          <cell r="C2127" t="str">
            <v>Dispositivo diferencial residual de 100 A x 30 mA - 4 polos</v>
          </cell>
          <cell r="D2127" t="str">
            <v>un</v>
          </cell>
          <cell r="E2127">
            <v>373.5</v>
          </cell>
          <cell r="F2127">
            <v>9.14</v>
          </cell>
          <cell r="G2127">
            <v>382.64</v>
          </cell>
        </row>
        <row r="2128">
          <cell r="A2128" t="str">
            <v>37.17.114</v>
          </cell>
          <cell r="C2128" t="str">
            <v>Dispositivo diferencial residual de 125 A x 30 mA - 4 polos</v>
          </cell>
          <cell r="D2128" t="str">
            <v>un</v>
          </cell>
          <cell r="E2128">
            <v>569.54</v>
          </cell>
          <cell r="F2128">
            <v>9.14</v>
          </cell>
          <cell r="G2128">
            <v>578.67999999999995</v>
          </cell>
        </row>
        <row r="2129">
          <cell r="A2129" t="str">
            <v>37.17.130</v>
          </cell>
          <cell r="C2129" t="str">
            <v>Dispositivo diferencial residual de 25 A x 300 mA - 4 polos</v>
          </cell>
          <cell r="D2129" t="str">
            <v>un</v>
          </cell>
          <cell r="E2129">
            <v>201.78</v>
          </cell>
          <cell r="F2129">
            <v>9.14</v>
          </cell>
          <cell r="G2129">
            <v>210.92</v>
          </cell>
        </row>
        <row r="2130">
          <cell r="A2130" t="str">
            <v>37.18</v>
          </cell>
          <cell r="B2130" t="str">
            <v>Transformador de Potencial</v>
          </cell>
        </row>
        <row r="2131">
          <cell r="A2131" t="str">
            <v>37.18.010</v>
          </cell>
          <cell r="C2131" t="str">
            <v>Transformador de potencial monofásico até 1000 VA classe 15 kV, a seco, com fusíveis</v>
          </cell>
          <cell r="D2131" t="str">
            <v>un</v>
          </cell>
          <cell r="E2131">
            <v>1733.8</v>
          </cell>
          <cell r="F2131">
            <v>55.35</v>
          </cell>
          <cell r="G2131">
            <v>1789.15</v>
          </cell>
        </row>
        <row r="2132">
          <cell r="A2132" t="str">
            <v>37.18.020</v>
          </cell>
          <cell r="C2132" t="str">
            <v>Transformador de potencial monofásico até 2000 VA classe 15 kV, a seco, com fusíveis</v>
          </cell>
          <cell r="D2132" t="str">
            <v>un</v>
          </cell>
          <cell r="E2132">
            <v>2380.16</v>
          </cell>
          <cell r="F2132">
            <v>55.35</v>
          </cell>
          <cell r="G2132">
            <v>2435.5100000000002</v>
          </cell>
        </row>
        <row r="2133">
          <cell r="A2133" t="str">
            <v>37.18.030</v>
          </cell>
          <cell r="C2133" t="str">
            <v>Transformador de potencial monofásico até 500 VA classe 15 kV, a seco, sem fusíveis</v>
          </cell>
          <cell r="D2133" t="str">
            <v>un</v>
          </cell>
          <cell r="E2133">
            <v>1353.5</v>
          </cell>
          <cell r="F2133">
            <v>55.35</v>
          </cell>
          <cell r="G2133">
            <v>1408.85</v>
          </cell>
        </row>
        <row r="2134">
          <cell r="A2134" t="str">
            <v>37.19</v>
          </cell>
          <cell r="B2134" t="str">
            <v>Transformador de corrente</v>
          </cell>
        </row>
        <row r="2135">
          <cell r="A2135" t="str">
            <v>37.19.010</v>
          </cell>
          <cell r="C2135" t="str">
            <v>Transformador de corrente 800-5 A, janela</v>
          </cell>
          <cell r="D2135" t="str">
            <v>un</v>
          </cell>
          <cell r="E2135">
            <v>203.76</v>
          </cell>
          <cell r="F2135">
            <v>55.35</v>
          </cell>
          <cell r="G2135">
            <v>259.11</v>
          </cell>
        </row>
        <row r="2136">
          <cell r="A2136" t="str">
            <v>37.19.020</v>
          </cell>
          <cell r="C2136" t="str">
            <v>Transformador de corrente 200-5 A até 600-5 A, janela</v>
          </cell>
          <cell r="D2136" t="str">
            <v>un</v>
          </cell>
          <cell r="E2136">
            <v>195.51</v>
          </cell>
          <cell r="F2136">
            <v>55.35</v>
          </cell>
          <cell r="G2136">
            <v>250.86</v>
          </cell>
        </row>
        <row r="2137">
          <cell r="A2137" t="str">
            <v>37.19.030</v>
          </cell>
          <cell r="C2137" t="str">
            <v>Transformador de corrente 1000-5 A até 1500-5 A, janela</v>
          </cell>
          <cell r="D2137" t="str">
            <v>un</v>
          </cell>
          <cell r="E2137">
            <v>377.6</v>
          </cell>
          <cell r="F2137">
            <v>55.35</v>
          </cell>
          <cell r="G2137">
            <v>432.95</v>
          </cell>
        </row>
        <row r="2138">
          <cell r="A2138" t="str">
            <v>37.19.060</v>
          </cell>
          <cell r="C2138" t="str">
            <v>Transformador de corrente 50-5 A até 150-5 A, janela</v>
          </cell>
          <cell r="D2138" t="str">
            <v>un</v>
          </cell>
          <cell r="E2138">
            <v>97.6</v>
          </cell>
          <cell r="F2138">
            <v>55.35</v>
          </cell>
          <cell r="G2138">
            <v>152.94999999999999</v>
          </cell>
        </row>
        <row r="2139">
          <cell r="A2139" t="str">
            <v>37.19.080</v>
          </cell>
          <cell r="C2139" t="str">
            <v>Transformador de corrente 2000-5 A até 2500-5 A - janela</v>
          </cell>
          <cell r="D2139" t="str">
            <v>un</v>
          </cell>
          <cell r="E2139">
            <v>719.53</v>
          </cell>
          <cell r="F2139">
            <v>55.35</v>
          </cell>
          <cell r="G2139">
            <v>774.88</v>
          </cell>
        </row>
        <row r="2140">
          <cell r="A2140" t="str">
            <v>37.20</v>
          </cell>
          <cell r="B2140" t="str">
            <v>Reparos, conservações e complementos - GRUPO 37</v>
          </cell>
        </row>
        <row r="2141">
          <cell r="A2141" t="str">
            <v>37.20.010</v>
          </cell>
          <cell r="C2141" t="str">
            <v>Isolador em epóxi de 1 kV para barramento</v>
          </cell>
          <cell r="D2141" t="str">
            <v>un</v>
          </cell>
          <cell r="E2141">
            <v>16.239999999999998</v>
          </cell>
          <cell r="F2141">
            <v>5.48</v>
          </cell>
          <cell r="G2141">
            <v>21.72</v>
          </cell>
        </row>
        <row r="2142">
          <cell r="A2142" t="str">
            <v>37.20.030</v>
          </cell>
          <cell r="C2142" t="str">
            <v>Régua de bornes para 9 polos de 600 V / 50 A</v>
          </cell>
          <cell r="D2142" t="str">
            <v>un</v>
          </cell>
          <cell r="E2142">
            <v>18.7</v>
          </cell>
          <cell r="F2142">
            <v>1.84</v>
          </cell>
          <cell r="G2142">
            <v>20.54</v>
          </cell>
        </row>
        <row r="2143">
          <cell r="A2143" t="str">
            <v>37.20.080</v>
          </cell>
          <cell r="C2143" t="str">
            <v>Barra de neutro e/ou terra</v>
          </cell>
          <cell r="D2143" t="str">
            <v>un</v>
          </cell>
          <cell r="E2143">
            <v>13.95</v>
          </cell>
          <cell r="F2143">
            <v>5.48</v>
          </cell>
          <cell r="G2143">
            <v>19.43</v>
          </cell>
        </row>
        <row r="2144">
          <cell r="A2144" t="str">
            <v>37.20.090</v>
          </cell>
          <cell r="C2144" t="str">
            <v>Recolocação de chave seccionadora tripolar de 125 A até 650 A, sem base fusível</v>
          </cell>
          <cell r="D2144" t="str">
            <v>un</v>
          </cell>
          <cell r="E2144">
            <v>0</v>
          </cell>
          <cell r="F2144">
            <v>18.260000000000002</v>
          </cell>
          <cell r="G2144">
            <v>18.260000000000002</v>
          </cell>
        </row>
        <row r="2145">
          <cell r="A2145" t="str">
            <v>37.20.100</v>
          </cell>
          <cell r="C2145" t="str">
            <v>Recolocação de fundo de quadro de distribuição, sem componentes</v>
          </cell>
          <cell r="D2145" t="str">
            <v>m²</v>
          </cell>
          <cell r="E2145">
            <v>0</v>
          </cell>
          <cell r="F2145">
            <v>25.68</v>
          </cell>
          <cell r="G2145">
            <v>25.68</v>
          </cell>
        </row>
        <row r="2146">
          <cell r="A2146" t="str">
            <v>37.20.110</v>
          </cell>
          <cell r="C2146" t="str">
            <v>Recolocação de quadro de distribuição de sobrepor, sem componentes</v>
          </cell>
          <cell r="D2146" t="str">
            <v>m²</v>
          </cell>
          <cell r="E2146">
            <v>0</v>
          </cell>
          <cell r="F2146">
            <v>51.35</v>
          </cell>
          <cell r="G2146">
            <v>51.35</v>
          </cell>
        </row>
        <row r="2147">
          <cell r="A2147" t="str">
            <v>37.20.130</v>
          </cell>
          <cell r="C2147" t="str">
            <v>Banco de medição para transformadores TC/TP, padrão Eletropaulo e/ou Cesp</v>
          </cell>
          <cell r="D2147" t="str">
            <v>un</v>
          </cell>
          <cell r="E2147">
            <v>512.23</v>
          </cell>
          <cell r="F2147">
            <v>1.49</v>
          </cell>
          <cell r="G2147">
            <v>513.72</v>
          </cell>
        </row>
        <row r="2148">
          <cell r="A2148" t="str">
            <v>37.20.140</v>
          </cell>
          <cell r="C2148" t="str">
            <v>Suporte fixo para transformadores de potencial</v>
          </cell>
          <cell r="D2148" t="str">
            <v>un</v>
          </cell>
          <cell r="E2148">
            <v>103.68</v>
          </cell>
          <cell r="F2148">
            <v>3.72</v>
          </cell>
          <cell r="G2148">
            <v>107.4</v>
          </cell>
        </row>
        <row r="2149">
          <cell r="A2149" t="str">
            <v>37.20.150</v>
          </cell>
          <cell r="C2149" t="str">
            <v>Placa de montagem em chapa de aço de 2,65 mm (12 MSG)</v>
          </cell>
          <cell r="D2149" t="str">
            <v>m²</v>
          </cell>
          <cell r="E2149">
            <v>399.31</v>
          </cell>
          <cell r="F2149">
            <v>25.68</v>
          </cell>
          <cell r="G2149">
            <v>424.99</v>
          </cell>
        </row>
        <row r="2150">
          <cell r="A2150" t="str">
            <v>37.20.190</v>
          </cell>
          <cell r="C2150" t="str">
            <v>Inversor de frequência para variação de velocidade em motores, potência de 0,25 a 20 cv</v>
          </cell>
          <cell r="D2150" t="str">
            <v>un</v>
          </cell>
          <cell r="E2150">
            <v>4348.76</v>
          </cell>
          <cell r="F2150">
            <v>41.08</v>
          </cell>
          <cell r="G2150">
            <v>4389.84</v>
          </cell>
        </row>
        <row r="2151">
          <cell r="A2151" t="str">
            <v>37.20.191</v>
          </cell>
          <cell r="C2151" t="str">
            <v>Inversor de frequência para variação de velocidade em motores, potência de 25 a 30 CV</v>
          </cell>
          <cell r="D2151" t="str">
            <v>un</v>
          </cell>
          <cell r="E2151">
            <v>9685.93</v>
          </cell>
          <cell r="F2151">
            <v>41.08</v>
          </cell>
          <cell r="G2151">
            <v>9727.01</v>
          </cell>
        </row>
        <row r="2152">
          <cell r="A2152" t="str">
            <v>37.20.193</v>
          </cell>
          <cell r="C2152" t="str">
            <v>Inversor de frequência para variação de velocidade em motores, potência de 50 cv</v>
          </cell>
          <cell r="D2152" t="str">
            <v>un</v>
          </cell>
          <cell r="E2152">
            <v>17676.080000000002</v>
          </cell>
          <cell r="F2152">
            <v>41.08</v>
          </cell>
          <cell r="G2152">
            <v>17717.16</v>
          </cell>
        </row>
        <row r="2153">
          <cell r="A2153" t="str">
            <v>37.20.210</v>
          </cell>
          <cell r="C2153" t="str">
            <v>Punho de manobra com articulador de acionamento</v>
          </cell>
          <cell r="D2153" t="str">
            <v>un</v>
          </cell>
          <cell r="E2153">
            <v>327.75</v>
          </cell>
          <cell r="F2153">
            <v>18.260000000000002</v>
          </cell>
          <cell r="G2153">
            <v>346.01</v>
          </cell>
        </row>
        <row r="2154">
          <cell r="A2154" t="str">
            <v>37.21</v>
          </cell>
          <cell r="B2154" t="str">
            <v>Capacitor de potência</v>
          </cell>
        </row>
        <row r="2155">
          <cell r="A2155" t="str">
            <v>37.21.010</v>
          </cell>
          <cell r="C2155" t="str">
            <v>Capacitor de potência trifásico de 10 kVAr, 220 V/60 Hz, para correção de fator de potência</v>
          </cell>
          <cell r="D2155" t="str">
            <v>un</v>
          </cell>
          <cell r="E2155">
            <v>692.48</v>
          </cell>
          <cell r="F2155">
            <v>18.260000000000002</v>
          </cell>
          <cell r="G2155">
            <v>710.74</v>
          </cell>
        </row>
        <row r="2156">
          <cell r="A2156" t="str">
            <v>37.22</v>
          </cell>
          <cell r="B2156" t="str">
            <v>Transformador de comando</v>
          </cell>
        </row>
        <row r="2157">
          <cell r="A2157" t="str">
            <v>37.22.010</v>
          </cell>
          <cell r="C2157" t="str">
            <v>Transformador monofásico de comando de 200 VA classe 0,6 kV, a seco</v>
          </cell>
          <cell r="D2157" t="str">
            <v>un</v>
          </cell>
          <cell r="E2157">
            <v>273.99</v>
          </cell>
          <cell r="F2157">
            <v>55.35</v>
          </cell>
          <cell r="G2157">
            <v>329.34</v>
          </cell>
        </row>
        <row r="2158">
          <cell r="A2158" t="str">
            <v>37.24</v>
          </cell>
          <cell r="B2158" t="str">
            <v>Supressor de surto</v>
          </cell>
        </row>
        <row r="2159">
          <cell r="A2159" t="str">
            <v>37.24.031</v>
          </cell>
          <cell r="C2159" t="str">
            <v>Supressor de surto monofásico, Fase-Terra, In 4 a 11 kA, Imax. de surto de 12 até 15 kA</v>
          </cell>
          <cell r="D2159" t="str">
            <v>un</v>
          </cell>
          <cell r="E2159">
            <v>64.39</v>
          </cell>
          <cell r="F2159">
            <v>20.8</v>
          </cell>
          <cell r="G2159">
            <v>85.19</v>
          </cell>
        </row>
        <row r="2160">
          <cell r="A2160" t="str">
            <v>37.24.032</v>
          </cell>
          <cell r="C2160" t="str">
            <v>Supressor de surto monofásico, Fase-Terra, In &gt; ou = 20 kA, Imax. de surto de 50 até 80 Ka</v>
          </cell>
          <cell r="D2160" t="str">
            <v>un</v>
          </cell>
          <cell r="E2160">
            <v>120.66</v>
          </cell>
          <cell r="F2160">
            <v>20.8</v>
          </cell>
          <cell r="G2160">
            <v>141.46</v>
          </cell>
        </row>
        <row r="2161">
          <cell r="A2161" t="str">
            <v>37.24.040</v>
          </cell>
          <cell r="C2161" t="str">
            <v>Supressor de surto monofásico, Neutro-Terra, In &gt; ou = 20 kA, Imax. de surto de 65 até 80 kA</v>
          </cell>
          <cell r="D2161" t="str">
            <v>un</v>
          </cell>
          <cell r="E2161">
            <v>150.87</v>
          </cell>
          <cell r="F2161">
            <v>20.8</v>
          </cell>
          <cell r="G2161">
            <v>171.67</v>
          </cell>
        </row>
        <row r="2162">
          <cell r="A2162" t="str">
            <v>37.25</v>
          </cell>
          <cell r="B2162" t="str">
            <v>Disjuntores.</v>
          </cell>
        </row>
        <row r="2163">
          <cell r="A2163" t="str">
            <v>37.25.090</v>
          </cell>
          <cell r="C2163" t="str">
            <v>Disjuntor em caixa moldada tripolar, térmico e magnético fixos, tensão de isolamento 480/690V, de 10A a 60A</v>
          </cell>
          <cell r="D2163" t="str">
            <v>un</v>
          </cell>
          <cell r="E2163">
            <v>381.45</v>
          </cell>
          <cell r="F2163">
            <v>60.29</v>
          </cell>
          <cell r="G2163">
            <v>441.74</v>
          </cell>
        </row>
        <row r="2164">
          <cell r="A2164" t="str">
            <v>37.25.100</v>
          </cell>
          <cell r="C2164" t="str">
            <v>Disjuntor em caixa moldada tripolar, térmico e magnético fixos, tensão de isolamento 480/690V, de 70A até 150A</v>
          </cell>
          <cell r="D2164" t="str">
            <v>un</v>
          </cell>
          <cell r="E2164">
            <v>353.61</v>
          </cell>
          <cell r="F2164">
            <v>60.29</v>
          </cell>
          <cell r="G2164">
            <v>413.9</v>
          </cell>
        </row>
        <row r="2165">
          <cell r="A2165" t="str">
            <v>37.25.110</v>
          </cell>
          <cell r="C2165" t="str">
            <v>Disjuntor em caixa moldada tripolar, térmico e magnético fixos, tensão de isolamento 415/690V, de 175A a 250A</v>
          </cell>
          <cell r="D2165" t="str">
            <v>un</v>
          </cell>
          <cell r="E2165">
            <v>536.9</v>
          </cell>
          <cell r="F2165">
            <v>60.29</v>
          </cell>
          <cell r="G2165">
            <v>597.19000000000005</v>
          </cell>
        </row>
        <row r="2166">
          <cell r="A2166" t="str">
            <v>37.25.200</v>
          </cell>
          <cell r="C2166" t="str">
            <v>Disjuntor em caixa moldada bipolar, térmico e magnético fixos - 480V, de 10A a 50A para 120/240Vca - 25KA e para 380/440Vca - 18KA</v>
          </cell>
          <cell r="D2166" t="str">
            <v>un</v>
          </cell>
          <cell r="E2166">
            <v>327.94</v>
          </cell>
          <cell r="F2166">
            <v>60.29</v>
          </cell>
          <cell r="G2166">
            <v>388.23</v>
          </cell>
        </row>
        <row r="2167">
          <cell r="A2167" t="str">
            <v>37.25.210</v>
          </cell>
          <cell r="C2167" t="str">
            <v>Disjuntor em caixa moldada bipolar, térmico e magnético fixos - 600V, de 150A para 120/240Vca - 25KA e para 380/440Vca - 18KA</v>
          </cell>
          <cell r="D2167" t="str">
            <v>un</v>
          </cell>
          <cell r="E2167">
            <v>540.26</v>
          </cell>
          <cell r="F2167">
            <v>60.29</v>
          </cell>
          <cell r="G2167">
            <v>600.54999999999995</v>
          </cell>
        </row>
        <row r="2168">
          <cell r="A2168" t="str">
            <v>37.25.215</v>
          </cell>
          <cell r="C2168" t="str">
            <v>Disjuntor fixo a vácuo de 15 a 17,5kV, equipado com motorização de fechamento, com relê de proteção</v>
          </cell>
          <cell r="D2168" t="str">
            <v>cj</v>
          </cell>
          <cell r="E2168">
            <v>26316.91</v>
          </cell>
          <cell r="F2168">
            <v>84.07</v>
          </cell>
          <cell r="G2168">
            <v>26400.98</v>
          </cell>
        </row>
        <row r="2169">
          <cell r="A2169" t="str">
            <v>38</v>
          </cell>
          <cell r="B2169" t="str">
            <v>TUBULAÇÃO E CONDUTOR PARA ENERGIA ELÉTRICA E TELEFONIA BÁSICA</v>
          </cell>
        </row>
        <row r="2170">
          <cell r="A2170" t="str">
            <v>38.01</v>
          </cell>
          <cell r="B2170" t="str">
            <v>Eletroduto em PVC rígido roscável</v>
          </cell>
        </row>
        <row r="2171">
          <cell r="A2171" t="str">
            <v>38.01.040</v>
          </cell>
          <cell r="C2171" t="str">
            <v>Eletroduto de PVC rígido roscável de 3/4´ - com acessórios</v>
          </cell>
          <cell r="D2171" t="str">
            <v>m</v>
          </cell>
          <cell r="E2171">
            <v>3.52</v>
          </cell>
          <cell r="F2171">
            <v>18.260000000000002</v>
          </cell>
          <cell r="G2171">
            <v>21.78</v>
          </cell>
        </row>
        <row r="2172">
          <cell r="A2172" t="str">
            <v>38.01.060</v>
          </cell>
          <cell r="C2172" t="str">
            <v>Eletroduto de PVC rígido roscável de 1´ - com acessórios</v>
          </cell>
          <cell r="D2172" t="str">
            <v>m</v>
          </cell>
          <cell r="E2172">
            <v>5.15</v>
          </cell>
          <cell r="F2172">
            <v>21.9</v>
          </cell>
          <cell r="G2172">
            <v>27.05</v>
          </cell>
        </row>
        <row r="2173">
          <cell r="A2173" t="str">
            <v>38.01.080</v>
          </cell>
          <cell r="C2173" t="str">
            <v>Eletroduto de PVC rígido roscável de 1 1/4´ - com acessórios</v>
          </cell>
          <cell r="D2173" t="str">
            <v>m</v>
          </cell>
          <cell r="E2173">
            <v>7.04</v>
          </cell>
          <cell r="F2173">
            <v>25.56</v>
          </cell>
          <cell r="G2173">
            <v>32.6</v>
          </cell>
        </row>
        <row r="2174">
          <cell r="A2174" t="str">
            <v>38.01.100</v>
          </cell>
          <cell r="C2174" t="str">
            <v>Eletroduto de PVC rígido roscável de 1 1/2´ - com acessórios</v>
          </cell>
          <cell r="D2174" t="str">
            <v>m</v>
          </cell>
          <cell r="E2174">
            <v>8.06</v>
          </cell>
          <cell r="F2174">
            <v>29.2</v>
          </cell>
          <cell r="G2174">
            <v>37.26</v>
          </cell>
        </row>
        <row r="2175">
          <cell r="A2175" t="str">
            <v>38.01.120</v>
          </cell>
          <cell r="C2175" t="str">
            <v>Eletroduto de PVC rígido roscável de 2´ - com acessórios</v>
          </cell>
          <cell r="D2175" t="str">
            <v>m</v>
          </cell>
          <cell r="E2175">
            <v>10.210000000000001</v>
          </cell>
          <cell r="F2175">
            <v>32.86</v>
          </cell>
          <cell r="G2175">
            <v>43.07</v>
          </cell>
        </row>
        <row r="2176">
          <cell r="A2176" t="str">
            <v>38.01.140</v>
          </cell>
          <cell r="C2176" t="str">
            <v>Eletroduto de PVC rígido roscável de 2 1/2´ - com acessórios</v>
          </cell>
          <cell r="D2176" t="str">
            <v>m</v>
          </cell>
          <cell r="E2176">
            <v>18.47</v>
          </cell>
          <cell r="F2176">
            <v>36.5</v>
          </cell>
          <cell r="G2176">
            <v>54.97</v>
          </cell>
        </row>
        <row r="2177">
          <cell r="A2177" t="str">
            <v>38.01.160</v>
          </cell>
          <cell r="C2177" t="str">
            <v>Eletroduto de PVC rígido roscável de 3´ - com acessórios</v>
          </cell>
          <cell r="D2177" t="str">
            <v>m</v>
          </cell>
          <cell r="E2177">
            <v>24.99</v>
          </cell>
          <cell r="F2177">
            <v>40.159999999999997</v>
          </cell>
          <cell r="G2177">
            <v>65.150000000000006</v>
          </cell>
        </row>
        <row r="2178">
          <cell r="A2178" t="str">
            <v>38.01.180</v>
          </cell>
          <cell r="C2178" t="str">
            <v>Eletroduto de PVC rígido roscável de 4´ - com acessórios</v>
          </cell>
          <cell r="D2178" t="str">
            <v>m</v>
          </cell>
          <cell r="E2178">
            <v>37.81</v>
          </cell>
          <cell r="F2178">
            <v>47.46</v>
          </cell>
          <cell r="G2178">
            <v>85.27</v>
          </cell>
        </row>
        <row r="2179">
          <cell r="A2179" t="str">
            <v>38.04</v>
          </cell>
          <cell r="B2179" t="str">
            <v>Eletroduto galvanizado - médio</v>
          </cell>
        </row>
        <row r="2180">
          <cell r="A2180" t="str">
            <v>38.04.040</v>
          </cell>
          <cell r="C2180" t="str">
            <v>Eletroduto galvanizado, médio de 3/4´ - com acessórios</v>
          </cell>
          <cell r="D2180" t="str">
            <v>m</v>
          </cell>
          <cell r="E2180">
            <v>5.95</v>
          </cell>
          <cell r="F2180">
            <v>21.9</v>
          </cell>
          <cell r="G2180">
            <v>27.85</v>
          </cell>
        </row>
        <row r="2181">
          <cell r="A2181" t="str">
            <v>38.04.060</v>
          </cell>
          <cell r="C2181" t="str">
            <v>Eletroduto galvanizado, médio de 1´ - com acessórios</v>
          </cell>
          <cell r="D2181" t="str">
            <v>m</v>
          </cell>
          <cell r="E2181">
            <v>7.12</v>
          </cell>
          <cell r="F2181">
            <v>25.56</v>
          </cell>
          <cell r="G2181">
            <v>32.68</v>
          </cell>
        </row>
        <row r="2182">
          <cell r="A2182" t="str">
            <v>38.04.080</v>
          </cell>
          <cell r="C2182" t="str">
            <v>Eletroduto galvanizado, médio de 1 1/4´ - com acessórios</v>
          </cell>
          <cell r="D2182" t="str">
            <v>m</v>
          </cell>
          <cell r="E2182">
            <v>10.9</v>
          </cell>
          <cell r="F2182">
            <v>29.2</v>
          </cell>
          <cell r="G2182">
            <v>40.1</v>
          </cell>
        </row>
        <row r="2183">
          <cell r="A2183" t="str">
            <v>38.04.100</v>
          </cell>
          <cell r="C2183" t="str">
            <v>Eletroduto galvanizado, médio de 1 1/2´ - com acessórios</v>
          </cell>
          <cell r="D2183" t="str">
            <v>m</v>
          </cell>
          <cell r="E2183">
            <v>13.67</v>
          </cell>
          <cell r="F2183">
            <v>32.86</v>
          </cell>
          <cell r="G2183">
            <v>46.53</v>
          </cell>
        </row>
        <row r="2184">
          <cell r="A2184" t="str">
            <v>38.04.120</v>
          </cell>
          <cell r="C2184" t="str">
            <v>Eletroduto galvanizado, médio de 2´ - com acessórios</v>
          </cell>
          <cell r="D2184" t="str">
            <v>m</v>
          </cell>
          <cell r="E2184">
            <v>16.34</v>
          </cell>
          <cell r="F2184">
            <v>36.5</v>
          </cell>
          <cell r="G2184">
            <v>52.84</v>
          </cell>
        </row>
        <row r="2185">
          <cell r="A2185" t="str">
            <v>38.04.140</v>
          </cell>
          <cell r="C2185" t="str">
            <v>Eletroduto galvanizado, médio de 2 1/2´ - com acessórios</v>
          </cell>
          <cell r="D2185" t="str">
            <v>m</v>
          </cell>
          <cell r="E2185">
            <v>28.28</v>
          </cell>
          <cell r="F2185">
            <v>43.8</v>
          </cell>
          <cell r="G2185">
            <v>72.08</v>
          </cell>
        </row>
        <row r="2186">
          <cell r="A2186" t="str">
            <v>38.04.160</v>
          </cell>
          <cell r="C2186" t="str">
            <v>Eletroduto galvanizado, médio de 3´ - com acessórios</v>
          </cell>
          <cell r="D2186" t="str">
            <v>m</v>
          </cell>
          <cell r="E2186">
            <v>35.94</v>
          </cell>
          <cell r="F2186">
            <v>54.76</v>
          </cell>
          <cell r="G2186">
            <v>90.7</v>
          </cell>
        </row>
        <row r="2187">
          <cell r="A2187" t="str">
            <v>38.04.180</v>
          </cell>
          <cell r="C2187" t="str">
            <v>Eletroduto galvanizado, médio de 4´ - com acessórios</v>
          </cell>
          <cell r="D2187" t="str">
            <v>m</v>
          </cell>
          <cell r="E2187">
            <v>54.34</v>
          </cell>
          <cell r="F2187">
            <v>65.7</v>
          </cell>
          <cell r="G2187">
            <v>120.04</v>
          </cell>
        </row>
        <row r="2188">
          <cell r="A2188" t="str">
            <v>38.05</v>
          </cell>
          <cell r="B2188" t="str">
            <v>Eletroduto galvanizado - pesado</v>
          </cell>
        </row>
        <row r="2189">
          <cell r="A2189" t="str">
            <v>38.05.040</v>
          </cell>
          <cell r="C2189" t="str">
            <v>Eletroduto galvanizado, pesado de 3/4´ - com acessórios</v>
          </cell>
          <cell r="D2189" t="str">
            <v>m</v>
          </cell>
          <cell r="E2189">
            <v>8.74</v>
          </cell>
          <cell r="F2189">
            <v>21.9</v>
          </cell>
          <cell r="G2189">
            <v>30.64</v>
          </cell>
        </row>
        <row r="2190">
          <cell r="A2190" t="str">
            <v>38.05.060</v>
          </cell>
          <cell r="C2190" t="str">
            <v>Eletroduto galvanizado, pesado de 1´ - com acessórios</v>
          </cell>
          <cell r="D2190" t="str">
            <v>m</v>
          </cell>
          <cell r="E2190">
            <v>11.76</v>
          </cell>
          <cell r="F2190">
            <v>25.56</v>
          </cell>
          <cell r="G2190">
            <v>37.32</v>
          </cell>
        </row>
        <row r="2191">
          <cell r="A2191" t="str">
            <v>38.05.090</v>
          </cell>
          <cell r="C2191" t="str">
            <v>Eletroduto galvanizado, pesado de 1 1/4´ - com acessórios</v>
          </cell>
          <cell r="D2191" t="str">
            <v>m</v>
          </cell>
          <cell r="E2191">
            <v>18.71</v>
          </cell>
          <cell r="F2191">
            <v>29.2</v>
          </cell>
          <cell r="G2191">
            <v>47.91</v>
          </cell>
        </row>
        <row r="2192">
          <cell r="A2192" t="str">
            <v>38.05.100</v>
          </cell>
          <cell r="C2192" t="str">
            <v>Eletroduto galvanizado, pesado de 1 1/2´ - com acessórios</v>
          </cell>
          <cell r="D2192" t="str">
            <v>m</v>
          </cell>
          <cell r="E2192">
            <v>22.08</v>
          </cell>
          <cell r="F2192">
            <v>32.86</v>
          </cell>
          <cell r="G2192">
            <v>54.94</v>
          </cell>
        </row>
        <row r="2193">
          <cell r="A2193" t="str">
            <v>38.05.120</v>
          </cell>
          <cell r="C2193" t="str">
            <v>Eletroduto galvanizado, pesado de 2´ - com acessórios</v>
          </cell>
          <cell r="D2193" t="str">
            <v>m</v>
          </cell>
          <cell r="E2193">
            <v>29.22</v>
          </cell>
          <cell r="F2193">
            <v>36.5</v>
          </cell>
          <cell r="G2193">
            <v>65.72</v>
          </cell>
        </row>
        <row r="2194">
          <cell r="A2194" t="str">
            <v>38.05.140</v>
          </cell>
          <cell r="C2194" t="str">
            <v>Eletroduto galvanizado, pesado de 2 1/2´ - com acessórios</v>
          </cell>
          <cell r="D2194" t="str">
            <v>m</v>
          </cell>
          <cell r="E2194">
            <v>40.53</v>
          </cell>
          <cell r="F2194">
            <v>43.8</v>
          </cell>
          <cell r="G2194">
            <v>84.33</v>
          </cell>
        </row>
        <row r="2195">
          <cell r="A2195" t="str">
            <v>38.05.160</v>
          </cell>
          <cell r="C2195" t="str">
            <v>Eletroduto galvanizado, pesado de 3´ - com acessórios</v>
          </cell>
          <cell r="D2195" t="str">
            <v>m</v>
          </cell>
          <cell r="E2195">
            <v>49.97</v>
          </cell>
          <cell r="F2195">
            <v>54.76</v>
          </cell>
          <cell r="G2195">
            <v>104.73</v>
          </cell>
        </row>
        <row r="2196">
          <cell r="A2196" t="str">
            <v>38.05.180</v>
          </cell>
          <cell r="C2196" t="str">
            <v>Eletroduto galvanizado, pesado de 4´ - com acessórios</v>
          </cell>
          <cell r="D2196" t="str">
            <v>m</v>
          </cell>
          <cell r="E2196">
            <v>70.23</v>
          </cell>
          <cell r="F2196">
            <v>65.7</v>
          </cell>
          <cell r="G2196">
            <v>135.93</v>
          </cell>
        </row>
        <row r="2197">
          <cell r="A2197" t="str">
            <v>38.06</v>
          </cell>
          <cell r="B2197" t="str">
            <v>Eletroduto galvanizado a quente - pesado</v>
          </cell>
        </row>
        <row r="2198">
          <cell r="A2198" t="str">
            <v>38.06.020</v>
          </cell>
          <cell r="C2198" t="str">
            <v>Eletroduto galvanizado a quente, pesado de 1/2´ - com acessórios</v>
          </cell>
          <cell r="D2198" t="str">
            <v>m</v>
          </cell>
          <cell r="E2198">
            <v>10.41</v>
          </cell>
          <cell r="F2198">
            <v>18.260000000000002</v>
          </cell>
          <cell r="G2198">
            <v>28.67</v>
          </cell>
        </row>
        <row r="2199">
          <cell r="A2199" t="str">
            <v>38.06.040</v>
          </cell>
          <cell r="C2199" t="str">
            <v>Eletroduto galvanizado a quente, pesado de 3/4´ - com acessórios</v>
          </cell>
          <cell r="D2199" t="str">
            <v>m</v>
          </cell>
          <cell r="E2199">
            <v>12.52</v>
          </cell>
          <cell r="F2199">
            <v>21.9</v>
          </cell>
          <cell r="G2199">
            <v>34.42</v>
          </cell>
        </row>
        <row r="2200">
          <cell r="A2200" t="str">
            <v>38.06.060</v>
          </cell>
          <cell r="C2200" t="str">
            <v>Eletroduto galvanizado a quente, pesado de 1´ - com acessórios</v>
          </cell>
          <cell r="D2200" t="str">
            <v>m</v>
          </cell>
          <cell r="E2200">
            <v>15.94</v>
          </cell>
          <cell r="F2200">
            <v>25.56</v>
          </cell>
          <cell r="G2200">
            <v>41.5</v>
          </cell>
        </row>
        <row r="2201">
          <cell r="A2201" t="str">
            <v>38.06.080</v>
          </cell>
          <cell r="C2201" t="str">
            <v>Eletroduto galvanizado a quente, pesado de 1 1/4´ - com acessórios</v>
          </cell>
          <cell r="D2201" t="str">
            <v>m</v>
          </cell>
          <cell r="E2201">
            <v>23.16</v>
          </cell>
          <cell r="F2201">
            <v>29.2</v>
          </cell>
          <cell r="G2201">
            <v>52.36</v>
          </cell>
        </row>
        <row r="2202">
          <cell r="A2202" t="str">
            <v>38.06.100</v>
          </cell>
          <cell r="C2202" t="str">
            <v>Eletroduto galvanizado a quente, pesado de 1 1/2´ - com acessórios</v>
          </cell>
          <cell r="D2202" t="str">
            <v>m</v>
          </cell>
          <cell r="E2202">
            <v>27.91</v>
          </cell>
          <cell r="F2202">
            <v>32.86</v>
          </cell>
          <cell r="G2202">
            <v>60.77</v>
          </cell>
        </row>
        <row r="2203">
          <cell r="A2203" t="str">
            <v>38.06.120</v>
          </cell>
          <cell r="C2203" t="str">
            <v>Eletroduto galvanizado a quente, pesado de 2´ - com acessórios</v>
          </cell>
          <cell r="D2203" t="str">
            <v>m</v>
          </cell>
          <cell r="E2203">
            <v>34.9</v>
          </cell>
          <cell r="F2203">
            <v>36.5</v>
          </cell>
          <cell r="G2203">
            <v>71.400000000000006</v>
          </cell>
        </row>
        <row r="2204">
          <cell r="A2204" t="str">
            <v>38.06.140</v>
          </cell>
          <cell r="C2204" t="str">
            <v>Eletroduto galvanizado a quente, pesado de 2 1/2´ - com acessórios</v>
          </cell>
          <cell r="D2204" t="str">
            <v>m</v>
          </cell>
          <cell r="E2204">
            <v>50.23</v>
          </cell>
          <cell r="F2204">
            <v>43.8</v>
          </cell>
          <cell r="G2204">
            <v>94.03</v>
          </cell>
        </row>
        <row r="2205">
          <cell r="A2205" t="str">
            <v>38.06.160</v>
          </cell>
          <cell r="C2205" t="str">
            <v>Eletroduto galvanizado a quente, pesado de 3´ - com acessórios</v>
          </cell>
          <cell r="D2205" t="str">
            <v>m</v>
          </cell>
          <cell r="E2205">
            <v>59.43</v>
          </cell>
          <cell r="F2205">
            <v>54.76</v>
          </cell>
          <cell r="G2205">
            <v>114.19</v>
          </cell>
        </row>
        <row r="2206">
          <cell r="A2206" t="str">
            <v>38.06.180</v>
          </cell>
          <cell r="C2206" t="str">
            <v>Eletroduto galvanizado a quente, pesado de 4´ - com acessórios</v>
          </cell>
          <cell r="D2206" t="str">
            <v>m</v>
          </cell>
          <cell r="E2206">
            <v>79.87</v>
          </cell>
          <cell r="F2206">
            <v>65.7</v>
          </cell>
          <cell r="G2206">
            <v>145.57</v>
          </cell>
        </row>
        <row r="2207">
          <cell r="A2207" t="str">
            <v>38.07</v>
          </cell>
          <cell r="B2207" t="str">
            <v>Canaleta, perfilado e acessórios</v>
          </cell>
        </row>
        <row r="2208">
          <cell r="A2208" t="str">
            <v>38.07.030</v>
          </cell>
          <cell r="C2208" t="str">
            <v>Grampo tipo ´C´ diâmetro 3/8`, com balancim tamanho grande</v>
          </cell>
          <cell r="D2208" t="str">
            <v>cj</v>
          </cell>
          <cell r="E2208">
            <v>4.87</v>
          </cell>
          <cell r="F2208">
            <v>9.14</v>
          </cell>
          <cell r="G2208">
            <v>14.01</v>
          </cell>
        </row>
        <row r="2209">
          <cell r="A2209" t="str">
            <v>38.07.050</v>
          </cell>
          <cell r="C2209" t="str">
            <v>Tampa de pressão para perfilado de 38 x 38 mm</v>
          </cell>
          <cell r="D2209" t="str">
            <v>m</v>
          </cell>
          <cell r="E2209">
            <v>3.52</v>
          </cell>
          <cell r="F2209">
            <v>1.84</v>
          </cell>
          <cell r="G2209">
            <v>5.36</v>
          </cell>
        </row>
        <row r="2210">
          <cell r="A2210" t="str">
            <v>38.07.120</v>
          </cell>
          <cell r="C2210" t="str">
            <v>Saída final, diâmetro de 3/4´</v>
          </cell>
          <cell r="D2210" t="str">
            <v>un</v>
          </cell>
          <cell r="E2210">
            <v>0.59</v>
          </cell>
          <cell r="F2210">
            <v>5.48</v>
          </cell>
          <cell r="G2210">
            <v>6.07</v>
          </cell>
        </row>
        <row r="2211">
          <cell r="A2211" t="str">
            <v>38.07.130</v>
          </cell>
          <cell r="C2211" t="str">
            <v>Saída lateral simples, diâmetro de 3/4´</v>
          </cell>
          <cell r="D2211" t="str">
            <v>un</v>
          </cell>
          <cell r="E2211">
            <v>1.52</v>
          </cell>
          <cell r="F2211">
            <v>6.56</v>
          </cell>
          <cell r="G2211">
            <v>8.08</v>
          </cell>
        </row>
        <row r="2212">
          <cell r="A2212" t="str">
            <v>38.07.134</v>
          </cell>
          <cell r="C2212" t="str">
            <v>Saída lateral simples, diâmetro de 1´</v>
          </cell>
          <cell r="D2212" t="str">
            <v>un</v>
          </cell>
          <cell r="E2212">
            <v>1.6</v>
          </cell>
          <cell r="F2212">
            <v>6.56</v>
          </cell>
          <cell r="G2212">
            <v>8.16</v>
          </cell>
        </row>
        <row r="2213">
          <cell r="A2213" t="str">
            <v>38.07.140</v>
          </cell>
          <cell r="C2213" t="str">
            <v>Saída superior, diâmetro de 3/4´</v>
          </cell>
          <cell r="D2213" t="str">
            <v>un</v>
          </cell>
          <cell r="E2213">
            <v>1.33</v>
          </cell>
          <cell r="F2213">
            <v>5.48</v>
          </cell>
          <cell r="G2213">
            <v>6.81</v>
          </cell>
        </row>
        <row r="2214">
          <cell r="A2214" t="str">
            <v>38.07.172</v>
          </cell>
          <cell r="C2214" t="str">
            <v>Canaleta em PVC de 20 x 12 mm, inclusive acessórios</v>
          </cell>
          <cell r="D2214" t="str">
            <v>m</v>
          </cell>
          <cell r="E2214">
            <v>2.88</v>
          </cell>
          <cell r="F2214">
            <v>10.96</v>
          </cell>
          <cell r="G2214">
            <v>13.84</v>
          </cell>
        </row>
        <row r="2215">
          <cell r="A2215" t="str">
            <v>38.07.200</v>
          </cell>
          <cell r="C2215" t="str">
            <v>Vergalhão com rosca, porca e arruela de diâmetro 3/8´ (tirante)</v>
          </cell>
          <cell r="D2215" t="str">
            <v>m</v>
          </cell>
          <cell r="E2215">
            <v>5.37</v>
          </cell>
          <cell r="F2215">
            <v>5.14</v>
          </cell>
          <cell r="G2215">
            <v>10.51</v>
          </cell>
        </row>
        <row r="2216">
          <cell r="A2216" t="str">
            <v>38.07.210</v>
          </cell>
          <cell r="C2216" t="str">
            <v>Vergalhão com rosca, porca e arruela de diâmetro 1/4´ (tirante)</v>
          </cell>
          <cell r="D2216" t="str">
            <v>m</v>
          </cell>
          <cell r="E2216">
            <v>2.48</v>
          </cell>
          <cell r="F2216">
            <v>5.14</v>
          </cell>
          <cell r="G2216">
            <v>7.62</v>
          </cell>
        </row>
        <row r="2217">
          <cell r="A2217" t="str">
            <v>38.07.216</v>
          </cell>
          <cell r="C2217" t="str">
            <v>Vergalhão com rosca, porca e arruela de diâmetro 5/16´ (tirante)</v>
          </cell>
          <cell r="D2217" t="str">
            <v>m</v>
          </cell>
          <cell r="E2217">
            <v>3.76</v>
          </cell>
          <cell r="F2217">
            <v>5.14</v>
          </cell>
          <cell r="G2217">
            <v>8.9</v>
          </cell>
        </row>
        <row r="2218">
          <cell r="A2218" t="str">
            <v>38.07.300</v>
          </cell>
          <cell r="C2218" t="str">
            <v>Perfilado perfurado 38 x 38 mm em chapa 14 pré-zincada, com acessórios</v>
          </cell>
          <cell r="D2218" t="str">
            <v>m</v>
          </cell>
          <cell r="E2218">
            <v>15.69</v>
          </cell>
          <cell r="F2218">
            <v>9.14</v>
          </cell>
          <cell r="G2218">
            <v>24.83</v>
          </cell>
        </row>
        <row r="2219">
          <cell r="A2219" t="str">
            <v>38.07.310</v>
          </cell>
          <cell r="C2219" t="str">
            <v>Perfilado perfurado 38 x 76 mm em chapa 14 pré-zincada, com acessórios</v>
          </cell>
          <cell r="D2219" t="str">
            <v>m</v>
          </cell>
          <cell r="E2219">
            <v>26.46</v>
          </cell>
          <cell r="F2219">
            <v>9.14</v>
          </cell>
          <cell r="G2219">
            <v>35.6</v>
          </cell>
        </row>
        <row r="2220">
          <cell r="A2220" t="str">
            <v>38.07.340</v>
          </cell>
          <cell r="C2220" t="str">
            <v>Perfilado liso 38 x 38 mm - com acessórios</v>
          </cell>
          <cell r="D2220" t="str">
            <v>m</v>
          </cell>
          <cell r="E2220">
            <v>20.74</v>
          </cell>
          <cell r="F2220">
            <v>9.14</v>
          </cell>
          <cell r="G2220">
            <v>29.88</v>
          </cell>
        </row>
        <row r="2221">
          <cell r="A2221" t="str">
            <v>38.07.700</v>
          </cell>
          <cell r="C2221" t="str">
            <v>Canaleta aparente com tampa em PVC, autoextinguível, de 85 x 35 mm, com acessórios</v>
          </cell>
          <cell r="D2221" t="str">
            <v>m</v>
          </cell>
          <cell r="E2221">
            <v>43.8</v>
          </cell>
          <cell r="F2221">
            <v>10.96</v>
          </cell>
          <cell r="G2221">
            <v>54.76</v>
          </cell>
        </row>
        <row r="2222">
          <cell r="A2222" t="str">
            <v>38.07.710</v>
          </cell>
          <cell r="C2222" t="str">
            <v>Canaleta aparente com duas tampas em PVC, autoextinguível, de 120 x 35 mm, com acessórios</v>
          </cell>
          <cell r="D2222" t="str">
            <v>m</v>
          </cell>
          <cell r="E2222">
            <v>61.96</v>
          </cell>
          <cell r="F2222">
            <v>12.78</v>
          </cell>
          <cell r="G2222">
            <v>74.739999999999995</v>
          </cell>
        </row>
        <row r="2223">
          <cell r="A2223" t="str">
            <v>38.07.720</v>
          </cell>
          <cell r="C2223" t="str">
            <v>Canaleta aparente com duas tampas em PVC, autoextinguível, de 120 x 60 mm, com acessórios</v>
          </cell>
          <cell r="D2223" t="str">
            <v>m</v>
          </cell>
          <cell r="E2223">
            <v>81.239999999999995</v>
          </cell>
          <cell r="F2223">
            <v>14.6</v>
          </cell>
          <cell r="G2223">
            <v>95.84</v>
          </cell>
        </row>
        <row r="2224">
          <cell r="A2224" t="str">
            <v>38.07.730</v>
          </cell>
          <cell r="C2224" t="str">
            <v>Suporte com furos de tomada em PVC de 60 x 35 x 150 mm, para canaleta aparente</v>
          </cell>
          <cell r="D2224" t="str">
            <v>un</v>
          </cell>
          <cell r="E2224">
            <v>6.61</v>
          </cell>
          <cell r="F2224">
            <v>1.49</v>
          </cell>
          <cell r="G2224">
            <v>8.1</v>
          </cell>
        </row>
        <row r="2225">
          <cell r="A2225" t="str">
            <v>38.07.740</v>
          </cell>
          <cell r="C2225" t="str">
            <v>Suporte com furos de tomada em PVC de 85 x 35 x 150 mm, para canaleta aparente</v>
          </cell>
          <cell r="D2225" t="str">
            <v>un</v>
          </cell>
          <cell r="E2225">
            <v>7.37</v>
          </cell>
          <cell r="F2225">
            <v>1.49</v>
          </cell>
          <cell r="G2225">
            <v>8.86</v>
          </cell>
        </row>
        <row r="2226">
          <cell r="A2226" t="str">
            <v>38.07.750</v>
          </cell>
          <cell r="C2226" t="str">
            <v>Suporte com furos de tomada em PVC de 60 x 60 x 150 mm, para canaleta aparente</v>
          </cell>
          <cell r="D2226" t="str">
            <v>un</v>
          </cell>
          <cell r="E2226">
            <v>6.84</v>
          </cell>
          <cell r="F2226">
            <v>1.49</v>
          </cell>
          <cell r="G2226">
            <v>8.33</v>
          </cell>
        </row>
        <row r="2227">
          <cell r="A2227" t="str">
            <v>38.10</v>
          </cell>
          <cell r="B2227" t="str">
            <v>Duto fechado de piso e acessórios</v>
          </cell>
        </row>
        <row r="2228">
          <cell r="A2228" t="str">
            <v>38.10.010</v>
          </cell>
          <cell r="C2228" t="str">
            <v>Duto de piso liso em aço, medindo 2 x 25 x 70 mm, com acessórios</v>
          </cell>
          <cell r="D2228" t="str">
            <v>m</v>
          </cell>
          <cell r="E2228">
            <v>24.54</v>
          </cell>
          <cell r="F2228">
            <v>10.96</v>
          </cell>
          <cell r="G2228">
            <v>35.5</v>
          </cell>
        </row>
        <row r="2229">
          <cell r="A2229" t="str">
            <v>38.10.020</v>
          </cell>
          <cell r="C2229" t="str">
            <v>Duto de piso liso em aço, medindo 3 x 25 x 70 mm, com acessórios</v>
          </cell>
          <cell r="D2229" t="str">
            <v>m</v>
          </cell>
          <cell r="E2229">
            <v>31.28</v>
          </cell>
          <cell r="F2229">
            <v>10.96</v>
          </cell>
          <cell r="G2229">
            <v>42.24</v>
          </cell>
        </row>
        <row r="2230">
          <cell r="A2230" t="str">
            <v>38.10.024</v>
          </cell>
          <cell r="C2230" t="str">
            <v>Caixa de derivação ou passagem, para cruzamento de duto, medindo 4 x 25 x 70 mm, sem cruzadora</v>
          </cell>
          <cell r="D2230" t="str">
            <v>un</v>
          </cell>
          <cell r="E2230">
            <v>29.52</v>
          </cell>
          <cell r="F2230">
            <v>11.31</v>
          </cell>
          <cell r="G2230">
            <v>40.83</v>
          </cell>
        </row>
        <row r="2231">
          <cell r="A2231" t="str">
            <v>38.10.026</v>
          </cell>
          <cell r="C2231" t="str">
            <v>Caixa de derivação ou passagem, para cruzamento de duto, medindo 12 x 25 x 70 mm, com cruzadora</v>
          </cell>
          <cell r="D2231" t="str">
            <v>un</v>
          </cell>
          <cell r="E2231">
            <v>76.94</v>
          </cell>
          <cell r="F2231">
            <v>21.9</v>
          </cell>
          <cell r="G2231">
            <v>98.84</v>
          </cell>
        </row>
        <row r="2232">
          <cell r="A2232" t="str">
            <v>38.10.030</v>
          </cell>
          <cell r="C2232" t="str">
            <v>Caixa de derivação ou passagem, para cruzamento de duto, medindo 16 x 25 x 70 mm, com cruzadora</v>
          </cell>
          <cell r="D2232" t="str">
            <v>un</v>
          </cell>
          <cell r="E2232">
            <v>108.73</v>
          </cell>
          <cell r="F2232">
            <v>21.9</v>
          </cell>
          <cell r="G2232">
            <v>130.63</v>
          </cell>
        </row>
        <row r="2233">
          <cell r="A2233" t="str">
            <v>38.10.060</v>
          </cell>
          <cell r="C2233" t="str">
            <v>Caixa de tomada e tampa basculante com rebaixo de 2 x (25 x 70 mm)</v>
          </cell>
          <cell r="D2233" t="str">
            <v>un</v>
          </cell>
          <cell r="E2233">
            <v>88.05</v>
          </cell>
          <cell r="F2233">
            <v>6.97</v>
          </cell>
          <cell r="G2233">
            <v>95.02</v>
          </cell>
        </row>
        <row r="2234">
          <cell r="A2234" t="str">
            <v>38.10.070</v>
          </cell>
          <cell r="C2234" t="str">
            <v>Caixa de tomada e tampa basculante com rebaixo de 3 x (25 x 70 mm)</v>
          </cell>
          <cell r="D2234" t="str">
            <v>un</v>
          </cell>
          <cell r="E2234">
            <v>95.34</v>
          </cell>
          <cell r="F2234">
            <v>6.97</v>
          </cell>
          <cell r="G2234">
            <v>102.31</v>
          </cell>
        </row>
        <row r="2235">
          <cell r="A2235" t="str">
            <v>38.10.080</v>
          </cell>
          <cell r="C2235" t="str">
            <v>Caixa de tomada e tampa basculante com rebaixo de 4 x (25 x 70 mm)</v>
          </cell>
          <cell r="D2235" t="str">
            <v>un</v>
          </cell>
          <cell r="E2235">
            <v>222.52</v>
          </cell>
          <cell r="F2235">
            <v>6.97</v>
          </cell>
          <cell r="G2235">
            <v>229.49</v>
          </cell>
        </row>
        <row r="2236">
          <cell r="A2236" t="str">
            <v>38.10.090</v>
          </cell>
          <cell r="C2236" t="str">
            <v>Suporte de tomada para caixas com 2, 3 ou 4 vias</v>
          </cell>
          <cell r="D2236" t="str">
            <v>un</v>
          </cell>
          <cell r="E2236">
            <v>6.36</v>
          </cell>
          <cell r="F2236">
            <v>0.75</v>
          </cell>
          <cell r="G2236">
            <v>7.11</v>
          </cell>
        </row>
        <row r="2237">
          <cell r="A2237" t="str">
            <v>38.12</v>
          </cell>
          <cell r="B2237" t="str">
            <v>Leitos e acessórios</v>
          </cell>
        </row>
        <row r="2238">
          <cell r="A2238" t="str">
            <v>38.12.086</v>
          </cell>
          <cell r="C2238" t="str">
            <v>Leito para cabos, tipo pesado, em aço galvanizado de 300 x 100 mm - com acessórios</v>
          </cell>
          <cell r="D2238" t="str">
            <v>m</v>
          </cell>
          <cell r="E2238">
            <v>123.39</v>
          </cell>
          <cell r="F2238">
            <v>10.96</v>
          </cell>
          <cell r="G2238">
            <v>134.35</v>
          </cell>
        </row>
        <row r="2239">
          <cell r="A2239" t="str">
            <v>38.12.090</v>
          </cell>
          <cell r="C2239" t="str">
            <v>Leito para cabos, tipo pesado, em aço galvanizado de 400 x 100 mm - com acessórios</v>
          </cell>
          <cell r="D2239" t="str">
            <v>m</v>
          </cell>
          <cell r="E2239">
            <v>135.63999999999999</v>
          </cell>
          <cell r="F2239">
            <v>10.96</v>
          </cell>
          <cell r="G2239">
            <v>146.6</v>
          </cell>
        </row>
        <row r="2240">
          <cell r="A2240" t="str">
            <v>38.12.100</v>
          </cell>
          <cell r="C2240" t="str">
            <v>Leito para cabos, tipo pesado, em aço galvanizado de 600 x 100 mm - com acessórios</v>
          </cell>
          <cell r="D2240" t="str">
            <v>m</v>
          </cell>
          <cell r="E2240">
            <v>160.1</v>
          </cell>
          <cell r="F2240">
            <v>10.96</v>
          </cell>
          <cell r="G2240">
            <v>171.06</v>
          </cell>
        </row>
        <row r="2241">
          <cell r="A2241" t="str">
            <v>38.12.120</v>
          </cell>
          <cell r="C2241" t="str">
            <v>Leito para cabos, tipo pesado, em aço galvanizado de 500 x 100 mm - com acessórios</v>
          </cell>
          <cell r="D2241" t="str">
            <v>m</v>
          </cell>
          <cell r="E2241">
            <v>148.80000000000001</v>
          </cell>
          <cell r="F2241">
            <v>10.96</v>
          </cell>
          <cell r="G2241">
            <v>159.76</v>
          </cell>
        </row>
        <row r="2242">
          <cell r="A2242" t="str">
            <v>38.12.130</v>
          </cell>
          <cell r="C2242" t="str">
            <v>Leito para cabos, tipo pesado, em aço galvanizado de 800 x 100 mm - com acessórios</v>
          </cell>
          <cell r="D2242" t="str">
            <v>m</v>
          </cell>
          <cell r="E2242">
            <v>186.08</v>
          </cell>
          <cell r="F2242">
            <v>10.96</v>
          </cell>
          <cell r="G2242">
            <v>197.04</v>
          </cell>
        </row>
        <row r="2243">
          <cell r="A2243" t="str">
            <v>38.13</v>
          </cell>
          <cell r="B2243" t="str">
            <v>Eletroduto em polietileno de alta densidade</v>
          </cell>
        </row>
        <row r="2244">
          <cell r="A2244" t="str">
            <v>38.13.010</v>
          </cell>
          <cell r="C2244" t="str">
            <v>Eletroduto corrugado em polietileno de alta densidade, DN= 30 mm, com acessórios</v>
          </cell>
          <cell r="D2244" t="str">
            <v>m</v>
          </cell>
          <cell r="E2244">
            <v>7.02</v>
          </cell>
          <cell r="F2244">
            <v>1.45</v>
          </cell>
          <cell r="G2244">
            <v>8.4700000000000006</v>
          </cell>
        </row>
        <row r="2245">
          <cell r="A2245" t="str">
            <v>38.13.016</v>
          </cell>
          <cell r="C2245" t="str">
            <v>Eletroduto corrugado em polietileno de alta densidade, DN= 40 mm, com acessórios</v>
          </cell>
          <cell r="D2245" t="str">
            <v>m</v>
          </cell>
          <cell r="E2245">
            <v>7.44</v>
          </cell>
          <cell r="F2245">
            <v>1.45</v>
          </cell>
          <cell r="G2245">
            <v>8.89</v>
          </cell>
        </row>
        <row r="2246">
          <cell r="A2246" t="str">
            <v>38.13.020</v>
          </cell>
          <cell r="C2246" t="str">
            <v>Eletroduto corrugado em polietileno de alta densidade, DN= 50 mm, com acessórios</v>
          </cell>
          <cell r="D2246" t="str">
            <v>m</v>
          </cell>
          <cell r="E2246">
            <v>7.66</v>
          </cell>
          <cell r="F2246">
            <v>1.45</v>
          </cell>
          <cell r="G2246">
            <v>9.11</v>
          </cell>
        </row>
        <row r="2247">
          <cell r="A2247" t="str">
            <v>38.13.030</v>
          </cell>
          <cell r="C2247" t="str">
            <v>Eletroduto corrugado em polietileno de alta densidade, DN= 75 mm, com acessórios</v>
          </cell>
          <cell r="D2247" t="str">
            <v>m</v>
          </cell>
          <cell r="E2247">
            <v>10.99</v>
          </cell>
          <cell r="F2247">
            <v>1.45</v>
          </cell>
          <cell r="G2247">
            <v>12.44</v>
          </cell>
        </row>
        <row r="2248">
          <cell r="A2248" t="str">
            <v>38.13.040</v>
          </cell>
          <cell r="C2248" t="str">
            <v>Eletroduto corrugado em polietileno de alta densidade, DN= 100 mm, com acessórios</v>
          </cell>
          <cell r="D2248" t="str">
            <v>m</v>
          </cell>
          <cell r="E2248">
            <v>16.28</v>
          </cell>
          <cell r="F2248">
            <v>1.45</v>
          </cell>
          <cell r="G2248">
            <v>17.73</v>
          </cell>
        </row>
        <row r="2249">
          <cell r="A2249" t="str">
            <v>38.13.050</v>
          </cell>
          <cell r="C2249" t="str">
            <v>Eletroduto corrugado em polietileno de alta densidade, DN= 125 mm, com acessórios</v>
          </cell>
          <cell r="D2249" t="str">
            <v>m</v>
          </cell>
          <cell r="E2249">
            <v>28.48</v>
          </cell>
          <cell r="F2249">
            <v>1.45</v>
          </cell>
          <cell r="G2249">
            <v>29.93</v>
          </cell>
        </row>
        <row r="2250">
          <cell r="A2250" t="str">
            <v>38.13.060</v>
          </cell>
          <cell r="C2250" t="str">
            <v>Eletroduto corrugado em polietileno de alta densidade, DN= 150 mm, com acessórios</v>
          </cell>
          <cell r="D2250" t="str">
            <v>m</v>
          </cell>
          <cell r="E2250">
            <v>43.59</v>
          </cell>
          <cell r="F2250">
            <v>1.45</v>
          </cell>
          <cell r="G2250">
            <v>45.04</v>
          </cell>
        </row>
        <row r="2251">
          <cell r="A2251" t="str">
            <v>38.15</v>
          </cell>
          <cell r="B2251" t="str">
            <v>Eletroduto metálico flexível</v>
          </cell>
        </row>
        <row r="2252">
          <cell r="A2252" t="str">
            <v>38.15.010</v>
          </cell>
          <cell r="C2252" t="str">
            <v>Eletroduto metálico flexível com capa em PVC de 3/4´</v>
          </cell>
          <cell r="D2252" t="str">
            <v>m</v>
          </cell>
          <cell r="E2252">
            <v>6.13</v>
          </cell>
          <cell r="F2252">
            <v>12.85</v>
          </cell>
          <cell r="G2252">
            <v>18.98</v>
          </cell>
        </row>
        <row r="2253">
          <cell r="A2253" t="str">
            <v>38.15.020</v>
          </cell>
          <cell r="C2253" t="str">
            <v>Eletroduto metálico flexível com capa em PVC de 1´</v>
          </cell>
          <cell r="D2253" t="str">
            <v>m</v>
          </cell>
          <cell r="E2253">
            <v>8.16</v>
          </cell>
          <cell r="F2253">
            <v>12.85</v>
          </cell>
          <cell r="G2253">
            <v>21.01</v>
          </cell>
        </row>
        <row r="2254">
          <cell r="A2254" t="str">
            <v>38.15.040</v>
          </cell>
          <cell r="C2254" t="str">
            <v>Eletroduto metálico flexível com capa em PVC de 2´</v>
          </cell>
          <cell r="D2254" t="str">
            <v>m</v>
          </cell>
          <cell r="E2254">
            <v>18.87</v>
          </cell>
          <cell r="F2254">
            <v>12.85</v>
          </cell>
          <cell r="G2254">
            <v>31.72</v>
          </cell>
        </row>
        <row r="2255">
          <cell r="A2255" t="str">
            <v>38.15.110</v>
          </cell>
          <cell r="C2255" t="str">
            <v>Terminal macho fixo em latão zincado de 3/4´</v>
          </cell>
          <cell r="D2255" t="str">
            <v>un</v>
          </cell>
          <cell r="E2255">
            <v>9.1999999999999993</v>
          </cell>
          <cell r="F2255">
            <v>2.4700000000000002</v>
          </cell>
          <cell r="G2255">
            <v>11.67</v>
          </cell>
        </row>
        <row r="2256">
          <cell r="A2256" t="str">
            <v>38.15.120</v>
          </cell>
          <cell r="C2256" t="str">
            <v>Terminal macho fixo em latão zincado de 1´</v>
          </cell>
          <cell r="D2256" t="str">
            <v>un</v>
          </cell>
          <cell r="E2256">
            <v>13.89</v>
          </cell>
          <cell r="F2256">
            <v>2.4700000000000002</v>
          </cell>
          <cell r="G2256">
            <v>16.36</v>
          </cell>
        </row>
        <row r="2257">
          <cell r="A2257" t="str">
            <v>38.15.140</v>
          </cell>
          <cell r="C2257" t="str">
            <v>Terminal macho fixo em latão zincado de 2´</v>
          </cell>
          <cell r="D2257" t="str">
            <v>un</v>
          </cell>
          <cell r="E2257">
            <v>39.020000000000003</v>
          </cell>
          <cell r="F2257">
            <v>2.4700000000000002</v>
          </cell>
          <cell r="G2257">
            <v>41.49</v>
          </cell>
        </row>
        <row r="2258">
          <cell r="A2258" t="str">
            <v>38.15.310</v>
          </cell>
          <cell r="C2258" t="str">
            <v>Terminal macho giratório em latão zincado de 3/4´</v>
          </cell>
          <cell r="D2258" t="str">
            <v>un</v>
          </cell>
          <cell r="E2258">
            <v>10.73</v>
          </cell>
          <cell r="F2258">
            <v>2.4700000000000002</v>
          </cell>
          <cell r="G2258">
            <v>13.2</v>
          </cell>
        </row>
        <row r="2259">
          <cell r="A2259" t="str">
            <v>38.15.320</v>
          </cell>
          <cell r="C2259" t="str">
            <v>Terminal macho giratório em latão zincado de 1´</v>
          </cell>
          <cell r="D2259" t="str">
            <v>un</v>
          </cell>
          <cell r="E2259">
            <v>15.7</v>
          </cell>
          <cell r="F2259">
            <v>2.4700000000000002</v>
          </cell>
          <cell r="G2259">
            <v>18.170000000000002</v>
          </cell>
        </row>
        <row r="2260">
          <cell r="A2260" t="str">
            <v>38.15.340</v>
          </cell>
          <cell r="C2260" t="str">
            <v>Terminal macho giratório em latão zincado de 2´</v>
          </cell>
          <cell r="D2260" t="str">
            <v>un</v>
          </cell>
          <cell r="E2260">
            <v>47.81</v>
          </cell>
          <cell r="F2260">
            <v>2.4700000000000002</v>
          </cell>
          <cell r="G2260">
            <v>50.28</v>
          </cell>
        </row>
        <row r="2261">
          <cell r="A2261" t="str">
            <v>38.16</v>
          </cell>
          <cell r="B2261" t="str">
            <v>Rodapé técnico e acessórios</v>
          </cell>
        </row>
        <row r="2262">
          <cell r="A2262" t="str">
            <v>38.16.030</v>
          </cell>
          <cell r="C2262" t="str">
            <v>Rodapé técnico triplo e tampa com pintura eletrostática</v>
          </cell>
          <cell r="D2262" t="str">
            <v>m</v>
          </cell>
          <cell r="E2262">
            <v>38.47</v>
          </cell>
          <cell r="F2262">
            <v>10.96</v>
          </cell>
          <cell r="G2262">
            <v>49.43</v>
          </cell>
        </row>
        <row r="2263">
          <cell r="A2263" t="str">
            <v>38.16.060</v>
          </cell>
          <cell r="C2263" t="str">
            <v>Curva horizontal tripla de 90°, interna ou externa e tampa com pintura eletrostática</v>
          </cell>
          <cell r="D2263" t="str">
            <v>un</v>
          </cell>
          <cell r="E2263">
            <v>37.700000000000003</v>
          </cell>
          <cell r="F2263">
            <v>18.260000000000002</v>
          </cell>
          <cell r="G2263">
            <v>55.96</v>
          </cell>
        </row>
        <row r="2264">
          <cell r="A2264" t="str">
            <v>38.16.080</v>
          </cell>
          <cell r="C2264" t="str">
            <v>Tê triplo de 90°, horizontal ou vertical e tampa com pintura eletrostática</v>
          </cell>
          <cell r="D2264" t="str">
            <v>un</v>
          </cell>
          <cell r="E2264">
            <v>50.33</v>
          </cell>
          <cell r="F2264">
            <v>18.260000000000002</v>
          </cell>
          <cell r="G2264">
            <v>68.59</v>
          </cell>
        </row>
        <row r="2265">
          <cell r="A2265" t="str">
            <v>38.16.090</v>
          </cell>
          <cell r="C2265" t="str">
            <v>Caixa para tomadas: de energia, RJ, sobressalente, interruptor ou espelho, com pintura eletrostática, para rodapé técnico triplo</v>
          </cell>
          <cell r="D2265" t="str">
            <v>un</v>
          </cell>
          <cell r="E2265">
            <v>9.91</v>
          </cell>
          <cell r="F2265">
            <v>6.97</v>
          </cell>
          <cell r="G2265">
            <v>16.88</v>
          </cell>
        </row>
        <row r="2266">
          <cell r="A2266" t="str">
            <v>38.16.110</v>
          </cell>
          <cell r="C2266" t="str">
            <v>Caixa de derivação embutida ou externa com pintura eletrostática, para rodapé técnico triplo</v>
          </cell>
          <cell r="D2266" t="str">
            <v>un</v>
          </cell>
          <cell r="E2266">
            <v>22.03</v>
          </cell>
          <cell r="F2266">
            <v>18.260000000000002</v>
          </cell>
          <cell r="G2266">
            <v>40.29</v>
          </cell>
        </row>
        <row r="2267">
          <cell r="A2267" t="str">
            <v>38.16.130</v>
          </cell>
          <cell r="C2267" t="str">
            <v>Caixa para tomadas: de energia, RJ, sobressalente, interruptor ou espelho, com pintura eletrostática, para rodapé técnico duplo</v>
          </cell>
          <cell r="D2267" t="str">
            <v>un</v>
          </cell>
          <cell r="E2267">
            <v>8.4499999999999993</v>
          </cell>
          <cell r="F2267">
            <v>6.97</v>
          </cell>
          <cell r="G2267">
            <v>15.42</v>
          </cell>
        </row>
        <row r="2268">
          <cell r="A2268" t="str">
            <v>38.16.140</v>
          </cell>
          <cell r="C2268" t="str">
            <v>Terminal de fechamento ou mata junta com pintura eletrostática, para rodapé técnico triplo</v>
          </cell>
          <cell r="D2268" t="str">
            <v>un</v>
          </cell>
          <cell r="E2268">
            <v>4.5599999999999996</v>
          </cell>
          <cell r="F2268">
            <v>5.48</v>
          </cell>
          <cell r="G2268">
            <v>10.039999999999999</v>
          </cell>
        </row>
        <row r="2269">
          <cell r="A2269" t="str">
            <v>38.16.150</v>
          </cell>
          <cell r="C2269" t="str">
            <v>Rodapé técnico duplo e tampa com pintura eletrostática</v>
          </cell>
          <cell r="D2269" t="str">
            <v>m</v>
          </cell>
          <cell r="E2269">
            <v>31.02</v>
          </cell>
          <cell r="F2269">
            <v>10.96</v>
          </cell>
          <cell r="G2269">
            <v>41.98</v>
          </cell>
        </row>
        <row r="2270">
          <cell r="A2270" t="str">
            <v>38.16.160</v>
          </cell>
          <cell r="C2270" t="str">
            <v>Curva vertical dupla de 90°, interna ou externa e tampa com pintura eletrostática</v>
          </cell>
          <cell r="D2270" t="str">
            <v>un</v>
          </cell>
          <cell r="E2270">
            <v>30.21</v>
          </cell>
          <cell r="F2270">
            <v>18.260000000000002</v>
          </cell>
          <cell r="G2270">
            <v>48.47</v>
          </cell>
        </row>
        <row r="2271">
          <cell r="A2271" t="str">
            <v>38.16.190</v>
          </cell>
          <cell r="C2271" t="str">
            <v>Terminal de fechamento ou mata junta com pintura eletrostática, para rodapé técnico duplo</v>
          </cell>
          <cell r="D2271" t="str">
            <v>un</v>
          </cell>
          <cell r="E2271">
            <v>3.16</v>
          </cell>
          <cell r="F2271">
            <v>5.48</v>
          </cell>
          <cell r="G2271">
            <v>8.64</v>
          </cell>
        </row>
        <row r="2272">
          <cell r="A2272" t="str">
            <v>38.16.200</v>
          </cell>
          <cell r="C2272" t="str">
            <v>Curva horizontal dupla de 90°, interna ou externa e tampa com pintura eletrostática</v>
          </cell>
          <cell r="D2272" t="str">
            <v>un</v>
          </cell>
          <cell r="E2272">
            <v>28.72</v>
          </cell>
          <cell r="F2272">
            <v>18.260000000000002</v>
          </cell>
          <cell r="G2272">
            <v>46.98</v>
          </cell>
        </row>
        <row r="2273">
          <cell r="A2273" t="str">
            <v>38.16.230</v>
          </cell>
          <cell r="C2273" t="str">
            <v>Curva vertical tripla de 90°, interna ou externa e tampa com pintura eletrostática</v>
          </cell>
          <cell r="D2273" t="str">
            <v>un</v>
          </cell>
          <cell r="E2273">
            <v>38.24</v>
          </cell>
          <cell r="F2273">
            <v>18.260000000000002</v>
          </cell>
          <cell r="G2273">
            <v>56.5</v>
          </cell>
        </row>
        <row r="2274">
          <cell r="A2274" t="str">
            <v>38.16.250</v>
          </cell>
          <cell r="C2274" t="str">
            <v>Poste condutor metálico para distribuição, com suporte para tomadas elétricas e RJ, com pintura eletrostática, altura de 3,00 m</v>
          </cell>
          <cell r="D2274" t="str">
            <v>un</v>
          </cell>
          <cell r="E2274">
            <v>348</v>
          </cell>
          <cell r="F2274">
            <v>24.6</v>
          </cell>
          <cell r="G2274">
            <v>372.6</v>
          </cell>
        </row>
        <row r="2275">
          <cell r="A2275" t="str">
            <v>38.16.270</v>
          </cell>
          <cell r="C2275" t="str">
            <v>Caixa de derivação embutida ou externa para rodapé técnico duplo</v>
          </cell>
          <cell r="D2275" t="str">
            <v>un</v>
          </cell>
          <cell r="E2275">
            <v>27.65</v>
          </cell>
          <cell r="F2275">
            <v>18.260000000000002</v>
          </cell>
          <cell r="G2275">
            <v>45.91</v>
          </cell>
        </row>
        <row r="2276">
          <cell r="A2276" t="str">
            <v>38.19</v>
          </cell>
          <cell r="B2276" t="str">
            <v>Eletroduto em PVC corrugado flexível</v>
          </cell>
        </row>
        <row r="2277">
          <cell r="A2277" t="str">
            <v>38.19.020</v>
          </cell>
          <cell r="C2277" t="str">
            <v>Eletroduto de PVC corrugado flexível leve, diâmetro externo de 20 mm</v>
          </cell>
          <cell r="D2277" t="str">
            <v>m</v>
          </cell>
          <cell r="E2277">
            <v>1.55</v>
          </cell>
          <cell r="F2277">
            <v>10.96</v>
          </cell>
          <cell r="G2277">
            <v>12.51</v>
          </cell>
        </row>
        <row r="2278">
          <cell r="A2278" t="str">
            <v>38.19.030</v>
          </cell>
          <cell r="C2278" t="str">
            <v>Eletroduto de PVC corrugado flexível leve, diâmetro externo de 25 mm</v>
          </cell>
          <cell r="D2278" t="str">
            <v>m</v>
          </cell>
          <cell r="E2278">
            <v>1.84</v>
          </cell>
          <cell r="F2278">
            <v>10.96</v>
          </cell>
          <cell r="G2278">
            <v>12.8</v>
          </cell>
        </row>
        <row r="2279">
          <cell r="A2279" t="str">
            <v>38.19.040</v>
          </cell>
          <cell r="C2279" t="str">
            <v>Eletroduto de PVC corrugado flexível leve, diâmetro externo de 32 mm</v>
          </cell>
          <cell r="D2279" t="str">
            <v>m</v>
          </cell>
          <cell r="E2279">
            <v>2.82</v>
          </cell>
          <cell r="F2279">
            <v>10.96</v>
          </cell>
          <cell r="G2279">
            <v>13.78</v>
          </cell>
        </row>
        <row r="2280">
          <cell r="A2280" t="str">
            <v>38.19.210</v>
          </cell>
          <cell r="C2280" t="str">
            <v>Eletroduto de PVC corrugado flexível reforçado, diâmetro externo de 25 mm</v>
          </cell>
          <cell r="D2280" t="str">
            <v>m</v>
          </cell>
          <cell r="E2280">
            <v>2.2200000000000002</v>
          </cell>
          <cell r="F2280">
            <v>10.96</v>
          </cell>
          <cell r="G2280">
            <v>13.18</v>
          </cell>
        </row>
        <row r="2281">
          <cell r="A2281" t="str">
            <v>38.19.220</v>
          </cell>
          <cell r="C2281" t="str">
            <v>Eletroduto de PVC corrugado flexível reforçado, diâmetro externo de 32 mm</v>
          </cell>
          <cell r="D2281" t="str">
            <v>m</v>
          </cell>
          <cell r="E2281">
            <v>3.06</v>
          </cell>
          <cell r="F2281">
            <v>10.96</v>
          </cell>
          <cell r="G2281">
            <v>14.02</v>
          </cell>
        </row>
        <row r="2282">
          <cell r="A2282" t="str">
            <v>38.21</v>
          </cell>
          <cell r="B2282" t="str">
            <v>Eletrocalha e acessórios</v>
          </cell>
        </row>
        <row r="2283">
          <cell r="A2283" t="str">
            <v>38.21.110</v>
          </cell>
          <cell r="C2283" t="str">
            <v>Eletrocalha lisa galvanizada a fogo, 50 x 50 mm, com acessórios</v>
          </cell>
          <cell r="D2283" t="str">
            <v>m</v>
          </cell>
          <cell r="E2283">
            <v>22.27</v>
          </cell>
          <cell r="F2283">
            <v>18.260000000000002</v>
          </cell>
          <cell r="G2283">
            <v>40.53</v>
          </cell>
        </row>
        <row r="2284">
          <cell r="A2284" t="str">
            <v>38.21.120</v>
          </cell>
          <cell r="C2284" t="str">
            <v>Eletrocalha lisa galvanizada a fogo, 100 x 50 mm, com acessórios</v>
          </cell>
          <cell r="D2284" t="str">
            <v>m</v>
          </cell>
          <cell r="E2284">
            <v>30.72</v>
          </cell>
          <cell r="F2284">
            <v>18.260000000000002</v>
          </cell>
          <cell r="G2284">
            <v>48.98</v>
          </cell>
        </row>
        <row r="2285">
          <cell r="A2285" t="str">
            <v>38.21.130</v>
          </cell>
          <cell r="C2285" t="str">
            <v>Eletrocalha lisa galvanizada a fogo, 150 x 50 mm, com acessórios</v>
          </cell>
          <cell r="D2285" t="str">
            <v>m</v>
          </cell>
          <cell r="E2285">
            <v>39.03</v>
          </cell>
          <cell r="F2285">
            <v>18.260000000000002</v>
          </cell>
          <cell r="G2285">
            <v>57.29</v>
          </cell>
        </row>
        <row r="2286">
          <cell r="A2286" t="str">
            <v>38.21.140</v>
          </cell>
          <cell r="C2286" t="str">
            <v>Eletrocalha lisa galvanizada a fogo, 200 x 50 mm, com acessórios</v>
          </cell>
          <cell r="D2286" t="str">
            <v>m</v>
          </cell>
          <cell r="E2286">
            <v>46.44</v>
          </cell>
          <cell r="F2286">
            <v>18.260000000000002</v>
          </cell>
          <cell r="G2286">
            <v>64.7</v>
          </cell>
        </row>
        <row r="2287">
          <cell r="A2287" t="str">
            <v>38.21.150</v>
          </cell>
          <cell r="C2287" t="str">
            <v>Eletrocalha lisa galvanizada a fogo, 250 x 50 mm, com acessórios</v>
          </cell>
          <cell r="D2287" t="str">
            <v>m</v>
          </cell>
          <cell r="E2287">
            <v>54.18</v>
          </cell>
          <cell r="F2287">
            <v>18.260000000000002</v>
          </cell>
          <cell r="G2287">
            <v>72.44</v>
          </cell>
        </row>
        <row r="2288">
          <cell r="A2288" t="str">
            <v>38.21.310</v>
          </cell>
          <cell r="C2288" t="str">
            <v>Eletrocalha lisa galvanizada a fogo, 100 x 100 mm, com acessórios</v>
          </cell>
          <cell r="D2288" t="str">
            <v>m</v>
          </cell>
          <cell r="E2288">
            <v>44.54</v>
          </cell>
          <cell r="F2288">
            <v>27.38</v>
          </cell>
          <cell r="G2288">
            <v>71.92</v>
          </cell>
        </row>
        <row r="2289">
          <cell r="A2289" t="str">
            <v>38.21.320</v>
          </cell>
          <cell r="C2289" t="str">
            <v>Eletrocalha lisa galvanizada a fogo, 150 x 100 mm, com acessórios</v>
          </cell>
          <cell r="D2289" t="str">
            <v>m</v>
          </cell>
          <cell r="E2289">
            <v>51.38</v>
          </cell>
          <cell r="F2289">
            <v>27.38</v>
          </cell>
          <cell r="G2289">
            <v>78.760000000000005</v>
          </cell>
        </row>
        <row r="2290">
          <cell r="A2290" t="str">
            <v>38.21.330</v>
          </cell>
          <cell r="C2290" t="str">
            <v>Eletrocalha lisa galvanizada a fogo, 200 x 100 mm, com acessórios</v>
          </cell>
          <cell r="D2290" t="str">
            <v>m</v>
          </cell>
          <cell r="E2290">
            <v>60.71</v>
          </cell>
          <cell r="F2290">
            <v>27.38</v>
          </cell>
          <cell r="G2290">
            <v>88.09</v>
          </cell>
        </row>
        <row r="2291">
          <cell r="A2291" t="str">
            <v>38.21.340</v>
          </cell>
          <cell r="C2291" t="str">
            <v>Eletrocalha lisa galvanizada a fogo, 250 x 100 mm, com acessórios</v>
          </cell>
          <cell r="D2291" t="str">
            <v>m</v>
          </cell>
          <cell r="E2291">
            <v>64.099999999999994</v>
          </cell>
          <cell r="F2291">
            <v>27.38</v>
          </cell>
          <cell r="G2291">
            <v>91.48</v>
          </cell>
        </row>
        <row r="2292">
          <cell r="A2292" t="str">
            <v>38.21.350</v>
          </cell>
          <cell r="C2292" t="str">
            <v>Eletrocalha lisa galvanizada a fogo, 300 x 100 mm, com acessórios</v>
          </cell>
          <cell r="D2292" t="str">
            <v>m</v>
          </cell>
          <cell r="E2292">
            <v>74.23</v>
          </cell>
          <cell r="F2292">
            <v>36.5</v>
          </cell>
          <cell r="G2292">
            <v>110.73</v>
          </cell>
        </row>
        <row r="2293">
          <cell r="A2293" t="str">
            <v>38.21.360</v>
          </cell>
          <cell r="C2293" t="str">
            <v>Eletrocalha lisa galvanizada a fogo, 400 x 100 mm, com acessórios</v>
          </cell>
          <cell r="D2293" t="str">
            <v>m</v>
          </cell>
          <cell r="E2293">
            <v>111.38</v>
          </cell>
          <cell r="F2293">
            <v>36.5</v>
          </cell>
          <cell r="G2293">
            <v>147.88</v>
          </cell>
        </row>
        <row r="2294">
          <cell r="A2294" t="str">
            <v>38.21.370</v>
          </cell>
          <cell r="C2294" t="str">
            <v>Eletrocalha lisa galvanizada a fogo, 500 x 100 mm, com acessórios</v>
          </cell>
          <cell r="D2294" t="str">
            <v>m</v>
          </cell>
          <cell r="E2294">
            <v>131.18</v>
          </cell>
          <cell r="F2294">
            <v>36.5</v>
          </cell>
          <cell r="G2294">
            <v>167.68</v>
          </cell>
        </row>
        <row r="2295">
          <cell r="A2295" t="str">
            <v>38.21.920</v>
          </cell>
          <cell r="C2295" t="str">
            <v>Eletrocalha perfurada galvanizada a fogo, 100 x 50 mm, com acessórios</v>
          </cell>
          <cell r="D2295" t="str">
            <v>m</v>
          </cell>
          <cell r="E2295">
            <v>32.770000000000003</v>
          </cell>
          <cell r="F2295">
            <v>18.260000000000002</v>
          </cell>
          <cell r="G2295">
            <v>51.03</v>
          </cell>
        </row>
        <row r="2296">
          <cell r="A2296" t="str">
            <v>38.21.930</v>
          </cell>
          <cell r="C2296" t="str">
            <v>Eletrocalha perfurada galvanizada a fogo, 150 x 50 mm, com acessórios</v>
          </cell>
          <cell r="D2296" t="str">
            <v>m</v>
          </cell>
          <cell r="E2296">
            <v>38</v>
          </cell>
          <cell r="F2296">
            <v>18.260000000000002</v>
          </cell>
          <cell r="G2296">
            <v>56.26</v>
          </cell>
        </row>
        <row r="2297">
          <cell r="A2297" t="str">
            <v>38.21.940</v>
          </cell>
          <cell r="C2297" t="str">
            <v>Eletrocalha perfurada galvanizada a fogo, 200 x 50 mm, com acessórios</v>
          </cell>
          <cell r="D2297" t="str">
            <v>m</v>
          </cell>
          <cell r="E2297">
            <v>45.1</v>
          </cell>
          <cell r="F2297">
            <v>18.260000000000002</v>
          </cell>
          <cell r="G2297">
            <v>63.36</v>
          </cell>
        </row>
        <row r="2298">
          <cell r="A2298" t="str">
            <v>38.21.950</v>
          </cell>
          <cell r="C2298" t="str">
            <v>Eletrocalha perfurada galvanizada a fogo, 250 x 50 mm, com acessórios</v>
          </cell>
          <cell r="D2298" t="str">
            <v>m</v>
          </cell>
          <cell r="E2298">
            <v>53.9</v>
          </cell>
          <cell r="F2298">
            <v>18.260000000000002</v>
          </cell>
          <cell r="G2298">
            <v>72.16</v>
          </cell>
        </row>
        <row r="2299">
          <cell r="A2299" t="str">
            <v>38.22</v>
          </cell>
          <cell r="B2299" t="str">
            <v>Eletrocalha e acessórios.</v>
          </cell>
        </row>
        <row r="2300">
          <cell r="A2300" t="str">
            <v>38.22.120</v>
          </cell>
          <cell r="C2300" t="str">
            <v>Eletrocalha perfurada galvanizada a fogo, 150x100mm, com acessórios</v>
          </cell>
          <cell r="D2300" t="str">
            <v>m</v>
          </cell>
          <cell r="E2300">
            <v>52.78</v>
          </cell>
          <cell r="F2300">
            <v>27.38</v>
          </cell>
          <cell r="G2300">
            <v>80.16</v>
          </cell>
        </row>
        <row r="2301">
          <cell r="A2301" t="str">
            <v>38.22.130</v>
          </cell>
          <cell r="C2301" t="str">
            <v>Eletrocalha perfurada galvanizada a fogo, 200x100mm, com acessórios</v>
          </cell>
          <cell r="D2301" t="str">
            <v>m</v>
          </cell>
          <cell r="E2301">
            <v>60.8</v>
          </cell>
          <cell r="F2301">
            <v>27.38</v>
          </cell>
          <cell r="G2301">
            <v>88.18</v>
          </cell>
        </row>
        <row r="2302">
          <cell r="A2302" t="str">
            <v>38.22.140</v>
          </cell>
          <cell r="C2302" t="str">
            <v>Eletrocalha perfurada galvanizada a fogo, 250x100mm, com acessórios</v>
          </cell>
          <cell r="D2302" t="str">
            <v>m</v>
          </cell>
          <cell r="E2302">
            <v>68.41</v>
          </cell>
          <cell r="F2302">
            <v>27.38</v>
          </cell>
          <cell r="G2302">
            <v>95.79</v>
          </cell>
        </row>
        <row r="2303">
          <cell r="A2303" t="str">
            <v>38.22.150</v>
          </cell>
          <cell r="C2303" t="str">
            <v>Eletrocalha perfurada galvanizada a fogo, 300x100mm, com acessórios</v>
          </cell>
          <cell r="D2303" t="str">
            <v>m</v>
          </cell>
          <cell r="E2303">
            <v>76.489999999999995</v>
          </cell>
          <cell r="F2303">
            <v>36.5</v>
          </cell>
          <cell r="G2303">
            <v>112.99</v>
          </cell>
        </row>
        <row r="2304">
          <cell r="A2304" t="str">
            <v>38.22.160</v>
          </cell>
          <cell r="C2304" t="str">
            <v>Eletrocalha perfurada galvanizada a fogo, 400x100mm, com acessórios</v>
          </cell>
          <cell r="D2304" t="str">
            <v>m</v>
          </cell>
          <cell r="E2304">
            <v>113.53</v>
          </cell>
          <cell r="F2304">
            <v>36.5</v>
          </cell>
          <cell r="G2304">
            <v>150.03</v>
          </cell>
        </row>
        <row r="2305">
          <cell r="A2305" t="str">
            <v>38.22.170</v>
          </cell>
          <cell r="C2305" t="str">
            <v>Eletrocalha perfurada galvanizada a fogo, 500x100mm, com acessórios</v>
          </cell>
          <cell r="D2305" t="str">
            <v>m</v>
          </cell>
          <cell r="E2305">
            <v>129.66</v>
          </cell>
          <cell r="F2305">
            <v>36.5</v>
          </cell>
          <cell r="G2305">
            <v>166.16</v>
          </cell>
        </row>
        <row r="2306">
          <cell r="A2306" t="str">
            <v>38.22.180</v>
          </cell>
          <cell r="C2306" t="str">
            <v>Eletrocalha perfurada galvanizada a fogo, 700x100mm, com acessórios</v>
          </cell>
          <cell r="D2306" t="str">
            <v>m</v>
          </cell>
          <cell r="E2306">
            <v>168.13</v>
          </cell>
          <cell r="F2306">
            <v>36.5</v>
          </cell>
          <cell r="G2306">
            <v>204.63</v>
          </cell>
        </row>
        <row r="2307">
          <cell r="A2307" t="str">
            <v>38.22.610</v>
          </cell>
          <cell r="C2307" t="str">
            <v>Tampa de encaixe para eletrocalha, galvanizada a fogo, L= 50mm</v>
          </cell>
          <cell r="D2307" t="str">
            <v>m</v>
          </cell>
          <cell r="E2307">
            <v>11.36</v>
          </cell>
          <cell r="F2307">
            <v>1.84</v>
          </cell>
          <cell r="G2307">
            <v>13.2</v>
          </cell>
        </row>
        <row r="2308">
          <cell r="A2308" t="str">
            <v>38.22.620</v>
          </cell>
          <cell r="C2308" t="str">
            <v>Tampa de encaixe para eletrocalha, galvanizada a fogo, L= 100mm</v>
          </cell>
          <cell r="D2308" t="str">
            <v>m</v>
          </cell>
          <cell r="E2308">
            <v>18.37</v>
          </cell>
          <cell r="F2308">
            <v>1.84</v>
          </cell>
          <cell r="G2308">
            <v>20.21</v>
          </cell>
        </row>
        <row r="2309">
          <cell r="A2309" t="str">
            <v>38.22.630</v>
          </cell>
          <cell r="C2309" t="str">
            <v>Tampa de encaixe para eletrocalha, galvanizada a fogo, L= 150mm</v>
          </cell>
          <cell r="D2309" t="str">
            <v>m</v>
          </cell>
          <cell r="E2309">
            <v>26.51</v>
          </cell>
          <cell r="F2309">
            <v>1.84</v>
          </cell>
          <cell r="G2309">
            <v>28.35</v>
          </cell>
        </row>
        <row r="2310">
          <cell r="A2310" t="str">
            <v>38.22.640</v>
          </cell>
          <cell r="C2310" t="str">
            <v>Tampa de encaixe para eletrocalha, galvanizada a fogo, L= 200mm</v>
          </cell>
          <cell r="D2310" t="str">
            <v>m</v>
          </cell>
          <cell r="E2310">
            <v>32.07</v>
          </cell>
          <cell r="F2310">
            <v>1.84</v>
          </cell>
          <cell r="G2310">
            <v>33.909999999999997</v>
          </cell>
        </row>
        <row r="2311">
          <cell r="A2311" t="str">
            <v>38.22.650</v>
          </cell>
          <cell r="C2311" t="str">
            <v>Tampa de encaixe para eletrocalha, galvanizada a fogo, L= 250mm</v>
          </cell>
          <cell r="D2311" t="str">
            <v>m</v>
          </cell>
          <cell r="E2311">
            <v>42.37</v>
          </cell>
          <cell r="F2311">
            <v>1.84</v>
          </cell>
          <cell r="G2311">
            <v>44.21</v>
          </cell>
        </row>
        <row r="2312">
          <cell r="A2312" t="str">
            <v>38.22.660</v>
          </cell>
          <cell r="C2312" t="str">
            <v>Tampa de encaixe para eletrocalha, galvanizada a fogo, L= 300mm</v>
          </cell>
          <cell r="D2312" t="str">
            <v>m</v>
          </cell>
          <cell r="E2312">
            <v>50.04</v>
          </cell>
          <cell r="F2312">
            <v>1.84</v>
          </cell>
          <cell r="G2312">
            <v>51.88</v>
          </cell>
        </row>
        <row r="2313">
          <cell r="A2313" t="str">
            <v>38.22.670</v>
          </cell>
          <cell r="C2313" t="str">
            <v>Tampa de encaixe para eletrocalha, galvanizada a fogo, L= 400mm</v>
          </cell>
          <cell r="D2313" t="str">
            <v>m</v>
          </cell>
          <cell r="E2313">
            <v>62.13</v>
          </cell>
          <cell r="F2313">
            <v>1.84</v>
          </cell>
          <cell r="G2313">
            <v>63.97</v>
          </cell>
        </row>
        <row r="2314">
          <cell r="A2314" t="str">
            <v>38.22.680</v>
          </cell>
          <cell r="C2314" t="str">
            <v>Tampa de encaixe para eletrocalha, galvanizada a fogo, L= 500mm</v>
          </cell>
          <cell r="D2314" t="str">
            <v>m</v>
          </cell>
          <cell r="E2314">
            <v>76.48</v>
          </cell>
          <cell r="F2314">
            <v>1.84</v>
          </cell>
          <cell r="G2314">
            <v>78.319999999999993</v>
          </cell>
        </row>
        <row r="2315">
          <cell r="A2315" t="str">
            <v>38.22.690</v>
          </cell>
          <cell r="C2315" t="str">
            <v>Tampa de encaixe para eletrocalha, galvanizada a fogo, L= 700mm</v>
          </cell>
          <cell r="D2315" t="str">
            <v>m</v>
          </cell>
          <cell r="E2315">
            <v>106</v>
          </cell>
          <cell r="F2315">
            <v>1.84</v>
          </cell>
          <cell r="G2315">
            <v>107.84</v>
          </cell>
        </row>
        <row r="2316">
          <cell r="A2316" t="str">
            <v>38.23</v>
          </cell>
          <cell r="B2316" t="str">
            <v>Eletrocalha e acessórios..</v>
          </cell>
        </row>
        <row r="2317">
          <cell r="A2317" t="str">
            <v>38.23.010</v>
          </cell>
          <cell r="C2317" t="str">
            <v>Suporte para eletrocalha, galvanizado a fogo, 50x50mm</v>
          </cell>
          <cell r="D2317" t="str">
            <v>un</v>
          </cell>
          <cell r="E2317">
            <v>2.83</v>
          </cell>
          <cell r="F2317">
            <v>9.14</v>
          </cell>
          <cell r="G2317">
            <v>11.97</v>
          </cell>
        </row>
        <row r="2318">
          <cell r="A2318" t="str">
            <v>38.23.020</v>
          </cell>
          <cell r="C2318" t="str">
            <v>Suporte para eletrocalha, galvanizado a fogo, 100x50mm</v>
          </cell>
          <cell r="D2318" t="str">
            <v>un</v>
          </cell>
          <cell r="E2318">
            <v>3.38</v>
          </cell>
          <cell r="F2318">
            <v>9.14</v>
          </cell>
          <cell r="G2318">
            <v>12.52</v>
          </cell>
        </row>
        <row r="2319">
          <cell r="A2319" t="str">
            <v>38.23.030</v>
          </cell>
          <cell r="C2319" t="str">
            <v>Suporte para eletrocalha, galvanizado a fogo, 150x50mm</v>
          </cell>
          <cell r="D2319" t="str">
            <v>un</v>
          </cell>
          <cell r="E2319">
            <v>4.51</v>
          </cell>
          <cell r="F2319">
            <v>9.14</v>
          </cell>
          <cell r="G2319">
            <v>13.65</v>
          </cell>
        </row>
        <row r="2320">
          <cell r="A2320" t="str">
            <v>38.23.040</v>
          </cell>
          <cell r="C2320" t="str">
            <v>Suporte para eletrocalha, galvanizado a fogo, 200x50mm</v>
          </cell>
          <cell r="D2320" t="str">
            <v>un</v>
          </cell>
          <cell r="E2320">
            <v>5.59</v>
          </cell>
          <cell r="F2320">
            <v>9.14</v>
          </cell>
          <cell r="G2320">
            <v>14.73</v>
          </cell>
        </row>
        <row r="2321">
          <cell r="A2321" t="str">
            <v>38.23.050</v>
          </cell>
          <cell r="C2321" t="str">
            <v>Suporte para eletrocalha, galvanizado a fogo, 250x50mm</v>
          </cell>
          <cell r="D2321" t="str">
            <v>un</v>
          </cell>
          <cell r="E2321">
            <v>6.66</v>
          </cell>
          <cell r="F2321">
            <v>9.14</v>
          </cell>
          <cell r="G2321">
            <v>15.8</v>
          </cell>
        </row>
        <row r="2322">
          <cell r="A2322" t="str">
            <v>38.23.060</v>
          </cell>
          <cell r="C2322" t="str">
            <v>Suporte para eletrocalha, galvanizado a fogo, 300x50mm</v>
          </cell>
          <cell r="D2322" t="str">
            <v>un</v>
          </cell>
          <cell r="E2322">
            <v>7</v>
          </cell>
          <cell r="F2322">
            <v>9.14</v>
          </cell>
          <cell r="G2322">
            <v>16.14</v>
          </cell>
        </row>
        <row r="2323">
          <cell r="A2323" t="str">
            <v>38.23.110</v>
          </cell>
          <cell r="C2323" t="str">
            <v>Suporte para eletrocalha, galvanizado a fogo, 100x100mm</v>
          </cell>
          <cell r="D2323" t="str">
            <v>un</v>
          </cell>
          <cell r="E2323">
            <v>4.49</v>
          </cell>
          <cell r="F2323">
            <v>9.14</v>
          </cell>
          <cell r="G2323">
            <v>13.63</v>
          </cell>
        </row>
        <row r="2324">
          <cell r="A2324" t="str">
            <v>38.23.120</v>
          </cell>
          <cell r="C2324" t="str">
            <v>Suporte para eletrocalha, galvanizado a fogo, 150x100mm</v>
          </cell>
          <cell r="D2324" t="str">
            <v>un</v>
          </cell>
          <cell r="E2324">
            <v>5.01</v>
          </cell>
          <cell r="F2324">
            <v>9.14</v>
          </cell>
          <cell r="G2324">
            <v>14.15</v>
          </cell>
        </row>
        <row r="2325">
          <cell r="A2325" t="str">
            <v>38.23.130</v>
          </cell>
          <cell r="C2325" t="str">
            <v>Suporte para eletrocalha, galvanizado a fogo, 200x100mm</v>
          </cell>
          <cell r="D2325" t="str">
            <v>un</v>
          </cell>
          <cell r="E2325">
            <v>5.94</v>
          </cell>
          <cell r="F2325">
            <v>9.14</v>
          </cell>
          <cell r="G2325">
            <v>15.08</v>
          </cell>
        </row>
        <row r="2326">
          <cell r="A2326" t="str">
            <v>38.23.140</v>
          </cell>
          <cell r="C2326" t="str">
            <v>Suporte para eletrocalha, galvanizado a fogo, 250x100mm</v>
          </cell>
          <cell r="D2326" t="str">
            <v>un</v>
          </cell>
          <cell r="E2326">
            <v>7.4</v>
          </cell>
          <cell r="F2326">
            <v>9.14</v>
          </cell>
          <cell r="G2326">
            <v>16.54</v>
          </cell>
        </row>
        <row r="2327">
          <cell r="A2327" t="str">
            <v>38.23.150</v>
          </cell>
          <cell r="C2327" t="str">
            <v>Suporte para eletrocalha, galvanizado a fogo, 300x100mm</v>
          </cell>
          <cell r="D2327" t="str">
            <v>un</v>
          </cell>
          <cell r="E2327">
            <v>7.5</v>
          </cell>
          <cell r="F2327">
            <v>9.14</v>
          </cell>
          <cell r="G2327">
            <v>16.64</v>
          </cell>
        </row>
        <row r="2328">
          <cell r="A2328" t="str">
            <v>38.23.160</v>
          </cell>
          <cell r="C2328" t="str">
            <v>Suporte para eletrocalha, galvanizado a fogo, 400x100mm</v>
          </cell>
          <cell r="D2328" t="str">
            <v>un</v>
          </cell>
          <cell r="E2328">
            <v>9.0299999999999994</v>
          </cell>
          <cell r="F2328">
            <v>9.14</v>
          </cell>
          <cell r="G2328">
            <v>18.170000000000002</v>
          </cell>
        </row>
        <row r="2329">
          <cell r="A2329" t="str">
            <v>38.23.170</v>
          </cell>
          <cell r="C2329" t="str">
            <v>Suporte para eletrocalha, galvanizado a fogo, 500x100mm</v>
          </cell>
          <cell r="D2329" t="str">
            <v>un</v>
          </cell>
          <cell r="E2329">
            <v>10.78</v>
          </cell>
          <cell r="F2329">
            <v>9.14</v>
          </cell>
          <cell r="G2329">
            <v>19.920000000000002</v>
          </cell>
        </row>
        <row r="2330">
          <cell r="A2330" t="str">
            <v>38.23.180</v>
          </cell>
          <cell r="C2330" t="str">
            <v>Suporte para eletrocalha, galvanizado a fogo, 700x100mm</v>
          </cell>
          <cell r="D2330" t="str">
            <v>un</v>
          </cell>
          <cell r="E2330">
            <v>16.82</v>
          </cell>
          <cell r="F2330">
            <v>9.14</v>
          </cell>
          <cell r="G2330">
            <v>25.96</v>
          </cell>
        </row>
        <row r="2331">
          <cell r="A2331" t="str">
            <v>38.23.210</v>
          </cell>
          <cell r="C2331" t="str">
            <v>Mão francesa simples, galvanizada a fogo, L= 200mm</v>
          </cell>
          <cell r="D2331" t="str">
            <v>un</v>
          </cell>
          <cell r="E2331">
            <v>7.01</v>
          </cell>
          <cell r="F2331">
            <v>9.14</v>
          </cell>
          <cell r="G2331">
            <v>16.149999999999999</v>
          </cell>
        </row>
        <row r="2332">
          <cell r="A2332" t="str">
            <v>38.23.220</v>
          </cell>
          <cell r="C2332" t="str">
            <v>Mão francesa simples, galvanizada a fogo, L= 300mm</v>
          </cell>
          <cell r="D2332" t="str">
            <v>un</v>
          </cell>
          <cell r="E2332">
            <v>9.2200000000000006</v>
          </cell>
          <cell r="F2332">
            <v>9.14</v>
          </cell>
          <cell r="G2332">
            <v>18.36</v>
          </cell>
        </row>
        <row r="2333">
          <cell r="A2333" t="str">
            <v>38.23.230</v>
          </cell>
          <cell r="C2333" t="str">
            <v>Mão francesa simples, galvanizada a fogo, L= 400mm</v>
          </cell>
          <cell r="D2333" t="str">
            <v>un</v>
          </cell>
          <cell r="E2333">
            <v>11.55</v>
          </cell>
          <cell r="F2333">
            <v>9.14</v>
          </cell>
          <cell r="G2333">
            <v>20.69</v>
          </cell>
        </row>
        <row r="2334">
          <cell r="A2334" t="str">
            <v>38.23.240</v>
          </cell>
          <cell r="C2334" t="str">
            <v>Mão francesa simples, galvanizada a fogo, L= 500mm</v>
          </cell>
          <cell r="D2334" t="str">
            <v>un</v>
          </cell>
          <cell r="E2334">
            <v>13.55</v>
          </cell>
          <cell r="F2334">
            <v>9.14</v>
          </cell>
          <cell r="G2334">
            <v>22.69</v>
          </cell>
        </row>
        <row r="2335">
          <cell r="A2335" t="str">
            <v>38.23.310</v>
          </cell>
          <cell r="C2335" t="str">
            <v>Mão francesa dupla, galvanizada a fogo, L= 300mm</v>
          </cell>
          <cell r="D2335" t="str">
            <v>un</v>
          </cell>
          <cell r="E2335">
            <v>18.55</v>
          </cell>
          <cell r="F2335">
            <v>12.78</v>
          </cell>
          <cell r="G2335">
            <v>31.33</v>
          </cell>
        </row>
        <row r="2336">
          <cell r="A2336" t="str">
            <v>38.23.320</v>
          </cell>
          <cell r="C2336" t="str">
            <v>Mão francesa dupla, galvanizada a fogo, L= 400mm</v>
          </cell>
          <cell r="D2336" t="str">
            <v>un</v>
          </cell>
          <cell r="E2336">
            <v>22.49</v>
          </cell>
          <cell r="F2336">
            <v>12.78</v>
          </cell>
          <cell r="G2336">
            <v>35.270000000000003</v>
          </cell>
        </row>
        <row r="2337">
          <cell r="A2337" t="str">
            <v>38.23.330</v>
          </cell>
          <cell r="C2337" t="str">
            <v>Mão francesa dupla, galvanizada a fogo, L= 500mm</v>
          </cell>
          <cell r="D2337" t="str">
            <v>un</v>
          </cell>
          <cell r="E2337">
            <v>29.12</v>
          </cell>
          <cell r="F2337">
            <v>12.78</v>
          </cell>
          <cell r="G2337">
            <v>41.9</v>
          </cell>
        </row>
        <row r="2338">
          <cell r="A2338" t="str">
            <v>38.23.350</v>
          </cell>
          <cell r="C2338" t="str">
            <v>Mão francesa dupla, galvanizada a fogo, L= 700mm</v>
          </cell>
          <cell r="D2338" t="str">
            <v>un</v>
          </cell>
          <cell r="E2338">
            <v>38.64</v>
          </cell>
          <cell r="F2338">
            <v>12.78</v>
          </cell>
          <cell r="G2338">
            <v>51.42</v>
          </cell>
        </row>
        <row r="2339">
          <cell r="A2339" t="str">
            <v>38.23.410</v>
          </cell>
          <cell r="C2339" t="str">
            <v>Mão francesa reforçada, galvanizada a fogo, L= 900mm</v>
          </cell>
          <cell r="D2339" t="str">
            <v>un</v>
          </cell>
          <cell r="E2339">
            <v>57.45</v>
          </cell>
          <cell r="F2339">
            <v>18.260000000000002</v>
          </cell>
          <cell r="G2339">
            <v>75.709999999999994</v>
          </cell>
        </row>
        <row r="2340">
          <cell r="A2340" t="str">
            <v>39</v>
          </cell>
          <cell r="B2340" t="str">
            <v>CONDUTOR E ENFIAÇÃO DE ENERGIA ELÉTRICA E TELEFONIA</v>
          </cell>
        </row>
        <row r="2341">
          <cell r="A2341" t="str">
            <v>39.02</v>
          </cell>
          <cell r="B2341" t="str">
            <v>Cabo de cobre, isolamento 450V / 750 V, isolação em PVC 70°C</v>
          </cell>
        </row>
        <row r="2342">
          <cell r="A2342" t="str">
            <v>39.02.010</v>
          </cell>
          <cell r="C2342" t="str">
            <v>Cabo de cobre de 1,5 mm², isolamento 750 V - isolação em PVC 70°C</v>
          </cell>
          <cell r="D2342" t="str">
            <v>m</v>
          </cell>
          <cell r="E2342">
            <v>0.75</v>
          </cell>
          <cell r="F2342">
            <v>1.45</v>
          </cell>
          <cell r="G2342">
            <v>2.2000000000000002</v>
          </cell>
        </row>
        <row r="2343">
          <cell r="A2343" t="str">
            <v>39.02.016</v>
          </cell>
          <cell r="C2343" t="str">
            <v>Cabo de cobre de 2,5 mm², isolamento 750 V - isolação em PVC 70°C</v>
          </cell>
          <cell r="D2343" t="str">
            <v>m</v>
          </cell>
          <cell r="E2343">
            <v>1.1299999999999999</v>
          </cell>
          <cell r="F2343">
            <v>1.45</v>
          </cell>
          <cell r="G2343">
            <v>2.58</v>
          </cell>
        </row>
        <row r="2344">
          <cell r="A2344" t="str">
            <v>39.02.020</v>
          </cell>
          <cell r="C2344" t="str">
            <v>Cabo de cobre de 4 mm², isolamento 750 V - isolação em PVC 70°C</v>
          </cell>
          <cell r="D2344" t="str">
            <v>m</v>
          </cell>
          <cell r="E2344">
            <v>1.84</v>
          </cell>
          <cell r="F2344">
            <v>2.19</v>
          </cell>
          <cell r="G2344">
            <v>4.03</v>
          </cell>
        </row>
        <row r="2345">
          <cell r="A2345" t="str">
            <v>39.02.030</v>
          </cell>
          <cell r="C2345" t="str">
            <v>Cabo de cobre de 6 mm², isolamento 750 V - isolação em PVC 70°C</v>
          </cell>
          <cell r="D2345" t="str">
            <v>m</v>
          </cell>
          <cell r="E2345">
            <v>2.86</v>
          </cell>
          <cell r="F2345">
            <v>2.56</v>
          </cell>
          <cell r="G2345">
            <v>5.42</v>
          </cell>
        </row>
        <row r="2346">
          <cell r="A2346" t="str">
            <v>39.02.040</v>
          </cell>
          <cell r="C2346" t="str">
            <v>Cabo de cobre de 10 mm², isolamento 750 V - isolação em PVC 70°C</v>
          </cell>
          <cell r="D2346" t="str">
            <v>m</v>
          </cell>
          <cell r="E2346">
            <v>3.7</v>
          </cell>
          <cell r="F2346">
            <v>2.91</v>
          </cell>
          <cell r="G2346">
            <v>6.61</v>
          </cell>
        </row>
        <row r="2347">
          <cell r="A2347" t="str">
            <v>39.03</v>
          </cell>
          <cell r="B2347" t="str">
            <v>Cabo de cobre, isolamento 0,6/1kV, isolação em PVC 70°C</v>
          </cell>
        </row>
        <row r="2348">
          <cell r="A2348" t="str">
            <v>39.03.160</v>
          </cell>
          <cell r="C2348" t="str">
            <v>Cabo de cobre de 1,5 mm², isolamento 0,6/1 kV - isolação em PVC 70°C</v>
          </cell>
          <cell r="D2348" t="str">
            <v>m</v>
          </cell>
          <cell r="E2348">
            <v>1.1000000000000001</v>
          </cell>
          <cell r="F2348">
            <v>1.45</v>
          </cell>
          <cell r="G2348">
            <v>2.5499999999999998</v>
          </cell>
        </row>
        <row r="2349">
          <cell r="A2349" t="str">
            <v>39.03.170</v>
          </cell>
          <cell r="C2349" t="str">
            <v>Cabo de cobre de 2,5 mm², isolamento 0,6/1 kV - isolação em PVC 70°C</v>
          </cell>
          <cell r="D2349" t="str">
            <v>m</v>
          </cell>
          <cell r="E2349">
            <v>1.47</v>
          </cell>
          <cell r="F2349">
            <v>1.84</v>
          </cell>
          <cell r="G2349">
            <v>3.31</v>
          </cell>
        </row>
        <row r="2350">
          <cell r="A2350" t="str">
            <v>39.03.174</v>
          </cell>
          <cell r="C2350" t="str">
            <v>Cabo de cobre de 4 mm², isolamento 0,6/1 kV - isolação em PVC 70°C.</v>
          </cell>
          <cell r="D2350" t="str">
            <v>m</v>
          </cell>
          <cell r="E2350">
            <v>2.35</v>
          </cell>
          <cell r="F2350">
            <v>2.19</v>
          </cell>
          <cell r="G2350">
            <v>4.54</v>
          </cell>
        </row>
        <row r="2351">
          <cell r="A2351" t="str">
            <v>39.03.178</v>
          </cell>
          <cell r="C2351" t="str">
            <v>Cabo de cobre de 6 mm², isolamento 0,6/1 kV - isolação em PVC 70°C</v>
          </cell>
          <cell r="D2351" t="str">
            <v>m</v>
          </cell>
          <cell r="E2351">
            <v>2.94</v>
          </cell>
          <cell r="F2351">
            <v>2.56</v>
          </cell>
          <cell r="G2351">
            <v>5.5</v>
          </cell>
        </row>
        <row r="2352">
          <cell r="A2352" t="str">
            <v>39.03.182</v>
          </cell>
          <cell r="C2352" t="str">
            <v>Cabo de cobre de 10 mm², isolamento 0,6/1 kV - isolação em PVC 70°C</v>
          </cell>
          <cell r="D2352" t="str">
            <v>m</v>
          </cell>
          <cell r="E2352">
            <v>5.0999999999999996</v>
          </cell>
          <cell r="F2352">
            <v>2.91</v>
          </cell>
          <cell r="G2352">
            <v>8.01</v>
          </cell>
        </row>
        <row r="2353">
          <cell r="A2353" t="str">
            <v>39.04</v>
          </cell>
          <cell r="B2353" t="str">
            <v>Cabo de cobre nu, têmpera mole, classe 2</v>
          </cell>
        </row>
        <row r="2354">
          <cell r="A2354" t="str">
            <v>39.04.050</v>
          </cell>
          <cell r="C2354" t="str">
            <v>Cabo de cobre nu, têmpera mole, classe 2, de 16 mm²</v>
          </cell>
          <cell r="D2354" t="str">
            <v>m</v>
          </cell>
          <cell r="E2354">
            <v>6.84</v>
          </cell>
          <cell r="F2354">
            <v>1.84</v>
          </cell>
          <cell r="G2354">
            <v>8.68</v>
          </cell>
        </row>
        <row r="2355">
          <cell r="A2355" t="str">
            <v>39.04.060</v>
          </cell>
          <cell r="C2355" t="str">
            <v>Cabo de cobre nu, têmpera mole, classe 2, de 25 mm²</v>
          </cell>
          <cell r="D2355" t="str">
            <v>m</v>
          </cell>
          <cell r="E2355">
            <v>9.99</v>
          </cell>
          <cell r="F2355">
            <v>3.66</v>
          </cell>
          <cell r="G2355">
            <v>13.65</v>
          </cell>
        </row>
        <row r="2356">
          <cell r="A2356" t="str">
            <v>39.04.070</v>
          </cell>
          <cell r="C2356" t="str">
            <v>Cabo de cobre nu, têmpera mole, classe 2, de 35 mm²</v>
          </cell>
          <cell r="D2356" t="str">
            <v>m</v>
          </cell>
          <cell r="E2356">
            <v>12.67</v>
          </cell>
          <cell r="F2356">
            <v>5.48</v>
          </cell>
          <cell r="G2356">
            <v>18.149999999999999</v>
          </cell>
        </row>
        <row r="2357">
          <cell r="A2357" t="str">
            <v>39.04.080</v>
          </cell>
          <cell r="C2357" t="str">
            <v>Cabo de cobre nu, têmpera mole, classe 2, de 50 mm²</v>
          </cell>
          <cell r="D2357" t="str">
            <v>m</v>
          </cell>
          <cell r="E2357">
            <v>22.53</v>
          </cell>
          <cell r="F2357">
            <v>7.3</v>
          </cell>
          <cell r="G2357">
            <v>29.83</v>
          </cell>
        </row>
        <row r="2358">
          <cell r="A2358" t="str">
            <v>39.04.100</v>
          </cell>
          <cell r="C2358" t="str">
            <v>Cabo de cobre nu, têmpera mole, classe 2, de 70 mm²</v>
          </cell>
          <cell r="D2358" t="str">
            <v>m</v>
          </cell>
          <cell r="E2358">
            <v>29.02</v>
          </cell>
          <cell r="F2358">
            <v>9.14</v>
          </cell>
          <cell r="G2358">
            <v>38.159999999999997</v>
          </cell>
        </row>
        <row r="2359">
          <cell r="A2359" t="str">
            <v>39.04.120</v>
          </cell>
          <cell r="C2359" t="str">
            <v>Cabo de cobre nu, têmpera mole, classe 2, de 95 mm²</v>
          </cell>
          <cell r="D2359" t="str">
            <v>m</v>
          </cell>
          <cell r="E2359">
            <v>46.18</v>
          </cell>
          <cell r="F2359">
            <v>10.96</v>
          </cell>
          <cell r="G2359">
            <v>57.14</v>
          </cell>
        </row>
        <row r="2360">
          <cell r="A2360" t="str">
            <v>39.04.180</v>
          </cell>
          <cell r="C2360" t="str">
            <v>Cabo de cobre nu, têmpera mole, classe 2, de 185 mm²</v>
          </cell>
          <cell r="D2360" t="str">
            <v>m</v>
          </cell>
          <cell r="E2360">
            <v>95.59</v>
          </cell>
          <cell r="F2360">
            <v>16.440000000000001</v>
          </cell>
          <cell r="G2360">
            <v>112.03</v>
          </cell>
        </row>
        <row r="2361">
          <cell r="A2361" t="str">
            <v>39.05</v>
          </cell>
          <cell r="B2361" t="str">
            <v>Cabo de cobre tripolar, isolamento 8,7/15 kV, isolação EPR 90°C</v>
          </cell>
        </row>
        <row r="2362">
          <cell r="A2362" t="str">
            <v>39.05.070</v>
          </cell>
          <cell r="C2362" t="str">
            <v>Cabo de cobre de 3x35 mm², isolamento 8,7/15 kV - isolação EPR 90°C</v>
          </cell>
          <cell r="D2362" t="str">
            <v>m</v>
          </cell>
          <cell r="E2362">
            <v>125.7</v>
          </cell>
          <cell r="F2362">
            <v>33.11</v>
          </cell>
          <cell r="G2362">
            <v>158.81</v>
          </cell>
        </row>
        <row r="2363">
          <cell r="A2363" t="str">
            <v>39.06</v>
          </cell>
          <cell r="B2363" t="str">
            <v>Cabo de cobre unipolar, isolamento 8,7/15 kV, isolação EPR 90°C</v>
          </cell>
        </row>
        <row r="2364">
          <cell r="A2364" t="str">
            <v>39.06.060</v>
          </cell>
          <cell r="C2364" t="str">
            <v>Cabo de cobre de 25 mm², isolamento 8,7/15 kV - isolação EPR 90°C</v>
          </cell>
          <cell r="D2364" t="str">
            <v>m</v>
          </cell>
          <cell r="E2364">
            <v>29.62</v>
          </cell>
          <cell r="F2364">
            <v>19.87</v>
          </cell>
          <cell r="G2364">
            <v>49.49</v>
          </cell>
        </row>
        <row r="2365">
          <cell r="A2365" t="str">
            <v>39.06.070</v>
          </cell>
          <cell r="C2365" t="str">
            <v>Cabo de cobre de 35 mm², isolamento 8,7/15 kV - isolação EPR 90°C</v>
          </cell>
          <cell r="D2365" t="str">
            <v>m</v>
          </cell>
          <cell r="E2365">
            <v>37.229999999999997</v>
          </cell>
          <cell r="F2365">
            <v>23.92</v>
          </cell>
          <cell r="G2365">
            <v>61.15</v>
          </cell>
        </row>
        <row r="2366">
          <cell r="A2366" t="str">
            <v>39.06.074</v>
          </cell>
          <cell r="C2366" t="str">
            <v>Cabo de cobre de 50 mm², isolamento 8,7/15 kV - isolação EPR 90°C</v>
          </cell>
          <cell r="D2366" t="str">
            <v>m</v>
          </cell>
          <cell r="E2366">
            <v>43.04</v>
          </cell>
          <cell r="F2366">
            <v>33.11</v>
          </cell>
          <cell r="G2366">
            <v>76.150000000000006</v>
          </cell>
        </row>
        <row r="2367">
          <cell r="A2367" t="str">
            <v>39.06.084</v>
          </cell>
          <cell r="C2367" t="str">
            <v>Cabo de cobre de 120 mm², isolamento 8,7/15 kV - isolação EPR 90°C</v>
          </cell>
          <cell r="D2367" t="str">
            <v>m</v>
          </cell>
          <cell r="E2367">
            <v>87.24</v>
          </cell>
          <cell r="F2367">
            <v>39.72</v>
          </cell>
          <cell r="G2367">
            <v>126.96</v>
          </cell>
        </row>
        <row r="2368">
          <cell r="A2368" t="str">
            <v>39.09</v>
          </cell>
          <cell r="B2368" t="str">
            <v>Conectores</v>
          </cell>
        </row>
        <row r="2369">
          <cell r="A2369" t="str">
            <v>39.09.010</v>
          </cell>
          <cell r="C2369" t="str">
            <v>Conector terminal tipo BNC para cabo coaxial RG 59</v>
          </cell>
          <cell r="D2369" t="str">
            <v>un</v>
          </cell>
          <cell r="E2369">
            <v>5.18</v>
          </cell>
          <cell r="F2369">
            <v>3.66</v>
          </cell>
          <cell r="G2369">
            <v>8.84</v>
          </cell>
        </row>
        <row r="2370">
          <cell r="A2370" t="str">
            <v>39.09.015</v>
          </cell>
          <cell r="C2370" t="str">
            <v>Conector de emenda tipo BNC para cabo coaxial RG 59</v>
          </cell>
          <cell r="D2370" t="str">
            <v>un</v>
          </cell>
          <cell r="E2370">
            <v>3.6</v>
          </cell>
          <cell r="F2370">
            <v>3.66</v>
          </cell>
          <cell r="G2370">
            <v>7.26</v>
          </cell>
        </row>
        <row r="2371">
          <cell r="A2371" t="str">
            <v>39.09.020</v>
          </cell>
          <cell r="C2371" t="str">
            <v>Conector split-bolt para cabo de 25 mm², latão, simples</v>
          </cell>
          <cell r="D2371" t="str">
            <v>un</v>
          </cell>
          <cell r="E2371">
            <v>5.38</v>
          </cell>
          <cell r="F2371">
            <v>3.66</v>
          </cell>
          <cell r="G2371">
            <v>9.0399999999999991</v>
          </cell>
        </row>
        <row r="2372">
          <cell r="A2372" t="str">
            <v>39.09.040</v>
          </cell>
          <cell r="C2372" t="str">
            <v>Conector split-bolt para cabo de 35 mm², latão, simples</v>
          </cell>
          <cell r="D2372" t="str">
            <v>un</v>
          </cell>
          <cell r="E2372">
            <v>7.08</v>
          </cell>
          <cell r="F2372">
            <v>3.66</v>
          </cell>
          <cell r="G2372">
            <v>10.74</v>
          </cell>
        </row>
        <row r="2373">
          <cell r="A2373" t="str">
            <v>39.09.060</v>
          </cell>
          <cell r="C2373" t="str">
            <v>Conector split-bolt para cabo de 50 mm², latão, simples</v>
          </cell>
          <cell r="D2373" t="str">
            <v>un</v>
          </cell>
          <cell r="E2373">
            <v>8.01</v>
          </cell>
          <cell r="F2373">
            <v>3.66</v>
          </cell>
          <cell r="G2373">
            <v>11.67</v>
          </cell>
        </row>
        <row r="2374">
          <cell r="A2374" t="str">
            <v>39.09.100</v>
          </cell>
          <cell r="C2374" t="str">
            <v>Conector split-bolt para cabo de 25 mm², latão, com rabicho</v>
          </cell>
          <cell r="D2374" t="str">
            <v>un</v>
          </cell>
          <cell r="E2374">
            <v>9.35</v>
          </cell>
          <cell r="F2374">
            <v>3.66</v>
          </cell>
          <cell r="G2374">
            <v>13.01</v>
          </cell>
        </row>
        <row r="2375">
          <cell r="A2375" t="str">
            <v>39.09.120</v>
          </cell>
          <cell r="C2375" t="str">
            <v>Conector split-bolt para cabo de 35 mm², latão, com rabicho</v>
          </cell>
          <cell r="D2375" t="str">
            <v>un</v>
          </cell>
          <cell r="E2375">
            <v>12.04</v>
          </cell>
          <cell r="F2375">
            <v>3.66</v>
          </cell>
          <cell r="G2375">
            <v>15.7</v>
          </cell>
        </row>
        <row r="2376">
          <cell r="A2376" t="str">
            <v>39.09.140</v>
          </cell>
          <cell r="C2376" t="str">
            <v>Conector split-bolt para cabo de 50 mm², latão, com rabicho</v>
          </cell>
          <cell r="D2376" t="str">
            <v>un</v>
          </cell>
          <cell r="E2376">
            <v>13.68</v>
          </cell>
          <cell r="F2376">
            <v>3.66</v>
          </cell>
          <cell r="G2376">
            <v>17.34</v>
          </cell>
        </row>
        <row r="2377">
          <cell r="A2377" t="str">
            <v>39.10</v>
          </cell>
          <cell r="B2377" t="str">
            <v>Terminais de pressão e compressão</v>
          </cell>
        </row>
        <row r="2378">
          <cell r="A2378" t="str">
            <v>39.10.050</v>
          </cell>
          <cell r="C2378" t="str">
            <v>Terminal de compressão para cabo de 2,5 mm²</v>
          </cell>
          <cell r="D2378" t="str">
            <v>un</v>
          </cell>
          <cell r="E2378">
            <v>0.6</v>
          </cell>
          <cell r="F2378">
            <v>2.91</v>
          </cell>
          <cell r="G2378">
            <v>3.51</v>
          </cell>
        </row>
        <row r="2379">
          <cell r="A2379" t="str">
            <v>39.10.060</v>
          </cell>
          <cell r="C2379" t="str">
            <v>Terminal de pressão/compressão para cabo de 6 até 10 mm²</v>
          </cell>
          <cell r="D2379" t="str">
            <v>un</v>
          </cell>
          <cell r="E2379">
            <v>3.44</v>
          </cell>
          <cell r="F2379">
            <v>5.48</v>
          </cell>
          <cell r="G2379">
            <v>8.92</v>
          </cell>
        </row>
        <row r="2380">
          <cell r="A2380" t="str">
            <v>39.10.080</v>
          </cell>
          <cell r="C2380" t="str">
            <v>Terminal de pressão/compressão para cabo de 16 mm²</v>
          </cell>
          <cell r="D2380" t="str">
            <v>un</v>
          </cell>
          <cell r="E2380">
            <v>4.8499999999999996</v>
          </cell>
          <cell r="F2380">
            <v>5.48</v>
          </cell>
          <cell r="G2380">
            <v>10.33</v>
          </cell>
        </row>
        <row r="2381">
          <cell r="A2381" t="str">
            <v>39.10.120</v>
          </cell>
          <cell r="C2381" t="str">
            <v>Terminal de pressão/compressão para cabo de 25 mm²</v>
          </cell>
          <cell r="D2381" t="str">
            <v>un</v>
          </cell>
          <cell r="E2381">
            <v>4.45</v>
          </cell>
          <cell r="F2381">
            <v>5.48</v>
          </cell>
          <cell r="G2381">
            <v>9.93</v>
          </cell>
        </row>
        <row r="2382">
          <cell r="A2382" t="str">
            <v>39.10.130</v>
          </cell>
          <cell r="C2382" t="str">
            <v>Terminal de pressão/compressão para cabo de 35 mm²</v>
          </cell>
          <cell r="D2382" t="str">
            <v>un</v>
          </cell>
          <cell r="E2382">
            <v>4.99</v>
          </cell>
          <cell r="F2382">
            <v>5.48</v>
          </cell>
          <cell r="G2382">
            <v>10.47</v>
          </cell>
        </row>
        <row r="2383">
          <cell r="A2383" t="str">
            <v>39.10.160</v>
          </cell>
          <cell r="C2383" t="str">
            <v>Terminal de pressão/compressão para cabo de 50 mm²</v>
          </cell>
          <cell r="D2383" t="str">
            <v>un</v>
          </cell>
          <cell r="E2383">
            <v>6.73</v>
          </cell>
          <cell r="F2383">
            <v>5.48</v>
          </cell>
          <cell r="G2383">
            <v>12.21</v>
          </cell>
        </row>
        <row r="2384">
          <cell r="A2384" t="str">
            <v>39.10.200</v>
          </cell>
          <cell r="C2384" t="str">
            <v>Terminal de pressão/compressão para cabo de 70 mm²</v>
          </cell>
          <cell r="D2384" t="str">
            <v>un</v>
          </cell>
          <cell r="E2384">
            <v>6.82</v>
          </cell>
          <cell r="F2384">
            <v>5.48</v>
          </cell>
          <cell r="G2384">
            <v>12.3</v>
          </cell>
        </row>
        <row r="2385">
          <cell r="A2385" t="str">
            <v>39.10.240</v>
          </cell>
          <cell r="C2385" t="str">
            <v>Terminal de pressão/compressão para cabo de 95 mm²</v>
          </cell>
          <cell r="D2385" t="str">
            <v>un</v>
          </cell>
          <cell r="E2385">
            <v>10.9</v>
          </cell>
          <cell r="F2385">
            <v>5.48</v>
          </cell>
          <cell r="G2385">
            <v>16.38</v>
          </cell>
        </row>
        <row r="2386">
          <cell r="A2386" t="str">
            <v>39.10.246</v>
          </cell>
          <cell r="C2386" t="str">
            <v>Terminal de pressão/compressão para cabo de 120 mm²</v>
          </cell>
          <cell r="D2386" t="str">
            <v>un</v>
          </cell>
          <cell r="E2386">
            <v>16.059999999999999</v>
          </cell>
          <cell r="F2386">
            <v>7.3</v>
          </cell>
          <cell r="G2386">
            <v>23.36</v>
          </cell>
        </row>
        <row r="2387">
          <cell r="A2387" t="str">
            <v>39.10.250</v>
          </cell>
          <cell r="C2387" t="str">
            <v>Terminal de pressão/compressão para cabo de 150 mm²</v>
          </cell>
          <cell r="D2387" t="str">
            <v>un</v>
          </cell>
          <cell r="E2387">
            <v>14.72</v>
          </cell>
          <cell r="F2387">
            <v>7.3</v>
          </cell>
          <cell r="G2387">
            <v>22.02</v>
          </cell>
        </row>
        <row r="2388">
          <cell r="A2388" t="str">
            <v>39.10.280</v>
          </cell>
          <cell r="C2388" t="str">
            <v>Terminal de pressão/compressão para cabo de 185 mm²</v>
          </cell>
          <cell r="D2388" t="str">
            <v>un</v>
          </cell>
          <cell r="E2388">
            <v>21.33</v>
          </cell>
          <cell r="F2388">
            <v>7.3</v>
          </cell>
          <cell r="G2388">
            <v>28.63</v>
          </cell>
        </row>
        <row r="2389">
          <cell r="A2389" t="str">
            <v>39.10.300</v>
          </cell>
          <cell r="C2389" t="str">
            <v>Terminal de pressão/compressão para cabo de 240 mm²</v>
          </cell>
          <cell r="D2389" t="str">
            <v>un</v>
          </cell>
          <cell r="E2389">
            <v>20.65</v>
          </cell>
          <cell r="F2389">
            <v>7.3</v>
          </cell>
          <cell r="G2389">
            <v>27.95</v>
          </cell>
        </row>
        <row r="2390">
          <cell r="A2390" t="str">
            <v>39.11</v>
          </cell>
          <cell r="B2390" t="str">
            <v>Fios e cabos telefônicos</v>
          </cell>
        </row>
        <row r="2391">
          <cell r="A2391" t="str">
            <v>39.11.020</v>
          </cell>
          <cell r="C2391" t="str">
            <v>Cabo telefônico CI, com 10 pares de 0,50 mm, para centrais telefônicas, equipamentos e rede interna</v>
          </cell>
          <cell r="D2391" t="str">
            <v>m</v>
          </cell>
          <cell r="E2391">
            <v>3.39</v>
          </cell>
          <cell r="F2391">
            <v>5.48</v>
          </cell>
          <cell r="G2391">
            <v>8.8699999999999992</v>
          </cell>
        </row>
        <row r="2392">
          <cell r="A2392" t="str">
            <v>39.11.040</v>
          </cell>
          <cell r="C2392" t="str">
            <v>Cabo telefônico CI, com 20 pares de 0,50 mm, para centrais telefônicas, equipamentos e rede interna</v>
          </cell>
          <cell r="D2392" t="str">
            <v>m</v>
          </cell>
          <cell r="E2392">
            <v>5.46</v>
          </cell>
          <cell r="F2392">
            <v>5.48</v>
          </cell>
          <cell r="G2392">
            <v>10.94</v>
          </cell>
        </row>
        <row r="2393">
          <cell r="A2393" t="str">
            <v>39.11.080</v>
          </cell>
          <cell r="C2393" t="str">
            <v>Cabo telefônico CI, com 50 pares de 0,50 mm, para centrais telefônicas, equipamentos e rede interna</v>
          </cell>
          <cell r="D2393" t="str">
            <v>m</v>
          </cell>
          <cell r="E2393">
            <v>13.06</v>
          </cell>
          <cell r="F2393">
            <v>5.48</v>
          </cell>
          <cell r="G2393">
            <v>18.54</v>
          </cell>
        </row>
        <row r="2394">
          <cell r="A2394" t="str">
            <v>39.11.090</v>
          </cell>
          <cell r="C2394" t="str">
            <v>Fio telefônico tipo FI-60, para ligação de aparelhos telefônicos</v>
          </cell>
          <cell r="D2394" t="str">
            <v>m</v>
          </cell>
          <cell r="E2394">
            <v>0.33</v>
          </cell>
          <cell r="F2394">
            <v>2.91</v>
          </cell>
          <cell r="G2394">
            <v>3.24</v>
          </cell>
        </row>
        <row r="2395">
          <cell r="A2395" t="str">
            <v>39.11.110</v>
          </cell>
          <cell r="C2395" t="str">
            <v>Fio telefônico externo tipo FE-160</v>
          </cell>
          <cell r="D2395" t="str">
            <v>m</v>
          </cell>
          <cell r="E2395">
            <v>1.28</v>
          </cell>
          <cell r="F2395">
            <v>10.96</v>
          </cell>
          <cell r="G2395">
            <v>12.24</v>
          </cell>
        </row>
        <row r="2396">
          <cell r="A2396" t="str">
            <v>39.11.120</v>
          </cell>
          <cell r="C2396" t="str">
            <v>Cabo telefônico CTP-APL-SN, com 10 pares de 0,50 mm, para cotos de transição em caixas e entradas</v>
          </cell>
          <cell r="D2396" t="str">
            <v>m</v>
          </cell>
          <cell r="E2396">
            <v>3.58</v>
          </cell>
          <cell r="F2396">
            <v>4.3899999999999997</v>
          </cell>
          <cell r="G2396">
            <v>7.97</v>
          </cell>
        </row>
        <row r="2397">
          <cell r="A2397" t="str">
            <v>39.11.190</v>
          </cell>
          <cell r="C2397" t="str">
            <v>Cabo telefônico CCE-APL, com 4 pares de 0,50 mm, para conexões em rede externa</v>
          </cell>
          <cell r="D2397" t="str">
            <v>m</v>
          </cell>
          <cell r="E2397">
            <v>2.61</v>
          </cell>
          <cell r="F2397">
            <v>3.66</v>
          </cell>
          <cell r="G2397">
            <v>6.27</v>
          </cell>
        </row>
        <row r="2398">
          <cell r="A2398" t="str">
            <v>39.11.210</v>
          </cell>
          <cell r="C2398" t="str">
            <v>Cabo telefônico secundário de distribuição CTP-APL, com 20 pares de 0,50 mm, para rede externa</v>
          </cell>
          <cell r="D2398" t="str">
            <v>m</v>
          </cell>
          <cell r="E2398">
            <v>6.78</v>
          </cell>
          <cell r="F2398">
            <v>4.74</v>
          </cell>
          <cell r="G2398">
            <v>11.52</v>
          </cell>
        </row>
        <row r="2399">
          <cell r="A2399" t="str">
            <v>39.11.230</v>
          </cell>
          <cell r="C2399" t="str">
            <v>Cabo telefônico secundário de distribuição CTP-APL, com 50 pares de 0,50 mm, para rede externa</v>
          </cell>
          <cell r="D2399" t="str">
            <v>m</v>
          </cell>
          <cell r="E2399">
            <v>14.37</v>
          </cell>
          <cell r="F2399">
            <v>5.85</v>
          </cell>
          <cell r="G2399">
            <v>20.22</v>
          </cell>
        </row>
        <row r="2400">
          <cell r="A2400" t="str">
            <v>39.11.240</v>
          </cell>
          <cell r="C2400" t="str">
            <v>Cabo telefônico secundário de distribuição CTP-APL, com 100 pares de 0,50 mm, para rede externa</v>
          </cell>
          <cell r="D2400" t="str">
            <v>m</v>
          </cell>
          <cell r="E2400">
            <v>27.56</v>
          </cell>
          <cell r="F2400">
            <v>7.67</v>
          </cell>
          <cell r="G2400">
            <v>35.229999999999997</v>
          </cell>
        </row>
        <row r="2401">
          <cell r="A2401" t="str">
            <v>39.11.270</v>
          </cell>
          <cell r="C2401" t="str">
            <v>Cabo telefônico secundário de distribuição CTP-APL-G, com 10 pares de 0,50 mm, para rede subterrânea</v>
          </cell>
          <cell r="D2401" t="str">
            <v>m</v>
          </cell>
          <cell r="E2401">
            <v>5.23</v>
          </cell>
          <cell r="F2401">
            <v>4.3899999999999997</v>
          </cell>
          <cell r="G2401">
            <v>9.6199999999999992</v>
          </cell>
        </row>
        <row r="2402">
          <cell r="A2402" t="str">
            <v>39.11.280</v>
          </cell>
          <cell r="C2402" t="str">
            <v>Cabo telefônico secundário de distribuição CTP-APL-G, com 20 pares de 0,50 mm, para rede subterrânea</v>
          </cell>
          <cell r="D2402" t="str">
            <v>m</v>
          </cell>
          <cell r="E2402">
            <v>7.41</v>
          </cell>
          <cell r="F2402">
            <v>4.74</v>
          </cell>
          <cell r="G2402">
            <v>12.15</v>
          </cell>
        </row>
        <row r="2403">
          <cell r="A2403" t="str">
            <v>39.11.300</v>
          </cell>
          <cell r="C2403" t="str">
            <v>Cabo telefônico secundário de distribuição CTP-APL-G, com 50 pares de 0,50 mm, para rede subterrânea</v>
          </cell>
          <cell r="D2403" t="str">
            <v>m</v>
          </cell>
          <cell r="E2403">
            <v>16.489999999999998</v>
          </cell>
          <cell r="F2403">
            <v>5.85</v>
          </cell>
          <cell r="G2403">
            <v>22.34</v>
          </cell>
        </row>
        <row r="2404">
          <cell r="A2404" t="str">
            <v>39.11.400</v>
          </cell>
          <cell r="C2404" t="str">
            <v>Cabo telefônico secundário de distribuição CTP-APL, com 10 pares de 0,65 mm, para rede externa</v>
          </cell>
          <cell r="D2404" t="str">
            <v>m</v>
          </cell>
          <cell r="E2404">
            <v>5.03</v>
          </cell>
          <cell r="F2404">
            <v>4.3899999999999997</v>
          </cell>
          <cell r="G2404">
            <v>9.42</v>
          </cell>
        </row>
        <row r="2405">
          <cell r="A2405" t="str">
            <v>39.11.410</v>
          </cell>
          <cell r="C2405" t="str">
            <v>Cabo telefônico secundário de distribuição CTP-APL, com 20 pares de 0,65 mm, para rede externa</v>
          </cell>
          <cell r="D2405" t="str">
            <v>m</v>
          </cell>
          <cell r="E2405">
            <v>7.44</v>
          </cell>
          <cell r="F2405">
            <v>4.74</v>
          </cell>
          <cell r="G2405">
            <v>12.18</v>
          </cell>
        </row>
        <row r="2406">
          <cell r="A2406" t="str">
            <v>39.11.430</v>
          </cell>
          <cell r="C2406" t="str">
            <v>Cabo telefônico secundário de distribuição CTP-APL, com 50 pares de 0,65 mm, para rede externa</v>
          </cell>
          <cell r="D2406" t="str">
            <v>m</v>
          </cell>
          <cell r="E2406">
            <v>15.23</v>
          </cell>
          <cell r="F2406">
            <v>5.85</v>
          </cell>
          <cell r="G2406">
            <v>21.08</v>
          </cell>
        </row>
        <row r="2407">
          <cell r="A2407" t="str">
            <v>39.12</v>
          </cell>
          <cell r="B2407" t="str">
            <v>Cabo de cobre flexível, isolamento 600 V, isolação em VC/E 105°C</v>
          </cell>
        </row>
        <row r="2408">
          <cell r="A2408" t="str">
            <v>39.12.510</v>
          </cell>
          <cell r="C2408" t="str">
            <v>Cabo de cobre flexível blindado de 2 x 1,5 mm², isolamento 600V, isolação em VC/E 105°C - para detecção de incêndio</v>
          </cell>
          <cell r="D2408" t="str">
            <v>m</v>
          </cell>
          <cell r="E2408">
            <v>2.63</v>
          </cell>
          <cell r="F2408">
            <v>3.66</v>
          </cell>
          <cell r="G2408">
            <v>6.29</v>
          </cell>
        </row>
        <row r="2409">
          <cell r="A2409" t="str">
            <v>39.12.520</v>
          </cell>
          <cell r="C2409" t="str">
            <v>Cabo de cobre flexível blindado de 3 x 1,5 mm², isolamento 600V, isolação em VC/E 105°C - para detecção de incêndio</v>
          </cell>
          <cell r="D2409" t="str">
            <v>m</v>
          </cell>
          <cell r="E2409">
            <v>3.44</v>
          </cell>
          <cell r="F2409">
            <v>3.66</v>
          </cell>
          <cell r="G2409">
            <v>7.1</v>
          </cell>
        </row>
        <row r="2410">
          <cell r="A2410" t="str">
            <v>39.12.530</v>
          </cell>
          <cell r="C2410" t="str">
            <v>Cabo de cobre flexível blindado de 2 x 2,5 mm², isolamento 600V, isolação em VC/E 105°C - para detecção de incêndio</v>
          </cell>
          <cell r="D2410" t="str">
            <v>m</v>
          </cell>
          <cell r="E2410">
            <v>3.56</v>
          </cell>
          <cell r="F2410">
            <v>3.66</v>
          </cell>
          <cell r="G2410">
            <v>7.22</v>
          </cell>
        </row>
        <row r="2411">
          <cell r="A2411" t="str">
            <v>39.14</v>
          </cell>
          <cell r="B2411" t="str">
            <v>Cabo de alumínio nu com alma de aço</v>
          </cell>
        </row>
        <row r="2412">
          <cell r="A2412" t="str">
            <v>39.14.010</v>
          </cell>
          <cell r="C2412" t="str">
            <v>Cabo de alumínio nu com alma de aço CAA, 1/0 AWG - Raven</v>
          </cell>
          <cell r="D2412" t="str">
            <v>m</v>
          </cell>
          <cell r="E2412">
            <v>5.98</v>
          </cell>
          <cell r="F2412">
            <v>5.23</v>
          </cell>
          <cell r="G2412">
            <v>11.21</v>
          </cell>
        </row>
        <row r="2413">
          <cell r="A2413" t="str">
            <v>39.14.050</v>
          </cell>
          <cell r="C2413" t="str">
            <v>Cabo de alumínio nu com alma de aço CAA, 4 AWG - Swan</v>
          </cell>
          <cell r="D2413" t="str">
            <v>m</v>
          </cell>
          <cell r="E2413">
            <v>2.36</v>
          </cell>
          <cell r="F2413">
            <v>5.23</v>
          </cell>
          <cell r="G2413">
            <v>7.59</v>
          </cell>
        </row>
        <row r="2414">
          <cell r="A2414" t="str">
            <v>39.15</v>
          </cell>
          <cell r="B2414" t="str">
            <v>Cabo de alumínio nu sem alma de aço</v>
          </cell>
        </row>
        <row r="2415">
          <cell r="A2415" t="str">
            <v>39.15.040</v>
          </cell>
          <cell r="C2415" t="str">
            <v>Cabo de alumínio nu sem alma de aço CA, 2 AWG - Iris</v>
          </cell>
          <cell r="D2415" t="str">
            <v>m</v>
          </cell>
          <cell r="E2415">
            <v>2.4500000000000002</v>
          </cell>
          <cell r="F2415">
            <v>5.23</v>
          </cell>
          <cell r="G2415">
            <v>7.68</v>
          </cell>
        </row>
        <row r="2416">
          <cell r="A2416" t="str">
            <v>39.15.070</v>
          </cell>
          <cell r="C2416" t="str">
            <v>Cabo de alumínio nu sem alma de aço CA, 2/0 AWG - Aster</v>
          </cell>
          <cell r="D2416" t="str">
            <v>m</v>
          </cell>
          <cell r="E2416">
            <v>4.91</v>
          </cell>
          <cell r="F2416">
            <v>5.23</v>
          </cell>
          <cell r="G2416">
            <v>10.14</v>
          </cell>
        </row>
        <row r="2417">
          <cell r="A2417" t="str">
            <v>39.18</v>
          </cell>
          <cell r="B2417" t="str">
            <v>Cabo para transmissão de dados</v>
          </cell>
        </row>
        <row r="2418">
          <cell r="A2418" t="str">
            <v>39.18.100</v>
          </cell>
          <cell r="C2418" t="str">
            <v>Cabo coaxial tipo RG 6</v>
          </cell>
          <cell r="D2418" t="str">
            <v>m</v>
          </cell>
          <cell r="E2418">
            <v>1.21</v>
          </cell>
          <cell r="F2418">
            <v>4.01</v>
          </cell>
          <cell r="G2418">
            <v>5.22</v>
          </cell>
        </row>
        <row r="2419">
          <cell r="A2419" t="str">
            <v>39.18.104</v>
          </cell>
          <cell r="C2419" t="str">
            <v>Cabo coaxial tipo RG 11</v>
          </cell>
          <cell r="D2419" t="str">
            <v>m</v>
          </cell>
          <cell r="E2419">
            <v>8.65</v>
          </cell>
          <cell r="F2419">
            <v>4.01</v>
          </cell>
          <cell r="G2419">
            <v>12.66</v>
          </cell>
        </row>
        <row r="2420">
          <cell r="A2420" t="str">
            <v>39.18.106</v>
          </cell>
          <cell r="C2420" t="str">
            <v>Cabo coaxial tipo RG 59</v>
          </cell>
          <cell r="D2420" t="str">
            <v>m</v>
          </cell>
          <cell r="E2420">
            <v>3.01</v>
          </cell>
          <cell r="F2420">
            <v>3.11</v>
          </cell>
          <cell r="G2420">
            <v>6.12</v>
          </cell>
        </row>
        <row r="2421">
          <cell r="A2421" t="str">
            <v>39.18.110</v>
          </cell>
          <cell r="C2421" t="str">
            <v>Cabo coaxial tipo RGC 06</v>
          </cell>
          <cell r="D2421" t="str">
            <v>m</v>
          </cell>
          <cell r="E2421">
            <v>1.9</v>
          </cell>
          <cell r="F2421">
            <v>4.01</v>
          </cell>
          <cell r="G2421">
            <v>5.91</v>
          </cell>
        </row>
        <row r="2422">
          <cell r="A2422" t="str">
            <v>39.18.114</v>
          </cell>
          <cell r="C2422" t="str">
            <v>Cabo coaxial tipo RGC 59</v>
          </cell>
          <cell r="D2422" t="str">
            <v>m</v>
          </cell>
          <cell r="E2422">
            <v>1.86</v>
          </cell>
          <cell r="F2422">
            <v>3.11</v>
          </cell>
          <cell r="G2422">
            <v>4.97</v>
          </cell>
        </row>
        <row r="2423">
          <cell r="A2423" t="str">
            <v>39.18.120</v>
          </cell>
          <cell r="C2423" t="str">
            <v>Cabo para rede U/UTP 23 AWG com 4 pares - categoria 6A</v>
          </cell>
          <cell r="D2423" t="str">
            <v>m</v>
          </cell>
          <cell r="E2423">
            <v>10.92</v>
          </cell>
          <cell r="F2423">
            <v>4.01</v>
          </cell>
          <cell r="G2423">
            <v>14.93</v>
          </cell>
        </row>
        <row r="2424">
          <cell r="A2424" t="str">
            <v>39.18.126</v>
          </cell>
          <cell r="C2424" t="str">
            <v>Cabo para rede 24 AWG com 4 pares, categoria 6</v>
          </cell>
          <cell r="D2424" t="str">
            <v>m</v>
          </cell>
          <cell r="E2424">
            <v>3.42</v>
          </cell>
          <cell r="F2424">
            <v>4.01</v>
          </cell>
          <cell r="G2424">
            <v>7.43</v>
          </cell>
        </row>
        <row r="2425">
          <cell r="A2425" t="str">
            <v>39.20</v>
          </cell>
          <cell r="B2425" t="str">
            <v>Reparos, conservações e complementos - GRUPO 39</v>
          </cell>
        </row>
        <row r="2426">
          <cell r="A2426" t="str">
            <v>39.20.005</v>
          </cell>
          <cell r="C2426" t="str">
            <v>Conector prensa-cabo de 3/4´</v>
          </cell>
          <cell r="D2426" t="str">
            <v>un</v>
          </cell>
          <cell r="E2426">
            <v>5.43</v>
          </cell>
          <cell r="F2426">
            <v>6.08</v>
          </cell>
          <cell r="G2426">
            <v>11.51</v>
          </cell>
        </row>
        <row r="2427">
          <cell r="A2427" t="str">
            <v>39.20.010</v>
          </cell>
          <cell r="C2427" t="str">
            <v>Recolocação de condutor aparente com diâmetro externo até 6,5 mm</v>
          </cell>
          <cell r="D2427" t="str">
            <v>m</v>
          </cell>
          <cell r="E2427">
            <v>0</v>
          </cell>
          <cell r="F2427">
            <v>5.23</v>
          </cell>
          <cell r="G2427">
            <v>5.23</v>
          </cell>
        </row>
        <row r="2428">
          <cell r="A2428" t="str">
            <v>39.20.030</v>
          </cell>
          <cell r="C2428" t="str">
            <v>Recolocação de condutor aparente com diâmetro externo acima de 6,5 mm</v>
          </cell>
          <cell r="D2428" t="str">
            <v>m</v>
          </cell>
          <cell r="E2428">
            <v>0</v>
          </cell>
          <cell r="F2428">
            <v>10.45</v>
          </cell>
          <cell r="G2428">
            <v>10.45</v>
          </cell>
        </row>
        <row r="2429">
          <cell r="A2429" t="str">
            <v>39.21</v>
          </cell>
          <cell r="B2429" t="str">
            <v>Cabo de cobre flexível, isolamento 0,6/1 kV, isolação em HEPR 90°C</v>
          </cell>
        </row>
        <row r="2430">
          <cell r="A2430" t="str">
            <v>39.21.010</v>
          </cell>
          <cell r="C2430" t="str">
            <v>Cabo de cobre flexível de 1,5 mm², isolamento 0,6/1kV - isolação HEPR 90°C</v>
          </cell>
          <cell r="D2430" t="str">
            <v>m</v>
          </cell>
          <cell r="E2430">
            <v>0.83</v>
          </cell>
          <cell r="F2430">
            <v>0.73</v>
          </cell>
          <cell r="G2430">
            <v>1.56</v>
          </cell>
        </row>
        <row r="2431">
          <cell r="A2431" t="str">
            <v>39.21.020</v>
          </cell>
          <cell r="C2431" t="str">
            <v>Cabo de cobre flexível de 2,5 mm², isolamento 0,6/1kV - isolação HEPR 90°C</v>
          </cell>
          <cell r="D2431" t="str">
            <v>m</v>
          </cell>
          <cell r="E2431">
            <v>1.44</v>
          </cell>
          <cell r="F2431">
            <v>0.73</v>
          </cell>
          <cell r="G2431">
            <v>2.17</v>
          </cell>
        </row>
        <row r="2432">
          <cell r="A2432" t="str">
            <v>39.21.030</v>
          </cell>
          <cell r="C2432" t="str">
            <v>Cabo de cobre flexível de 4 mm², isolamento 0,6/1kV - isolação HEPR 90°C</v>
          </cell>
          <cell r="D2432" t="str">
            <v>m</v>
          </cell>
          <cell r="E2432">
            <v>2.13</v>
          </cell>
          <cell r="F2432">
            <v>0.73</v>
          </cell>
          <cell r="G2432">
            <v>2.86</v>
          </cell>
        </row>
        <row r="2433">
          <cell r="A2433" t="str">
            <v>39.21.040</v>
          </cell>
          <cell r="C2433" t="str">
            <v>Cabo de cobre flexível de 6 mm², isolamento 0,6/1kV - isolação HEPR 90°C</v>
          </cell>
          <cell r="D2433" t="str">
            <v>m</v>
          </cell>
          <cell r="E2433">
            <v>3.09</v>
          </cell>
          <cell r="F2433">
            <v>0.73</v>
          </cell>
          <cell r="G2433">
            <v>3.82</v>
          </cell>
        </row>
        <row r="2434">
          <cell r="A2434" t="str">
            <v>39.21.050</v>
          </cell>
          <cell r="C2434" t="str">
            <v>Cabo de cobre flexível de 10 mm², isolamento 0,6/1kV - isolação HEPR 90°C</v>
          </cell>
          <cell r="D2434" t="str">
            <v>m</v>
          </cell>
          <cell r="E2434">
            <v>4.51</v>
          </cell>
          <cell r="F2434">
            <v>2.91</v>
          </cell>
          <cell r="G2434">
            <v>7.42</v>
          </cell>
        </row>
        <row r="2435">
          <cell r="A2435" t="str">
            <v>39.21.060</v>
          </cell>
          <cell r="C2435" t="str">
            <v>Cabo de cobre flexível de 16 mm², isolamento 0,6/1kV - isolação HEPR 90°C</v>
          </cell>
          <cell r="D2435" t="str">
            <v>m</v>
          </cell>
          <cell r="E2435">
            <v>6.86</v>
          </cell>
          <cell r="F2435">
            <v>3.29</v>
          </cell>
          <cell r="G2435">
            <v>10.15</v>
          </cell>
        </row>
        <row r="2436">
          <cell r="A2436" t="str">
            <v>39.21.070</v>
          </cell>
          <cell r="C2436" t="str">
            <v>Cabo de cobre flexível de 25 mm², isolamento 0,6/1kV - isolação HEPR 90°C</v>
          </cell>
          <cell r="D2436" t="str">
            <v>m</v>
          </cell>
          <cell r="E2436">
            <v>10.71</v>
          </cell>
          <cell r="F2436">
            <v>3.66</v>
          </cell>
          <cell r="G2436">
            <v>14.37</v>
          </cell>
        </row>
        <row r="2437">
          <cell r="A2437" t="str">
            <v>39.21.080</v>
          </cell>
          <cell r="C2437" t="str">
            <v>Cabo de cobre flexível de 35 mm², isolamento 0,6/1kV - isolação HEPR 90°C</v>
          </cell>
          <cell r="D2437" t="str">
            <v>m</v>
          </cell>
          <cell r="E2437">
            <v>14.76</v>
          </cell>
          <cell r="F2437">
            <v>5.48</v>
          </cell>
          <cell r="G2437">
            <v>20.239999999999998</v>
          </cell>
        </row>
        <row r="2438">
          <cell r="A2438" t="str">
            <v>39.21.090</v>
          </cell>
          <cell r="C2438" t="str">
            <v>Cabo de cobre flexível de 50 mm², isolamento 0,6/1kV - isolação HEPR 90°C</v>
          </cell>
          <cell r="D2438" t="str">
            <v>m</v>
          </cell>
          <cell r="E2438">
            <v>20.83</v>
          </cell>
          <cell r="F2438">
            <v>7.3</v>
          </cell>
          <cell r="G2438">
            <v>28.13</v>
          </cell>
        </row>
        <row r="2439">
          <cell r="A2439" t="str">
            <v>39.21.100</v>
          </cell>
          <cell r="C2439" t="str">
            <v>Cabo de cobre flexível de 70 mm², isolamento 0,6/1kV - isolação HEPR 90°C</v>
          </cell>
          <cell r="D2439" t="str">
            <v>m</v>
          </cell>
          <cell r="E2439">
            <v>30.04</v>
          </cell>
          <cell r="F2439">
            <v>9.14</v>
          </cell>
          <cell r="G2439">
            <v>39.18</v>
          </cell>
        </row>
        <row r="2440">
          <cell r="A2440" t="str">
            <v>39.21.110</v>
          </cell>
          <cell r="C2440" t="str">
            <v>Cabo de cobre flexível de 95 mm², isolamento 0,6/1kV - isolação HEPR 90°C</v>
          </cell>
          <cell r="D2440" t="str">
            <v>m</v>
          </cell>
          <cell r="E2440">
            <v>39.119999999999997</v>
          </cell>
          <cell r="F2440">
            <v>10.96</v>
          </cell>
          <cell r="G2440">
            <v>50.08</v>
          </cell>
        </row>
        <row r="2441">
          <cell r="A2441" t="str">
            <v>39.21.120</v>
          </cell>
          <cell r="C2441" t="str">
            <v>Cabo de cobre flexível de 120 mm², isolamento 0,6/1kV - isolação HEPR 90°C</v>
          </cell>
          <cell r="D2441" t="str">
            <v>m</v>
          </cell>
          <cell r="E2441">
            <v>49.52</v>
          </cell>
          <cell r="F2441">
            <v>12.78</v>
          </cell>
          <cell r="G2441">
            <v>62.3</v>
          </cell>
        </row>
        <row r="2442">
          <cell r="A2442" t="str">
            <v>39.21.125</v>
          </cell>
          <cell r="C2442" t="str">
            <v>Cabo de cobre flexível de 150 mm², isolamento 0,6/1 kV - isolação HEPR 90°C</v>
          </cell>
          <cell r="D2442" t="str">
            <v>m</v>
          </cell>
          <cell r="E2442">
            <v>62.17</v>
          </cell>
          <cell r="F2442">
            <v>12.78</v>
          </cell>
          <cell r="G2442">
            <v>74.95</v>
          </cell>
        </row>
        <row r="2443">
          <cell r="A2443" t="str">
            <v>39.21.130</v>
          </cell>
          <cell r="C2443" t="str">
            <v>Cabo de cobre flexível de 185 mm², isolamento 0,6/1kV - isolação HEPR 90°C</v>
          </cell>
          <cell r="D2443" t="str">
            <v>m</v>
          </cell>
          <cell r="E2443">
            <v>75.16</v>
          </cell>
          <cell r="F2443">
            <v>14.6</v>
          </cell>
          <cell r="G2443">
            <v>89.76</v>
          </cell>
        </row>
        <row r="2444">
          <cell r="A2444" t="str">
            <v>39.21.140</v>
          </cell>
          <cell r="C2444" t="str">
            <v>Cabo de cobre flexível de 240 mm², isolamento 0,6/1kV - isolação HEPR 90°C</v>
          </cell>
          <cell r="D2444" t="str">
            <v>m</v>
          </cell>
          <cell r="E2444">
            <v>99.14</v>
          </cell>
          <cell r="F2444">
            <v>16.440000000000001</v>
          </cell>
          <cell r="G2444">
            <v>115.58</v>
          </cell>
        </row>
        <row r="2445">
          <cell r="A2445" t="str">
            <v>39.21.201</v>
          </cell>
          <cell r="C2445" t="str">
            <v>Cabo de cobre flexível de 2 x 2,5 mm², isolamento 0,6/1 kV - isolação HEPR 90°C</v>
          </cell>
          <cell r="D2445" t="str">
            <v>m</v>
          </cell>
          <cell r="E2445">
            <v>2.67</v>
          </cell>
          <cell r="F2445">
            <v>1.45</v>
          </cell>
          <cell r="G2445">
            <v>4.12</v>
          </cell>
        </row>
        <row r="2446">
          <cell r="A2446" t="str">
            <v>39.21.230</v>
          </cell>
          <cell r="C2446" t="str">
            <v>Cabo de cobre flexível de 3 x 1,5 mm², isolamento 0,6/1 kV - isolação HEPR 90°C</v>
          </cell>
          <cell r="D2446" t="str">
            <v>m</v>
          </cell>
          <cell r="E2446">
            <v>2.64</v>
          </cell>
          <cell r="F2446">
            <v>0.73</v>
          </cell>
          <cell r="G2446">
            <v>3.37</v>
          </cell>
        </row>
        <row r="2447">
          <cell r="A2447" t="str">
            <v>39.21.231</v>
          </cell>
          <cell r="C2447" t="str">
            <v>Cabo de cobre flexível de 3 x 2,5 mm², isolamento 0,6/1 kV - isolação HEPR 90°C</v>
          </cell>
          <cell r="D2447" t="str">
            <v>m</v>
          </cell>
          <cell r="E2447">
            <v>3.95</v>
          </cell>
          <cell r="F2447">
            <v>1.84</v>
          </cell>
          <cell r="G2447">
            <v>5.79</v>
          </cell>
        </row>
        <row r="2448">
          <cell r="A2448" t="str">
            <v>39.21.234</v>
          </cell>
          <cell r="C2448" t="str">
            <v>Cabo de cobre flexível de 3 x 10 mm², isolamento 0,6/1 kV - isolação HEPR 90°C</v>
          </cell>
          <cell r="D2448" t="str">
            <v>m</v>
          </cell>
          <cell r="E2448">
            <v>14.3</v>
          </cell>
          <cell r="F2448">
            <v>3.66</v>
          </cell>
          <cell r="G2448">
            <v>17.96</v>
          </cell>
        </row>
        <row r="2449">
          <cell r="A2449" t="str">
            <v>39.21.236</v>
          </cell>
          <cell r="C2449" t="str">
            <v>Cabo de cobre flexível de 3 x 25 mm², isolamento 0,6/1 kV - isolação HEPR 90°C</v>
          </cell>
          <cell r="D2449" t="str">
            <v>m</v>
          </cell>
          <cell r="E2449">
            <v>35.81</v>
          </cell>
          <cell r="F2449">
            <v>10.96</v>
          </cell>
          <cell r="G2449">
            <v>46.77</v>
          </cell>
        </row>
        <row r="2450">
          <cell r="A2450" t="str">
            <v>39.21.237</v>
          </cell>
          <cell r="C2450" t="str">
            <v>Cabo de cobre flexível de 3 x 35 mm², isolamento 0,6/1 kV - isolação HEPR 90°C</v>
          </cell>
          <cell r="D2450" t="str">
            <v>m</v>
          </cell>
          <cell r="E2450">
            <v>49.24</v>
          </cell>
          <cell r="F2450">
            <v>14.6</v>
          </cell>
          <cell r="G2450">
            <v>63.84</v>
          </cell>
        </row>
        <row r="2451">
          <cell r="A2451" t="str">
            <v>39.21.254</v>
          </cell>
          <cell r="C2451" t="str">
            <v>Cabo de cobre flexível de 4 x 10 mm², isolamento 0,6/1 kV - isolação HEPR 90°C</v>
          </cell>
          <cell r="D2451" t="str">
            <v>m</v>
          </cell>
          <cell r="E2451">
            <v>17.690000000000001</v>
          </cell>
          <cell r="F2451">
            <v>4.74</v>
          </cell>
          <cell r="G2451">
            <v>22.43</v>
          </cell>
        </row>
        <row r="2452">
          <cell r="A2452" t="str">
            <v>39.24</v>
          </cell>
          <cell r="B2452" t="str">
            <v>Cabo de cobre flexível, isolamento 500 V, isolação PP 70°C</v>
          </cell>
        </row>
        <row r="2453">
          <cell r="A2453" t="str">
            <v>39.24.151</v>
          </cell>
          <cell r="C2453" t="str">
            <v>Cabo de cobre flexível de 3 x 1,5 mm², isolamento 500 V - isolação PP 70°C</v>
          </cell>
          <cell r="D2453" t="str">
            <v>m</v>
          </cell>
          <cell r="E2453">
            <v>2.5299999999999998</v>
          </cell>
          <cell r="F2453">
            <v>4.3899999999999997</v>
          </cell>
          <cell r="G2453">
            <v>6.92</v>
          </cell>
        </row>
        <row r="2454">
          <cell r="A2454" t="str">
            <v>39.24.152</v>
          </cell>
          <cell r="C2454" t="str">
            <v>Cabo de cobre flexível de 3 x 2,5 mm², isolamento 500 V - isolação PP 70°C</v>
          </cell>
          <cell r="D2454" t="str">
            <v>m</v>
          </cell>
          <cell r="E2454">
            <v>4.0199999999999996</v>
          </cell>
          <cell r="F2454">
            <v>5.48</v>
          </cell>
          <cell r="G2454">
            <v>9.5</v>
          </cell>
        </row>
        <row r="2455">
          <cell r="A2455" t="str">
            <v>39.24.153</v>
          </cell>
          <cell r="C2455" t="str">
            <v>Cabo de cobre flexível de 3 x 4 mm², isolamento 500 V - isolação PP 70°C</v>
          </cell>
          <cell r="D2455" t="str">
            <v>m</v>
          </cell>
          <cell r="E2455">
            <v>6.45</v>
          </cell>
          <cell r="F2455">
            <v>6.57</v>
          </cell>
          <cell r="G2455">
            <v>13.02</v>
          </cell>
        </row>
        <row r="2456">
          <cell r="A2456" t="str">
            <v>39.24.154</v>
          </cell>
          <cell r="C2456" t="str">
            <v>Cabo de cobre flexível de 3 x 6 mm², isolamento 500 V - isolação PP 70°C</v>
          </cell>
          <cell r="D2456" t="str">
            <v>m</v>
          </cell>
          <cell r="E2456">
            <v>9.2200000000000006</v>
          </cell>
          <cell r="F2456">
            <v>7.67</v>
          </cell>
          <cell r="G2456">
            <v>16.89</v>
          </cell>
        </row>
        <row r="2457">
          <cell r="A2457" t="str">
            <v>39.24.173</v>
          </cell>
          <cell r="C2457" t="str">
            <v>Cabo de cobre flexível de 4 x 4 mm², isolamento 500 V - isolação PP 70°C</v>
          </cell>
          <cell r="D2457" t="str">
            <v>m</v>
          </cell>
          <cell r="E2457">
            <v>8.44</v>
          </cell>
          <cell r="F2457">
            <v>4.3899999999999997</v>
          </cell>
          <cell r="G2457">
            <v>12.83</v>
          </cell>
        </row>
        <row r="2458">
          <cell r="A2458" t="str">
            <v>39.24.174</v>
          </cell>
          <cell r="C2458" t="str">
            <v>Cabo de cobre flexível de 4 x 6 mm², isolamento 500 V - isolação PP 70°C</v>
          </cell>
          <cell r="D2458" t="str">
            <v>m</v>
          </cell>
          <cell r="E2458">
            <v>12.5</v>
          </cell>
          <cell r="F2458">
            <v>10.210000000000001</v>
          </cell>
          <cell r="G2458">
            <v>22.71</v>
          </cell>
        </row>
        <row r="2459">
          <cell r="A2459" t="str">
            <v>39.25</v>
          </cell>
          <cell r="B2459" t="str">
            <v>Cabo de cobre unipolar, isolamento 15/25 kV, isolação EPR 90 °C / 105 °C</v>
          </cell>
        </row>
        <row r="2460">
          <cell r="A2460" t="str">
            <v>39.25.020</v>
          </cell>
          <cell r="C2460" t="str">
            <v>Cabo de cobre de 35 mm², isolamento 15/25 kV - isolação EPR 105°C</v>
          </cell>
          <cell r="D2460" t="str">
            <v>m</v>
          </cell>
          <cell r="E2460">
            <v>38.950000000000003</v>
          </cell>
          <cell r="F2460">
            <v>1.1000000000000001</v>
          </cell>
          <cell r="G2460">
            <v>40.049999999999997</v>
          </cell>
        </row>
        <row r="2461">
          <cell r="A2461" t="str">
            <v>39.25.030</v>
          </cell>
          <cell r="C2461" t="str">
            <v>Cabo de cobre de 50 mm², isolamento 15/25 kV - isolação EPR 105°C</v>
          </cell>
          <cell r="D2461" t="str">
            <v>m</v>
          </cell>
          <cell r="E2461">
            <v>44.39</v>
          </cell>
          <cell r="F2461">
            <v>1.1000000000000001</v>
          </cell>
          <cell r="G2461">
            <v>45.49</v>
          </cell>
        </row>
        <row r="2462">
          <cell r="A2462" t="str">
            <v>39.26</v>
          </cell>
          <cell r="B2462" t="str">
            <v>Cabo de cobre flexível, isolamento 0,6/1kV - isolação HEPR 90° C - baixa emissão fumaça e gases</v>
          </cell>
        </row>
        <row r="2463">
          <cell r="A2463" t="str">
            <v>39.26.010</v>
          </cell>
          <cell r="C2463" t="str">
            <v>Cabo de cobre flexível de 1,5 mm², isolamento 0,6/1 kV - isolação HEPR 90°C - baixa emissão de fumaça e gases</v>
          </cell>
          <cell r="D2463" t="str">
            <v>m</v>
          </cell>
          <cell r="E2463">
            <v>1.56</v>
          </cell>
          <cell r="F2463">
            <v>1.45</v>
          </cell>
          <cell r="G2463">
            <v>3.01</v>
          </cell>
        </row>
        <row r="2464">
          <cell r="A2464" t="str">
            <v>39.26.020</v>
          </cell>
          <cell r="C2464" t="str">
            <v>Cabo de cobre flexível de 2,5 mm², isolamento 0,6/1 kV - isolação HEPR 90°C - baixa emissão de fumaça e gases</v>
          </cell>
          <cell r="D2464" t="str">
            <v>m</v>
          </cell>
          <cell r="E2464">
            <v>1.94</v>
          </cell>
          <cell r="F2464">
            <v>1.84</v>
          </cell>
          <cell r="G2464">
            <v>3.78</v>
          </cell>
        </row>
        <row r="2465">
          <cell r="A2465" t="str">
            <v>39.26.030</v>
          </cell>
          <cell r="C2465" t="str">
            <v>Cabo de cobre flexível de 4 mm², isolamento 0,6/1 kV -  isolação HEPR 90°C - baixa emissão de fumaça e gases</v>
          </cell>
          <cell r="D2465" t="str">
            <v>m</v>
          </cell>
          <cell r="E2465">
            <v>2.62</v>
          </cell>
          <cell r="F2465">
            <v>2.19</v>
          </cell>
          <cell r="G2465">
            <v>4.8099999999999996</v>
          </cell>
        </row>
        <row r="2466">
          <cell r="A2466" t="str">
            <v>39.26.040</v>
          </cell>
          <cell r="C2466" t="str">
            <v>Cabo de cobre flexível de 6 mm², isolamento 0,6/1 kV - isolação HEPR 90°C - baixa emissão de fumaça e gases</v>
          </cell>
          <cell r="D2466" t="str">
            <v>m</v>
          </cell>
          <cell r="E2466">
            <v>3.51</v>
          </cell>
          <cell r="F2466">
            <v>2.56</v>
          </cell>
          <cell r="G2466">
            <v>6.07</v>
          </cell>
        </row>
        <row r="2467">
          <cell r="A2467" t="str">
            <v>39.26.050</v>
          </cell>
          <cell r="C2467" t="str">
            <v>Cabo de cobre flexível de 10 mm², isolamento 0,6/1 kV - isolação HEPR 90°C - baixa emissão de fumaça e gases</v>
          </cell>
          <cell r="D2467" t="str">
            <v>m</v>
          </cell>
          <cell r="E2467">
            <v>5.36</v>
          </cell>
          <cell r="F2467">
            <v>2.91</v>
          </cell>
          <cell r="G2467">
            <v>8.27</v>
          </cell>
        </row>
        <row r="2468">
          <cell r="A2468" t="str">
            <v>39.26.060</v>
          </cell>
          <cell r="C2468" t="str">
            <v>Cabo de cobre flexível de 16 mm², isolamento 0,6/1 kV - isolação HEPR 90°C - baixa emissão de fumaça e gases</v>
          </cell>
          <cell r="D2468" t="str">
            <v>m</v>
          </cell>
          <cell r="E2468">
            <v>8.1</v>
          </cell>
          <cell r="F2468">
            <v>3.29</v>
          </cell>
          <cell r="G2468">
            <v>11.39</v>
          </cell>
        </row>
        <row r="2469">
          <cell r="A2469" t="str">
            <v>39.26.070</v>
          </cell>
          <cell r="C2469" t="str">
            <v>Cabo de cobre flexível de 25 mm², isolamento 0,6/1 kV - isolação HEPR 90°C - baixa emissão de fumaça e gases</v>
          </cell>
          <cell r="D2469" t="str">
            <v>m</v>
          </cell>
          <cell r="E2469">
            <v>12.2</v>
          </cell>
          <cell r="F2469">
            <v>3.66</v>
          </cell>
          <cell r="G2469">
            <v>15.86</v>
          </cell>
        </row>
        <row r="2470">
          <cell r="A2470" t="str">
            <v>39.26.080</v>
          </cell>
          <cell r="C2470" t="str">
            <v>Cabo de cobre flexível de 35 mm², isolamento 0,6/1 kV - isolação HEPR 90°C - baixa emissão de fumaça e gases</v>
          </cell>
          <cell r="D2470" t="str">
            <v>m</v>
          </cell>
          <cell r="E2470">
            <v>16.46</v>
          </cell>
          <cell r="F2470">
            <v>5.48</v>
          </cell>
          <cell r="G2470">
            <v>21.94</v>
          </cell>
        </row>
        <row r="2471">
          <cell r="A2471" t="str">
            <v>39.26.090</v>
          </cell>
          <cell r="C2471" t="str">
            <v>Cabo de cobre flexível de 50 mm², isolamento 0,6/1 kV - isolação HEPR 90°C - baixa emissão de fumaça e gases</v>
          </cell>
          <cell r="D2471" t="str">
            <v>m</v>
          </cell>
          <cell r="E2471">
            <v>23.97</v>
          </cell>
          <cell r="F2471">
            <v>7.3</v>
          </cell>
          <cell r="G2471">
            <v>31.27</v>
          </cell>
        </row>
        <row r="2472">
          <cell r="A2472" t="str">
            <v>39.26.100</v>
          </cell>
          <cell r="C2472" t="str">
            <v>Cabo de cobre flexível de 70 mm², isolamento 0,6/1 kV - isolação HEPR 90°C - baixa emissão de fumaça e gases</v>
          </cell>
          <cell r="D2472" t="str">
            <v>m</v>
          </cell>
          <cell r="E2472">
            <v>32.75</v>
          </cell>
          <cell r="F2472">
            <v>9.14</v>
          </cell>
          <cell r="G2472">
            <v>41.89</v>
          </cell>
        </row>
        <row r="2473">
          <cell r="A2473" t="str">
            <v>39.26.110</v>
          </cell>
          <cell r="C2473" t="str">
            <v>Cabo de cobre flexível de 95 mm², isolamento 0,6/1 kV - isolação HEPR 90°C - baixa emissão de fumaça e gases</v>
          </cell>
          <cell r="D2473" t="str">
            <v>m</v>
          </cell>
          <cell r="E2473">
            <v>43.11</v>
          </cell>
          <cell r="F2473">
            <v>10.96</v>
          </cell>
          <cell r="G2473">
            <v>54.07</v>
          </cell>
        </row>
        <row r="2474">
          <cell r="A2474" t="str">
            <v>39.26.120</v>
          </cell>
          <cell r="C2474" t="str">
            <v>Cabo de cobre flexível de 120 mm², isolamento 0,6/1 kV - isolação HEPR 90°C - baixa emissão de fumaça e gases</v>
          </cell>
          <cell r="D2474" t="str">
            <v>m</v>
          </cell>
          <cell r="E2474">
            <v>55.86</v>
          </cell>
          <cell r="F2474">
            <v>12.78</v>
          </cell>
          <cell r="G2474">
            <v>68.64</v>
          </cell>
        </row>
        <row r="2475">
          <cell r="A2475" t="str">
            <v>39.26.130</v>
          </cell>
          <cell r="C2475" t="str">
            <v>Cabo de cobre flexível de 150 mm², isolamento 0,6/1 kV - isolação HEPR 90°C - baixa emissão de fumaça e gases</v>
          </cell>
          <cell r="D2475" t="str">
            <v>m</v>
          </cell>
          <cell r="E2475">
            <v>68.37</v>
          </cell>
          <cell r="F2475">
            <v>14.6</v>
          </cell>
          <cell r="G2475">
            <v>82.97</v>
          </cell>
        </row>
        <row r="2476">
          <cell r="A2476" t="str">
            <v>39.26.140</v>
          </cell>
          <cell r="C2476" t="str">
            <v>Cabo de cobre flexível de 185 mm², isolamento 0,6/1 kV - isolação HEPR 90°C - baixa emissão de fumaça e gases</v>
          </cell>
          <cell r="D2476" t="str">
            <v>m</v>
          </cell>
          <cell r="E2476">
            <v>82.55</v>
          </cell>
          <cell r="F2476">
            <v>16.440000000000001</v>
          </cell>
          <cell r="G2476">
            <v>98.99</v>
          </cell>
        </row>
        <row r="2477">
          <cell r="A2477" t="str">
            <v>39.26.150</v>
          </cell>
          <cell r="C2477" t="str">
            <v>Cabo de cobre flexível de 240 mm², isolamento 0,6/1 kV - isolação HEPR 90°C - baixa emissão de fumaça e gases</v>
          </cell>
          <cell r="D2477" t="str">
            <v>m</v>
          </cell>
          <cell r="E2477">
            <v>110.24</v>
          </cell>
          <cell r="F2477">
            <v>18.260000000000002</v>
          </cell>
          <cell r="G2477">
            <v>128.5</v>
          </cell>
        </row>
        <row r="2478">
          <cell r="A2478" t="str">
            <v>39.27</v>
          </cell>
          <cell r="B2478" t="str">
            <v>Cabo óptico</v>
          </cell>
        </row>
        <row r="2479">
          <cell r="A2479" t="str">
            <v>39.27.010</v>
          </cell>
          <cell r="C2479" t="str">
            <v>Cabo óptico de terminação, 2 fibras, 50/125 µm - uso interno/externo</v>
          </cell>
          <cell r="D2479" t="str">
            <v>m</v>
          </cell>
          <cell r="E2479">
            <v>2.52</v>
          </cell>
          <cell r="F2479">
            <v>1.84</v>
          </cell>
          <cell r="G2479">
            <v>4.3600000000000003</v>
          </cell>
        </row>
        <row r="2480">
          <cell r="A2480" t="str">
            <v>39.27.020</v>
          </cell>
          <cell r="C2480" t="str">
            <v>Cabo óptico multimodo, 4 fibras, 50/125 µm - uso interno/externo</v>
          </cell>
          <cell r="D2480" t="str">
            <v>m</v>
          </cell>
          <cell r="E2480">
            <v>4.6500000000000004</v>
          </cell>
          <cell r="F2480">
            <v>3.66</v>
          </cell>
          <cell r="G2480">
            <v>8.31</v>
          </cell>
        </row>
        <row r="2481">
          <cell r="A2481" t="str">
            <v>39.27.030</v>
          </cell>
          <cell r="C2481" t="str">
            <v>Cabo óptico multimodo, 6 fibras, 50/125 µm - uso interno/externo</v>
          </cell>
          <cell r="D2481" t="str">
            <v>m</v>
          </cell>
          <cell r="E2481">
            <v>4.79</v>
          </cell>
          <cell r="F2481">
            <v>3.66</v>
          </cell>
          <cell r="G2481">
            <v>8.4499999999999993</v>
          </cell>
        </row>
        <row r="2482">
          <cell r="A2482" t="str">
            <v>39.27.110</v>
          </cell>
          <cell r="C2482" t="str">
            <v>Cabo óptico multimodo, núcleo geleado, 4 fibras, 50/125 µm - uso externo</v>
          </cell>
          <cell r="D2482" t="str">
            <v>m</v>
          </cell>
          <cell r="E2482">
            <v>8.98</v>
          </cell>
          <cell r="F2482">
            <v>3.66</v>
          </cell>
          <cell r="G2482">
            <v>12.64</v>
          </cell>
        </row>
        <row r="2483">
          <cell r="A2483" t="str">
            <v>39.27.120</v>
          </cell>
          <cell r="C2483" t="str">
            <v>Cabo óptico multimodo, núcleo geleado, 6 fibras, 50/125 µm - uso externo</v>
          </cell>
          <cell r="D2483" t="str">
            <v>m</v>
          </cell>
          <cell r="E2483">
            <v>11.38</v>
          </cell>
          <cell r="F2483">
            <v>3.66</v>
          </cell>
          <cell r="G2483">
            <v>15.04</v>
          </cell>
        </row>
        <row r="2484">
          <cell r="A2484" t="str">
            <v>39.29</v>
          </cell>
          <cell r="B2484" t="str">
            <v>Cabo de cobre flexível, isolamento 750 V - isolação 70°C, baixa emissão de fumaça e gases</v>
          </cell>
        </row>
        <row r="2485">
          <cell r="A2485" t="str">
            <v>39.29.110</v>
          </cell>
          <cell r="C2485" t="str">
            <v>Cabo de cobre flexível de 1,5 mm², isolamento 750 V - isolação LSHF/A 70°C - baixa emissão de fumaça e gases</v>
          </cell>
          <cell r="D2485" t="str">
            <v>m</v>
          </cell>
          <cell r="E2485">
            <v>0.72</v>
          </cell>
          <cell r="F2485">
            <v>1.45</v>
          </cell>
          <cell r="G2485">
            <v>2.17</v>
          </cell>
        </row>
        <row r="2486">
          <cell r="A2486" t="str">
            <v>39.29.111</v>
          </cell>
          <cell r="C2486" t="str">
            <v>Cabo de cobre flexível de 2,5 mm², isolamento 750 V - isolação LSHF/A 70°C - baixa emissão de fumaça e gases</v>
          </cell>
          <cell r="D2486" t="str">
            <v>m</v>
          </cell>
          <cell r="E2486">
            <v>1.1000000000000001</v>
          </cell>
          <cell r="F2486">
            <v>1.84</v>
          </cell>
          <cell r="G2486">
            <v>2.94</v>
          </cell>
        </row>
        <row r="2487">
          <cell r="A2487" t="str">
            <v>39.29.112</v>
          </cell>
          <cell r="C2487" t="str">
            <v>Cabo de cobre flexível de 4 mm², isolamento 750 V - isolação LSHF/A 70°C - baixa emissão de fumaça e gases</v>
          </cell>
          <cell r="D2487" t="str">
            <v>m</v>
          </cell>
          <cell r="E2487">
            <v>1.75</v>
          </cell>
          <cell r="F2487">
            <v>2.19</v>
          </cell>
          <cell r="G2487">
            <v>3.94</v>
          </cell>
        </row>
        <row r="2488">
          <cell r="A2488" t="str">
            <v>39.29.113</v>
          </cell>
          <cell r="C2488" t="str">
            <v>Cabo de cobre flexível de 6 mm², isolamento 750 V - isolação LSHF/A 70°C - baixa emissão de fumaça e gases</v>
          </cell>
          <cell r="D2488" t="str">
            <v>m</v>
          </cell>
          <cell r="E2488">
            <v>2.57</v>
          </cell>
          <cell r="F2488">
            <v>2.56</v>
          </cell>
          <cell r="G2488">
            <v>5.13</v>
          </cell>
        </row>
        <row r="2489">
          <cell r="A2489" t="str">
            <v>39.29.114</v>
          </cell>
          <cell r="C2489" t="str">
            <v>Cabo de cobre flexível de 10 mm², isolamento 750 V - isolação LSHF/A 70°C - baixa emissão de fumaça e gases</v>
          </cell>
          <cell r="D2489" t="str">
            <v>m</v>
          </cell>
          <cell r="E2489">
            <v>4.4400000000000004</v>
          </cell>
          <cell r="F2489">
            <v>2.91</v>
          </cell>
          <cell r="G2489">
            <v>7.35</v>
          </cell>
        </row>
        <row r="2490">
          <cell r="A2490" t="str">
            <v>39.30</v>
          </cell>
          <cell r="B2490" t="str">
            <v>Fios e cabos - áudio e vídeo</v>
          </cell>
        </row>
        <row r="2491">
          <cell r="A2491" t="str">
            <v>39.30.010</v>
          </cell>
          <cell r="C2491" t="str">
            <v>Cabo torcido flexível de 2 x 2,5 mm², isolação em PVC antichama</v>
          </cell>
          <cell r="D2491" t="str">
            <v>m</v>
          </cell>
          <cell r="E2491">
            <v>2.62</v>
          </cell>
          <cell r="F2491">
            <v>9.14</v>
          </cell>
          <cell r="G2491">
            <v>11.76</v>
          </cell>
        </row>
        <row r="2492">
          <cell r="A2492" t="str">
            <v>40</v>
          </cell>
          <cell r="B2492" t="str">
            <v>DISTRIBUIÇÃO DE FORÇA E COMANDO DE ENERGIA ELÉTRICA E TELEFONIA</v>
          </cell>
        </row>
        <row r="2493">
          <cell r="A2493" t="str">
            <v>40.01</v>
          </cell>
          <cell r="B2493" t="str">
            <v>Caixa de passagem estampada</v>
          </cell>
        </row>
        <row r="2494">
          <cell r="A2494" t="str">
            <v>40.01.020</v>
          </cell>
          <cell r="C2494" t="str">
            <v>Caixa de ferro estampada 4´ x 2´</v>
          </cell>
          <cell r="D2494" t="str">
            <v>un</v>
          </cell>
          <cell r="E2494">
            <v>2.4900000000000002</v>
          </cell>
          <cell r="F2494">
            <v>9.14</v>
          </cell>
          <cell r="G2494">
            <v>11.63</v>
          </cell>
        </row>
        <row r="2495">
          <cell r="A2495" t="str">
            <v>40.01.040</v>
          </cell>
          <cell r="C2495" t="str">
            <v>Caixa de ferro estampada 4´ x 4´</v>
          </cell>
          <cell r="D2495" t="str">
            <v>un</v>
          </cell>
          <cell r="E2495">
            <v>4.96</v>
          </cell>
          <cell r="F2495">
            <v>9.14</v>
          </cell>
          <cell r="G2495">
            <v>14.1</v>
          </cell>
        </row>
        <row r="2496">
          <cell r="A2496" t="str">
            <v>40.01.080</v>
          </cell>
          <cell r="C2496" t="str">
            <v>Caixa de ferro estampada octogonal fundo móvel 4´ x 4´</v>
          </cell>
          <cell r="D2496" t="str">
            <v>un</v>
          </cell>
          <cell r="E2496">
            <v>4.4800000000000004</v>
          </cell>
          <cell r="F2496">
            <v>10.96</v>
          </cell>
          <cell r="G2496">
            <v>15.44</v>
          </cell>
        </row>
        <row r="2497">
          <cell r="A2497" t="str">
            <v>40.01.090</v>
          </cell>
          <cell r="C2497" t="str">
            <v>Caixa de ferro estampada octogonal de 3´ x 3´</v>
          </cell>
          <cell r="D2497" t="str">
            <v>un</v>
          </cell>
          <cell r="E2497">
            <v>2.94</v>
          </cell>
          <cell r="F2497">
            <v>9.14</v>
          </cell>
          <cell r="G2497">
            <v>12.08</v>
          </cell>
        </row>
        <row r="2498">
          <cell r="A2498" t="str">
            <v>40.02</v>
          </cell>
          <cell r="B2498" t="str">
            <v>Caixa de passagem com tampa</v>
          </cell>
        </row>
        <row r="2499">
          <cell r="A2499" t="str">
            <v>40.02.010</v>
          </cell>
          <cell r="C2499" t="str">
            <v>Caixa de tomada em alumínio para piso 4´ x 4´</v>
          </cell>
          <cell r="D2499" t="str">
            <v>un</v>
          </cell>
          <cell r="E2499">
            <v>22.16</v>
          </cell>
          <cell r="F2499">
            <v>29.2</v>
          </cell>
          <cell r="G2499">
            <v>51.36</v>
          </cell>
        </row>
        <row r="2500">
          <cell r="A2500" t="str">
            <v>40.02.020</v>
          </cell>
          <cell r="C2500" t="str">
            <v>Caixa de passagem em chapa, com tampa parafusada, 100 x 100 x 80 mm</v>
          </cell>
          <cell r="D2500" t="str">
            <v>un</v>
          </cell>
          <cell r="E2500">
            <v>8.16</v>
          </cell>
          <cell r="F2500">
            <v>10.96</v>
          </cell>
          <cell r="G2500">
            <v>19.12</v>
          </cell>
        </row>
        <row r="2501">
          <cell r="A2501" t="str">
            <v>40.02.040</v>
          </cell>
          <cell r="C2501" t="str">
            <v>Caixa de passagem em chapa, com tampa parafusada, 150 x 150 x 80 mm</v>
          </cell>
          <cell r="D2501" t="str">
            <v>un</v>
          </cell>
          <cell r="E2501">
            <v>12.26</v>
          </cell>
          <cell r="F2501">
            <v>10.96</v>
          </cell>
          <cell r="G2501">
            <v>23.22</v>
          </cell>
        </row>
        <row r="2502">
          <cell r="A2502" t="str">
            <v>40.02.060</v>
          </cell>
          <cell r="C2502" t="str">
            <v>Caixa de passagem em chapa, com tampa parafusada, 200 x 200 x 100 mm</v>
          </cell>
          <cell r="D2502" t="str">
            <v>un</v>
          </cell>
          <cell r="E2502">
            <v>17.579999999999998</v>
          </cell>
          <cell r="F2502">
            <v>10.96</v>
          </cell>
          <cell r="G2502">
            <v>28.54</v>
          </cell>
        </row>
        <row r="2503">
          <cell r="A2503" t="str">
            <v>40.02.080</v>
          </cell>
          <cell r="C2503" t="str">
            <v>Caixa de passagem em chapa, com tampa parafusada, 300 x 300 x 120 mm</v>
          </cell>
          <cell r="D2503" t="str">
            <v>un</v>
          </cell>
          <cell r="E2503">
            <v>37.799999999999997</v>
          </cell>
          <cell r="F2503">
            <v>14.6</v>
          </cell>
          <cell r="G2503">
            <v>52.4</v>
          </cell>
        </row>
        <row r="2504">
          <cell r="A2504" t="str">
            <v>40.02.100</v>
          </cell>
          <cell r="C2504" t="str">
            <v>Caixa de passagem em chapa, com tampa parafusada, 400 x 400 x 150 mm</v>
          </cell>
          <cell r="D2504" t="str">
            <v>un</v>
          </cell>
          <cell r="E2504">
            <v>105.22</v>
          </cell>
          <cell r="F2504">
            <v>14.6</v>
          </cell>
          <cell r="G2504">
            <v>119.82</v>
          </cell>
        </row>
        <row r="2505">
          <cell r="A2505" t="str">
            <v>40.02.120</v>
          </cell>
          <cell r="C2505" t="str">
            <v>Caixa de passagem em chapa, com tampa parafusada, 500 x 500 x 150 mm</v>
          </cell>
          <cell r="D2505" t="str">
            <v>un</v>
          </cell>
          <cell r="E2505">
            <v>145.97999999999999</v>
          </cell>
          <cell r="F2505">
            <v>18.260000000000002</v>
          </cell>
          <cell r="G2505">
            <v>164.24</v>
          </cell>
        </row>
        <row r="2506">
          <cell r="A2506" t="str">
            <v>40.02.440</v>
          </cell>
          <cell r="C2506" t="str">
            <v>Caixa em alumínio fundido à prova de tempo, umidade, gases, vapores e pó, 150 x 150 x 150 mm</v>
          </cell>
          <cell r="D2506" t="str">
            <v>un</v>
          </cell>
          <cell r="E2506">
            <v>134.13</v>
          </cell>
          <cell r="F2506">
            <v>10.96</v>
          </cell>
          <cell r="G2506">
            <v>145.09</v>
          </cell>
        </row>
        <row r="2507">
          <cell r="A2507" t="str">
            <v>40.02.450</v>
          </cell>
          <cell r="C2507" t="str">
            <v>Caixa em alumínio fundido à prova de tempo, umidade, gases, vapores e pó, 200 x 200 x 200 mm</v>
          </cell>
          <cell r="D2507" t="str">
            <v>un</v>
          </cell>
          <cell r="E2507">
            <v>174.43</v>
          </cell>
          <cell r="F2507">
            <v>10.96</v>
          </cell>
          <cell r="G2507">
            <v>185.39</v>
          </cell>
        </row>
        <row r="2508">
          <cell r="A2508" t="str">
            <v>40.02.460</v>
          </cell>
          <cell r="C2508" t="str">
            <v>Caixa em alumínio fundido à prova de tempo, umidade, gases, vapores e pó, 240 x 240 x 150 mm</v>
          </cell>
          <cell r="D2508" t="str">
            <v>un</v>
          </cell>
          <cell r="E2508">
            <v>233.18</v>
          </cell>
          <cell r="F2508">
            <v>10.96</v>
          </cell>
          <cell r="G2508">
            <v>244.14</v>
          </cell>
        </row>
        <row r="2509">
          <cell r="A2509" t="str">
            <v>40.02.470</v>
          </cell>
          <cell r="C2509" t="str">
            <v>Caixa em alumínio fundido à prova de tempo, umidade, gases, vapores e pó, 445 x 350 x 220 mm</v>
          </cell>
          <cell r="D2509" t="str">
            <v>un</v>
          </cell>
          <cell r="E2509">
            <v>541.34</v>
          </cell>
          <cell r="F2509">
            <v>14.6</v>
          </cell>
          <cell r="G2509">
            <v>555.94000000000005</v>
          </cell>
        </row>
        <row r="2510">
          <cell r="A2510" t="str">
            <v>40.02.600</v>
          </cell>
          <cell r="C2510" t="str">
            <v>Caixa de passagem em alumínio fundido à prova de tempo, 100 x 100 mm</v>
          </cell>
          <cell r="D2510" t="str">
            <v>un</v>
          </cell>
          <cell r="E2510">
            <v>18.559999999999999</v>
          </cell>
          <cell r="F2510">
            <v>10.96</v>
          </cell>
          <cell r="G2510">
            <v>29.52</v>
          </cell>
        </row>
        <row r="2511">
          <cell r="A2511" t="str">
            <v>40.02.610</v>
          </cell>
          <cell r="C2511" t="str">
            <v>Caixa de passagem em alumínio fundido à prova de tempo, 200 x 200 mm</v>
          </cell>
          <cell r="D2511" t="str">
            <v>un</v>
          </cell>
          <cell r="E2511">
            <v>48.79</v>
          </cell>
          <cell r="F2511">
            <v>10.96</v>
          </cell>
          <cell r="G2511">
            <v>59.75</v>
          </cell>
        </row>
        <row r="2512">
          <cell r="A2512" t="str">
            <v>40.02.620</v>
          </cell>
          <cell r="C2512" t="str">
            <v>Caixa de passagem em alumínio fundido à prova de tempo, 300 x 300 mm</v>
          </cell>
          <cell r="D2512" t="str">
            <v>un</v>
          </cell>
          <cell r="E2512">
            <v>154.01</v>
          </cell>
          <cell r="F2512">
            <v>14.6</v>
          </cell>
          <cell r="G2512">
            <v>168.61</v>
          </cell>
        </row>
        <row r="2513">
          <cell r="A2513" t="str">
            <v>40.04</v>
          </cell>
          <cell r="B2513" t="str">
            <v>Tomadas</v>
          </cell>
        </row>
        <row r="2514">
          <cell r="A2514" t="str">
            <v>40.04.080</v>
          </cell>
          <cell r="C2514" t="str">
            <v>Tomada para telefone 4P, padrão TELEBRÁS, com placa</v>
          </cell>
          <cell r="D2514" t="str">
            <v>cj</v>
          </cell>
          <cell r="E2514">
            <v>10.32</v>
          </cell>
          <cell r="F2514">
            <v>10.96</v>
          </cell>
          <cell r="G2514">
            <v>21.28</v>
          </cell>
        </row>
        <row r="2515">
          <cell r="A2515" t="str">
            <v>40.04.090</v>
          </cell>
          <cell r="C2515" t="str">
            <v>Tomada RJ 11 para telefone, sem placa</v>
          </cell>
          <cell r="D2515" t="str">
            <v>un</v>
          </cell>
          <cell r="E2515">
            <v>17.14</v>
          </cell>
          <cell r="F2515">
            <v>10.96</v>
          </cell>
          <cell r="G2515">
            <v>28.1</v>
          </cell>
        </row>
        <row r="2516">
          <cell r="A2516" t="str">
            <v>40.04.096</v>
          </cell>
          <cell r="C2516" t="str">
            <v>Tomada RJ 45 para rede de dados, com placa</v>
          </cell>
          <cell r="D2516" t="str">
            <v>un</v>
          </cell>
          <cell r="E2516">
            <v>39.49</v>
          </cell>
          <cell r="F2516">
            <v>10.96</v>
          </cell>
          <cell r="G2516">
            <v>50.45</v>
          </cell>
        </row>
        <row r="2517">
          <cell r="A2517" t="str">
            <v>40.04.140</v>
          </cell>
          <cell r="C2517" t="str">
            <v>Tomada 3P+T de 32 A, blindada industrial de sobrepor negativa</v>
          </cell>
          <cell r="D2517" t="str">
            <v>cj</v>
          </cell>
          <cell r="E2517">
            <v>159.96</v>
          </cell>
          <cell r="F2517">
            <v>10.96</v>
          </cell>
          <cell r="G2517">
            <v>170.92</v>
          </cell>
        </row>
        <row r="2518">
          <cell r="A2518" t="str">
            <v>40.04.146</v>
          </cell>
          <cell r="C2518" t="str">
            <v>Tomada 3P+T de 63 A, blindada industrial de embutir</v>
          </cell>
          <cell r="D2518" t="str">
            <v>cj</v>
          </cell>
          <cell r="E2518">
            <v>155.55000000000001</v>
          </cell>
          <cell r="F2518">
            <v>10.96</v>
          </cell>
          <cell r="G2518">
            <v>166.51</v>
          </cell>
        </row>
        <row r="2519">
          <cell r="A2519" t="str">
            <v>40.04.230</v>
          </cell>
          <cell r="C2519" t="str">
            <v>Tomada de canaleta/perfilado universal 2P+T, com caixa e tampa</v>
          </cell>
          <cell r="D2519" t="str">
            <v>cj</v>
          </cell>
          <cell r="E2519">
            <v>8.9600000000000009</v>
          </cell>
          <cell r="F2519">
            <v>10.96</v>
          </cell>
          <cell r="G2519">
            <v>19.920000000000002</v>
          </cell>
        </row>
        <row r="2520">
          <cell r="A2520" t="str">
            <v>40.04.340</v>
          </cell>
          <cell r="C2520" t="str">
            <v>Plugue e tomada 2P+T de 16 A de sobrepor - 380 / 440 V</v>
          </cell>
          <cell r="D2520" t="str">
            <v>cj</v>
          </cell>
          <cell r="E2520">
            <v>190.75</v>
          </cell>
          <cell r="F2520">
            <v>10.96</v>
          </cell>
          <cell r="G2520">
            <v>201.71</v>
          </cell>
        </row>
        <row r="2521">
          <cell r="A2521" t="str">
            <v>40.04.390</v>
          </cell>
          <cell r="C2521" t="str">
            <v>Tomada de energia quadrada com rabicho de 10 A - 250 V , para instalação em painel / rodapé / caixa de tomadas</v>
          </cell>
          <cell r="D2521" t="str">
            <v>un</v>
          </cell>
          <cell r="E2521">
            <v>7.14</v>
          </cell>
          <cell r="F2521">
            <v>10.96</v>
          </cell>
          <cell r="G2521">
            <v>18.100000000000001</v>
          </cell>
        </row>
        <row r="2522">
          <cell r="A2522" t="str">
            <v>40.04.450</v>
          </cell>
          <cell r="C2522" t="str">
            <v>Tomada 2P+T de 10 A - 250 V, completa</v>
          </cell>
          <cell r="D2522" t="str">
            <v>cj</v>
          </cell>
          <cell r="E2522">
            <v>7.7</v>
          </cell>
          <cell r="F2522">
            <v>10.96</v>
          </cell>
          <cell r="G2522">
            <v>18.66</v>
          </cell>
        </row>
        <row r="2523">
          <cell r="A2523" t="str">
            <v>40.04.460</v>
          </cell>
          <cell r="C2523" t="str">
            <v>Tomada 2P+T de 20 A - 250 V, completa</v>
          </cell>
          <cell r="D2523" t="str">
            <v>cj</v>
          </cell>
          <cell r="E2523">
            <v>12.28</v>
          </cell>
          <cell r="F2523">
            <v>10.96</v>
          </cell>
          <cell r="G2523">
            <v>23.24</v>
          </cell>
        </row>
        <row r="2524">
          <cell r="A2524" t="str">
            <v>40.04.470</v>
          </cell>
          <cell r="C2524" t="str">
            <v>Conjunto 2 tomadas 2P+T de 10 A, completo</v>
          </cell>
          <cell r="D2524" t="str">
            <v>cj</v>
          </cell>
          <cell r="E2524">
            <v>15.16</v>
          </cell>
          <cell r="F2524">
            <v>10.96</v>
          </cell>
          <cell r="G2524">
            <v>26.12</v>
          </cell>
        </row>
        <row r="2525">
          <cell r="A2525" t="str">
            <v>40.04.480</v>
          </cell>
          <cell r="C2525" t="str">
            <v>Conjunto 1 interruptor simples e 1 tomada 2P+T de 10 A, completo</v>
          </cell>
          <cell r="D2525" t="str">
            <v>cj</v>
          </cell>
          <cell r="E2525">
            <v>14.65</v>
          </cell>
          <cell r="F2525">
            <v>10.96</v>
          </cell>
          <cell r="G2525">
            <v>25.61</v>
          </cell>
        </row>
        <row r="2526">
          <cell r="A2526" t="str">
            <v>40.04.490</v>
          </cell>
          <cell r="C2526" t="str">
            <v>Conjunto 2 interruptores simples e 1 tomada 2P+T de 10 A, completo</v>
          </cell>
          <cell r="D2526" t="str">
            <v>cj</v>
          </cell>
          <cell r="E2526">
            <v>18.79</v>
          </cell>
          <cell r="F2526">
            <v>10.96</v>
          </cell>
          <cell r="G2526">
            <v>29.75</v>
          </cell>
        </row>
        <row r="2527">
          <cell r="A2527" t="str">
            <v>40.05</v>
          </cell>
          <cell r="B2527" t="str">
            <v>Interruptores e minuterias</v>
          </cell>
        </row>
        <row r="2528">
          <cell r="A2528" t="str">
            <v>40.05.020</v>
          </cell>
          <cell r="C2528" t="str">
            <v>Interruptor com 1 tecla simples e placa</v>
          </cell>
          <cell r="D2528" t="str">
            <v>cj</v>
          </cell>
          <cell r="E2528">
            <v>5.77</v>
          </cell>
          <cell r="F2528">
            <v>12.41</v>
          </cell>
          <cell r="G2528">
            <v>18.18</v>
          </cell>
        </row>
        <row r="2529">
          <cell r="A2529" t="str">
            <v>40.05.040</v>
          </cell>
          <cell r="C2529" t="str">
            <v>Interruptor com 2 teclas simples e placa</v>
          </cell>
          <cell r="D2529" t="str">
            <v>cj</v>
          </cell>
          <cell r="E2529">
            <v>12.69</v>
          </cell>
          <cell r="F2529">
            <v>12.78</v>
          </cell>
          <cell r="G2529">
            <v>25.47</v>
          </cell>
        </row>
        <row r="2530">
          <cell r="A2530" t="str">
            <v>40.05.060</v>
          </cell>
          <cell r="C2530" t="str">
            <v>Interruptor com 3 teclas simples e placa</v>
          </cell>
          <cell r="D2530" t="str">
            <v>cj</v>
          </cell>
          <cell r="E2530">
            <v>16.079999999999998</v>
          </cell>
          <cell r="F2530">
            <v>18.260000000000002</v>
          </cell>
          <cell r="G2530">
            <v>34.340000000000003</v>
          </cell>
        </row>
        <row r="2531">
          <cell r="A2531" t="str">
            <v>40.05.080</v>
          </cell>
          <cell r="C2531" t="str">
            <v>Interruptor com 1 tecla paralelo e placa</v>
          </cell>
          <cell r="D2531" t="str">
            <v>cj</v>
          </cell>
          <cell r="E2531">
            <v>8.2799999999999994</v>
          </cell>
          <cell r="F2531">
            <v>9.86</v>
          </cell>
          <cell r="G2531">
            <v>18.14</v>
          </cell>
        </row>
        <row r="2532">
          <cell r="A2532" t="str">
            <v>40.05.100</v>
          </cell>
          <cell r="C2532" t="str">
            <v>Interruptor com 2 teclas paralelo e placa</v>
          </cell>
          <cell r="D2532" t="str">
            <v>cj</v>
          </cell>
          <cell r="E2532">
            <v>11.18</v>
          </cell>
          <cell r="F2532">
            <v>16.440000000000001</v>
          </cell>
          <cell r="G2532">
            <v>27.62</v>
          </cell>
        </row>
        <row r="2533">
          <cell r="A2533" t="str">
            <v>40.05.120</v>
          </cell>
          <cell r="C2533" t="str">
            <v>Interruptor com 2 teclas, 1 simples, 1 paralelo e placa</v>
          </cell>
          <cell r="D2533" t="str">
            <v>cj</v>
          </cell>
          <cell r="E2533">
            <v>9.67</v>
          </cell>
          <cell r="F2533">
            <v>13.87</v>
          </cell>
          <cell r="G2533">
            <v>23.54</v>
          </cell>
        </row>
        <row r="2534">
          <cell r="A2534" t="str">
            <v>40.05.140</v>
          </cell>
          <cell r="C2534" t="str">
            <v>Interruptor com 3 teclas, 2 simples, 1 paralelo e placa</v>
          </cell>
          <cell r="D2534" t="str">
            <v>cj</v>
          </cell>
          <cell r="E2534">
            <v>13.55</v>
          </cell>
          <cell r="F2534">
            <v>16.440000000000001</v>
          </cell>
          <cell r="G2534">
            <v>29.99</v>
          </cell>
        </row>
        <row r="2535">
          <cell r="A2535" t="str">
            <v>40.05.160</v>
          </cell>
          <cell r="C2535" t="str">
            <v>Interruptor com 3 teclas, 1 simples, 2 paralelo e placa</v>
          </cell>
          <cell r="D2535" t="str">
            <v>cj</v>
          </cell>
          <cell r="E2535">
            <v>18.18</v>
          </cell>
          <cell r="F2535">
            <v>18.260000000000002</v>
          </cell>
          <cell r="G2535">
            <v>36.44</v>
          </cell>
        </row>
        <row r="2536">
          <cell r="A2536" t="str">
            <v>40.05.170</v>
          </cell>
          <cell r="C2536" t="str">
            <v>Interruptor bipolar paralelo, 1 tecla dupla e placa</v>
          </cell>
          <cell r="D2536" t="str">
            <v>cj</v>
          </cell>
          <cell r="E2536">
            <v>24.24</v>
          </cell>
          <cell r="F2536">
            <v>12.78</v>
          </cell>
          <cell r="G2536">
            <v>37.020000000000003</v>
          </cell>
        </row>
        <row r="2537">
          <cell r="A2537" t="str">
            <v>40.05.180</v>
          </cell>
          <cell r="C2537" t="str">
            <v>Interruptor bipolar simples, 1 tecla dupla e placa</v>
          </cell>
          <cell r="D2537" t="str">
            <v>cj</v>
          </cell>
          <cell r="E2537">
            <v>22.53</v>
          </cell>
          <cell r="F2537">
            <v>12.78</v>
          </cell>
          <cell r="G2537">
            <v>35.31</v>
          </cell>
        </row>
        <row r="2538">
          <cell r="A2538" t="str">
            <v>40.05.320</v>
          </cell>
          <cell r="C2538" t="str">
            <v>Pulsador 2 A - 250 V, para minuteria com placa</v>
          </cell>
          <cell r="D2538" t="str">
            <v>cj</v>
          </cell>
          <cell r="E2538">
            <v>7.72</v>
          </cell>
          <cell r="F2538">
            <v>9.14</v>
          </cell>
          <cell r="G2538">
            <v>16.86</v>
          </cell>
        </row>
        <row r="2539">
          <cell r="A2539" t="str">
            <v>40.05.330</v>
          </cell>
          <cell r="C2539" t="str">
            <v>Variador de luminosidade rotativo até 1000 W, 127/220 V, com placa</v>
          </cell>
          <cell r="D2539" t="str">
            <v>cj</v>
          </cell>
          <cell r="E2539">
            <v>50.46</v>
          </cell>
          <cell r="F2539">
            <v>13.87</v>
          </cell>
          <cell r="G2539">
            <v>64.33</v>
          </cell>
        </row>
        <row r="2540">
          <cell r="A2540" t="str">
            <v>40.05.340</v>
          </cell>
          <cell r="C2540" t="str">
            <v>Sensor de presença para teto, com fotocélula, para lâmpada qualquer</v>
          </cell>
          <cell r="D2540" t="str">
            <v>un</v>
          </cell>
          <cell r="E2540">
            <v>27.38</v>
          </cell>
          <cell r="F2540">
            <v>10.96</v>
          </cell>
          <cell r="G2540">
            <v>38.340000000000003</v>
          </cell>
        </row>
        <row r="2541">
          <cell r="A2541" t="str">
            <v>40.05.350</v>
          </cell>
          <cell r="C2541" t="str">
            <v>Sensor de presença infravermelho passivo e microondas, alcance de 12 m - sem fio</v>
          </cell>
          <cell r="D2541" t="str">
            <v>un</v>
          </cell>
          <cell r="E2541">
            <v>67.87</v>
          </cell>
          <cell r="F2541">
            <v>18.260000000000002</v>
          </cell>
          <cell r="G2541">
            <v>86.13</v>
          </cell>
        </row>
        <row r="2542">
          <cell r="A2542" t="str">
            <v>40.06</v>
          </cell>
          <cell r="B2542" t="str">
            <v>Conduletes</v>
          </cell>
        </row>
        <row r="2543">
          <cell r="A2543" t="str">
            <v>40.06.040</v>
          </cell>
          <cell r="C2543" t="str">
            <v>Condulete metálico de 3/4´</v>
          </cell>
          <cell r="D2543" t="str">
            <v>cj</v>
          </cell>
          <cell r="E2543">
            <v>13.15</v>
          </cell>
          <cell r="F2543">
            <v>18.260000000000002</v>
          </cell>
          <cell r="G2543">
            <v>31.41</v>
          </cell>
        </row>
        <row r="2544">
          <cell r="A2544" t="str">
            <v>40.06.060</v>
          </cell>
          <cell r="C2544" t="str">
            <v>Condulete metálico de 1´</v>
          </cell>
          <cell r="D2544" t="str">
            <v>cj</v>
          </cell>
          <cell r="E2544">
            <v>20.37</v>
          </cell>
          <cell r="F2544">
            <v>18.260000000000002</v>
          </cell>
          <cell r="G2544">
            <v>38.630000000000003</v>
          </cell>
        </row>
        <row r="2545">
          <cell r="A2545" t="str">
            <v>40.06.080</v>
          </cell>
          <cell r="C2545" t="str">
            <v>Condulete metálico de 1 1/4´</v>
          </cell>
          <cell r="D2545" t="str">
            <v>cj</v>
          </cell>
          <cell r="E2545">
            <v>29.26</v>
          </cell>
          <cell r="F2545">
            <v>18.260000000000002</v>
          </cell>
          <cell r="G2545">
            <v>47.52</v>
          </cell>
        </row>
        <row r="2546">
          <cell r="A2546" t="str">
            <v>40.06.100</v>
          </cell>
          <cell r="C2546" t="str">
            <v>Condulete metálico de 1 1/2´</v>
          </cell>
          <cell r="D2546" t="str">
            <v>cj</v>
          </cell>
          <cell r="E2546">
            <v>34.08</v>
          </cell>
          <cell r="F2546">
            <v>18.260000000000002</v>
          </cell>
          <cell r="G2546">
            <v>52.34</v>
          </cell>
        </row>
        <row r="2547">
          <cell r="A2547" t="str">
            <v>40.06.120</v>
          </cell>
          <cell r="C2547" t="str">
            <v>Condulete metálico de 2´</v>
          </cell>
          <cell r="D2547" t="str">
            <v>cj</v>
          </cell>
          <cell r="E2547">
            <v>56.45</v>
          </cell>
          <cell r="F2547">
            <v>18.260000000000002</v>
          </cell>
          <cell r="G2547">
            <v>74.709999999999994</v>
          </cell>
        </row>
        <row r="2548">
          <cell r="A2548" t="str">
            <v>40.06.140</v>
          </cell>
          <cell r="C2548" t="str">
            <v>Condulete metálico de 2 1/2´</v>
          </cell>
          <cell r="D2548" t="str">
            <v>cj</v>
          </cell>
          <cell r="E2548">
            <v>129.33000000000001</v>
          </cell>
          <cell r="F2548">
            <v>18.260000000000002</v>
          </cell>
          <cell r="G2548">
            <v>147.59</v>
          </cell>
        </row>
        <row r="2549">
          <cell r="A2549" t="str">
            <v>40.06.160</v>
          </cell>
          <cell r="C2549" t="str">
            <v>Condulete metálico de 3´</v>
          </cell>
          <cell r="D2549" t="str">
            <v>cj</v>
          </cell>
          <cell r="E2549">
            <v>153.53</v>
          </cell>
          <cell r="F2549">
            <v>18.260000000000002</v>
          </cell>
          <cell r="G2549">
            <v>171.79</v>
          </cell>
        </row>
        <row r="2550">
          <cell r="A2550" t="str">
            <v>40.06.170</v>
          </cell>
          <cell r="C2550" t="str">
            <v>Condulete metálico de 4´</v>
          </cell>
          <cell r="D2550" t="str">
            <v>cj</v>
          </cell>
          <cell r="E2550">
            <v>206.98</v>
          </cell>
          <cell r="F2550">
            <v>18.260000000000002</v>
          </cell>
          <cell r="G2550">
            <v>225.24</v>
          </cell>
        </row>
        <row r="2551">
          <cell r="A2551" t="str">
            <v>40.06.510</v>
          </cell>
          <cell r="C2551" t="str">
            <v>Condulete em PVC de 1´ - com tampa</v>
          </cell>
          <cell r="D2551" t="str">
            <v>cj</v>
          </cell>
          <cell r="E2551">
            <v>10.07</v>
          </cell>
          <cell r="F2551">
            <v>18.260000000000002</v>
          </cell>
          <cell r="G2551">
            <v>28.33</v>
          </cell>
        </row>
        <row r="2552">
          <cell r="A2552" t="str">
            <v>40.07</v>
          </cell>
          <cell r="B2552" t="str">
            <v>Caixa de passagem em PVC</v>
          </cell>
        </row>
        <row r="2553">
          <cell r="A2553" t="str">
            <v>40.07.010</v>
          </cell>
          <cell r="C2553" t="str">
            <v>Caixa em PVC de 4´ x 2´</v>
          </cell>
          <cell r="D2553" t="str">
            <v>un</v>
          </cell>
          <cell r="E2553">
            <v>2.17</v>
          </cell>
          <cell r="F2553">
            <v>9.14</v>
          </cell>
          <cell r="G2553">
            <v>11.31</v>
          </cell>
        </row>
        <row r="2554">
          <cell r="A2554" t="str">
            <v>40.07.020</v>
          </cell>
          <cell r="C2554" t="str">
            <v>Caixa em PVC de 4´ x 4´</v>
          </cell>
          <cell r="D2554" t="str">
            <v>un</v>
          </cell>
          <cell r="E2554">
            <v>4.33</v>
          </cell>
          <cell r="F2554">
            <v>9.14</v>
          </cell>
          <cell r="G2554">
            <v>13.47</v>
          </cell>
        </row>
        <row r="2555">
          <cell r="A2555" t="str">
            <v>40.07.040</v>
          </cell>
          <cell r="C2555" t="str">
            <v>Caixa em PVC octogonal de 4´ x 4´</v>
          </cell>
          <cell r="D2555" t="str">
            <v>un</v>
          </cell>
          <cell r="E2555">
            <v>4.76</v>
          </cell>
          <cell r="F2555">
            <v>9.14</v>
          </cell>
          <cell r="G2555">
            <v>13.9</v>
          </cell>
        </row>
        <row r="2556">
          <cell r="A2556" t="str">
            <v>40.10</v>
          </cell>
          <cell r="B2556" t="str">
            <v>Contator</v>
          </cell>
        </row>
        <row r="2557">
          <cell r="A2557" t="str">
            <v>40.10.016</v>
          </cell>
          <cell r="C2557" t="str">
            <v>Contator de potência 12 A - 1na+1nf</v>
          </cell>
          <cell r="D2557" t="str">
            <v>un</v>
          </cell>
          <cell r="E2557">
            <v>163.82</v>
          </cell>
          <cell r="F2557">
            <v>18.260000000000002</v>
          </cell>
          <cell r="G2557">
            <v>182.08</v>
          </cell>
        </row>
        <row r="2558">
          <cell r="A2558" t="str">
            <v>40.10.020</v>
          </cell>
          <cell r="C2558" t="str">
            <v>Contator de potência 9 A - 2na+2nf</v>
          </cell>
          <cell r="D2558" t="str">
            <v>un</v>
          </cell>
          <cell r="E2558">
            <v>157.77000000000001</v>
          </cell>
          <cell r="F2558">
            <v>18.260000000000002</v>
          </cell>
          <cell r="G2558">
            <v>176.03</v>
          </cell>
        </row>
        <row r="2559">
          <cell r="A2559" t="str">
            <v>40.10.040</v>
          </cell>
          <cell r="C2559" t="str">
            <v>Contator de potência 12 A - 2na+2nf</v>
          </cell>
          <cell r="D2559" t="str">
            <v>un</v>
          </cell>
          <cell r="E2559">
            <v>176.71</v>
          </cell>
          <cell r="F2559">
            <v>18.260000000000002</v>
          </cell>
          <cell r="G2559">
            <v>194.97</v>
          </cell>
        </row>
        <row r="2560">
          <cell r="A2560" t="str">
            <v>40.10.060</v>
          </cell>
          <cell r="C2560" t="str">
            <v>Contator de potência 16 A - 2na+2nf</v>
          </cell>
          <cell r="D2560" t="str">
            <v>un</v>
          </cell>
          <cell r="E2560">
            <v>174.04</v>
          </cell>
          <cell r="F2560">
            <v>18.260000000000002</v>
          </cell>
          <cell r="G2560">
            <v>192.3</v>
          </cell>
        </row>
        <row r="2561">
          <cell r="A2561" t="str">
            <v>40.10.080</v>
          </cell>
          <cell r="C2561" t="str">
            <v>Contator de potência 22 A/25 A - 2na+2nf</v>
          </cell>
          <cell r="D2561" t="str">
            <v>un</v>
          </cell>
          <cell r="E2561">
            <v>211.76</v>
          </cell>
          <cell r="F2561">
            <v>18.260000000000002</v>
          </cell>
          <cell r="G2561">
            <v>230.02</v>
          </cell>
        </row>
        <row r="2562">
          <cell r="A2562" t="str">
            <v>40.10.100</v>
          </cell>
          <cell r="C2562" t="str">
            <v>Contator de potência 32 A - 2na+2nf</v>
          </cell>
          <cell r="D2562" t="str">
            <v>un</v>
          </cell>
          <cell r="E2562">
            <v>315.95</v>
          </cell>
          <cell r="F2562">
            <v>18.260000000000002</v>
          </cell>
          <cell r="G2562">
            <v>334.21</v>
          </cell>
        </row>
        <row r="2563">
          <cell r="A2563" t="str">
            <v>40.10.106</v>
          </cell>
          <cell r="C2563" t="str">
            <v>Contator de potência 38 A/40 A - 2na+2nf</v>
          </cell>
          <cell r="D2563" t="str">
            <v>un</v>
          </cell>
          <cell r="E2563">
            <v>429.59</v>
          </cell>
          <cell r="F2563">
            <v>18.260000000000002</v>
          </cell>
          <cell r="G2563">
            <v>447.85</v>
          </cell>
        </row>
        <row r="2564">
          <cell r="A2564" t="str">
            <v>40.10.110</v>
          </cell>
          <cell r="C2564" t="str">
            <v>Contator de potência 50 A - 2na+2nf</v>
          </cell>
          <cell r="D2564" t="str">
            <v>un</v>
          </cell>
          <cell r="E2564">
            <v>552.47</v>
          </cell>
          <cell r="F2564">
            <v>18.260000000000002</v>
          </cell>
          <cell r="G2564">
            <v>570.73</v>
          </cell>
        </row>
        <row r="2565">
          <cell r="A2565" t="str">
            <v>40.10.132</v>
          </cell>
          <cell r="C2565" t="str">
            <v>Contator de potência 65 A - 2na+2nf</v>
          </cell>
          <cell r="D2565" t="str">
            <v>un</v>
          </cell>
          <cell r="E2565">
            <v>709.2</v>
          </cell>
          <cell r="F2565">
            <v>18.260000000000002</v>
          </cell>
          <cell r="G2565">
            <v>727.46</v>
          </cell>
        </row>
        <row r="2566">
          <cell r="A2566" t="str">
            <v>40.10.136</v>
          </cell>
          <cell r="C2566" t="str">
            <v>Contator de potência 110 A - 2na+2nf</v>
          </cell>
          <cell r="D2566" t="str">
            <v>un</v>
          </cell>
          <cell r="E2566">
            <v>1591.98</v>
          </cell>
          <cell r="F2566">
            <v>18.260000000000002</v>
          </cell>
          <cell r="G2566">
            <v>1610.24</v>
          </cell>
        </row>
        <row r="2567">
          <cell r="A2567" t="str">
            <v>40.10.140</v>
          </cell>
          <cell r="C2567" t="str">
            <v>Contator de potência 150 A - 2na+2nf</v>
          </cell>
          <cell r="D2567" t="str">
            <v>un</v>
          </cell>
          <cell r="E2567">
            <v>2010.91</v>
          </cell>
          <cell r="F2567">
            <v>18.260000000000002</v>
          </cell>
          <cell r="G2567">
            <v>2029.17</v>
          </cell>
        </row>
        <row r="2568">
          <cell r="A2568" t="str">
            <v>40.10.150</v>
          </cell>
          <cell r="C2568" t="str">
            <v>Contator de potência 220 A - 2na+2nf</v>
          </cell>
          <cell r="D2568" t="str">
            <v>un</v>
          </cell>
          <cell r="E2568">
            <v>3073.1</v>
          </cell>
          <cell r="F2568">
            <v>18.260000000000002</v>
          </cell>
          <cell r="G2568">
            <v>3091.36</v>
          </cell>
        </row>
        <row r="2569">
          <cell r="A2569" t="str">
            <v>40.10.500</v>
          </cell>
          <cell r="C2569" t="str">
            <v>Minicontator auxiliar - 4na</v>
          </cell>
          <cell r="D2569" t="str">
            <v>un</v>
          </cell>
          <cell r="E2569">
            <v>62.12</v>
          </cell>
          <cell r="F2569">
            <v>18.260000000000002</v>
          </cell>
          <cell r="G2569">
            <v>80.38</v>
          </cell>
        </row>
        <row r="2570">
          <cell r="A2570" t="str">
            <v>40.10.510</v>
          </cell>
          <cell r="C2570" t="str">
            <v>Contator auxiliar - 2na+2nf</v>
          </cell>
          <cell r="D2570" t="str">
            <v>un</v>
          </cell>
          <cell r="E2570">
            <v>81.83</v>
          </cell>
          <cell r="F2570">
            <v>18.260000000000002</v>
          </cell>
          <cell r="G2570">
            <v>100.09</v>
          </cell>
        </row>
        <row r="2571">
          <cell r="A2571" t="str">
            <v>40.10.520</v>
          </cell>
          <cell r="C2571" t="str">
            <v>Contator auxiliar - 4na+4nf</v>
          </cell>
          <cell r="D2571" t="str">
            <v>un</v>
          </cell>
          <cell r="E2571">
            <v>198.47</v>
          </cell>
          <cell r="F2571">
            <v>18.260000000000002</v>
          </cell>
          <cell r="G2571">
            <v>216.73</v>
          </cell>
        </row>
        <row r="2572">
          <cell r="A2572" t="str">
            <v>40.11</v>
          </cell>
          <cell r="B2572" t="str">
            <v>Relé</v>
          </cell>
        </row>
        <row r="2573">
          <cell r="A2573" t="str">
            <v>40.11.010</v>
          </cell>
          <cell r="C2573" t="str">
            <v>Relé fotoelétrico 50/60 Hz, 110/220 V, 1200 VA, completo</v>
          </cell>
          <cell r="D2573" t="str">
            <v>un</v>
          </cell>
          <cell r="E2573">
            <v>49.87</v>
          </cell>
          <cell r="F2573">
            <v>16.440000000000001</v>
          </cell>
          <cell r="G2573">
            <v>66.31</v>
          </cell>
        </row>
        <row r="2574">
          <cell r="A2574" t="str">
            <v>40.11.020</v>
          </cell>
          <cell r="C2574" t="str">
            <v>Relé bimetálico de sobrecarga para acoplamento direto, faixas de ajuste de 9,0/12 A</v>
          </cell>
          <cell r="D2574" t="str">
            <v>un</v>
          </cell>
          <cell r="E2574">
            <v>136.28</v>
          </cell>
          <cell r="F2574">
            <v>18.260000000000002</v>
          </cell>
          <cell r="G2574">
            <v>154.54</v>
          </cell>
        </row>
        <row r="2575">
          <cell r="A2575" t="str">
            <v>40.11.030</v>
          </cell>
          <cell r="C2575" t="str">
            <v>Relé bimetálico de sobrecarga para acoplamento direto, faixas de ajuste de 20/32 A até 50/63 A</v>
          </cell>
          <cell r="D2575" t="str">
            <v>un</v>
          </cell>
          <cell r="E2575">
            <v>236.94</v>
          </cell>
          <cell r="F2575">
            <v>18.260000000000002</v>
          </cell>
          <cell r="G2575">
            <v>255.2</v>
          </cell>
        </row>
        <row r="2576">
          <cell r="A2576" t="str">
            <v>40.11.050</v>
          </cell>
          <cell r="C2576" t="str">
            <v>Relé bimetálico de sobrecarga para acoplamento direto, faixas de ajuste 0,4/0,63 A até 16,0/25,0 A</v>
          </cell>
          <cell r="D2576" t="str">
            <v>un</v>
          </cell>
          <cell r="E2576">
            <v>161.25</v>
          </cell>
          <cell r="F2576">
            <v>18.260000000000002</v>
          </cell>
          <cell r="G2576">
            <v>179.51</v>
          </cell>
        </row>
        <row r="2577">
          <cell r="A2577" t="str">
            <v>40.11.060</v>
          </cell>
          <cell r="C2577" t="str">
            <v>Relé de tempo eletrônico de 0,6 até 6 s - 220V - 50/60 Hz</v>
          </cell>
          <cell r="D2577" t="str">
            <v>un</v>
          </cell>
          <cell r="E2577">
            <v>68.17</v>
          </cell>
          <cell r="F2577">
            <v>36.5</v>
          </cell>
          <cell r="G2577">
            <v>104.67</v>
          </cell>
        </row>
        <row r="2578">
          <cell r="A2578" t="str">
            <v>40.11.070</v>
          </cell>
          <cell r="C2578" t="str">
            <v>Relé supervisor trifásico contra falta de fase, inversão de fase e mínima tensão</v>
          </cell>
          <cell r="D2578" t="str">
            <v>un</v>
          </cell>
          <cell r="E2578">
            <v>1526.4</v>
          </cell>
          <cell r="F2578">
            <v>36.5</v>
          </cell>
          <cell r="G2578">
            <v>1562.9</v>
          </cell>
        </row>
        <row r="2579">
          <cell r="A2579" t="str">
            <v>40.11.120</v>
          </cell>
          <cell r="C2579" t="str">
            <v>Relé de tempo eletrônico de 1,5 até 15 minutos - 110V - 50/60Hz</v>
          </cell>
          <cell r="D2579" t="str">
            <v>un</v>
          </cell>
          <cell r="E2579">
            <v>66.099999999999994</v>
          </cell>
          <cell r="F2579">
            <v>36.5</v>
          </cell>
          <cell r="G2579">
            <v>102.6</v>
          </cell>
        </row>
        <row r="2580">
          <cell r="A2580" t="str">
            <v>40.11.191</v>
          </cell>
          <cell r="C2580" t="str">
            <v>Relé de tempo eletrônico cíclico regulável - 110/127 V - 48/63 Hz</v>
          </cell>
          <cell r="D2580" t="str">
            <v>un</v>
          </cell>
          <cell r="E2580">
            <v>132.59</v>
          </cell>
          <cell r="F2580">
            <v>36.5</v>
          </cell>
          <cell r="G2580">
            <v>169.09</v>
          </cell>
        </row>
        <row r="2581">
          <cell r="A2581" t="str">
            <v>40.11.230</v>
          </cell>
          <cell r="C2581" t="str">
            <v>Relé de sobrecarga eletrônico para acoplamento direto, faixa de ajuste de 55 A até 250 A</v>
          </cell>
          <cell r="D2581" t="str">
            <v>un</v>
          </cell>
          <cell r="E2581">
            <v>1940.29</v>
          </cell>
          <cell r="F2581">
            <v>18.260000000000002</v>
          </cell>
          <cell r="G2581">
            <v>1958.55</v>
          </cell>
        </row>
        <row r="2582">
          <cell r="A2582" t="str">
            <v>40.11.240</v>
          </cell>
          <cell r="C2582" t="str">
            <v>Relé de tempo eletrônico de 3 até 30s - 220V - 50/60Hz</v>
          </cell>
          <cell r="D2582" t="str">
            <v>un</v>
          </cell>
          <cell r="E2582">
            <v>65.84</v>
          </cell>
          <cell r="F2582">
            <v>36.5</v>
          </cell>
          <cell r="G2582">
            <v>102.34</v>
          </cell>
        </row>
        <row r="2583">
          <cell r="A2583" t="str">
            <v>40.11.250</v>
          </cell>
          <cell r="C2583" t="str">
            <v>Relé de impulso bipolar, 16 A, 250 V CA</v>
          </cell>
          <cell r="D2583" t="str">
            <v>un</v>
          </cell>
          <cell r="E2583">
            <v>125.75</v>
          </cell>
          <cell r="F2583">
            <v>21.9</v>
          </cell>
          <cell r="G2583">
            <v>147.65</v>
          </cell>
        </row>
        <row r="2584">
          <cell r="A2584" t="str">
            <v>40.12</v>
          </cell>
          <cell r="B2584" t="str">
            <v>Chave comutadora e seletora</v>
          </cell>
        </row>
        <row r="2585">
          <cell r="A2585" t="str">
            <v>40.12.020</v>
          </cell>
          <cell r="C2585" t="str">
            <v>Chave comutadora/seletora com 1 polo e 3 posições para 63 A</v>
          </cell>
          <cell r="D2585" t="str">
            <v>un</v>
          </cell>
          <cell r="E2585">
            <v>364.95</v>
          </cell>
          <cell r="F2585">
            <v>14.6</v>
          </cell>
          <cell r="G2585">
            <v>379.55</v>
          </cell>
        </row>
        <row r="2586">
          <cell r="A2586" t="str">
            <v>40.12.030</v>
          </cell>
          <cell r="C2586" t="str">
            <v>Chave comutadora/seletora com 1 polo e 3 posições para 25 A</v>
          </cell>
          <cell r="D2586" t="str">
            <v>un</v>
          </cell>
          <cell r="E2586">
            <v>178.87</v>
          </cell>
          <cell r="F2586">
            <v>14.6</v>
          </cell>
          <cell r="G2586">
            <v>193.47</v>
          </cell>
        </row>
        <row r="2587">
          <cell r="A2587" t="str">
            <v>40.12.200</v>
          </cell>
          <cell r="C2587" t="str">
            <v>Chave comutadora/seletora com 1 pólo e 2 posições para 25 A</v>
          </cell>
          <cell r="D2587" t="str">
            <v>un</v>
          </cell>
          <cell r="E2587">
            <v>95.72</v>
          </cell>
          <cell r="F2587">
            <v>14.6</v>
          </cell>
          <cell r="G2587">
            <v>110.32</v>
          </cell>
        </row>
        <row r="2588">
          <cell r="A2588" t="str">
            <v>40.12.210</v>
          </cell>
          <cell r="C2588" t="str">
            <v>Chave comutadora/seletora com 3 polos e 3 posições para 25 A</v>
          </cell>
          <cell r="D2588" t="str">
            <v>un</v>
          </cell>
          <cell r="E2588">
            <v>276.85000000000002</v>
          </cell>
          <cell r="F2588">
            <v>14.6</v>
          </cell>
          <cell r="G2588">
            <v>291.45</v>
          </cell>
        </row>
        <row r="2589">
          <cell r="A2589" t="str">
            <v>40.13</v>
          </cell>
          <cell r="B2589" t="str">
            <v>Amperímetro</v>
          </cell>
        </row>
        <row r="2590">
          <cell r="A2590" t="str">
            <v>40.13.010</v>
          </cell>
          <cell r="C2590" t="str">
            <v>Chave comutadora para amperímetro</v>
          </cell>
          <cell r="D2590" t="str">
            <v>un</v>
          </cell>
          <cell r="E2590">
            <v>90.84</v>
          </cell>
          <cell r="F2590">
            <v>14.6</v>
          </cell>
          <cell r="G2590">
            <v>105.44</v>
          </cell>
        </row>
        <row r="2591">
          <cell r="A2591" t="str">
            <v>40.13.040</v>
          </cell>
          <cell r="C2591" t="str">
            <v>Amperímetro de ferro móvel de 96x96mm, para ligação em transformador de corrente, escala fixa de 0A/50A até 0A/2,0kA</v>
          </cell>
          <cell r="D2591" t="str">
            <v>un</v>
          </cell>
          <cell r="E2591">
            <v>323.38</v>
          </cell>
          <cell r="F2591">
            <v>9.14</v>
          </cell>
          <cell r="G2591">
            <v>332.52</v>
          </cell>
        </row>
        <row r="2592">
          <cell r="A2592" t="str">
            <v>40.14</v>
          </cell>
          <cell r="B2592" t="str">
            <v>Voltímetro</v>
          </cell>
        </row>
        <row r="2593">
          <cell r="A2593" t="str">
            <v>40.14.010</v>
          </cell>
          <cell r="C2593" t="str">
            <v>Chave comutadora para voltímetro</v>
          </cell>
          <cell r="D2593" t="str">
            <v>un</v>
          </cell>
          <cell r="E2593">
            <v>71.569999999999993</v>
          </cell>
          <cell r="F2593">
            <v>14.6</v>
          </cell>
          <cell r="G2593">
            <v>86.17</v>
          </cell>
        </row>
        <row r="2594">
          <cell r="A2594" t="str">
            <v>40.14.030</v>
          </cell>
          <cell r="C2594" t="str">
            <v>Voltímetro de ferro móvel de 96 x 96 mm, escalas variáveis de 0/150 V, 0/250 V, 0/300 V, 0/500 V e 0/600 V</v>
          </cell>
          <cell r="D2594" t="str">
            <v>un</v>
          </cell>
          <cell r="E2594">
            <v>171.83</v>
          </cell>
          <cell r="F2594">
            <v>18.260000000000002</v>
          </cell>
          <cell r="G2594">
            <v>190.09</v>
          </cell>
        </row>
        <row r="2595">
          <cell r="A2595" t="str">
            <v>40.20</v>
          </cell>
          <cell r="B2595" t="str">
            <v>Reparos, conservações e complementos - GRUPO 40</v>
          </cell>
        </row>
        <row r="2596">
          <cell r="A2596" t="str">
            <v>40.20.050</v>
          </cell>
          <cell r="C2596" t="str">
            <v>Sinalizador com lâmpada</v>
          </cell>
          <cell r="D2596" t="str">
            <v>un</v>
          </cell>
          <cell r="E2596">
            <v>62.35</v>
          </cell>
          <cell r="F2596">
            <v>29.2</v>
          </cell>
          <cell r="G2596">
            <v>91.55</v>
          </cell>
        </row>
        <row r="2597">
          <cell r="A2597" t="str">
            <v>40.20.060</v>
          </cell>
          <cell r="C2597" t="str">
            <v>Botão de comando duplo sem sinalizador</v>
          </cell>
          <cell r="D2597" t="str">
            <v>un</v>
          </cell>
          <cell r="E2597">
            <v>39.08</v>
          </cell>
          <cell r="F2597">
            <v>29.2</v>
          </cell>
          <cell r="G2597">
            <v>68.28</v>
          </cell>
        </row>
        <row r="2598">
          <cell r="A2598" t="str">
            <v>40.20.090</v>
          </cell>
          <cell r="C2598" t="str">
            <v>Botoeira com retenção para quadro/painel</v>
          </cell>
          <cell r="D2598" t="str">
            <v>un</v>
          </cell>
          <cell r="E2598">
            <v>47.96</v>
          </cell>
          <cell r="F2598">
            <v>10.96</v>
          </cell>
          <cell r="G2598">
            <v>58.92</v>
          </cell>
        </row>
        <row r="2599">
          <cell r="A2599" t="str">
            <v>40.20.100</v>
          </cell>
          <cell r="C2599" t="str">
            <v>Botoeira de comando liga-desliga, sem sinalização</v>
          </cell>
          <cell r="D2599" t="str">
            <v>un</v>
          </cell>
          <cell r="E2599">
            <v>106.81</v>
          </cell>
          <cell r="F2599">
            <v>10.96</v>
          </cell>
          <cell r="G2599">
            <v>117.77</v>
          </cell>
        </row>
        <row r="2600">
          <cell r="A2600" t="str">
            <v>40.20.110</v>
          </cell>
          <cell r="C2600" t="str">
            <v>Alarme sonoro bitonal 220 V para painel de comando</v>
          </cell>
          <cell r="D2600" t="str">
            <v>un</v>
          </cell>
          <cell r="E2600">
            <v>252.77</v>
          </cell>
          <cell r="F2600">
            <v>10.96</v>
          </cell>
          <cell r="G2600">
            <v>263.73</v>
          </cell>
        </row>
        <row r="2601">
          <cell r="A2601" t="str">
            <v>40.20.120</v>
          </cell>
          <cell r="C2601" t="str">
            <v>Placa de 4´ x 2´</v>
          </cell>
          <cell r="D2601" t="str">
            <v>un</v>
          </cell>
          <cell r="E2601">
            <v>2.5499999999999998</v>
          </cell>
          <cell r="F2601">
            <v>1.18</v>
          </cell>
          <cell r="G2601">
            <v>3.73</v>
          </cell>
        </row>
        <row r="2602">
          <cell r="A2602" t="str">
            <v>40.20.140</v>
          </cell>
          <cell r="C2602" t="str">
            <v>Placa de 4´ x 4´</v>
          </cell>
          <cell r="D2602" t="str">
            <v>un</v>
          </cell>
          <cell r="E2602">
            <v>6.71</v>
          </cell>
          <cell r="F2602">
            <v>1.18</v>
          </cell>
          <cell r="G2602">
            <v>7.89</v>
          </cell>
        </row>
        <row r="2603">
          <cell r="A2603" t="str">
            <v>40.20.200</v>
          </cell>
          <cell r="C2603" t="str">
            <v>Chave de boia normalmente fechada ou aberta</v>
          </cell>
          <cell r="D2603" t="str">
            <v>un</v>
          </cell>
          <cell r="E2603">
            <v>36.94</v>
          </cell>
          <cell r="F2603">
            <v>14.6</v>
          </cell>
          <cell r="G2603">
            <v>51.54</v>
          </cell>
        </row>
        <row r="2604">
          <cell r="A2604" t="str">
            <v>40.20.240</v>
          </cell>
          <cell r="C2604" t="str">
            <v>Plugue com 2P+T de 10A, 250V</v>
          </cell>
          <cell r="D2604" t="str">
            <v>un</v>
          </cell>
          <cell r="E2604">
            <v>4.88</v>
          </cell>
          <cell r="F2604">
            <v>7.3</v>
          </cell>
          <cell r="G2604">
            <v>12.18</v>
          </cell>
        </row>
        <row r="2605">
          <cell r="A2605" t="str">
            <v>40.20.250</v>
          </cell>
          <cell r="C2605" t="str">
            <v>Plugue prolongador com 2P+T de 10A, 250V</v>
          </cell>
          <cell r="D2605" t="str">
            <v>un</v>
          </cell>
          <cell r="E2605">
            <v>6.26</v>
          </cell>
          <cell r="F2605">
            <v>7.3</v>
          </cell>
          <cell r="G2605">
            <v>13.56</v>
          </cell>
        </row>
        <row r="2606">
          <cell r="A2606" t="str">
            <v>40.20.300</v>
          </cell>
          <cell r="C2606" t="str">
            <v>Chave de nível tipo boia pendular (pera), com contato microswitch</v>
          </cell>
          <cell r="D2606" t="str">
            <v>un</v>
          </cell>
          <cell r="E2606">
            <v>334.54</v>
          </cell>
          <cell r="F2606">
            <v>36.5</v>
          </cell>
          <cell r="G2606">
            <v>371.04</v>
          </cell>
        </row>
        <row r="2607">
          <cell r="A2607" t="str">
            <v>40.20.310</v>
          </cell>
          <cell r="C2607" t="str">
            <v>Placa/espelho em latão escovado 4´ x 4´, para 02 tomadas elétrica</v>
          </cell>
          <cell r="D2607" t="str">
            <v>un</v>
          </cell>
          <cell r="E2607">
            <v>16.600000000000001</v>
          </cell>
          <cell r="F2607">
            <v>16.579999999999998</v>
          </cell>
          <cell r="G2607">
            <v>33.18</v>
          </cell>
        </row>
        <row r="2608">
          <cell r="A2608" t="str">
            <v>40.20.320</v>
          </cell>
          <cell r="C2608" t="str">
            <v>Placa/espelho em latão escovado 4´ x 4´, para 01 tomada elétrica</v>
          </cell>
          <cell r="D2608" t="str">
            <v>un</v>
          </cell>
          <cell r="E2608">
            <v>14.46</v>
          </cell>
          <cell r="F2608">
            <v>16.579999999999998</v>
          </cell>
          <cell r="G2608">
            <v>31.04</v>
          </cell>
        </row>
        <row r="2609">
          <cell r="A2609" t="str">
            <v>41</v>
          </cell>
          <cell r="B2609" t="str">
            <v>ILUMINAÇÃO</v>
          </cell>
        </row>
        <row r="2610">
          <cell r="A2610" t="str">
            <v>41.02</v>
          </cell>
          <cell r="B2610" t="str">
            <v>Lâmpadas</v>
          </cell>
        </row>
        <row r="2611">
          <cell r="A2611" t="str">
            <v>41.02.541</v>
          </cell>
          <cell r="C2611" t="str">
            <v>Lâmpada LED tubular T8 com base G13, de 900 até 1050 Im - 9 a 10W</v>
          </cell>
          <cell r="D2611" t="str">
            <v>un</v>
          </cell>
          <cell r="E2611">
            <v>20.59</v>
          </cell>
          <cell r="F2611">
            <v>2.97</v>
          </cell>
          <cell r="G2611">
            <v>23.56</v>
          </cell>
        </row>
        <row r="2612">
          <cell r="A2612" t="str">
            <v>41.02.551</v>
          </cell>
          <cell r="C2612" t="str">
            <v>Lâmpada LED tubular T8 com base G13, de 1850 até 2000 Im - 18 a 20W</v>
          </cell>
          <cell r="D2612" t="str">
            <v>un</v>
          </cell>
          <cell r="E2612">
            <v>28.6</v>
          </cell>
          <cell r="F2612">
            <v>2.97</v>
          </cell>
          <cell r="G2612">
            <v>31.57</v>
          </cell>
        </row>
        <row r="2613">
          <cell r="A2613" t="str">
            <v>41.02.562</v>
          </cell>
          <cell r="C2613" t="str">
            <v>Lâmpada LED tubular T8 com base G13, de 3400 até 4000 Im - 36 a 40W</v>
          </cell>
          <cell r="D2613" t="str">
            <v>un</v>
          </cell>
          <cell r="E2613">
            <v>109.32</v>
          </cell>
          <cell r="F2613">
            <v>2.97</v>
          </cell>
          <cell r="G2613">
            <v>112.29</v>
          </cell>
        </row>
        <row r="2614">
          <cell r="A2614" t="str">
            <v>41.02.580</v>
          </cell>
          <cell r="C2614" t="str">
            <v>Lâmpada LED 13,5W, com base E-27, 1400 até 1510lm</v>
          </cell>
          <cell r="D2614" t="str">
            <v>un</v>
          </cell>
          <cell r="E2614">
            <v>31.31</v>
          </cell>
          <cell r="F2614">
            <v>2.97</v>
          </cell>
          <cell r="G2614">
            <v>34.28</v>
          </cell>
        </row>
        <row r="2615">
          <cell r="A2615" t="str">
            <v>41.04</v>
          </cell>
          <cell r="B2615" t="str">
            <v>Acessórios para iluminação</v>
          </cell>
        </row>
        <row r="2616">
          <cell r="A2616" t="str">
            <v>41.04.020</v>
          </cell>
          <cell r="C2616" t="str">
            <v>Receptáculo de porcelana com parafuso de fixação com rosca E-27</v>
          </cell>
          <cell r="D2616" t="str">
            <v>un</v>
          </cell>
          <cell r="E2616">
            <v>3.19</v>
          </cell>
          <cell r="F2616">
            <v>2.92</v>
          </cell>
          <cell r="G2616">
            <v>6.11</v>
          </cell>
        </row>
        <row r="2617">
          <cell r="A2617" t="str">
            <v>41.04.050</v>
          </cell>
          <cell r="C2617" t="str">
            <v>Trilho eletrificado de alimentação com 1 circuito, em alumínio com pintura na cor branco, inclusive acessórios</v>
          </cell>
          <cell r="D2617" t="str">
            <v>m</v>
          </cell>
          <cell r="E2617">
            <v>88.04</v>
          </cell>
          <cell r="F2617">
            <v>14.6</v>
          </cell>
          <cell r="G2617">
            <v>102.64</v>
          </cell>
        </row>
        <row r="2618">
          <cell r="A2618" t="str">
            <v>41.05</v>
          </cell>
          <cell r="B2618" t="str">
            <v>Lâmpada de descarga de alta potência</v>
          </cell>
        </row>
        <row r="2619">
          <cell r="A2619" t="str">
            <v>41.05.210</v>
          </cell>
          <cell r="C2619" t="str">
            <v>Lâmpada de vapor de sódio elipsoidal ou tubular, base E27 de 70 W</v>
          </cell>
          <cell r="D2619" t="str">
            <v>un</v>
          </cell>
          <cell r="E2619">
            <v>21.45</v>
          </cell>
          <cell r="F2619">
            <v>2.97</v>
          </cell>
          <cell r="G2619">
            <v>24.42</v>
          </cell>
        </row>
        <row r="2620">
          <cell r="A2620" t="str">
            <v>41.05.220</v>
          </cell>
          <cell r="C2620" t="str">
            <v>Lâmpada de vapor de sódio elipsoidal ou tubular, base E40 de 150 W</v>
          </cell>
          <cell r="D2620" t="str">
            <v>un</v>
          </cell>
          <cell r="E2620">
            <v>32.22</v>
          </cell>
          <cell r="F2620">
            <v>2.97</v>
          </cell>
          <cell r="G2620">
            <v>35.19</v>
          </cell>
        </row>
        <row r="2621">
          <cell r="A2621" t="str">
            <v>41.05.240</v>
          </cell>
          <cell r="C2621" t="str">
            <v>Lâmpada de vapor de sódio elipsoidal ou tubular, base E40 de 250 W</v>
          </cell>
          <cell r="D2621" t="str">
            <v>un</v>
          </cell>
          <cell r="E2621">
            <v>38.020000000000003</v>
          </cell>
          <cell r="F2621">
            <v>2.97</v>
          </cell>
          <cell r="G2621">
            <v>40.99</v>
          </cell>
        </row>
        <row r="2622">
          <cell r="A2622" t="str">
            <v>41.05.260</v>
          </cell>
          <cell r="C2622" t="str">
            <v>Lâmpada de vapor de sódio elipsoidal ou tubular, base E40 de 400 W</v>
          </cell>
          <cell r="D2622" t="str">
            <v>un</v>
          </cell>
          <cell r="E2622">
            <v>44.5</v>
          </cell>
          <cell r="F2622">
            <v>2.97</v>
          </cell>
          <cell r="G2622">
            <v>47.47</v>
          </cell>
        </row>
        <row r="2623">
          <cell r="A2623" t="str">
            <v>41.05.440</v>
          </cell>
          <cell r="C2623" t="str">
            <v>Lâmpada fluorescente compacta eletrônica, base E27 com 59W a 65W de potência</v>
          </cell>
          <cell r="D2623" t="str">
            <v>un</v>
          </cell>
          <cell r="E2623">
            <v>39.65</v>
          </cell>
          <cell r="F2623">
            <v>2.97</v>
          </cell>
          <cell r="G2623">
            <v>42.62</v>
          </cell>
        </row>
        <row r="2624">
          <cell r="A2624" t="str">
            <v>41.05.520</v>
          </cell>
          <cell r="C2624" t="str">
            <v>Lâmpada de vapor metálico elipsoidal, base E40 de 250 W</v>
          </cell>
          <cell r="D2624" t="str">
            <v>un</v>
          </cell>
          <cell r="E2624">
            <v>63.37</v>
          </cell>
          <cell r="F2624">
            <v>2.97</v>
          </cell>
          <cell r="G2624">
            <v>66.34</v>
          </cell>
        </row>
        <row r="2625">
          <cell r="A2625" t="str">
            <v>41.05.530</v>
          </cell>
          <cell r="C2625" t="str">
            <v>Lâmpada de vapor metálico elipsoidal, base E40 de 400 W</v>
          </cell>
          <cell r="D2625" t="str">
            <v>un</v>
          </cell>
          <cell r="E2625">
            <v>65.209999999999994</v>
          </cell>
          <cell r="F2625">
            <v>2.97</v>
          </cell>
          <cell r="G2625">
            <v>68.180000000000007</v>
          </cell>
        </row>
        <row r="2626">
          <cell r="A2626" t="str">
            <v>41.05.710</v>
          </cell>
          <cell r="C2626" t="str">
            <v>Lâmpada de vapor metálico tubular, base G12 de 70 W</v>
          </cell>
          <cell r="D2626" t="str">
            <v>un</v>
          </cell>
          <cell r="E2626">
            <v>85.3</v>
          </cell>
          <cell r="F2626">
            <v>2.97</v>
          </cell>
          <cell r="G2626">
            <v>88.27</v>
          </cell>
        </row>
        <row r="2627">
          <cell r="A2627" t="str">
            <v>41.05.720</v>
          </cell>
          <cell r="C2627" t="str">
            <v>Lâmpada de vapor metálico tubular, base G12 de 150 W</v>
          </cell>
          <cell r="D2627" t="str">
            <v>un</v>
          </cell>
          <cell r="E2627">
            <v>111.16</v>
          </cell>
          <cell r="F2627">
            <v>2.97</v>
          </cell>
          <cell r="G2627">
            <v>114.13</v>
          </cell>
        </row>
        <row r="2628">
          <cell r="A2628" t="str">
            <v>41.05.800</v>
          </cell>
          <cell r="C2628" t="str">
            <v>Lâmpada de vapor metálico tubular, base RX7s bilateral de 70 W</v>
          </cell>
          <cell r="D2628" t="str">
            <v>un</v>
          </cell>
          <cell r="E2628">
            <v>48.81</v>
          </cell>
          <cell r="F2628">
            <v>2.97</v>
          </cell>
          <cell r="G2628">
            <v>51.78</v>
          </cell>
        </row>
        <row r="2629">
          <cell r="A2629" t="str">
            <v>41.06</v>
          </cell>
          <cell r="B2629" t="str">
            <v>Lâmpada halógena</v>
          </cell>
        </row>
        <row r="2630">
          <cell r="A2630" t="str">
            <v>41.06.100</v>
          </cell>
          <cell r="C2630" t="str">
            <v>Lâmpada halógena refletora PAR20, base E27 de 50 W - 220 V</v>
          </cell>
          <cell r="D2630" t="str">
            <v>un</v>
          </cell>
          <cell r="E2630">
            <v>16.53</v>
          </cell>
          <cell r="F2630">
            <v>2.97</v>
          </cell>
          <cell r="G2630">
            <v>19.5</v>
          </cell>
        </row>
        <row r="2631">
          <cell r="A2631" t="str">
            <v>41.06.130</v>
          </cell>
          <cell r="C2631" t="str">
            <v>Lâmpada halógena com refletor dicróico de 50 W - 12 V</v>
          </cell>
          <cell r="D2631" t="str">
            <v>un</v>
          </cell>
          <cell r="E2631">
            <v>4.58</v>
          </cell>
          <cell r="F2631">
            <v>2.97</v>
          </cell>
          <cell r="G2631">
            <v>7.55</v>
          </cell>
        </row>
        <row r="2632">
          <cell r="A2632" t="str">
            <v>41.06.410</v>
          </cell>
          <cell r="C2632" t="str">
            <v>Lâmpada halógena tubular, base R7s bilateral de 300 W - 110 ou 220 V</v>
          </cell>
          <cell r="D2632" t="str">
            <v>un</v>
          </cell>
          <cell r="E2632">
            <v>6.29</v>
          </cell>
          <cell r="F2632">
            <v>2.97</v>
          </cell>
          <cell r="G2632">
            <v>9.26</v>
          </cell>
        </row>
        <row r="2633">
          <cell r="A2633" t="str">
            <v>41.07</v>
          </cell>
          <cell r="B2633" t="str">
            <v>Lâmpada fluorescente</v>
          </cell>
        </row>
        <row r="2634">
          <cell r="A2634" t="str">
            <v>41.07.020</v>
          </cell>
          <cell r="C2634" t="str">
            <v>Lâmpada fluorescente tubular, base bipino bilateral de 15 W</v>
          </cell>
          <cell r="D2634" t="str">
            <v>un</v>
          </cell>
          <cell r="E2634">
            <v>12.79</v>
          </cell>
          <cell r="F2634">
            <v>2.97</v>
          </cell>
          <cell r="G2634">
            <v>15.76</v>
          </cell>
        </row>
        <row r="2635">
          <cell r="A2635" t="str">
            <v>41.07.030</v>
          </cell>
          <cell r="C2635" t="str">
            <v>Lâmpada fluorescente tubular, base bipino bilateral de 16 W</v>
          </cell>
          <cell r="D2635" t="str">
            <v>un</v>
          </cell>
          <cell r="E2635">
            <v>5.93</v>
          </cell>
          <cell r="F2635">
            <v>2.97</v>
          </cell>
          <cell r="G2635">
            <v>8.9</v>
          </cell>
        </row>
        <row r="2636">
          <cell r="A2636" t="str">
            <v>41.07.050</v>
          </cell>
          <cell r="C2636" t="str">
            <v>Lâmpada fluorescente tubular, base bipino bilateral de 20 W</v>
          </cell>
          <cell r="D2636" t="str">
            <v>un</v>
          </cell>
          <cell r="E2636">
            <v>6.79</v>
          </cell>
          <cell r="F2636">
            <v>2.97</v>
          </cell>
          <cell r="G2636">
            <v>9.76</v>
          </cell>
        </row>
        <row r="2637">
          <cell r="A2637" t="str">
            <v>41.07.060</v>
          </cell>
          <cell r="C2637" t="str">
            <v>Lâmpada fluorescente tubular, base bipino bilateral de 28 W</v>
          </cell>
          <cell r="D2637" t="str">
            <v>un</v>
          </cell>
          <cell r="E2637">
            <v>8.0500000000000007</v>
          </cell>
          <cell r="F2637">
            <v>2.97</v>
          </cell>
          <cell r="G2637">
            <v>11.02</v>
          </cell>
        </row>
        <row r="2638">
          <cell r="A2638" t="str">
            <v>41.07.070</v>
          </cell>
          <cell r="C2638" t="str">
            <v>Lâmpada fluorescente tubular, base bipino bilateral de 32 W</v>
          </cell>
          <cell r="D2638" t="str">
            <v>un</v>
          </cell>
          <cell r="E2638">
            <v>5.83</v>
          </cell>
          <cell r="F2638">
            <v>2.97</v>
          </cell>
          <cell r="G2638">
            <v>8.8000000000000007</v>
          </cell>
        </row>
        <row r="2639">
          <cell r="A2639" t="str">
            <v>41.07.200</v>
          </cell>
          <cell r="C2639" t="str">
            <v>Lâmpada fluorescente tubular, base bipino bilateral de 32 W, com camada trifósforo</v>
          </cell>
          <cell r="D2639" t="str">
            <v>un</v>
          </cell>
          <cell r="E2639">
            <v>9.1199999999999992</v>
          </cell>
          <cell r="F2639">
            <v>2.97</v>
          </cell>
          <cell r="G2639">
            <v>12.09</v>
          </cell>
        </row>
        <row r="2640">
          <cell r="A2640" t="str">
            <v>41.07.320</v>
          </cell>
          <cell r="C2640" t="str">
            <v>Lâmpada fluorescente tubular "HO", base bipino bilateral de 110 W</v>
          </cell>
          <cell r="D2640" t="str">
            <v>un</v>
          </cell>
          <cell r="E2640">
            <v>21.37</v>
          </cell>
          <cell r="F2640">
            <v>2.97</v>
          </cell>
          <cell r="G2640">
            <v>24.34</v>
          </cell>
        </row>
        <row r="2641">
          <cell r="A2641" t="str">
            <v>41.07.400</v>
          </cell>
          <cell r="C2641" t="str">
            <v>Lâmpada fluorescente compacta eletrônica "2U", base E27 de 9 W - 110 ou 220 V</v>
          </cell>
          <cell r="D2641" t="str">
            <v>un</v>
          </cell>
          <cell r="E2641">
            <v>7.1</v>
          </cell>
          <cell r="F2641">
            <v>2.97</v>
          </cell>
          <cell r="G2641">
            <v>10.07</v>
          </cell>
        </row>
        <row r="2642">
          <cell r="A2642" t="str">
            <v>41.07.410</v>
          </cell>
          <cell r="C2642" t="str">
            <v>Lâmpada fluorescente compacta eletrônica "2U", base E27 de 11 W - 110 ou 220 V</v>
          </cell>
          <cell r="D2642" t="str">
            <v>un</v>
          </cell>
          <cell r="E2642">
            <v>7.71</v>
          </cell>
          <cell r="F2642">
            <v>2.97</v>
          </cell>
          <cell r="G2642">
            <v>10.68</v>
          </cell>
        </row>
        <row r="2643">
          <cell r="A2643" t="str">
            <v>41.07.420</v>
          </cell>
          <cell r="C2643" t="str">
            <v>Lâmpada fluorescente compacta eletrônica "3U", base E27 de 15 W - 110 ou 220 V</v>
          </cell>
          <cell r="D2643" t="str">
            <v>un</v>
          </cell>
          <cell r="E2643">
            <v>10.19</v>
          </cell>
          <cell r="F2643">
            <v>2.97</v>
          </cell>
          <cell r="G2643">
            <v>13.16</v>
          </cell>
        </row>
        <row r="2644">
          <cell r="A2644" t="str">
            <v>41.07.430</v>
          </cell>
          <cell r="C2644" t="str">
            <v>Lâmpada fluorescente compacta eletrônica "3U", base E27 de 20 W - 110 ou 220 V</v>
          </cell>
          <cell r="D2644" t="str">
            <v>un</v>
          </cell>
          <cell r="E2644">
            <v>11.38</v>
          </cell>
          <cell r="F2644">
            <v>2.97</v>
          </cell>
          <cell r="G2644">
            <v>14.35</v>
          </cell>
        </row>
        <row r="2645">
          <cell r="A2645" t="str">
            <v>41.07.440</v>
          </cell>
          <cell r="C2645" t="str">
            <v>Lâmpada fluorescente compacta eletrônica "3U", base E27 de 23 W - 110 ou 220 V</v>
          </cell>
          <cell r="D2645" t="str">
            <v>un</v>
          </cell>
          <cell r="E2645">
            <v>12.42</v>
          </cell>
          <cell r="F2645">
            <v>2.97</v>
          </cell>
          <cell r="G2645">
            <v>15.39</v>
          </cell>
        </row>
        <row r="2646">
          <cell r="A2646" t="str">
            <v>41.07.450</v>
          </cell>
          <cell r="C2646" t="str">
            <v>Lâmpada fluorescente compacta eletrônica "3U", base E27 de 25 W - 110 ou 220 V</v>
          </cell>
          <cell r="D2646" t="str">
            <v>un</v>
          </cell>
          <cell r="E2646">
            <v>13.08</v>
          </cell>
          <cell r="F2646">
            <v>2.97</v>
          </cell>
          <cell r="G2646">
            <v>16.05</v>
          </cell>
        </row>
        <row r="2647">
          <cell r="A2647" t="str">
            <v>41.07.800</v>
          </cell>
          <cell r="C2647" t="str">
            <v>Lâmpada fluorescente compacta "1U", base G-23 de 9 W</v>
          </cell>
          <cell r="D2647" t="str">
            <v>un</v>
          </cell>
          <cell r="E2647">
            <v>10.68</v>
          </cell>
          <cell r="F2647">
            <v>2.97</v>
          </cell>
          <cell r="G2647">
            <v>13.65</v>
          </cell>
        </row>
        <row r="2648">
          <cell r="A2648" t="str">
            <v>41.07.810</v>
          </cell>
          <cell r="C2648" t="str">
            <v>Lâmpada fluorescente compacta "2U", base G-24D-2 de 18 W</v>
          </cell>
          <cell r="D2648" t="str">
            <v>un</v>
          </cell>
          <cell r="E2648">
            <v>9.6</v>
          </cell>
          <cell r="F2648">
            <v>2.97</v>
          </cell>
          <cell r="G2648">
            <v>12.57</v>
          </cell>
        </row>
        <row r="2649">
          <cell r="A2649" t="str">
            <v>41.07.820</v>
          </cell>
          <cell r="C2649" t="str">
            <v>Lâmpada fluorescente compacta "2U", base G-24D-3 de 26 W</v>
          </cell>
          <cell r="D2649" t="str">
            <v>un</v>
          </cell>
          <cell r="E2649">
            <v>8.8000000000000007</v>
          </cell>
          <cell r="F2649">
            <v>2.97</v>
          </cell>
          <cell r="G2649">
            <v>11.77</v>
          </cell>
        </row>
        <row r="2650">
          <cell r="A2650" t="str">
            <v>41.07.830</v>
          </cell>
          <cell r="C2650" t="str">
            <v>Lâmpada fluorescente compacta longa "1U", base 2G-11 de 36 W</v>
          </cell>
          <cell r="D2650" t="str">
            <v>un</v>
          </cell>
          <cell r="E2650">
            <v>23.92</v>
          </cell>
          <cell r="F2650">
            <v>2.97</v>
          </cell>
          <cell r="G2650">
            <v>26.89</v>
          </cell>
        </row>
        <row r="2651">
          <cell r="A2651" t="str">
            <v>41.07.860</v>
          </cell>
          <cell r="C2651" t="str">
            <v>Lâmpada fluorescente compacta "2U", base G24q-3 de 26 W</v>
          </cell>
          <cell r="D2651" t="str">
            <v>un</v>
          </cell>
          <cell r="E2651">
            <v>8.68</v>
          </cell>
          <cell r="F2651">
            <v>2.97</v>
          </cell>
          <cell r="G2651">
            <v>11.65</v>
          </cell>
        </row>
        <row r="2652">
          <cell r="A2652" t="str">
            <v>41.08</v>
          </cell>
          <cell r="B2652" t="str">
            <v>Reator e equipamentos para lâmpada de descarga de alta potência</v>
          </cell>
        </row>
        <row r="2653">
          <cell r="A2653" t="str">
            <v>41.08.010</v>
          </cell>
          <cell r="C2653" t="str">
            <v>Transformador eletrônico para lâmpada halógena dicróica de 50 W - 220 V</v>
          </cell>
          <cell r="D2653" t="str">
            <v>un</v>
          </cell>
          <cell r="E2653">
            <v>16.14</v>
          </cell>
          <cell r="F2653">
            <v>7.3</v>
          </cell>
          <cell r="G2653">
            <v>23.44</v>
          </cell>
        </row>
        <row r="2654">
          <cell r="A2654" t="str">
            <v>41.08.210</v>
          </cell>
          <cell r="C2654" t="str">
            <v>Reator eletromagnético de alto fator de potência, para lâmpada vapor de sódio 70 W / 220 V</v>
          </cell>
          <cell r="D2654" t="str">
            <v>un</v>
          </cell>
          <cell r="E2654">
            <v>57.28</v>
          </cell>
          <cell r="F2654">
            <v>7.3</v>
          </cell>
          <cell r="G2654">
            <v>64.58</v>
          </cell>
        </row>
        <row r="2655">
          <cell r="A2655" t="str">
            <v>41.08.230</v>
          </cell>
          <cell r="C2655" t="str">
            <v>Reator eletromagnético de alto fator de potência, para lâmpada vapor de sódio 150 W / 220 V</v>
          </cell>
          <cell r="D2655" t="str">
            <v>un</v>
          </cell>
          <cell r="E2655">
            <v>66.23</v>
          </cell>
          <cell r="F2655">
            <v>7.3</v>
          </cell>
          <cell r="G2655">
            <v>73.53</v>
          </cell>
        </row>
        <row r="2656">
          <cell r="A2656" t="str">
            <v>41.08.250</v>
          </cell>
          <cell r="C2656" t="str">
            <v>Reator eletromagnético de alto fator de potência, para lâmpada vapor de sódio 250 W / 220 V</v>
          </cell>
          <cell r="D2656" t="str">
            <v>un</v>
          </cell>
          <cell r="E2656">
            <v>88.17</v>
          </cell>
          <cell r="F2656">
            <v>7.3</v>
          </cell>
          <cell r="G2656">
            <v>95.47</v>
          </cell>
        </row>
        <row r="2657">
          <cell r="A2657" t="str">
            <v>41.08.270</v>
          </cell>
          <cell r="C2657" t="str">
            <v>Reator eletromagnético de alto fator de potência, para lâmpada vapor de sódio 400 W / 220 V</v>
          </cell>
          <cell r="D2657" t="str">
            <v>un</v>
          </cell>
          <cell r="E2657">
            <v>97.31</v>
          </cell>
          <cell r="F2657">
            <v>7.3</v>
          </cell>
          <cell r="G2657">
            <v>104.61</v>
          </cell>
        </row>
        <row r="2658">
          <cell r="A2658" t="str">
            <v>41.08.280</v>
          </cell>
          <cell r="C2658" t="str">
            <v>Reator eletromagnético de alto fator de potência, para lâmpada vapor de sódio 1000 W / 220 V</v>
          </cell>
          <cell r="D2658" t="str">
            <v>un</v>
          </cell>
          <cell r="E2658">
            <v>277.02</v>
          </cell>
          <cell r="F2658">
            <v>7.3</v>
          </cell>
          <cell r="G2658">
            <v>284.32</v>
          </cell>
        </row>
        <row r="2659">
          <cell r="A2659" t="str">
            <v>41.08.420</v>
          </cell>
          <cell r="C2659" t="str">
            <v>Reator eletromagnético de alto fator de potência, para lâmpada vapor metálico 70 W / 220 V</v>
          </cell>
          <cell r="D2659" t="str">
            <v>un</v>
          </cell>
          <cell r="E2659">
            <v>58.61</v>
          </cell>
          <cell r="F2659">
            <v>7.3</v>
          </cell>
          <cell r="G2659">
            <v>65.91</v>
          </cell>
        </row>
        <row r="2660">
          <cell r="A2660" t="str">
            <v>41.08.440</v>
          </cell>
          <cell r="C2660" t="str">
            <v>Reator eletromagnético de alto fator de potência, para lâmpada vapor metálico 150 W / 220 V</v>
          </cell>
          <cell r="D2660" t="str">
            <v>un</v>
          </cell>
          <cell r="E2660">
            <v>80.53</v>
          </cell>
          <cell r="F2660">
            <v>7.3</v>
          </cell>
          <cell r="G2660">
            <v>87.83</v>
          </cell>
        </row>
        <row r="2661">
          <cell r="A2661" t="str">
            <v>41.08.450</v>
          </cell>
          <cell r="C2661" t="str">
            <v>Reator eletromagnético de alto fator de potência, para lâmpada vapor metálico 250 W / 220 V</v>
          </cell>
          <cell r="D2661" t="str">
            <v>un</v>
          </cell>
          <cell r="E2661">
            <v>83.63</v>
          </cell>
          <cell r="F2661">
            <v>7.3</v>
          </cell>
          <cell r="G2661">
            <v>90.93</v>
          </cell>
        </row>
        <row r="2662">
          <cell r="A2662" t="str">
            <v>41.08.460</v>
          </cell>
          <cell r="C2662" t="str">
            <v>Reator eletromagnético de alto fator de potência, para lâmpada vapor metálico 400 W / 220 V</v>
          </cell>
          <cell r="D2662" t="str">
            <v>un</v>
          </cell>
          <cell r="E2662">
            <v>76.37</v>
          </cell>
          <cell r="F2662">
            <v>7.3</v>
          </cell>
          <cell r="G2662">
            <v>83.67</v>
          </cell>
        </row>
        <row r="2663">
          <cell r="A2663" t="str">
            <v>41.09</v>
          </cell>
          <cell r="B2663" t="str">
            <v>Reator e equipamentos para lâmpada fluorescente</v>
          </cell>
        </row>
        <row r="2664">
          <cell r="A2664" t="str">
            <v>41.09.710</v>
          </cell>
          <cell r="C2664" t="str">
            <v>Reator eletrônico de alto fator de potência com partida instantânea, para uma lâmpada fluorescente tubular, base bipino bilateral, 15 W - 127 V / 220 V</v>
          </cell>
          <cell r="D2664" t="str">
            <v>un</v>
          </cell>
          <cell r="E2664">
            <v>11.18</v>
          </cell>
          <cell r="F2664">
            <v>7.3</v>
          </cell>
          <cell r="G2664">
            <v>18.48</v>
          </cell>
        </row>
        <row r="2665">
          <cell r="A2665" t="str">
            <v>41.09.720</v>
          </cell>
          <cell r="C2665" t="str">
            <v>Reator eletrônico de alto fator de potência com partida instantânea, para duas lâmpadas fluorescentes tubulares, base bipino bilateral, 16 W - 127 V / 220 V</v>
          </cell>
          <cell r="D2665" t="str">
            <v>un</v>
          </cell>
          <cell r="E2665">
            <v>22.59</v>
          </cell>
          <cell r="F2665">
            <v>14.6</v>
          </cell>
          <cell r="G2665">
            <v>37.19</v>
          </cell>
        </row>
        <row r="2666">
          <cell r="A2666" t="str">
            <v>41.09.740</v>
          </cell>
          <cell r="C2666" t="str">
            <v>Reator eletrônico de alto fator de potência com partida instantânea, para duas lâmpadas fluorescentes tubulares, base bipino bilateral, 28 W - 127 V / 220 V</v>
          </cell>
          <cell r="D2666" t="str">
            <v>un</v>
          </cell>
          <cell r="E2666">
            <v>42.89</v>
          </cell>
          <cell r="F2666">
            <v>7.3</v>
          </cell>
          <cell r="G2666">
            <v>50.19</v>
          </cell>
        </row>
        <row r="2667">
          <cell r="A2667" t="str">
            <v>41.09.750</v>
          </cell>
          <cell r="C2667" t="str">
            <v>Reator eletrônico de alto fator de potência com partida instantânea, para duas lâmpadas fluorescentes tubulares, base bipino bilateral, 32 W - 127 V / 220 V</v>
          </cell>
          <cell r="D2667" t="str">
            <v>un</v>
          </cell>
          <cell r="E2667">
            <v>24.36</v>
          </cell>
          <cell r="F2667">
            <v>14.6</v>
          </cell>
          <cell r="G2667">
            <v>38.96</v>
          </cell>
        </row>
        <row r="2668">
          <cell r="A2668" t="str">
            <v>41.09.830</v>
          </cell>
          <cell r="C2668" t="str">
            <v>Reator eletrônico de alto fator de potência com partida instantânea, para duas lâmpadas fluorescentes tubulares "HO", base bipino bilateral, 110 W - 220 V</v>
          </cell>
          <cell r="D2668" t="str">
            <v>un</v>
          </cell>
          <cell r="E2668">
            <v>71.56</v>
          </cell>
          <cell r="F2668">
            <v>14.6</v>
          </cell>
          <cell r="G2668">
            <v>86.16</v>
          </cell>
        </row>
        <row r="2669">
          <cell r="A2669" t="str">
            <v>41.09.870</v>
          </cell>
          <cell r="C2669" t="str">
            <v>Reator eletrônico de alto fator de potência com partida instantânea, para uma lâmpada fluorescente compacta "2U", base G24q-3, 26 W - 220 V</v>
          </cell>
          <cell r="D2669" t="str">
            <v>un</v>
          </cell>
          <cell r="E2669">
            <v>18.920000000000002</v>
          </cell>
          <cell r="F2669">
            <v>7.3</v>
          </cell>
          <cell r="G2669">
            <v>26.22</v>
          </cell>
        </row>
        <row r="2670">
          <cell r="A2670" t="str">
            <v>41.09.890</v>
          </cell>
          <cell r="C2670" t="str">
            <v>Reator eletrônico de alto fator de potência com partida instantânea, para duas lâmpadas fluorescentes compactas "2U", base G24q-3, 26 W - 220 V</v>
          </cell>
          <cell r="D2670" t="str">
            <v>un</v>
          </cell>
          <cell r="E2670">
            <v>22.5</v>
          </cell>
          <cell r="F2670">
            <v>14.6</v>
          </cell>
          <cell r="G2670">
            <v>37.1</v>
          </cell>
        </row>
        <row r="2671">
          <cell r="A2671" t="str">
            <v>41.10</v>
          </cell>
          <cell r="B2671" t="str">
            <v>Postes e acessórios</v>
          </cell>
        </row>
        <row r="2672">
          <cell r="A2672" t="str">
            <v>41.10.060</v>
          </cell>
          <cell r="C2672" t="str">
            <v>Braço em tubo de ferro galvanizado de 1´ x 1,00 m para fixação de uma luminária</v>
          </cell>
          <cell r="D2672" t="str">
            <v>un</v>
          </cell>
          <cell r="E2672">
            <v>35.380000000000003</v>
          </cell>
          <cell r="F2672">
            <v>51.35</v>
          </cell>
          <cell r="G2672">
            <v>86.73</v>
          </cell>
        </row>
        <row r="2673">
          <cell r="A2673" t="str">
            <v>41.10.070</v>
          </cell>
          <cell r="C2673" t="str">
            <v>Cruzeta reforçada em ferro galvanizado para fixação de quatro luminárias</v>
          </cell>
          <cell r="D2673" t="str">
            <v>un</v>
          </cell>
          <cell r="E2673">
            <v>409.36</v>
          </cell>
          <cell r="F2673">
            <v>51.35</v>
          </cell>
          <cell r="G2673">
            <v>460.71</v>
          </cell>
        </row>
        <row r="2674">
          <cell r="A2674" t="str">
            <v>41.10.080</v>
          </cell>
          <cell r="C2674" t="str">
            <v>Cruzeta reforçada em ferro galvanizado para fixação de duas luminárias</v>
          </cell>
          <cell r="D2674" t="str">
            <v>un</v>
          </cell>
          <cell r="E2674">
            <v>240.85</v>
          </cell>
          <cell r="F2674">
            <v>51.35</v>
          </cell>
          <cell r="G2674">
            <v>292.2</v>
          </cell>
        </row>
        <row r="2675">
          <cell r="A2675" t="str">
            <v>41.10.260</v>
          </cell>
          <cell r="C2675" t="str">
            <v>Poste telecônico curvo em aço SAE 1010/1020 galvanizado a fogo, altura de 8,00 m</v>
          </cell>
          <cell r="D2675" t="str">
            <v>un</v>
          </cell>
          <cell r="E2675">
            <v>1124.3800000000001</v>
          </cell>
          <cell r="F2675">
            <v>222.95</v>
          </cell>
          <cell r="G2675">
            <v>1347.33</v>
          </cell>
        </row>
        <row r="2676">
          <cell r="A2676" t="str">
            <v>41.10.330</v>
          </cell>
          <cell r="C2676" t="str">
            <v>Poste telecônico reto em aço SAE 1010/1020 galvanizado a fogo, altura de 10,00 m</v>
          </cell>
          <cell r="D2676" t="str">
            <v>un</v>
          </cell>
          <cell r="E2676">
            <v>1411.47</v>
          </cell>
          <cell r="F2676">
            <v>82.49</v>
          </cell>
          <cell r="G2676">
            <v>1493.96</v>
          </cell>
        </row>
        <row r="2677">
          <cell r="A2677" t="str">
            <v>41.10.340</v>
          </cell>
          <cell r="C2677" t="str">
            <v>Poste telecônico reto em aço SAE 1010/1020 galvanizado a fogo, altura de 8,00 m</v>
          </cell>
          <cell r="D2677" t="str">
            <v>un</v>
          </cell>
          <cell r="E2677">
            <v>1123.79</v>
          </cell>
          <cell r="F2677">
            <v>82.49</v>
          </cell>
          <cell r="G2677">
            <v>1206.28</v>
          </cell>
        </row>
        <row r="2678">
          <cell r="A2678" t="str">
            <v>41.10.400</v>
          </cell>
          <cell r="C2678" t="str">
            <v>Poste telecônico em aço SAE 1010/1020 galvanizado a fogo, com espera para uma luminária, altura de 3,00 m</v>
          </cell>
          <cell r="D2678" t="str">
            <v>un</v>
          </cell>
          <cell r="E2678">
            <v>342.76</v>
          </cell>
          <cell r="F2678">
            <v>53.19</v>
          </cell>
          <cell r="G2678">
            <v>395.95</v>
          </cell>
        </row>
        <row r="2679">
          <cell r="A2679" t="str">
            <v>41.10.410</v>
          </cell>
          <cell r="C2679" t="str">
            <v>Poste telecônico em aço SAE 1010/1020 galvanizado a fogo, com espera para duas luminárias, altura de 3,00 m</v>
          </cell>
          <cell r="D2679" t="str">
            <v>un</v>
          </cell>
          <cell r="E2679">
            <v>418.48</v>
          </cell>
          <cell r="F2679">
            <v>53.19</v>
          </cell>
          <cell r="G2679">
            <v>471.67</v>
          </cell>
        </row>
        <row r="2680">
          <cell r="A2680" t="str">
            <v>41.10.430</v>
          </cell>
          <cell r="C2680" t="str">
            <v>Poste telecônico reto em aço SAE 1010/1020 galvanizado a fogo, altura de 6,00 m</v>
          </cell>
          <cell r="D2680" t="str">
            <v>un</v>
          </cell>
          <cell r="E2680">
            <v>838.08</v>
          </cell>
          <cell r="F2680">
            <v>82.49</v>
          </cell>
          <cell r="G2680">
            <v>920.57</v>
          </cell>
        </row>
        <row r="2681">
          <cell r="A2681" t="str">
            <v>41.10.490</v>
          </cell>
          <cell r="C2681" t="str">
            <v>Poste telecônico reto em aço SAE 1010/1020 galvanizado a fogo, com base, altura de 7,00 m</v>
          </cell>
          <cell r="D2681" t="str">
            <v>un</v>
          </cell>
          <cell r="E2681">
            <v>880.18</v>
          </cell>
          <cell r="F2681">
            <v>369.79</v>
          </cell>
          <cell r="G2681">
            <v>1249.97</v>
          </cell>
        </row>
        <row r="2682">
          <cell r="A2682" t="str">
            <v>41.10.500</v>
          </cell>
          <cell r="C2682" t="str">
            <v>Poste telecônico reto em aço SAE 1010/1020 galvanizado a fogo, altura de 4,00 m</v>
          </cell>
          <cell r="D2682" t="str">
            <v>un</v>
          </cell>
          <cell r="E2682">
            <v>693.26</v>
          </cell>
          <cell r="F2682">
            <v>82.49</v>
          </cell>
          <cell r="G2682">
            <v>775.75</v>
          </cell>
        </row>
        <row r="2683">
          <cell r="A2683" t="str">
            <v>41.11</v>
          </cell>
          <cell r="B2683" t="str">
            <v>Aparelho de iluminação pública e decorativa</v>
          </cell>
        </row>
        <row r="2684">
          <cell r="A2684" t="str">
            <v>41.11.060</v>
          </cell>
          <cell r="C2684" t="str">
            <v>Luminária fechada para iluminação pública tipo pétala pequena</v>
          </cell>
          <cell r="D2684" t="str">
            <v>un</v>
          </cell>
          <cell r="E2684">
            <v>441.34</v>
          </cell>
          <cell r="F2684">
            <v>25.68</v>
          </cell>
          <cell r="G2684">
            <v>467.02</v>
          </cell>
        </row>
        <row r="2685">
          <cell r="A2685" t="str">
            <v>41.11.090</v>
          </cell>
          <cell r="C2685" t="str">
            <v>Luminária com corpo em tubo de alumínio tipo balizador para uso externo</v>
          </cell>
          <cell r="D2685" t="str">
            <v>un</v>
          </cell>
          <cell r="E2685">
            <v>113.95</v>
          </cell>
          <cell r="F2685">
            <v>10.96</v>
          </cell>
          <cell r="G2685">
            <v>124.91</v>
          </cell>
        </row>
        <row r="2686">
          <cell r="A2686" t="str">
            <v>41.11.100</v>
          </cell>
          <cell r="C2686" t="str">
            <v>Luminária retangular fechada para iluminação externa em poste, tipo pétala grande</v>
          </cell>
          <cell r="D2686" t="str">
            <v>un</v>
          </cell>
          <cell r="E2686">
            <v>313.20999999999998</v>
          </cell>
          <cell r="F2686">
            <v>25.68</v>
          </cell>
          <cell r="G2686">
            <v>338.89</v>
          </cell>
        </row>
        <row r="2687">
          <cell r="A2687" t="str">
            <v>41.11.110</v>
          </cell>
          <cell r="C2687" t="str">
            <v>Luminária retangular fechada para iluminação externa em poste, tipo pétala pequena</v>
          </cell>
          <cell r="D2687" t="str">
            <v>un</v>
          </cell>
          <cell r="E2687">
            <v>268.04000000000002</v>
          </cell>
          <cell r="F2687">
            <v>25.68</v>
          </cell>
          <cell r="G2687">
            <v>293.72000000000003</v>
          </cell>
        </row>
        <row r="2688">
          <cell r="A2688" t="str">
            <v>41.11.160</v>
          </cell>
          <cell r="C2688" t="str">
            <v>Luminária pública fechada tipo pétala, com alojamento para reator, com abertura na parte superior</v>
          </cell>
          <cell r="D2688" t="str">
            <v>un</v>
          </cell>
          <cell r="E2688">
            <v>423.63</v>
          </cell>
          <cell r="F2688">
            <v>25.68</v>
          </cell>
          <cell r="G2688">
            <v>449.31</v>
          </cell>
        </row>
        <row r="2689">
          <cell r="A2689" t="str">
            <v>41.11.440</v>
          </cell>
          <cell r="C2689" t="str">
            <v>Suporte tubular de fixação em poste para 1 luminária tipo pétala</v>
          </cell>
          <cell r="D2689" t="str">
            <v>un</v>
          </cell>
          <cell r="E2689">
            <v>61.51</v>
          </cell>
          <cell r="F2689">
            <v>10.96</v>
          </cell>
          <cell r="G2689">
            <v>72.47</v>
          </cell>
        </row>
        <row r="2690">
          <cell r="A2690" t="str">
            <v>41.11.450</v>
          </cell>
          <cell r="C2690" t="str">
            <v>Suporte tubular de fixação em poste para 2 luminárias tipo pétala</v>
          </cell>
          <cell r="D2690" t="str">
            <v>un</v>
          </cell>
          <cell r="E2690">
            <v>73.58</v>
          </cell>
          <cell r="F2690">
            <v>10.96</v>
          </cell>
          <cell r="G2690">
            <v>84.54</v>
          </cell>
        </row>
        <row r="2691">
          <cell r="A2691" t="str">
            <v>41.11.470</v>
          </cell>
          <cell r="C2691" t="str">
            <v>Suporte tubular de fixação em poste para 4 luminárias tipo pétala</v>
          </cell>
          <cell r="D2691" t="str">
            <v>un</v>
          </cell>
          <cell r="E2691">
            <v>110.94</v>
          </cell>
          <cell r="F2691">
            <v>10.96</v>
          </cell>
          <cell r="G2691">
            <v>121.9</v>
          </cell>
        </row>
        <row r="2692">
          <cell r="A2692" t="str">
            <v>41.11.703</v>
          </cell>
          <cell r="C2692" t="str">
            <v>Luminária LED retangular para poste de 10.400 até 13.200 lm, eficiência mínima 107 lm/W</v>
          </cell>
          <cell r="D2692" t="str">
            <v>un</v>
          </cell>
          <cell r="E2692">
            <v>1083.82</v>
          </cell>
          <cell r="F2692">
            <v>25.68</v>
          </cell>
          <cell r="G2692">
            <v>1109.5</v>
          </cell>
        </row>
        <row r="2693">
          <cell r="A2693" t="str">
            <v>41.11.711</v>
          </cell>
          <cell r="C2693" t="str">
            <v>Luminária LED retangular para parede/piso de 11.838 até 12.150 lm, eficiência mínima 107 lm/W</v>
          </cell>
          <cell r="D2693" t="str">
            <v>un</v>
          </cell>
          <cell r="E2693">
            <v>826.51</v>
          </cell>
          <cell r="F2693">
            <v>25.68</v>
          </cell>
          <cell r="G2693">
            <v>852.19</v>
          </cell>
        </row>
        <row r="2694">
          <cell r="A2694" t="str">
            <v>41.11.721</v>
          </cell>
          <cell r="C2694" t="str">
            <v>Luminária LED retangular para poste de 6250 até 6674 lm, eficiência mínima 113 lm/W</v>
          </cell>
          <cell r="D2694" t="str">
            <v>un</v>
          </cell>
          <cell r="E2694">
            <v>781.9</v>
          </cell>
          <cell r="F2694">
            <v>25.68</v>
          </cell>
          <cell r="G2694">
            <v>807.58</v>
          </cell>
        </row>
        <row r="2695">
          <cell r="A2695" t="str">
            <v>41.12</v>
          </cell>
          <cell r="B2695" t="str">
            <v>Aparelho de iluminação de longo alcance e específica</v>
          </cell>
        </row>
        <row r="2696">
          <cell r="A2696" t="str">
            <v>41.12.050</v>
          </cell>
          <cell r="C2696" t="str">
            <v>Projetor retangular fechado, com alojamento para reator, para lâmpada vapor metálico ou vapor de sódio de 150 W a 400 W</v>
          </cell>
          <cell r="D2696" t="str">
            <v>un</v>
          </cell>
          <cell r="E2696">
            <v>654.73</v>
          </cell>
          <cell r="F2696">
            <v>18.260000000000002</v>
          </cell>
          <cell r="G2696">
            <v>672.99</v>
          </cell>
        </row>
        <row r="2697">
          <cell r="A2697" t="str">
            <v>41.12.060</v>
          </cell>
          <cell r="C2697" t="str">
            <v>Projetor retangular fechado, para lâmpada vapor de sódio de 1000 W ou vapor metálico de 2000 W</v>
          </cell>
          <cell r="D2697" t="str">
            <v>un</v>
          </cell>
          <cell r="E2697">
            <v>824.5</v>
          </cell>
          <cell r="F2697">
            <v>18.260000000000002</v>
          </cell>
          <cell r="G2697">
            <v>842.76</v>
          </cell>
        </row>
        <row r="2698">
          <cell r="A2698" t="str">
            <v>41.12.070</v>
          </cell>
          <cell r="C2698" t="str">
            <v>Projetor retangular fechado, para lâmpada vapor metálico de 70 W/150 W ou halógena de 300 W/500 W</v>
          </cell>
          <cell r="D2698" t="str">
            <v>un</v>
          </cell>
          <cell r="E2698">
            <v>385.8</v>
          </cell>
          <cell r="F2698">
            <v>18.260000000000002</v>
          </cell>
          <cell r="G2698">
            <v>404.06</v>
          </cell>
        </row>
        <row r="2699">
          <cell r="A2699" t="str">
            <v>41.12.080</v>
          </cell>
          <cell r="C2699" t="str">
            <v>Projetor retangular fechado, para lâmpada vapor metálico ou vapor de sódio de 250 W/400 W</v>
          </cell>
          <cell r="D2699" t="str">
            <v>un</v>
          </cell>
          <cell r="E2699">
            <v>312.83</v>
          </cell>
          <cell r="F2699">
            <v>18.260000000000002</v>
          </cell>
          <cell r="G2699">
            <v>331.09</v>
          </cell>
        </row>
        <row r="2700">
          <cell r="A2700" t="str">
            <v>41.12.090</v>
          </cell>
          <cell r="C2700" t="str">
            <v>Projetor cônico fechado, para lâmpadas vapor metálico, vapor de sódio de 250 W/400 W ou mista de 250 W/500 W</v>
          </cell>
          <cell r="D2700" t="str">
            <v>un</v>
          </cell>
          <cell r="E2700">
            <v>363.36</v>
          </cell>
          <cell r="F2700">
            <v>18.260000000000002</v>
          </cell>
          <cell r="G2700">
            <v>381.62</v>
          </cell>
        </row>
        <row r="2701">
          <cell r="A2701" t="str">
            <v>41.12.160</v>
          </cell>
          <cell r="C2701" t="str">
            <v>Projetor retangular fechado, para lâmpada halógena de 1000 W</v>
          </cell>
          <cell r="D2701" t="str">
            <v>un</v>
          </cell>
          <cell r="E2701">
            <v>305.66000000000003</v>
          </cell>
          <cell r="F2701">
            <v>18.260000000000002</v>
          </cell>
          <cell r="G2701">
            <v>323.92</v>
          </cell>
        </row>
        <row r="2702">
          <cell r="A2702" t="str">
            <v>41.12.190</v>
          </cell>
          <cell r="C2702" t="str">
            <v>Projetor de sobrepor com foco orientável, para lâmpada vapor metálico ou vapor de sódio de 250 W/400 W</v>
          </cell>
          <cell r="D2702" t="str">
            <v>un</v>
          </cell>
          <cell r="E2702">
            <v>300.06</v>
          </cell>
          <cell r="F2702">
            <v>18.260000000000002</v>
          </cell>
          <cell r="G2702">
            <v>318.32</v>
          </cell>
        </row>
        <row r="2703">
          <cell r="A2703" t="str">
            <v>41.13</v>
          </cell>
          <cell r="B2703" t="str">
            <v>Aparelho de iluminação a prova de tempo, gases e vapores</v>
          </cell>
        </row>
        <row r="2704">
          <cell r="A2704" t="str">
            <v>41.13.030</v>
          </cell>
          <cell r="C2704" t="str">
            <v>Luminária blindada retangular de embutir, para lâmpada de 160 W</v>
          </cell>
          <cell r="D2704" t="str">
            <v>un</v>
          </cell>
          <cell r="E2704">
            <v>163.54</v>
          </cell>
          <cell r="F2704">
            <v>14.6</v>
          </cell>
          <cell r="G2704">
            <v>178.14</v>
          </cell>
        </row>
        <row r="2705">
          <cell r="A2705" t="str">
            <v>41.13.040</v>
          </cell>
          <cell r="C2705" t="str">
            <v>Luminária blindada de sobrepor ou pendente em calha fechada, para 1 lâmpada fluorescente de 32 W/36 W/40 W</v>
          </cell>
          <cell r="D2705" t="str">
            <v>un</v>
          </cell>
          <cell r="E2705">
            <v>125.72</v>
          </cell>
          <cell r="F2705">
            <v>14.6</v>
          </cell>
          <cell r="G2705">
            <v>140.32</v>
          </cell>
        </row>
        <row r="2706">
          <cell r="A2706" t="str">
            <v>41.13.050</v>
          </cell>
          <cell r="C2706" t="str">
            <v>Luminária blindada de sobrepor ou pendente em calha fechada, para 2 lâmpadas fluorescentes de 32 W/36 W/40 W</v>
          </cell>
          <cell r="D2706" t="str">
            <v>un</v>
          </cell>
          <cell r="E2706">
            <v>132.06</v>
          </cell>
          <cell r="F2706">
            <v>14.6</v>
          </cell>
          <cell r="G2706">
            <v>146.66</v>
          </cell>
        </row>
        <row r="2707">
          <cell r="A2707" t="str">
            <v>41.13.100</v>
          </cell>
          <cell r="C2707" t="str">
            <v>Luminária blindada, arandela 45º e 90º, para lâmpada vapor metálico, vapor de sódio ou fluorescente compacta</v>
          </cell>
          <cell r="D2707" t="str">
            <v>un</v>
          </cell>
          <cell r="E2707">
            <v>146.38999999999999</v>
          </cell>
          <cell r="F2707">
            <v>14.6</v>
          </cell>
          <cell r="G2707">
            <v>160.99</v>
          </cell>
        </row>
        <row r="2708">
          <cell r="A2708" t="str">
            <v>41.13.200</v>
          </cell>
          <cell r="C2708" t="str">
            <v>Luminária blindada oval de sobrepor ou arandela, para lâmpada fluorescentes compacta</v>
          </cell>
          <cell r="D2708" t="str">
            <v>un</v>
          </cell>
          <cell r="E2708">
            <v>64.78</v>
          </cell>
          <cell r="F2708">
            <v>14.6</v>
          </cell>
          <cell r="G2708">
            <v>79.38</v>
          </cell>
        </row>
        <row r="2709">
          <cell r="A2709" t="str">
            <v>41.14</v>
          </cell>
          <cell r="B2709" t="str">
            <v>Aparelho de iluminação comercial e industrial</v>
          </cell>
        </row>
        <row r="2710">
          <cell r="A2710" t="str">
            <v>41.14.020</v>
          </cell>
          <cell r="C2710" t="str">
            <v>Luminária retangular de embutir tipo calha fechada, com difusor plano em acrílico, para 2 lâmpadas fluorescentes tubulares de 28 W/32 W/36 W/54 W</v>
          </cell>
          <cell r="D2710" t="str">
            <v>un</v>
          </cell>
          <cell r="E2710">
            <v>137.38999999999999</v>
          </cell>
          <cell r="F2710">
            <v>14.6</v>
          </cell>
          <cell r="G2710">
            <v>151.99</v>
          </cell>
        </row>
        <row r="2711">
          <cell r="A2711" t="str">
            <v>41.14.070</v>
          </cell>
          <cell r="C2711" t="str">
            <v>Luminária retangular de sobrepor tipo calha aberta, para 2 lâmpadas fluorescentes tubulares de 32 W</v>
          </cell>
          <cell r="D2711" t="str">
            <v>un</v>
          </cell>
          <cell r="E2711">
            <v>45.44</v>
          </cell>
          <cell r="F2711">
            <v>14.6</v>
          </cell>
          <cell r="G2711">
            <v>60.04</v>
          </cell>
        </row>
        <row r="2712">
          <cell r="A2712" t="str">
            <v>41.14.090</v>
          </cell>
          <cell r="C2712" t="str">
            <v>Luminária retangular de sobrepor tipo calha fechada, com difusor em acrílico translúcido, para 2 lâmpadas fluorescentes de 28 W/32 W/36 W/54 W</v>
          </cell>
          <cell r="D2712" t="str">
            <v>un</v>
          </cell>
          <cell r="E2712">
            <v>183.41</v>
          </cell>
          <cell r="F2712">
            <v>14.6</v>
          </cell>
          <cell r="G2712">
            <v>198.01</v>
          </cell>
        </row>
        <row r="2713">
          <cell r="A2713" t="str">
            <v>41.14.180</v>
          </cell>
          <cell r="C2713" t="str">
            <v>Luminária industrial de sobrepor ou pendente com refletor em acrílico, para 1 lâmpada multivapor metálico elipsoidal de 250 W/400 W</v>
          </cell>
          <cell r="D2713" t="str">
            <v>un</v>
          </cell>
          <cell r="E2713">
            <v>366.39</v>
          </cell>
          <cell r="F2713">
            <v>10.96</v>
          </cell>
          <cell r="G2713">
            <v>377.35</v>
          </cell>
        </row>
        <row r="2714">
          <cell r="A2714" t="str">
            <v>41.14.210</v>
          </cell>
          <cell r="C2714" t="str">
            <v>Luminária quadrada de embutir tipo calha aberta com aletas planas, para 2 lâmpadas fluorescentes compactas de 18 W/26 W</v>
          </cell>
          <cell r="D2714" t="str">
            <v>un</v>
          </cell>
          <cell r="E2714">
            <v>56.93</v>
          </cell>
          <cell r="F2714">
            <v>18.260000000000002</v>
          </cell>
          <cell r="G2714">
            <v>75.19</v>
          </cell>
        </row>
        <row r="2715">
          <cell r="A2715" t="str">
            <v>41.14.310</v>
          </cell>
          <cell r="C2715" t="str">
            <v>Luminária redonda de embutir com difusor recuado, para 1 ou 2 lâmpadas fluorescentes compactas de 15 W/18 W/20 W/23 W/26 W</v>
          </cell>
          <cell r="D2715" t="str">
            <v>un</v>
          </cell>
          <cell r="E2715">
            <v>80.8</v>
          </cell>
          <cell r="F2715">
            <v>14.6</v>
          </cell>
          <cell r="G2715">
            <v>95.4</v>
          </cell>
        </row>
        <row r="2716">
          <cell r="A2716" t="str">
            <v>41.14.390</v>
          </cell>
          <cell r="C2716" t="str">
            <v>Luminária retangular de sobrepor tipo calha aberta, com refletor em alumínio de alto brilho, para 2 lâmpadas fluorescentes tubulares 32 W/36 W</v>
          </cell>
          <cell r="D2716" t="str">
            <v>un</v>
          </cell>
          <cell r="E2716">
            <v>88.12</v>
          </cell>
          <cell r="F2716">
            <v>14.6</v>
          </cell>
          <cell r="G2716">
            <v>102.72</v>
          </cell>
        </row>
        <row r="2717">
          <cell r="A2717" t="str">
            <v>41.14.430</v>
          </cell>
          <cell r="C2717" t="str">
            <v>Luminária quadrada de embutir tipo calha aberta, com refletor e aleta parabólicas em alumínio de alto brilho, para 4 lâmpadas fluorescentes de 14 W/16 W/18 W</v>
          </cell>
          <cell r="D2717" t="str">
            <v>un</v>
          </cell>
          <cell r="E2717">
            <v>139.41999999999999</v>
          </cell>
          <cell r="F2717">
            <v>14.6</v>
          </cell>
          <cell r="G2717">
            <v>154.02000000000001</v>
          </cell>
        </row>
        <row r="2718">
          <cell r="A2718" t="str">
            <v>41.14.510</v>
          </cell>
          <cell r="C2718" t="str">
            <v>Luminária industrial pendente com refletor prismático sem alojamento para reator, para lâmpadas vapor de sódio/metálico ou mista de 150/250/400W</v>
          </cell>
          <cell r="D2718" t="str">
            <v>un</v>
          </cell>
          <cell r="E2718">
            <v>121.19</v>
          </cell>
          <cell r="F2718">
            <v>10.96</v>
          </cell>
          <cell r="G2718">
            <v>132.15</v>
          </cell>
        </row>
        <row r="2719">
          <cell r="A2719" t="str">
            <v>41.14.530</v>
          </cell>
          <cell r="C2719" t="str">
            <v>Luminária redonda de sobrepor com difusor em vidro temperado jateado para 1 ou 2 lâmpadas fluorescentes compactas de 18/26W</v>
          </cell>
          <cell r="D2719" t="str">
            <v>un</v>
          </cell>
          <cell r="E2719">
            <v>144.53</v>
          </cell>
          <cell r="F2719">
            <v>10.96</v>
          </cell>
          <cell r="G2719">
            <v>155.49</v>
          </cell>
        </row>
        <row r="2720">
          <cell r="A2720" t="str">
            <v>41.14.560</v>
          </cell>
          <cell r="C2720" t="str">
            <v>Luminária retangular de embutir tipo calha aberta com aletas parabólicas para 2 lâmpadas fluorescentes tubulares de 28/54W</v>
          </cell>
          <cell r="D2720" t="str">
            <v>un</v>
          </cell>
          <cell r="E2720">
            <v>102.39</v>
          </cell>
          <cell r="F2720">
            <v>14.6</v>
          </cell>
          <cell r="G2720">
            <v>116.99</v>
          </cell>
        </row>
        <row r="2721">
          <cell r="A2721" t="str">
            <v>41.14.590</v>
          </cell>
          <cell r="C2721" t="str">
            <v>Luminária industrial pendente tipo calha aberta instalação em perfilado para 1 ou 2 lâmpadas fluorescentes tubulares 14W</v>
          </cell>
          <cell r="D2721" t="str">
            <v>un</v>
          </cell>
          <cell r="E2721">
            <v>67.55</v>
          </cell>
          <cell r="F2721">
            <v>18.260000000000002</v>
          </cell>
          <cell r="G2721">
            <v>85.81</v>
          </cell>
        </row>
        <row r="2722">
          <cell r="A2722" t="str">
            <v>41.14.600</v>
          </cell>
          <cell r="C2722" t="str">
            <v>Luminária industrial pendente tipo calha aberta instalação em perfilado para 1 ou 2 lâmpadas fluorescentes tubulares 28/54W</v>
          </cell>
          <cell r="D2722" t="str">
            <v>un</v>
          </cell>
          <cell r="E2722">
            <v>88.84</v>
          </cell>
          <cell r="F2722">
            <v>18.260000000000002</v>
          </cell>
          <cell r="G2722">
            <v>107.1</v>
          </cell>
        </row>
        <row r="2723">
          <cell r="A2723" t="str">
            <v>41.14.620</v>
          </cell>
          <cell r="C2723" t="str">
            <v>Luminária retangular de sobrepor tipo calha aberta com refletor e aletas parabólicas para 2 lâmpadas fluorescentes tubulares 28/54W</v>
          </cell>
          <cell r="D2723" t="str">
            <v>un</v>
          </cell>
          <cell r="E2723">
            <v>110.86</v>
          </cell>
          <cell r="F2723">
            <v>18.260000000000002</v>
          </cell>
          <cell r="G2723">
            <v>129.12</v>
          </cell>
        </row>
        <row r="2724">
          <cell r="A2724" t="str">
            <v>41.14.640</v>
          </cell>
          <cell r="C2724" t="str">
            <v>Luminária retangular de embutir tipo calha aberta com refletor em alumínio de alto brilho para 2 lâmpadas fluorescentes tubulares de 28/54W</v>
          </cell>
          <cell r="D2724" t="str">
            <v>un</v>
          </cell>
          <cell r="E2724">
            <v>83.42</v>
          </cell>
          <cell r="F2724">
            <v>18.260000000000002</v>
          </cell>
          <cell r="G2724">
            <v>101.68</v>
          </cell>
        </row>
        <row r="2725">
          <cell r="A2725" t="str">
            <v>41.14.670</v>
          </cell>
          <cell r="C2725" t="str">
            <v>Luminária triangular de sobrepor tipo arandela para fluorescente compacta de 15/20/23W</v>
          </cell>
          <cell r="D2725" t="str">
            <v>un</v>
          </cell>
          <cell r="E2725">
            <v>79.87</v>
          </cell>
          <cell r="F2725">
            <v>18.260000000000002</v>
          </cell>
          <cell r="G2725">
            <v>98.13</v>
          </cell>
        </row>
        <row r="2726">
          <cell r="A2726" t="str">
            <v>41.14.700</v>
          </cell>
          <cell r="C2726" t="str">
            <v>Luminária retangular de sobrepor ou arandela tipo calha fechada com difusor em acrílico para 1 lâmpada fluorescente tubular de 28/54W</v>
          </cell>
          <cell r="D2726" t="str">
            <v>un</v>
          </cell>
          <cell r="E2726">
            <v>424.9</v>
          </cell>
          <cell r="F2726">
            <v>18.260000000000002</v>
          </cell>
          <cell r="G2726">
            <v>443.16</v>
          </cell>
        </row>
        <row r="2727">
          <cell r="A2727" t="str">
            <v>41.14.730</v>
          </cell>
          <cell r="C2727" t="str">
            <v>Luminária redonda de embutir com refletor em alumínio jateado e difusor em vidro para 2 lâmpadas fluorescentes compactas duplas de 18/26W</v>
          </cell>
          <cell r="D2727" t="str">
            <v>un</v>
          </cell>
          <cell r="E2727">
            <v>91.4</v>
          </cell>
          <cell r="F2727">
            <v>14.6</v>
          </cell>
          <cell r="G2727">
            <v>106</v>
          </cell>
        </row>
        <row r="2728">
          <cell r="A2728" t="str">
            <v>41.14.740</v>
          </cell>
          <cell r="C2728" t="str">
            <v>Luminária retangular de embutir assimétrica para 1 lâmpada fluorescente tubular de 14W</v>
          </cell>
          <cell r="D2728" t="str">
            <v>un</v>
          </cell>
          <cell r="E2728">
            <v>75.11</v>
          </cell>
          <cell r="F2728">
            <v>14.6</v>
          </cell>
          <cell r="G2728">
            <v>89.71</v>
          </cell>
        </row>
        <row r="2729">
          <cell r="A2729" t="str">
            <v>41.14.750</v>
          </cell>
          <cell r="C2729" t="str">
            <v>Luminária redonda de sobrepor ou pendente com refletor em alumínio anodizado facho concentrado para 1 lâmpada vapor metálico elipsoidal de 250 ou 400W</v>
          </cell>
          <cell r="D2729" t="str">
            <v>un</v>
          </cell>
          <cell r="E2729">
            <v>298.94</v>
          </cell>
          <cell r="F2729">
            <v>14.6</v>
          </cell>
          <cell r="G2729">
            <v>313.54000000000002</v>
          </cell>
        </row>
        <row r="2730">
          <cell r="A2730" t="str">
            <v>41.14.770</v>
          </cell>
          <cell r="C2730" t="str">
            <v>Luminária quadrada de embutir tipo calha fechada, com difusor plano em acrílico, para 4 lâmpadas fluorescentes tubulares de 14/16/18 W</v>
          </cell>
          <cell r="D2730" t="str">
            <v>un</v>
          </cell>
          <cell r="E2730">
            <v>155.4</v>
          </cell>
          <cell r="F2730">
            <v>14.6</v>
          </cell>
          <cell r="G2730">
            <v>170</v>
          </cell>
        </row>
        <row r="2731">
          <cell r="A2731" t="str">
            <v>41.14.780</v>
          </cell>
          <cell r="C2731" t="str">
            <v>Luminária retangular de sobrepor tipo calha fechada, com difusor plano em acrílico, para 4 lâmpadas fluorescentes tubulares de 14/16/18 W</v>
          </cell>
          <cell r="D2731" t="str">
            <v>un</v>
          </cell>
          <cell r="E2731">
            <v>183.44</v>
          </cell>
          <cell r="F2731">
            <v>14.6</v>
          </cell>
          <cell r="G2731">
            <v>198.04</v>
          </cell>
        </row>
        <row r="2732">
          <cell r="A2732" t="str">
            <v>41.14.790</v>
          </cell>
          <cell r="C2732" t="str">
            <v>Luminária retangular de embutir tipo calha aberta com refletor assimétrico em alumínio de alto brilho para 2 lâmpadas fluorescentes tubulares de 28/54W</v>
          </cell>
          <cell r="D2732" t="str">
            <v>un</v>
          </cell>
          <cell r="E2732">
            <v>158.44</v>
          </cell>
          <cell r="F2732">
            <v>14.6</v>
          </cell>
          <cell r="G2732">
            <v>173.04</v>
          </cell>
        </row>
        <row r="2733">
          <cell r="A2733" t="str">
            <v>41.15</v>
          </cell>
          <cell r="B2733" t="str">
            <v>Aparelho de iluminação interna decorativa</v>
          </cell>
        </row>
        <row r="2734">
          <cell r="A2734" t="str">
            <v>41.15.170</v>
          </cell>
          <cell r="C2734" t="str">
            <v>Luminária redonda de embutir, com foco orientável e acessório antiofuscante, para 1 lâmpada dicroica de 50 W</v>
          </cell>
          <cell r="D2734" t="str">
            <v>un</v>
          </cell>
          <cell r="E2734">
            <v>31.9</v>
          </cell>
          <cell r="F2734">
            <v>10.96</v>
          </cell>
          <cell r="G2734">
            <v>42.86</v>
          </cell>
        </row>
        <row r="2735">
          <cell r="A2735" t="str">
            <v>41.15.240</v>
          </cell>
          <cell r="C2735" t="str">
            <v>Luminária tipo "Spot" para trilho, foco orientável, corpo em alumínio pintado, refletor em alumínio anodizado, para uma lâmpada halógena PAR30 de 75 W</v>
          </cell>
          <cell r="D2735" t="str">
            <v>un</v>
          </cell>
          <cell r="E2735">
            <v>107.99</v>
          </cell>
          <cell r="F2735">
            <v>10.96</v>
          </cell>
          <cell r="G2735">
            <v>118.95</v>
          </cell>
        </row>
        <row r="2736">
          <cell r="A2736" t="str">
            <v>41.20</v>
          </cell>
          <cell r="B2736" t="str">
            <v>Reparos, conservações e complementos - GRUPO 41</v>
          </cell>
        </row>
        <row r="2737">
          <cell r="A2737" t="str">
            <v>41.20.020</v>
          </cell>
          <cell r="C2737" t="str">
            <v>Recolocação de aparelhos de iluminação ou projetores fixos em teto, piso ou parede</v>
          </cell>
          <cell r="D2737" t="str">
            <v>un</v>
          </cell>
          <cell r="E2737">
            <v>0.28000000000000003</v>
          </cell>
          <cell r="F2737">
            <v>14.6</v>
          </cell>
          <cell r="G2737">
            <v>14.88</v>
          </cell>
        </row>
        <row r="2738">
          <cell r="A2738" t="str">
            <v>41.20.080</v>
          </cell>
          <cell r="C2738" t="str">
            <v>Plafon plástico e/ou PVC para acabamento de ponto de luz, com soquete E-27 para lâmpada fluorescente compacta</v>
          </cell>
          <cell r="D2738" t="str">
            <v>un</v>
          </cell>
          <cell r="E2738">
            <v>4.6900000000000004</v>
          </cell>
          <cell r="F2738">
            <v>2.97</v>
          </cell>
          <cell r="G2738">
            <v>7.66</v>
          </cell>
        </row>
        <row r="2739">
          <cell r="A2739" t="str">
            <v>41.30</v>
          </cell>
          <cell r="B2739" t="str">
            <v>Luminária e acessórios especiais</v>
          </cell>
        </row>
        <row r="2740">
          <cell r="A2740" t="str">
            <v>41.30.250</v>
          </cell>
          <cell r="C2740" t="str">
            <v>Luminária tipo arandela para lâmpada vapor metálico de 250 W ou 400 W</v>
          </cell>
          <cell r="D2740" t="str">
            <v>un</v>
          </cell>
          <cell r="E2740">
            <v>275.92</v>
          </cell>
          <cell r="F2740">
            <v>18.93</v>
          </cell>
          <cell r="G2740">
            <v>294.85000000000002</v>
          </cell>
        </row>
        <row r="2741">
          <cell r="A2741" t="str">
            <v>41.31</v>
          </cell>
          <cell r="B2741" t="str">
            <v>Iluminação Led</v>
          </cell>
        </row>
        <row r="2742">
          <cell r="A2742" t="str">
            <v>41.31.010</v>
          </cell>
          <cell r="C2742" t="str">
            <v>Luminária LED retangular de embutir com difusor translúcido, 4000 K, fluxo luminoso de 3520 a 3700 lm, potência de 31 a 37 W</v>
          </cell>
          <cell r="D2742" t="str">
            <v>un</v>
          </cell>
          <cell r="E2742">
            <v>269.87</v>
          </cell>
          <cell r="F2742">
            <v>14.6</v>
          </cell>
          <cell r="G2742">
            <v>284.47000000000003</v>
          </cell>
        </row>
        <row r="2743">
          <cell r="A2743" t="str">
            <v>41.31.012</v>
          </cell>
          <cell r="C2743" t="str">
            <v>Luminária LED retangular de embutir com refletor e aletas parabólicas, 4000 K, fluxo luminoso de 3351 a 3850 lm, potência de 31 a 37 W</v>
          </cell>
          <cell r="D2743" t="str">
            <v>un</v>
          </cell>
          <cell r="E2743">
            <v>316.69</v>
          </cell>
          <cell r="F2743">
            <v>10.96</v>
          </cell>
          <cell r="G2743">
            <v>327.64999999999998</v>
          </cell>
        </row>
        <row r="2744">
          <cell r="A2744" t="str">
            <v>41.31.040</v>
          </cell>
          <cell r="C2744" t="str">
            <v>Luminária LED retangular de sobrepor com difusor translúcido, 4000 K, fluxo luminoso de 3350 3700 lm, potência de 31 a 37 W</v>
          </cell>
          <cell r="D2744" t="str">
            <v>un</v>
          </cell>
          <cell r="E2744">
            <v>318.61</v>
          </cell>
          <cell r="F2744">
            <v>14.6</v>
          </cell>
          <cell r="G2744">
            <v>333.21</v>
          </cell>
        </row>
        <row r="2745">
          <cell r="A2745" t="str">
            <v>41.31.044</v>
          </cell>
          <cell r="C2745" t="str">
            <v>Luminária LED retangular de sobrepor ou pendente com difusor translúcido ou transparente, 4000 K, fluxo luminoso de 2924 a 3400 lm, potência de 31 a 37 W</v>
          </cell>
          <cell r="D2745" t="str">
            <v>un</v>
          </cell>
          <cell r="E2745">
            <v>363.02</v>
          </cell>
          <cell r="F2745">
            <v>14.6</v>
          </cell>
          <cell r="G2745">
            <v>377.62</v>
          </cell>
        </row>
        <row r="2746">
          <cell r="A2746" t="str">
            <v>41.31.048</v>
          </cell>
          <cell r="C2746" t="str">
            <v>Luminária LED retangular de sobrepor ou pendente com difusor translúcido ou transparente, 4000 K, fluxo luminoso de 4252 a 4350 lm, potência de 33 a 37 W</v>
          </cell>
          <cell r="D2746" t="str">
            <v>un</v>
          </cell>
          <cell r="E2746">
            <v>349.36</v>
          </cell>
          <cell r="F2746">
            <v>14.6</v>
          </cell>
          <cell r="G2746">
            <v>363.96</v>
          </cell>
        </row>
        <row r="2747">
          <cell r="A2747" t="str">
            <v>41.31.050</v>
          </cell>
          <cell r="C2747" t="str">
            <v>Luminária LED retangular de sobrepor ou pendente com difusor translúcido ou transparente, 4000 K, fluxo luminoso de 8700 a 9782 lm, potência de 73 a 78 W</v>
          </cell>
          <cell r="D2747" t="str">
            <v>un</v>
          </cell>
          <cell r="E2747">
            <v>662.84</v>
          </cell>
          <cell r="F2747">
            <v>14.6</v>
          </cell>
          <cell r="G2747">
            <v>677.44</v>
          </cell>
        </row>
        <row r="2748">
          <cell r="A2748" t="str">
            <v>41.31.060</v>
          </cell>
          <cell r="C2748" t="str">
            <v>Luminária LED quadrada de embutir com difusor em translúcido, 4000 K, fluxo luminoso de 3780 a 4140 lm, potência de 31 a 37 W</v>
          </cell>
          <cell r="D2748" t="str">
            <v>un</v>
          </cell>
          <cell r="E2748">
            <v>377.47</v>
          </cell>
          <cell r="F2748">
            <v>14.6</v>
          </cell>
          <cell r="G2748">
            <v>392.07</v>
          </cell>
        </row>
        <row r="2749">
          <cell r="A2749" t="str">
            <v>41.31.064</v>
          </cell>
          <cell r="C2749" t="str">
            <v>Luminária LED quadrada de sobrepor com refletor e aletas em alumínio de alto brilho, 4000 K, fluxo luminoso de 3211 a 3930 lm, potência de 31 a 37 W</v>
          </cell>
          <cell r="D2749" t="str">
            <v>un</v>
          </cell>
          <cell r="E2749">
            <v>375.88</v>
          </cell>
          <cell r="F2749">
            <v>14.6</v>
          </cell>
          <cell r="G2749">
            <v>390.48</v>
          </cell>
        </row>
        <row r="2750">
          <cell r="A2750" t="str">
            <v>41.31.070</v>
          </cell>
          <cell r="C2750" t="str">
            <v>Luminária LED quadrada de sobrepor com difusor prismático translúcido, 4000 K, fluxo luminoso de 1363 a 1800 lm, potência de 15 a 19 W</v>
          </cell>
          <cell r="D2750" t="str">
            <v>un</v>
          </cell>
          <cell r="E2750">
            <v>298.29000000000002</v>
          </cell>
          <cell r="F2750">
            <v>10.96</v>
          </cell>
          <cell r="G2750">
            <v>309.25</v>
          </cell>
        </row>
        <row r="2751">
          <cell r="A2751" t="str">
            <v>41.31.072</v>
          </cell>
          <cell r="C2751" t="str">
            <v>Luminária LED quadrada de sobrepor com difusor translúcido, 4000 K, fluxo luminoso de 4140 a 4456 lm, potência de 37 a 39 W</v>
          </cell>
          <cell r="D2751" t="str">
            <v>un</v>
          </cell>
          <cell r="E2751">
            <v>352.45</v>
          </cell>
          <cell r="F2751">
            <v>14.6</v>
          </cell>
          <cell r="G2751">
            <v>367.05</v>
          </cell>
        </row>
        <row r="2752">
          <cell r="A2752" t="str">
            <v>41.31.080</v>
          </cell>
          <cell r="C2752" t="str">
            <v>Luminária LED redonda de embutir com difusor translúcido, 4000 K, fluxo luminoso de 800 a 1000 lm, potência de 9 a 10 W</v>
          </cell>
          <cell r="D2752" t="str">
            <v>un</v>
          </cell>
          <cell r="E2752">
            <v>162.61000000000001</v>
          </cell>
          <cell r="F2752">
            <v>14.6</v>
          </cell>
          <cell r="G2752">
            <v>177.21</v>
          </cell>
        </row>
        <row r="2753">
          <cell r="A2753" t="str">
            <v>41.31.082</v>
          </cell>
          <cell r="C2753" t="str">
            <v>Luminária LED redonda de embutir com difusor translucido, 4000 K, fluxo luminoso de 1900 a 2000 lm, potência de 18 a 24 W</v>
          </cell>
          <cell r="D2753" t="str">
            <v>un</v>
          </cell>
          <cell r="E2753">
            <v>193.98</v>
          </cell>
          <cell r="F2753">
            <v>14.6</v>
          </cell>
          <cell r="G2753">
            <v>208.58</v>
          </cell>
        </row>
        <row r="2754">
          <cell r="A2754" t="str">
            <v>41.31.083</v>
          </cell>
          <cell r="C2754" t="str">
            <v>Luminária LED redonda de embutir com difusor recuado translúcido, 4000 K, fluxo luminoso de 3052 a 3200 lm, potência de 27 a 30 W</v>
          </cell>
          <cell r="D2754" t="str">
            <v>un</v>
          </cell>
          <cell r="E2754">
            <v>250.87</v>
          </cell>
          <cell r="F2754">
            <v>10.96</v>
          </cell>
          <cell r="G2754">
            <v>261.83</v>
          </cell>
        </row>
        <row r="2755">
          <cell r="A2755" t="str">
            <v>41.31.085</v>
          </cell>
          <cell r="C2755" t="str">
            <v>Luminária LED redonda de sobrepor com difusor recuado translucido, 4000 K, fluxo luminoso de 800 a 1060 lm, potência de 9 a 10 W</v>
          </cell>
          <cell r="D2755" t="str">
            <v>un</v>
          </cell>
          <cell r="E2755">
            <v>174.47</v>
          </cell>
          <cell r="F2755">
            <v>10.96</v>
          </cell>
          <cell r="G2755">
            <v>185.43</v>
          </cell>
        </row>
        <row r="2756">
          <cell r="A2756" t="str">
            <v>41.31.087</v>
          </cell>
          <cell r="C2756" t="str">
            <v>Luminária LED redonda de sobrepor com difusor recuado translucido, 4000 K, fluxo luminoso de 1900 a 2000 lm, potência de 17 a 19 W</v>
          </cell>
          <cell r="D2756" t="str">
            <v>un</v>
          </cell>
          <cell r="E2756">
            <v>372.51</v>
          </cell>
          <cell r="F2756">
            <v>10.96</v>
          </cell>
          <cell r="G2756">
            <v>383.47</v>
          </cell>
        </row>
        <row r="2757">
          <cell r="A2757" t="str">
            <v>42</v>
          </cell>
          <cell r="B2757" t="str">
            <v>PARA-RAIOS PARA EDIFICAÇÃO</v>
          </cell>
        </row>
        <row r="2758">
          <cell r="A2758" t="str">
            <v>42.01</v>
          </cell>
          <cell r="B2758" t="str">
            <v>Complementos para para-raios</v>
          </cell>
        </row>
        <row r="2759">
          <cell r="A2759" t="str">
            <v>42.01.020</v>
          </cell>
          <cell r="C2759" t="str">
            <v>Captor tipo Franklin, h= 300 mm, 4 pontos, 1 descida, acabamento cromado</v>
          </cell>
          <cell r="D2759" t="str">
            <v>un</v>
          </cell>
          <cell r="E2759">
            <v>47.74</v>
          </cell>
          <cell r="F2759">
            <v>9.14</v>
          </cell>
          <cell r="G2759">
            <v>56.88</v>
          </cell>
        </row>
        <row r="2760">
          <cell r="A2760" t="str">
            <v>42.01.040</v>
          </cell>
          <cell r="C2760" t="str">
            <v>Captor tipo Franklin, h= 300 mm, 4 pontos, 2 descidas, acabamento cromado</v>
          </cell>
          <cell r="D2760" t="str">
            <v>un</v>
          </cell>
          <cell r="E2760">
            <v>65.23</v>
          </cell>
          <cell r="F2760">
            <v>9.14</v>
          </cell>
          <cell r="G2760">
            <v>74.37</v>
          </cell>
        </row>
        <row r="2761">
          <cell r="A2761" t="str">
            <v>42.01.060</v>
          </cell>
          <cell r="C2761" t="str">
            <v>Luva de redução galvanizada de 2´ x 3/4´</v>
          </cell>
          <cell r="D2761" t="str">
            <v>un</v>
          </cell>
          <cell r="E2761">
            <v>36.869999999999997</v>
          </cell>
          <cell r="F2761">
            <v>9.14</v>
          </cell>
          <cell r="G2761">
            <v>46.01</v>
          </cell>
        </row>
        <row r="2762">
          <cell r="A2762" t="str">
            <v>42.01.080</v>
          </cell>
          <cell r="C2762" t="str">
            <v>Niple duplo galvanizado de 2´</v>
          </cell>
          <cell r="D2762" t="str">
            <v>un</v>
          </cell>
          <cell r="E2762">
            <v>26.66</v>
          </cell>
          <cell r="F2762">
            <v>9.14</v>
          </cell>
          <cell r="G2762">
            <v>35.799999999999997</v>
          </cell>
        </row>
        <row r="2763">
          <cell r="A2763" t="str">
            <v>42.01.086</v>
          </cell>
          <cell r="C2763" t="str">
            <v>Captor tipo terminal aéreo, h= 300 mm em alumínio</v>
          </cell>
          <cell r="D2763" t="str">
            <v>un</v>
          </cell>
          <cell r="E2763">
            <v>4.08</v>
          </cell>
          <cell r="F2763">
            <v>9.14</v>
          </cell>
          <cell r="G2763">
            <v>13.22</v>
          </cell>
        </row>
        <row r="2764">
          <cell r="A2764" t="str">
            <v>42.01.090</v>
          </cell>
          <cell r="C2764" t="str">
            <v>Captor tipo terminal aéreo, h= 300 mm, diâmetro de 1/4´ em cobre</v>
          </cell>
          <cell r="D2764" t="str">
            <v>un</v>
          </cell>
          <cell r="E2764">
            <v>6.24</v>
          </cell>
          <cell r="F2764">
            <v>9.14</v>
          </cell>
          <cell r="G2764">
            <v>15.38</v>
          </cell>
        </row>
        <row r="2765">
          <cell r="A2765" t="str">
            <v>42.01.096</v>
          </cell>
          <cell r="C2765" t="str">
            <v>Captor tipo terminal aéreo, h= 250 mm, diâmetro de 3/8´ galvanizado a fogo</v>
          </cell>
          <cell r="D2765" t="str">
            <v>un</v>
          </cell>
          <cell r="E2765">
            <v>5.73</v>
          </cell>
          <cell r="F2765">
            <v>9.14</v>
          </cell>
          <cell r="G2765">
            <v>14.87</v>
          </cell>
        </row>
        <row r="2766">
          <cell r="A2766" t="str">
            <v>42.01.098</v>
          </cell>
          <cell r="C2766" t="str">
            <v>Captor tipo terminal aéreo, h= 600 mm, diâmetro de 3/8´ galvanizado a fogo</v>
          </cell>
          <cell r="D2766" t="str">
            <v>un</v>
          </cell>
          <cell r="E2766">
            <v>8.1300000000000008</v>
          </cell>
          <cell r="F2766">
            <v>9.14</v>
          </cell>
          <cell r="G2766">
            <v>17.27</v>
          </cell>
        </row>
        <row r="2767">
          <cell r="A2767" t="str">
            <v>42.02</v>
          </cell>
          <cell r="B2767" t="str">
            <v>Isolador galvanizado uso geral</v>
          </cell>
        </row>
        <row r="2768">
          <cell r="A2768" t="str">
            <v>42.02.010</v>
          </cell>
          <cell r="C2768" t="str">
            <v>Isolador galvanizado uso geral, simples com rosca mecânica</v>
          </cell>
          <cell r="D2768" t="str">
            <v>un</v>
          </cell>
          <cell r="E2768">
            <v>3.36</v>
          </cell>
          <cell r="F2768">
            <v>9.14</v>
          </cell>
          <cell r="G2768">
            <v>12.5</v>
          </cell>
        </row>
        <row r="2769">
          <cell r="A2769" t="str">
            <v>42.02.020</v>
          </cell>
          <cell r="C2769" t="str">
            <v>Isolador galvanizado uso geral, reforçado para fixação a 90°</v>
          </cell>
          <cell r="D2769" t="str">
            <v>un</v>
          </cell>
          <cell r="E2769">
            <v>9.39</v>
          </cell>
          <cell r="F2769">
            <v>9.14</v>
          </cell>
          <cell r="G2769">
            <v>18.53</v>
          </cell>
        </row>
        <row r="2770">
          <cell r="A2770" t="str">
            <v>42.02.040</v>
          </cell>
          <cell r="C2770" t="str">
            <v>Isolador galvanizado uso geral, simples com chapa de encosto</v>
          </cell>
          <cell r="D2770" t="str">
            <v>un</v>
          </cell>
          <cell r="E2770">
            <v>3.3</v>
          </cell>
          <cell r="F2770">
            <v>9.14</v>
          </cell>
          <cell r="G2770">
            <v>12.44</v>
          </cell>
        </row>
        <row r="2771">
          <cell r="A2771" t="str">
            <v>42.02.060</v>
          </cell>
          <cell r="C2771" t="str">
            <v>Isolador galvanizado uso geral, reforçado com chapa de encosto</v>
          </cell>
          <cell r="D2771" t="str">
            <v>un</v>
          </cell>
          <cell r="E2771">
            <v>4.68</v>
          </cell>
          <cell r="F2771">
            <v>9.14</v>
          </cell>
          <cell r="G2771">
            <v>13.82</v>
          </cell>
        </row>
        <row r="2772">
          <cell r="A2772" t="str">
            <v>42.02.080</v>
          </cell>
          <cell r="C2772" t="str">
            <v>Isolador galvanizado uso geral, simples com calha para telha ondulada</v>
          </cell>
          <cell r="D2772" t="str">
            <v>un</v>
          </cell>
          <cell r="E2772">
            <v>8.75</v>
          </cell>
          <cell r="F2772">
            <v>9.14</v>
          </cell>
          <cell r="G2772">
            <v>17.89</v>
          </cell>
        </row>
        <row r="2773">
          <cell r="A2773" t="str">
            <v>42.02.100</v>
          </cell>
          <cell r="C2773" t="str">
            <v>Isolador galvanizado uso geral, reforçado com calha para telha ondulada</v>
          </cell>
          <cell r="D2773" t="str">
            <v>un</v>
          </cell>
          <cell r="E2773">
            <v>10.91</v>
          </cell>
          <cell r="F2773">
            <v>9.14</v>
          </cell>
          <cell r="G2773">
            <v>20.05</v>
          </cell>
        </row>
        <row r="2774">
          <cell r="A2774" t="str">
            <v>42.03</v>
          </cell>
          <cell r="B2774" t="str">
            <v>Isolador galvanizado para mastro</v>
          </cell>
        </row>
        <row r="2775">
          <cell r="A2775" t="str">
            <v>42.03.020</v>
          </cell>
          <cell r="C2775" t="str">
            <v>Isolador galvanizado para mastro de diâmetro 2´, simples com 1 descida</v>
          </cell>
          <cell r="D2775" t="str">
            <v>un</v>
          </cell>
          <cell r="E2775">
            <v>6.81</v>
          </cell>
          <cell r="F2775">
            <v>9.14</v>
          </cell>
          <cell r="G2775">
            <v>15.95</v>
          </cell>
        </row>
        <row r="2776">
          <cell r="A2776" t="str">
            <v>42.03.040</v>
          </cell>
          <cell r="C2776" t="str">
            <v>Isolador galvanizado para mastro de diâmetro 2´, simples com 2 descidas</v>
          </cell>
          <cell r="D2776" t="str">
            <v>un</v>
          </cell>
          <cell r="E2776">
            <v>9.61</v>
          </cell>
          <cell r="F2776">
            <v>9.14</v>
          </cell>
          <cell r="G2776">
            <v>18.75</v>
          </cell>
        </row>
        <row r="2777">
          <cell r="A2777" t="str">
            <v>42.03.060</v>
          </cell>
          <cell r="C2777" t="str">
            <v>Isolador galvanizado para mastro de diâmetro 2´, reforçado com 1 descida</v>
          </cell>
          <cell r="D2777" t="str">
            <v>un</v>
          </cell>
          <cell r="E2777">
            <v>8.33</v>
          </cell>
          <cell r="F2777">
            <v>9.14</v>
          </cell>
          <cell r="G2777">
            <v>17.47</v>
          </cell>
        </row>
        <row r="2778">
          <cell r="A2778" t="str">
            <v>42.03.080</v>
          </cell>
          <cell r="C2778" t="str">
            <v>Isolador galvanizado para mastro de diâmetro 2´, reforçado com 2 descidas</v>
          </cell>
          <cell r="D2778" t="str">
            <v>un</v>
          </cell>
          <cell r="E2778">
            <v>11.41</v>
          </cell>
          <cell r="F2778">
            <v>9.14</v>
          </cell>
          <cell r="G2778">
            <v>20.55</v>
          </cell>
        </row>
        <row r="2779">
          <cell r="A2779" t="str">
            <v>42.04</v>
          </cell>
          <cell r="B2779" t="str">
            <v>Componentes de sustentação para mastro galvanizado</v>
          </cell>
        </row>
        <row r="2780">
          <cell r="A2780" t="str">
            <v>42.04.020</v>
          </cell>
          <cell r="C2780" t="str">
            <v>Braçadeira de contraventagem para mastro de diâmetro 2´</v>
          </cell>
          <cell r="D2780" t="str">
            <v>un</v>
          </cell>
          <cell r="E2780">
            <v>7.83</v>
          </cell>
          <cell r="F2780">
            <v>9.14</v>
          </cell>
          <cell r="G2780">
            <v>16.97</v>
          </cell>
        </row>
        <row r="2781">
          <cell r="A2781" t="str">
            <v>42.04.040</v>
          </cell>
          <cell r="C2781" t="str">
            <v>Apoio para mastro de diâmetro 2´</v>
          </cell>
          <cell r="D2781" t="str">
            <v>un</v>
          </cell>
          <cell r="E2781">
            <v>6.13</v>
          </cell>
          <cell r="F2781">
            <v>9.14</v>
          </cell>
          <cell r="G2781">
            <v>15.27</v>
          </cell>
        </row>
        <row r="2782">
          <cell r="A2782" t="str">
            <v>42.04.060</v>
          </cell>
          <cell r="C2782" t="str">
            <v>Base para mastro de diâmetro 2´</v>
          </cell>
          <cell r="D2782" t="str">
            <v>un</v>
          </cell>
          <cell r="E2782">
            <v>41.62</v>
          </cell>
          <cell r="F2782">
            <v>9.14</v>
          </cell>
          <cell r="G2782">
            <v>50.76</v>
          </cell>
        </row>
        <row r="2783">
          <cell r="A2783" t="str">
            <v>42.04.080</v>
          </cell>
          <cell r="C2783" t="str">
            <v>Contraventagem com cabo para mastro de diâmetro 2´</v>
          </cell>
          <cell r="D2783" t="str">
            <v>un</v>
          </cell>
          <cell r="E2783">
            <v>98.38</v>
          </cell>
          <cell r="F2783">
            <v>10.96</v>
          </cell>
          <cell r="G2783">
            <v>109.34</v>
          </cell>
        </row>
        <row r="2784">
          <cell r="A2784" t="str">
            <v>42.04.120</v>
          </cell>
          <cell r="C2784" t="str">
            <v>Mastro simples galvanizado de diâmetro 2´</v>
          </cell>
          <cell r="D2784" t="str">
            <v>m</v>
          </cell>
          <cell r="E2784">
            <v>47.01</v>
          </cell>
          <cell r="F2784">
            <v>10.96</v>
          </cell>
          <cell r="G2784">
            <v>57.97</v>
          </cell>
        </row>
        <row r="2785">
          <cell r="A2785" t="str">
            <v>42.04.140</v>
          </cell>
          <cell r="C2785" t="str">
            <v>Suporte porta bandeira simples para mastro de diâmetro 2´</v>
          </cell>
          <cell r="D2785" t="str">
            <v>un</v>
          </cell>
          <cell r="E2785">
            <v>13.01</v>
          </cell>
          <cell r="F2785">
            <v>9.14</v>
          </cell>
          <cell r="G2785">
            <v>22.15</v>
          </cell>
        </row>
        <row r="2786">
          <cell r="A2786" t="str">
            <v>42.04.160</v>
          </cell>
          <cell r="C2786" t="str">
            <v>Suporte porta bandeira reforçado para mastro de diâmetro 2´</v>
          </cell>
          <cell r="D2786" t="str">
            <v>un</v>
          </cell>
          <cell r="E2786">
            <v>19.079999999999998</v>
          </cell>
          <cell r="F2786">
            <v>9.14</v>
          </cell>
          <cell r="G2786">
            <v>28.22</v>
          </cell>
        </row>
        <row r="2787">
          <cell r="A2787" t="str">
            <v>42.05</v>
          </cell>
          <cell r="B2787" t="str">
            <v>Componentes para cabo de descida</v>
          </cell>
        </row>
        <row r="2788">
          <cell r="A2788" t="str">
            <v>42.05.010</v>
          </cell>
          <cell r="C2788" t="str">
            <v>Sinalizador de obstáculo simples, sem célula fotoelétrica</v>
          </cell>
          <cell r="D2788" t="str">
            <v>un</v>
          </cell>
          <cell r="E2788">
            <v>25.1</v>
          </cell>
          <cell r="F2788">
            <v>9.14</v>
          </cell>
          <cell r="G2788">
            <v>34.24</v>
          </cell>
        </row>
        <row r="2789">
          <cell r="A2789" t="str">
            <v>42.05.020</v>
          </cell>
          <cell r="C2789" t="str">
            <v>Braçadeira para fixação do aparelho sinalizador para mastro de diâmetro 2´</v>
          </cell>
          <cell r="D2789" t="str">
            <v>un</v>
          </cell>
          <cell r="E2789">
            <v>9.58</v>
          </cell>
          <cell r="F2789">
            <v>9.14</v>
          </cell>
          <cell r="G2789">
            <v>18.72</v>
          </cell>
        </row>
        <row r="2790">
          <cell r="A2790" t="str">
            <v>42.05.030</v>
          </cell>
          <cell r="C2790" t="str">
            <v>Sinalizador de obstáculo duplo, sem célula fotoelétrica</v>
          </cell>
          <cell r="D2790" t="str">
            <v>un</v>
          </cell>
          <cell r="E2790">
            <v>53.97</v>
          </cell>
          <cell r="F2790">
            <v>9.14</v>
          </cell>
          <cell r="G2790">
            <v>63.11</v>
          </cell>
        </row>
        <row r="2791">
          <cell r="A2791" t="str">
            <v>42.05.050</v>
          </cell>
          <cell r="C2791" t="str">
            <v>Sinalizador de obstáculo simples, com célula fotoelétrica</v>
          </cell>
          <cell r="D2791" t="str">
            <v>un</v>
          </cell>
          <cell r="E2791">
            <v>39.03</v>
          </cell>
          <cell r="F2791">
            <v>9.14</v>
          </cell>
          <cell r="G2791">
            <v>48.17</v>
          </cell>
        </row>
        <row r="2792">
          <cell r="A2792" t="str">
            <v>42.05.070</v>
          </cell>
          <cell r="C2792" t="str">
            <v>Sinalizador de obstáculo duplo, com célula fotoelétrica</v>
          </cell>
          <cell r="D2792" t="str">
            <v>un</v>
          </cell>
          <cell r="E2792">
            <v>79.45</v>
          </cell>
          <cell r="F2792">
            <v>9.14</v>
          </cell>
          <cell r="G2792">
            <v>88.59</v>
          </cell>
        </row>
        <row r="2793">
          <cell r="A2793" t="str">
            <v>42.05.100</v>
          </cell>
          <cell r="C2793" t="str">
            <v>Caixa de inspeção suspensa</v>
          </cell>
          <cell r="D2793" t="str">
            <v>un</v>
          </cell>
          <cell r="E2793">
            <v>12.79</v>
          </cell>
          <cell r="F2793">
            <v>36.5</v>
          </cell>
          <cell r="G2793">
            <v>49.29</v>
          </cell>
        </row>
        <row r="2794">
          <cell r="A2794" t="str">
            <v>42.05.110</v>
          </cell>
          <cell r="C2794" t="str">
            <v>Conector cabo/haste de 3/4´</v>
          </cell>
          <cell r="D2794" t="str">
            <v>un</v>
          </cell>
          <cell r="E2794">
            <v>12.41</v>
          </cell>
          <cell r="F2794">
            <v>3.66</v>
          </cell>
          <cell r="G2794">
            <v>16.07</v>
          </cell>
        </row>
        <row r="2795">
          <cell r="A2795" t="str">
            <v>42.05.120</v>
          </cell>
          <cell r="C2795" t="str">
            <v>Conector de emenda em latão para cabo de até 50 mm² com 4 parafusos</v>
          </cell>
          <cell r="D2795" t="str">
            <v>un</v>
          </cell>
          <cell r="E2795">
            <v>15.31</v>
          </cell>
          <cell r="F2795">
            <v>3.66</v>
          </cell>
          <cell r="G2795">
            <v>18.97</v>
          </cell>
        </row>
        <row r="2796">
          <cell r="A2796" t="str">
            <v>42.05.140</v>
          </cell>
          <cell r="C2796" t="str">
            <v>Conector olhal cabo/haste de 3/4´</v>
          </cell>
          <cell r="D2796" t="str">
            <v>un</v>
          </cell>
          <cell r="E2796">
            <v>3.74</v>
          </cell>
          <cell r="F2796">
            <v>3.66</v>
          </cell>
          <cell r="G2796">
            <v>7.4</v>
          </cell>
        </row>
        <row r="2797">
          <cell r="A2797" t="str">
            <v>42.05.160</v>
          </cell>
          <cell r="C2797" t="str">
            <v>Conector olhal cabo/haste de 5/8´</v>
          </cell>
          <cell r="D2797" t="str">
            <v>un</v>
          </cell>
          <cell r="E2797">
            <v>2.99</v>
          </cell>
          <cell r="F2797">
            <v>3.66</v>
          </cell>
          <cell r="G2797">
            <v>6.65</v>
          </cell>
        </row>
        <row r="2798">
          <cell r="A2798" t="str">
            <v>42.05.170</v>
          </cell>
          <cell r="C2798" t="str">
            <v>Vergalhão liso de aço galvanizado, diâmetro de 3/8´</v>
          </cell>
          <cell r="D2798" t="str">
            <v>m</v>
          </cell>
          <cell r="E2798">
            <v>7.68</v>
          </cell>
          <cell r="F2798">
            <v>14.6</v>
          </cell>
          <cell r="G2798">
            <v>22.28</v>
          </cell>
        </row>
        <row r="2799">
          <cell r="A2799" t="str">
            <v>42.05.180</v>
          </cell>
          <cell r="C2799" t="str">
            <v>Esticador em latão para cabo de cobre</v>
          </cell>
          <cell r="D2799" t="str">
            <v>un</v>
          </cell>
          <cell r="E2799">
            <v>14.81</v>
          </cell>
          <cell r="F2799">
            <v>9.14</v>
          </cell>
          <cell r="G2799">
            <v>23.95</v>
          </cell>
        </row>
        <row r="2800">
          <cell r="A2800" t="str">
            <v>42.05.190</v>
          </cell>
          <cell r="C2800" t="str">
            <v>Haste de aterramento de 3/4´ x 3,00 m</v>
          </cell>
          <cell r="D2800" t="str">
            <v>un</v>
          </cell>
          <cell r="E2800">
            <v>101.98</v>
          </cell>
          <cell r="F2800">
            <v>18.260000000000002</v>
          </cell>
          <cell r="G2800">
            <v>120.24</v>
          </cell>
        </row>
        <row r="2801">
          <cell r="A2801" t="str">
            <v>42.05.200</v>
          </cell>
          <cell r="C2801" t="str">
            <v>Haste de aterramento de 5/8´ x 2,40 m</v>
          </cell>
          <cell r="D2801" t="str">
            <v>un</v>
          </cell>
          <cell r="E2801">
            <v>67.23</v>
          </cell>
          <cell r="F2801">
            <v>18.260000000000002</v>
          </cell>
          <cell r="G2801">
            <v>85.49</v>
          </cell>
        </row>
        <row r="2802">
          <cell r="A2802" t="str">
            <v>42.05.210</v>
          </cell>
          <cell r="C2802" t="str">
            <v>Haste de aterramento de 5/8´ x 3,00 m</v>
          </cell>
          <cell r="D2802" t="str">
            <v>un</v>
          </cell>
          <cell r="E2802">
            <v>79.83</v>
          </cell>
          <cell r="F2802">
            <v>18.260000000000002</v>
          </cell>
          <cell r="G2802">
            <v>98.09</v>
          </cell>
        </row>
        <row r="2803">
          <cell r="A2803" t="str">
            <v>42.05.220</v>
          </cell>
          <cell r="C2803" t="str">
            <v>Mastro para sinalizador de obstáculo, de 1,50 m x 3/4´</v>
          </cell>
          <cell r="D2803" t="str">
            <v>un</v>
          </cell>
          <cell r="E2803">
            <v>35.24</v>
          </cell>
          <cell r="F2803">
            <v>9.14</v>
          </cell>
          <cell r="G2803">
            <v>44.38</v>
          </cell>
        </row>
        <row r="2804">
          <cell r="A2804" t="str">
            <v>42.05.230</v>
          </cell>
          <cell r="C2804" t="str">
            <v>Clips de fixação para vergalhão em aço galvanizado de 3/8´</v>
          </cell>
          <cell r="D2804" t="str">
            <v>un</v>
          </cell>
          <cell r="E2804">
            <v>2.34</v>
          </cell>
          <cell r="F2804">
            <v>7.3</v>
          </cell>
          <cell r="G2804">
            <v>9.64</v>
          </cell>
        </row>
        <row r="2805">
          <cell r="A2805" t="str">
            <v>42.05.240</v>
          </cell>
          <cell r="C2805" t="str">
            <v>Suporte para tubo de proteção com chapa de encosto, diâmetro 2´</v>
          </cell>
          <cell r="D2805" t="str">
            <v>un</v>
          </cell>
          <cell r="E2805">
            <v>7.35</v>
          </cell>
          <cell r="F2805">
            <v>9.14</v>
          </cell>
          <cell r="G2805">
            <v>16.489999999999998</v>
          </cell>
        </row>
        <row r="2806">
          <cell r="A2806" t="str">
            <v>42.05.250</v>
          </cell>
          <cell r="C2806" t="str">
            <v>Barra condutora chata em alumínio de 3/4´ x 1/4´, inclusive acessórios de fixação</v>
          </cell>
          <cell r="D2806" t="str">
            <v>m</v>
          </cell>
          <cell r="E2806">
            <v>10.95</v>
          </cell>
          <cell r="F2806">
            <v>18.260000000000002</v>
          </cell>
          <cell r="G2806">
            <v>29.21</v>
          </cell>
        </row>
        <row r="2807">
          <cell r="A2807" t="str">
            <v>42.05.260</v>
          </cell>
          <cell r="C2807" t="str">
            <v>Suporte para tubo de proteção com grapa para chumbar, diâmetro 2´</v>
          </cell>
          <cell r="D2807" t="str">
            <v>un</v>
          </cell>
          <cell r="E2807">
            <v>7.13</v>
          </cell>
          <cell r="F2807">
            <v>9.14</v>
          </cell>
          <cell r="G2807">
            <v>16.27</v>
          </cell>
        </row>
        <row r="2808">
          <cell r="A2808" t="str">
            <v>42.05.270</v>
          </cell>
          <cell r="C2808" t="str">
            <v>Conector em latão estanhado para cabos de 16 a 50 mm² e vergalhões até 3/8"</v>
          </cell>
          <cell r="D2808" t="str">
            <v>un</v>
          </cell>
          <cell r="E2808">
            <v>14.57</v>
          </cell>
          <cell r="F2808">
            <v>7.3</v>
          </cell>
          <cell r="G2808">
            <v>21.87</v>
          </cell>
        </row>
        <row r="2809">
          <cell r="A2809" t="str">
            <v>42.05.290</v>
          </cell>
          <cell r="C2809" t="str">
            <v>Suporte para fixação de terminal aéreo e/ou de cabo de cobre nu, com base plana</v>
          </cell>
          <cell r="D2809" t="str">
            <v>un</v>
          </cell>
          <cell r="E2809">
            <v>3.55</v>
          </cell>
          <cell r="F2809">
            <v>9.14</v>
          </cell>
          <cell r="G2809">
            <v>12.69</v>
          </cell>
        </row>
        <row r="2810">
          <cell r="A2810" t="str">
            <v>42.05.300</v>
          </cell>
          <cell r="C2810" t="str">
            <v>Tampa para caixa de inspeção cilíndrica, aço galvanizado</v>
          </cell>
          <cell r="D2810" t="str">
            <v>un</v>
          </cell>
          <cell r="E2810">
            <v>27.5</v>
          </cell>
          <cell r="F2810">
            <v>1.84</v>
          </cell>
          <cell r="G2810">
            <v>29.34</v>
          </cell>
        </row>
        <row r="2811">
          <cell r="A2811" t="str">
            <v>42.05.310</v>
          </cell>
          <cell r="C2811" t="str">
            <v>Caixa de inspeção do terra cilíndrica em PVC rígido, diâmetro de 300 mm - h= 250 mm</v>
          </cell>
          <cell r="D2811" t="str">
            <v>un</v>
          </cell>
          <cell r="E2811">
            <v>15.17</v>
          </cell>
          <cell r="F2811">
            <v>9.14</v>
          </cell>
          <cell r="G2811">
            <v>24.31</v>
          </cell>
        </row>
        <row r="2812">
          <cell r="A2812" t="str">
            <v>42.05.320</v>
          </cell>
          <cell r="C2812" t="str">
            <v>Caixa de inspeção do terra cilíndrica em PVC rígido, diâmetro de 300 mm - h= 400 mm</v>
          </cell>
          <cell r="D2812" t="str">
            <v>un</v>
          </cell>
          <cell r="E2812">
            <v>23.52</v>
          </cell>
          <cell r="F2812">
            <v>9.14</v>
          </cell>
          <cell r="G2812">
            <v>32.659999999999997</v>
          </cell>
        </row>
        <row r="2813">
          <cell r="A2813" t="str">
            <v>42.05.330</v>
          </cell>
          <cell r="C2813" t="str">
            <v>Caixa de inspeção do terra cilíndrica em PVC rígido, diâmetro de 300 mm - h= 600 mm</v>
          </cell>
          <cell r="D2813" t="str">
            <v>un</v>
          </cell>
          <cell r="E2813">
            <v>32.35</v>
          </cell>
          <cell r="F2813">
            <v>9.14</v>
          </cell>
          <cell r="G2813">
            <v>41.49</v>
          </cell>
        </row>
        <row r="2814">
          <cell r="A2814" t="str">
            <v>42.05.340</v>
          </cell>
          <cell r="C2814" t="str">
            <v>Barra condutora chata em cobre de 3/4´ x 3/16´, inclusive acessórios de fixação</v>
          </cell>
          <cell r="D2814" t="str">
            <v>m</v>
          </cell>
          <cell r="E2814">
            <v>44.53</v>
          </cell>
          <cell r="F2814">
            <v>18.260000000000002</v>
          </cell>
          <cell r="G2814">
            <v>62.79</v>
          </cell>
        </row>
        <row r="2815">
          <cell r="A2815" t="str">
            <v>42.05.370</v>
          </cell>
          <cell r="C2815" t="str">
            <v>Caixa de equalização, de embutir, em aço com barramento, de 400 x 400 mm e tampa</v>
          </cell>
          <cell r="D2815" t="str">
            <v>un</v>
          </cell>
          <cell r="E2815">
            <v>392.88</v>
          </cell>
          <cell r="F2815">
            <v>36.5</v>
          </cell>
          <cell r="G2815">
            <v>429.38</v>
          </cell>
        </row>
        <row r="2816">
          <cell r="A2816" t="str">
            <v>42.05.380</v>
          </cell>
          <cell r="C2816" t="str">
            <v>Caixa de equalização, de embutir, em aço com barramento, de 200 x 200 mm e tampa</v>
          </cell>
          <cell r="D2816" t="str">
            <v>un</v>
          </cell>
          <cell r="E2816">
            <v>231.51</v>
          </cell>
          <cell r="F2816">
            <v>36.5</v>
          </cell>
          <cell r="G2816">
            <v>268.01</v>
          </cell>
        </row>
        <row r="2817">
          <cell r="A2817" t="str">
            <v>42.05.390</v>
          </cell>
          <cell r="C2817" t="str">
            <v>Presilha em latão para cabos de 16 até 50 mm²</v>
          </cell>
          <cell r="D2817" t="str">
            <v>un</v>
          </cell>
          <cell r="E2817">
            <v>1.1399999999999999</v>
          </cell>
          <cell r="F2817">
            <v>1.49</v>
          </cell>
          <cell r="G2817">
            <v>2.63</v>
          </cell>
        </row>
        <row r="2818">
          <cell r="A2818" t="str">
            <v>42.05.410</v>
          </cell>
          <cell r="C2818" t="str">
            <v>Suporte para fixação de terminal aéreo e/ou de cabo de cobre nu, com base ondulada</v>
          </cell>
          <cell r="D2818" t="str">
            <v>un</v>
          </cell>
          <cell r="E2818">
            <v>3.33</v>
          </cell>
          <cell r="F2818">
            <v>9.14</v>
          </cell>
          <cell r="G2818">
            <v>12.47</v>
          </cell>
        </row>
        <row r="2819">
          <cell r="A2819" t="str">
            <v>42.05.440</v>
          </cell>
          <cell r="C2819" t="str">
            <v>Barra condutora chata em alumínio de 7/8´ x 1/8´, inclusive acessórios de fixação</v>
          </cell>
          <cell r="D2819" t="str">
            <v>m</v>
          </cell>
          <cell r="E2819">
            <v>4.04</v>
          </cell>
          <cell r="F2819">
            <v>18.260000000000002</v>
          </cell>
          <cell r="G2819">
            <v>22.3</v>
          </cell>
        </row>
        <row r="2820">
          <cell r="A2820" t="str">
            <v>42.05.450</v>
          </cell>
          <cell r="C2820" t="str">
            <v>Conector com rabicho e porca em latão para cabo de 16 a 35 mm²</v>
          </cell>
          <cell r="D2820" t="str">
            <v>un</v>
          </cell>
          <cell r="E2820">
            <v>8.81</v>
          </cell>
          <cell r="F2820">
            <v>3.66</v>
          </cell>
          <cell r="G2820">
            <v>12.47</v>
          </cell>
        </row>
        <row r="2821">
          <cell r="A2821" t="str">
            <v>42.05.510</v>
          </cell>
          <cell r="C2821" t="str">
            <v>Suporte para fixação de fita de alumínio 7/8" x 1/8" e/ou cabo de cobre nú, com base ondulada</v>
          </cell>
          <cell r="D2821" t="str">
            <v>un</v>
          </cell>
          <cell r="E2821">
            <v>3.39</v>
          </cell>
          <cell r="F2821">
            <v>9.14</v>
          </cell>
          <cell r="G2821">
            <v>12.53</v>
          </cell>
        </row>
        <row r="2822">
          <cell r="A2822" t="str">
            <v>42.05.520</v>
          </cell>
          <cell r="C2822" t="str">
            <v>Suporte para fixação de fita de alumínio 7/8" x 1/8", com base plana</v>
          </cell>
          <cell r="D2822" t="str">
            <v>un</v>
          </cell>
          <cell r="E2822">
            <v>2.73</v>
          </cell>
          <cell r="F2822">
            <v>9.14</v>
          </cell>
          <cell r="G2822">
            <v>11.87</v>
          </cell>
        </row>
        <row r="2823">
          <cell r="A2823" t="str">
            <v>42.05.542</v>
          </cell>
          <cell r="C2823" t="str">
            <v>Tela equipotencial em aço inoxidável, largura de 200 mm, espessura de 1,4 mm</v>
          </cell>
          <cell r="D2823" t="str">
            <v>m</v>
          </cell>
          <cell r="E2823">
            <v>45.16</v>
          </cell>
          <cell r="F2823">
            <v>9.14</v>
          </cell>
          <cell r="G2823">
            <v>54.3</v>
          </cell>
        </row>
        <row r="2824">
          <cell r="A2824" t="str">
            <v>42.05.550</v>
          </cell>
          <cell r="C2824" t="str">
            <v>Cordoalha flexível "Jumpers" de 25 x 235 mm, com 4 furos de 11 mm</v>
          </cell>
          <cell r="D2824" t="str">
            <v>un</v>
          </cell>
          <cell r="E2824">
            <v>36.630000000000003</v>
          </cell>
          <cell r="F2824">
            <v>9.14</v>
          </cell>
          <cell r="G2824">
            <v>45.77</v>
          </cell>
        </row>
        <row r="2825">
          <cell r="A2825" t="str">
            <v>42.05.560</v>
          </cell>
          <cell r="C2825" t="str">
            <v>Cordoalha flexível "Jumpers" de 25 x 300 mm, com 4 furos de 11 mm</v>
          </cell>
          <cell r="D2825" t="str">
            <v>un</v>
          </cell>
          <cell r="E2825">
            <v>37.65</v>
          </cell>
          <cell r="F2825">
            <v>9.14</v>
          </cell>
          <cell r="G2825">
            <v>46.79</v>
          </cell>
        </row>
        <row r="2826">
          <cell r="A2826" t="str">
            <v>42.05.570</v>
          </cell>
          <cell r="C2826" t="str">
            <v>Terminal estanhado com 1 furo e 1 compressão - 16 mm²</v>
          </cell>
          <cell r="D2826" t="str">
            <v>un</v>
          </cell>
          <cell r="E2826">
            <v>2.76</v>
          </cell>
          <cell r="F2826">
            <v>9.14</v>
          </cell>
          <cell r="G2826">
            <v>11.9</v>
          </cell>
        </row>
        <row r="2827">
          <cell r="A2827" t="str">
            <v>42.05.580</v>
          </cell>
          <cell r="C2827" t="str">
            <v>Terminal estanhado com 1 furo e 1 compressão - 35 mm²</v>
          </cell>
          <cell r="D2827" t="str">
            <v>un</v>
          </cell>
          <cell r="E2827">
            <v>3.39</v>
          </cell>
          <cell r="F2827">
            <v>9.14</v>
          </cell>
          <cell r="G2827">
            <v>12.53</v>
          </cell>
        </row>
        <row r="2828">
          <cell r="A2828" t="str">
            <v>42.05.590</v>
          </cell>
          <cell r="C2828" t="str">
            <v>Terminal estanhado com 1 furo e 1 compressão - 50 mm²</v>
          </cell>
          <cell r="D2828" t="str">
            <v>un</v>
          </cell>
          <cell r="E2828">
            <v>4.5199999999999996</v>
          </cell>
          <cell r="F2828">
            <v>9.14</v>
          </cell>
          <cell r="G2828">
            <v>13.66</v>
          </cell>
        </row>
        <row r="2829">
          <cell r="A2829" t="str">
            <v>42.05.620</v>
          </cell>
          <cell r="C2829" t="str">
            <v>Terminal estanhado com 2 furos e 1 compressão - 50 mm²</v>
          </cell>
          <cell r="D2829" t="str">
            <v>un</v>
          </cell>
          <cell r="E2829">
            <v>9.14</v>
          </cell>
          <cell r="F2829">
            <v>9.14</v>
          </cell>
          <cell r="G2829">
            <v>18.28</v>
          </cell>
        </row>
        <row r="2830">
          <cell r="A2830" t="str">
            <v>42.05.630</v>
          </cell>
          <cell r="C2830" t="str">
            <v>Conector tipo ´X´ para aterramento de telas, acabamento estanhado, para cabo de 16 - 50 mm²</v>
          </cell>
          <cell r="D2830" t="str">
            <v>un</v>
          </cell>
          <cell r="E2830">
            <v>20.99</v>
          </cell>
          <cell r="F2830">
            <v>9.14</v>
          </cell>
          <cell r="G2830">
            <v>30.13</v>
          </cell>
        </row>
        <row r="2831">
          <cell r="A2831" t="str">
            <v>42.05.650</v>
          </cell>
          <cell r="C2831" t="str">
            <v>Malha fechada pré-fabricada em fio de cobre de 16mm e mesch 30 x 30cm para aterramento</v>
          </cell>
          <cell r="D2831" t="str">
            <v>m²</v>
          </cell>
          <cell r="E2831">
            <v>93.26</v>
          </cell>
          <cell r="F2831">
            <v>3.72</v>
          </cell>
          <cell r="G2831">
            <v>96.98</v>
          </cell>
        </row>
        <row r="2832">
          <cell r="A2832" t="str">
            <v>42.20</v>
          </cell>
          <cell r="B2832" t="str">
            <v>Reparos, conservações e complementos - GRUPO 42</v>
          </cell>
        </row>
        <row r="2833">
          <cell r="A2833" t="str">
            <v>42.20.080</v>
          </cell>
          <cell r="C2833" t="str">
            <v>Solda exotérmica conexão cabo-cabo horizontal em X, bitola do cabo de 16-16mm² a 35-35mm²</v>
          </cell>
          <cell r="D2833" t="str">
            <v>un</v>
          </cell>
          <cell r="E2833">
            <v>5.42</v>
          </cell>
          <cell r="F2833">
            <v>18.260000000000002</v>
          </cell>
          <cell r="G2833">
            <v>23.68</v>
          </cell>
        </row>
        <row r="2834">
          <cell r="A2834" t="str">
            <v>42.20.090</v>
          </cell>
          <cell r="C2834" t="str">
            <v>Solda exotérmica conexão cabo-cabo horizontal em X, bitola do cabo de 50-25mm² a 95-50mm²</v>
          </cell>
          <cell r="D2834" t="str">
            <v>un</v>
          </cell>
          <cell r="E2834">
            <v>10.64</v>
          </cell>
          <cell r="F2834">
            <v>18.260000000000002</v>
          </cell>
          <cell r="G2834">
            <v>28.9</v>
          </cell>
        </row>
        <row r="2835">
          <cell r="A2835" t="str">
            <v>42.20.120</v>
          </cell>
          <cell r="C2835" t="str">
            <v>Solda exotérmica conexão cabo-cabo horizontal em X sobreposto, bitola do cabo de 35-35mm² a 50-35mm²</v>
          </cell>
          <cell r="D2835" t="str">
            <v>un</v>
          </cell>
          <cell r="E2835">
            <v>10.72</v>
          </cell>
          <cell r="F2835">
            <v>18.260000000000002</v>
          </cell>
          <cell r="G2835">
            <v>28.98</v>
          </cell>
        </row>
        <row r="2836">
          <cell r="A2836" t="str">
            <v>42.20.130</v>
          </cell>
          <cell r="C2836" t="str">
            <v>Solda exotérmica conexão cabo-cabo horizontal em X sobreposto, bitola do cabo de 50-50mm² a 95-50mm²</v>
          </cell>
          <cell r="D2836" t="str">
            <v>un</v>
          </cell>
          <cell r="E2836">
            <v>18.690000000000001</v>
          </cell>
          <cell r="F2836">
            <v>18.260000000000002</v>
          </cell>
          <cell r="G2836">
            <v>36.950000000000003</v>
          </cell>
        </row>
        <row r="2837">
          <cell r="A2837" t="str">
            <v>42.20.150</v>
          </cell>
          <cell r="C2837" t="str">
            <v>Solda exotérmica conexão cabo-cabo horizontal em T, bitola do cabo de 16-16mm² a 50-35mm², 70-35mm² e 95-35mm²</v>
          </cell>
          <cell r="D2837" t="str">
            <v>un</v>
          </cell>
          <cell r="E2837">
            <v>5.62</v>
          </cell>
          <cell r="F2837">
            <v>18.260000000000002</v>
          </cell>
          <cell r="G2837">
            <v>23.88</v>
          </cell>
        </row>
        <row r="2838">
          <cell r="A2838" t="str">
            <v>42.20.160</v>
          </cell>
          <cell r="C2838" t="str">
            <v>Solda exotérmica conexão cabo-cabo horizontal em T, bitola do cabo de 50-50mm² a 95-50mm²</v>
          </cell>
          <cell r="D2838" t="str">
            <v>un</v>
          </cell>
          <cell r="E2838">
            <v>10.67</v>
          </cell>
          <cell r="F2838">
            <v>18.260000000000002</v>
          </cell>
          <cell r="G2838">
            <v>28.93</v>
          </cell>
        </row>
        <row r="2839">
          <cell r="A2839" t="str">
            <v>42.20.170</v>
          </cell>
          <cell r="C2839" t="str">
            <v>Solda exotérmica conexão cabo-cabo horizontal reto, bitola do cabo de 16mm² a 70mm²</v>
          </cell>
          <cell r="D2839" t="str">
            <v>un</v>
          </cell>
          <cell r="E2839">
            <v>5.42</v>
          </cell>
          <cell r="F2839">
            <v>18.260000000000002</v>
          </cell>
          <cell r="G2839">
            <v>23.68</v>
          </cell>
        </row>
        <row r="2840">
          <cell r="A2840" t="str">
            <v>42.20.190</v>
          </cell>
          <cell r="C2840" t="str">
            <v>Solda exotérmica conexão cabo-haste em X sobreposto, bitola do cabo de 35mm² a 50mm² para haste de 5/8" e 3/4"</v>
          </cell>
          <cell r="D2840" t="str">
            <v>un</v>
          </cell>
          <cell r="E2840">
            <v>19.43</v>
          </cell>
          <cell r="F2840">
            <v>18.260000000000002</v>
          </cell>
          <cell r="G2840">
            <v>37.69</v>
          </cell>
        </row>
        <row r="2841">
          <cell r="A2841" t="str">
            <v>42.20.210</v>
          </cell>
          <cell r="C2841" t="str">
            <v>Solda exotérmica conexão cabo-haste em T, bitola do cabo de 35mm² para haste de 5/8" e 3/4"</v>
          </cell>
          <cell r="D2841" t="str">
            <v>un</v>
          </cell>
          <cell r="E2841">
            <v>11.27</v>
          </cell>
          <cell r="F2841">
            <v>18.260000000000002</v>
          </cell>
          <cell r="G2841">
            <v>29.53</v>
          </cell>
        </row>
        <row r="2842">
          <cell r="A2842" t="str">
            <v>42.20.220</v>
          </cell>
          <cell r="C2842" t="str">
            <v>Solda exotérmica conexão cabo-haste em T, bitola do cabo de 50mm² a 95mm² para haste de 5/8" e 3/4"</v>
          </cell>
          <cell r="D2842" t="str">
            <v>un</v>
          </cell>
          <cell r="E2842">
            <v>19.21</v>
          </cell>
          <cell r="F2842">
            <v>18.260000000000002</v>
          </cell>
          <cell r="G2842">
            <v>37.47</v>
          </cell>
        </row>
        <row r="2843">
          <cell r="A2843" t="str">
            <v>42.20.230</v>
          </cell>
          <cell r="C2843" t="str">
            <v>Solda exotérmica conexão cabo-haste na lateral, bitola do cabo de 25mm² a 70mm² para haste de 5/8" e 3/4"</v>
          </cell>
          <cell r="D2843" t="str">
            <v>un</v>
          </cell>
          <cell r="E2843">
            <v>11.24</v>
          </cell>
          <cell r="F2843">
            <v>18.260000000000002</v>
          </cell>
          <cell r="G2843">
            <v>29.5</v>
          </cell>
        </row>
        <row r="2844">
          <cell r="A2844" t="str">
            <v>42.20.240</v>
          </cell>
          <cell r="C2844" t="str">
            <v>Solda exotérmica conexão cabo-haste no topo, bitola do cabo de 25mm² a 35mm² para haste de 5/8"</v>
          </cell>
          <cell r="D2844" t="str">
            <v>un</v>
          </cell>
          <cell r="E2844">
            <v>10.69</v>
          </cell>
          <cell r="F2844">
            <v>18.260000000000002</v>
          </cell>
          <cell r="G2844">
            <v>28.95</v>
          </cell>
        </row>
        <row r="2845">
          <cell r="A2845" t="str">
            <v>42.20.250</v>
          </cell>
          <cell r="C2845" t="str">
            <v>Solda exotérmica conexão cabo-haste no topo, bitola do cabo de 50mm² a 95mm² para haste de 5/8" e 3/4"</v>
          </cell>
          <cell r="D2845" t="str">
            <v>un</v>
          </cell>
          <cell r="E2845">
            <v>10.77</v>
          </cell>
          <cell r="F2845">
            <v>18.260000000000002</v>
          </cell>
          <cell r="G2845">
            <v>29.03</v>
          </cell>
        </row>
        <row r="2846">
          <cell r="A2846" t="str">
            <v>42.20.260</v>
          </cell>
          <cell r="C2846" t="str">
            <v>Solda exotérmica conexão cabo-ferro de construção com cabo paralelo, bitola do cabo de 35mm² para haste de 5/8" e 3/4"</v>
          </cell>
          <cell r="D2846" t="str">
            <v>un</v>
          </cell>
          <cell r="E2846">
            <v>5.47</v>
          </cell>
          <cell r="F2846">
            <v>18.260000000000002</v>
          </cell>
          <cell r="G2846">
            <v>23.73</v>
          </cell>
        </row>
        <row r="2847">
          <cell r="A2847" t="str">
            <v>42.20.270</v>
          </cell>
          <cell r="C2847" t="str">
            <v>Solda exotérmica conexão cabo-ferro de construção com cabo paralelo, bitola do cabo de 50mm² a 70mm² para haste de 5/8" e 3/4"</v>
          </cell>
          <cell r="D2847" t="str">
            <v>un</v>
          </cell>
          <cell r="E2847">
            <v>10.86</v>
          </cell>
          <cell r="F2847">
            <v>18.260000000000002</v>
          </cell>
          <cell r="G2847">
            <v>29.12</v>
          </cell>
        </row>
        <row r="2848">
          <cell r="A2848" t="str">
            <v>42.20.280</v>
          </cell>
          <cell r="C2848" t="str">
            <v>Solda exotérmica conexão cabo-ferro de construção com cabo em X sobreposto, bitola do cabo de 35mm² a 70mm² para haste de 5/8"</v>
          </cell>
          <cell r="D2848" t="str">
            <v>un</v>
          </cell>
          <cell r="E2848">
            <v>10.84</v>
          </cell>
          <cell r="F2848">
            <v>18.260000000000002</v>
          </cell>
          <cell r="G2848">
            <v>29.1</v>
          </cell>
        </row>
        <row r="2849">
          <cell r="A2849" t="str">
            <v>42.20.290</v>
          </cell>
          <cell r="C2849" t="str">
            <v>Solda exotérmica conexão cabo-ferro de construção com cabo em X sobreposto, bitola do cabo de 35mm² a 70mm² para haste de 3/8"</v>
          </cell>
          <cell r="D2849" t="str">
            <v>un</v>
          </cell>
          <cell r="E2849">
            <v>10.84</v>
          </cell>
          <cell r="F2849">
            <v>18.260000000000002</v>
          </cell>
          <cell r="G2849">
            <v>29.1</v>
          </cell>
        </row>
        <row r="2850">
          <cell r="A2850" t="str">
            <v>42.20.300</v>
          </cell>
          <cell r="C2850" t="str">
            <v>Solda exotérmica conexão cabo-terminal com duas fixações, bitola do cabo de 25mm² a 50mm² para terminal 3x25</v>
          </cell>
          <cell r="D2850" t="str">
            <v>un</v>
          </cell>
          <cell r="E2850">
            <v>5.52</v>
          </cell>
          <cell r="F2850">
            <v>18.260000000000002</v>
          </cell>
          <cell r="G2850">
            <v>23.78</v>
          </cell>
        </row>
        <row r="2851">
          <cell r="A2851" t="str">
            <v>42.20.310</v>
          </cell>
          <cell r="C2851" t="str">
            <v>Solda exotérmica conexão cabo-superfície de aço, bitola do cabo de 16mm² a 35mm²</v>
          </cell>
          <cell r="D2851" t="str">
            <v>un</v>
          </cell>
          <cell r="E2851">
            <v>5.37</v>
          </cell>
          <cell r="F2851">
            <v>18.260000000000002</v>
          </cell>
          <cell r="G2851">
            <v>23.63</v>
          </cell>
        </row>
        <row r="2852">
          <cell r="A2852" t="str">
            <v>42.20.320</v>
          </cell>
          <cell r="C2852" t="str">
            <v>Solda exotérmica conexão cabo-superfície de aço, bitola do cabo de 50mm² a 95mm²</v>
          </cell>
          <cell r="D2852" t="str">
            <v>un</v>
          </cell>
          <cell r="E2852">
            <v>10.68</v>
          </cell>
          <cell r="F2852">
            <v>18.260000000000002</v>
          </cell>
          <cell r="G2852">
            <v>28.94</v>
          </cell>
        </row>
        <row r="2853">
          <cell r="A2853" t="str">
            <v>43</v>
          </cell>
          <cell r="B2853" t="str">
            <v>APARELHOS ELÉTRICOS, HIDRÁULICOS E A GÁS.</v>
          </cell>
        </row>
        <row r="2854">
          <cell r="A2854" t="str">
            <v>43.01</v>
          </cell>
          <cell r="B2854" t="str">
            <v>Bebedouros</v>
          </cell>
        </row>
        <row r="2855">
          <cell r="A2855" t="str">
            <v>43.01.010</v>
          </cell>
          <cell r="C2855" t="str">
            <v>Bebedouro elétrico de pressão em aço inoxidável, capacidade 4 l/h - simples</v>
          </cell>
          <cell r="D2855" t="str">
            <v>un</v>
          </cell>
          <cell r="E2855">
            <v>896.36</v>
          </cell>
          <cell r="F2855">
            <v>51.83</v>
          </cell>
          <cell r="G2855">
            <v>948.19</v>
          </cell>
        </row>
        <row r="2856">
          <cell r="A2856" t="str">
            <v>43.01.030</v>
          </cell>
          <cell r="C2856" t="str">
            <v>Bebedouro elétrico de pressão em aço inoxidável, capacidade 4 l/h - conjugado</v>
          </cell>
          <cell r="D2856" t="str">
            <v>un</v>
          </cell>
          <cell r="E2856">
            <v>1041.33</v>
          </cell>
          <cell r="F2856">
            <v>51.83</v>
          </cell>
          <cell r="G2856">
            <v>1093.1600000000001</v>
          </cell>
        </row>
        <row r="2857">
          <cell r="A2857" t="str">
            <v>43.02</v>
          </cell>
          <cell r="B2857" t="str">
            <v>Chuveiros</v>
          </cell>
        </row>
        <row r="2858">
          <cell r="A2858" t="str">
            <v>43.02.010</v>
          </cell>
          <cell r="C2858" t="str">
            <v>Chuveiro frio em PVC, diâmetro de 10 cm</v>
          </cell>
          <cell r="D2858" t="str">
            <v>un</v>
          </cell>
          <cell r="E2858">
            <v>6.49</v>
          </cell>
          <cell r="F2858">
            <v>18.5</v>
          </cell>
          <cell r="G2858">
            <v>24.99</v>
          </cell>
        </row>
        <row r="2859">
          <cell r="A2859" t="str">
            <v>43.02.070</v>
          </cell>
          <cell r="C2859" t="str">
            <v>Chuveiro com válvula de acionamento antivandalismo, DN= 3/4´</v>
          </cell>
          <cell r="D2859" t="str">
            <v>un</v>
          </cell>
          <cell r="E2859">
            <v>442.72</v>
          </cell>
          <cell r="F2859">
            <v>35.130000000000003</v>
          </cell>
          <cell r="G2859">
            <v>477.85</v>
          </cell>
        </row>
        <row r="2860">
          <cell r="A2860" t="str">
            <v>43.02.080</v>
          </cell>
          <cell r="C2860" t="str">
            <v>Chuveiro elétrico de 6.500W / 220V com resistência blindada</v>
          </cell>
          <cell r="D2860" t="str">
            <v>un</v>
          </cell>
          <cell r="E2860">
            <v>342.43</v>
          </cell>
          <cell r="F2860">
            <v>29.33</v>
          </cell>
          <cell r="G2860">
            <v>371.76</v>
          </cell>
        </row>
        <row r="2861">
          <cell r="A2861" t="str">
            <v>43.02.100</v>
          </cell>
          <cell r="C2861" t="str">
            <v>Chuveiro com jato regulável em metal com acabamento cromado</v>
          </cell>
          <cell r="D2861" t="str">
            <v>un</v>
          </cell>
          <cell r="E2861">
            <v>327.26</v>
          </cell>
          <cell r="F2861">
            <v>18.5</v>
          </cell>
          <cell r="G2861">
            <v>345.76</v>
          </cell>
        </row>
        <row r="2862">
          <cell r="A2862" t="str">
            <v>43.02.120</v>
          </cell>
          <cell r="C2862" t="str">
            <v>Chuveiro frio em PVC, diâmetro de 10 cm, com registro e tubo de ligação acoplados</v>
          </cell>
          <cell r="D2862" t="str">
            <v>un</v>
          </cell>
          <cell r="E2862">
            <v>4.12</v>
          </cell>
          <cell r="F2862">
            <v>22.21</v>
          </cell>
          <cell r="G2862">
            <v>26.33</v>
          </cell>
        </row>
        <row r="2863">
          <cell r="A2863" t="str">
            <v>43.02.130</v>
          </cell>
          <cell r="C2863" t="str">
            <v>Chuveiro frio em PVC, diâmetro de 15 cm, com registro e tubo de ligação acoplados</v>
          </cell>
          <cell r="D2863" t="str">
            <v>un</v>
          </cell>
          <cell r="E2863">
            <v>9.8000000000000007</v>
          </cell>
          <cell r="F2863">
            <v>22.21</v>
          </cell>
          <cell r="G2863">
            <v>32.01</v>
          </cell>
        </row>
        <row r="2864">
          <cell r="A2864" t="str">
            <v>43.02.140</v>
          </cell>
          <cell r="C2864" t="str">
            <v>Chuveiro elétrico de 5.500 W / 220 V em PVC</v>
          </cell>
          <cell r="D2864" t="str">
            <v>un</v>
          </cell>
          <cell r="E2864">
            <v>58.5</v>
          </cell>
          <cell r="F2864">
            <v>29.33</v>
          </cell>
          <cell r="G2864">
            <v>87.83</v>
          </cell>
        </row>
        <row r="2865">
          <cell r="A2865" t="str">
            <v>43.02.160</v>
          </cell>
          <cell r="C2865" t="str">
            <v>Chuveiro lava-olhos, acionamento manual, tubulação em ferro galvanizado com pintura epóxi cor verde</v>
          </cell>
          <cell r="D2865" t="str">
            <v>un</v>
          </cell>
          <cell r="E2865">
            <v>1863.17</v>
          </cell>
          <cell r="F2865">
            <v>73.959999999999994</v>
          </cell>
          <cell r="G2865">
            <v>1937.13</v>
          </cell>
        </row>
        <row r="2866">
          <cell r="A2866" t="str">
            <v>43.02.170</v>
          </cell>
          <cell r="C2866" t="str">
            <v>Chuveiro elétrico de 7.500W / 220 V, com resistência blindada</v>
          </cell>
          <cell r="D2866" t="str">
            <v>un</v>
          </cell>
          <cell r="E2866">
            <v>295.12</v>
          </cell>
          <cell r="F2866">
            <v>29.33</v>
          </cell>
          <cell r="G2866">
            <v>324.45</v>
          </cell>
        </row>
        <row r="2867">
          <cell r="A2867" t="str">
            <v>43.02.180</v>
          </cell>
          <cell r="C2867" t="str">
            <v>Ducha multitemperaturas, com regulagem de inclinação, de 7.500 W / 220 V</v>
          </cell>
          <cell r="D2867" t="str">
            <v>un</v>
          </cell>
          <cell r="E2867">
            <v>120.85</v>
          </cell>
          <cell r="F2867">
            <v>29.33</v>
          </cell>
          <cell r="G2867">
            <v>150.18</v>
          </cell>
        </row>
        <row r="2868">
          <cell r="A2868" t="str">
            <v>43.03</v>
          </cell>
          <cell r="B2868" t="str">
            <v>Aquecedores</v>
          </cell>
        </row>
        <row r="2869">
          <cell r="A2869" t="str">
            <v>43.03.050</v>
          </cell>
          <cell r="C2869" t="str">
            <v>Aquecedor a gás de acumulação, capacidade 300 l</v>
          </cell>
          <cell r="D2869" t="str">
            <v>un</v>
          </cell>
          <cell r="E2869">
            <v>7325.39</v>
          </cell>
          <cell r="F2869">
            <v>147.91999999999999</v>
          </cell>
          <cell r="G2869">
            <v>7473.31</v>
          </cell>
        </row>
        <row r="2870">
          <cell r="A2870" t="str">
            <v>43.03.130</v>
          </cell>
          <cell r="C2870" t="str">
            <v>Aquecedor a gás de acumulação, capacidade 500 l</v>
          </cell>
          <cell r="D2870" t="str">
            <v>un</v>
          </cell>
          <cell r="E2870">
            <v>9390.58</v>
          </cell>
          <cell r="F2870">
            <v>166.42</v>
          </cell>
          <cell r="G2870">
            <v>9557</v>
          </cell>
        </row>
        <row r="2871">
          <cell r="A2871" t="str">
            <v>43.03.210</v>
          </cell>
          <cell r="C2871" t="str">
            <v>Aquecedor de passagem elétrico individual, baixa pressão, 5.100 W / 127 V ou 5.200 W / 220 V</v>
          </cell>
          <cell r="D2871" t="str">
            <v>un</v>
          </cell>
          <cell r="E2871">
            <v>725.59</v>
          </cell>
          <cell r="F2871">
            <v>184.42</v>
          </cell>
          <cell r="G2871">
            <v>910.01</v>
          </cell>
        </row>
        <row r="2872">
          <cell r="A2872" t="str">
            <v>43.03.220</v>
          </cell>
          <cell r="C2872" t="str">
            <v>Sistema de aquecimento de passagem a gás com sistema misturador para abastecimento de até 08 duchas</v>
          </cell>
          <cell r="D2872" t="str">
            <v>cj</v>
          </cell>
          <cell r="E2872">
            <v>9740.76</v>
          </cell>
          <cell r="F2872">
            <v>3901.12</v>
          </cell>
          <cell r="G2872">
            <v>13641.88</v>
          </cell>
        </row>
        <row r="2873">
          <cell r="A2873" t="str">
            <v>43.03.230</v>
          </cell>
          <cell r="C2873" t="str">
            <v>Sistema de aquecimento de passagem a gás com sistema misturador para abastecimento de até 16 duchas</v>
          </cell>
          <cell r="D2873" t="str">
            <v>cj</v>
          </cell>
          <cell r="E2873">
            <v>16051.42</v>
          </cell>
          <cell r="F2873">
            <v>4388.76</v>
          </cell>
          <cell r="G2873">
            <v>20440.18</v>
          </cell>
        </row>
        <row r="2874">
          <cell r="A2874" t="str">
            <v>43.03.240</v>
          </cell>
          <cell r="C2874" t="str">
            <v>Sistema de aquecimento de passagem a gás com sistema misturador para abastecimento de até 24 duchas</v>
          </cell>
          <cell r="D2874" t="str">
            <v>cj</v>
          </cell>
          <cell r="E2874">
            <v>20874.75</v>
          </cell>
          <cell r="F2874">
            <v>5160.4399999999996</v>
          </cell>
          <cell r="G2874">
            <v>26035.19</v>
          </cell>
        </row>
        <row r="2875">
          <cell r="A2875" t="str">
            <v>43.03.500</v>
          </cell>
          <cell r="C2875" t="str">
            <v>Coletor em alumínio para sistema de aquecimento solar com área coletora até 1,60 m²</v>
          </cell>
          <cell r="D2875" t="str">
            <v>un</v>
          </cell>
          <cell r="E2875">
            <v>819.12</v>
          </cell>
          <cell r="F2875">
            <v>38.049999999999997</v>
          </cell>
          <cell r="G2875">
            <v>857.17</v>
          </cell>
        </row>
        <row r="2876">
          <cell r="A2876" t="str">
            <v>43.03.510</v>
          </cell>
          <cell r="C2876" t="str">
            <v>Coletor em alumínio para sistema de aquecimento solar com área coletora até 2,00 m²</v>
          </cell>
          <cell r="D2876" t="str">
            <v>un</v>
          </cell>
          <cell r="E2876">
            <v>987.58</v>
          </cell>
          <cell r="F2876">
            <v>47.57</v>
          </cell>
          <cell r="G2876">
            <v>1035.1500000000001</v>
          </cell>
        </row>
        <row r="2877">
          <cell r="A2877" t="str">
            <v>43.03.550</v>
          </cell>
          <cell r="C2877" t="str">
            <v>Reservatório térmico horizontal em aço inoxidável AISI 304, capacidade de 500 litros</v>
          </cell>
          <cell r="D2877" t="str">
            <v>un</v>
          </cell>
          <cell r="E2877">
            <v>2024.43</v>
          </cell>
          <cell r="F2877">
            <v>51.83</v>
          </cell>
          <cell r="G2877">
            <v>2076.2600000000002</v>
          </cell>
        </row>
        <row r="2878">
          <cell r="A2878" t="str">
            <v>43.04</v>
          </cell>
          <cell r="B2878" t="str">
            <v>Torneiras elétricas</v>
          </cell>
        </row>
        <row r="2879">
          <cell r="A2879" t="str">
            <v>43.04.020</v>
          </cell>
          <cell r="C2879" t="str">
            <v>Torneira elétrica</v>
          </cell>
          <cell r="D2879" t="str">
            <v>un</v>
          </cell>
          <cell r="E2879">
            <v>142.1</v>
          </cell>
          <cell r="F2879">
            <v>29.33</v>
          </cell>
          <cell r="G2879">
            <v>171.43</v>
          </cell>
        </row>
        <row r="2880">
          <cell r="A2880" t="str">
            <v>43.05</v>
          </cell>
          <cell r="B2880" t="str">
            <v>Exaustor, ventilador e circulador de ar</v>
          </cell>
        </row>
        <row r="2881">
          <cell r="A2881" t="str">
            <v>43.05.030</v>
          </cell>
          <cell r="C2881" t="str">
            <v>Exaustor elétrico em plástico, vazão de 150 a 190m³/h</v>
          </cell>
          <cell r="D2881" t="str">
            <v>un</v>
          </cell>
          <cell r="E2881">
            <v>247.25</v>
          </cell>
          <cell r="F2881">
            <v>36.5</v>
          </cell>
          <cell r="G2881">
            <v>283.75</v>
          </cell>
        </row>
        <row r="2882">
          <cell r="A2882" t="str">
            <v>43.06</v>
          </cell>
          <cell r="B2882" t="str">
            <v>Emissores de som</v>
          </cell>
        </row>
        <row r="2883">
          <cell r="A2883" t="str">
            <v>43.06.010</v>
          </cell>
          <cell r="C2883" t="str">
            <v>Cigarra de embutir 50/60HZ até 127V, com placa</v>
          </cell>
          <cell r="D2883" t="str">
            <v>un</v>
          </cell>
          <cell r="E2883">
            <v>27.77</v>
          </cell>
          <cell r="F2883">
            <v>18.260000000000002</v>
          </cell>
          <cell r="G2883">
            <v>46.03</v>
          </cell>
        </row>
        <row r="2884">
          <cell r="A2884" t="str">
            <v>43.07</v>
          </cell>
          <cell r="B2884" t="str">
            <v>Aparelho condicionador de ar</v>
          </cell>
        </row>
        <row r="2885">
          <cell r="A2885" t="str">
            <v>43.07.300</v>
          </cell>
          <cell r="C2885" t="str">
            <v>Ar condicionado a frio, tipo split cassete com capacidade de 18.000 BTU/h</v>
          </cell>
          <cell r="D2885" t="str">
            <v>cj</v>
          </cell>
          <cell r="E2885">
            <v>5461.52</v>
          </cell>
          <cell r="F2885">
            <v>289</v>
          </cell>
          <cell r="G2885">
            <v>5750.52</v>
          </cell>
        </row>
        <row r="2886">
          <cell r="A2886" t="str">
            <v>43.07.310</v>
          </cell>
          <cell r="C2886" t="str">
            <v>Ar condicionado a frio, tipo split cassete com capacidade de 24.000 BTU/h</v>
          </cell>
          <cell r="D2886" t="str">
            <v>cj</v>
          </cell>
          <cell r="E2886">
            <v>6385.45</v>
          </cell>
          <cell r="F2886">
            <v>298.43</v>
          </cell>
          <cell r="G2886">
            <v>6683.88</v>
          </cell>
        </row>
        <row r="2887">
          <cell r="A2887" t="str">
            <v>43.07.320</v>
          </cell>
          <cell r="C2887" t="str">
            <v>Ar condicionado a frio, tipo split cassete com capacidade de 36.000 BTU/h</v>
          </cell>
          <cell r="D2887" t="str">
            <v>cj</v>
          </cell>
          <cell r="E2887">
            <v>8751.0400000000009</v>
          </cell>
          <cell r="F2887">
            <v>298.43</v>
          </cell>
          <cell r="G2887">
            <v>9049.4699999999993</v>
          </cell>
        </row>
        <row r="2888">
          <cell r="A2888" t="str">
            <v>43.07.330</v>
          </cell>
          <cell r="C2888" t="str">
            <v>Ar condicionado a frio, tipo split parede com capacidade de 12.000 BTU/h</v>
          </cell>
          <cell r="D2888" t="str">
            <v>cj</v>
          </cell>
          <cell r="E2888">
            <v>2449.8200000000002</v>
          </cell>
          <cell r="F2888">
            <v>289</v>
          </cell>
          <cell r="G2888">
            <v>2738.82</v>
          </cell>
        </row>
        <row r="2889">
          <cell r="A2889" t="str">
            <v>43.07.340</v>
          </cell>
          <cell r="C2889" t="str">
            <v>Ar condicionado a frio, tipo split parede com capacidade de 18.000 BTU/h</v>
          </cell>
          <cell r="D2889" t="str">
            <v>cj</v>
          </cell>
          <cell r="E2889">
            <v>2885.79</v>
          </cell>
          <cell r="F2889">
            <v>289</v>
          </cell>
          <cell r="G2889">
            <v>3174.79</v>
          </cell>
        </row>
        <row r="2890">
          <cell r="A2890" t="str">
            <v>43.07.350</v>
          </cell>
          <cell r="C2890" t="str">
            <v>Ar condicionado a frio, tipo split parede com capacidade de 24.000 BTU/h</v>
          </cell>
          <cell r="D2890" t="str">
            <v>cj</v>
          </cell>
          <cell r="E2890">
            <v>4498.51</v>
          </cell>
          <cell r="F2890">
            <v>298.43</v>
          </cell>
          <cell r="G2890">
            <v>4796.9399999999996</v>
          </cell>
        </row>
        <row r="2891">
          <cell r="A2891" t="str">
            <v>43.07.360</v>
          </cell>
          <cell r="C2891" t="str">
            <v>Ar condicionado a frio, tipo split parede com capacidade de 30.000 BTU/h</v>
          </cell>
          <cell r="D2891" t="str">
            <v>cj</v>
          </cell>
          <cell r="E2891">
            <v>4833.38</v>
          </cell>
          <cell r="F2891">
            <v>298.43</v>
          </cell>
          <cell r="G2891">
            <v>5131.8100000000004</v>
          </cell>
        </row>
        <row r="2892">
          <cell r="A2892" t="str">
            <v>43.07.370</v>
          </cell>
          <cell r="C2892" t="str">
            <v>Ar condicionado a frio, tipo split piso teto com capacidade de 18.000 BTU/h</v>
          </cell>
          <cell r="D2892" t="str">
            <v>cj</v>
          </cell>
          <cell r="E2892">
            <v>3934.05</v>
          </cell>
          <cell r="F2892">
            <v>289</v>
          </cell>
          <cell r="G2892">
            <v>4223.05</v>
          </cell>
        </row>
        <row r="2893">
          <cell r="A2893" t="str">
            <v>43.07.380</v>
          </cell>
          <cell r="C2893" t="str">
            <v>Ar condicionado a frio, tipo split piso teto com capacidade de 24.000 BTU/h</v>
          </cell>
          <cell r="D2893" t="str">
            <v>cj</v>
          </cell>
          <cell r="E2893">
            <v>4816.41</v>
          </cell>
          <cell r="F2893">
            <v>298.43</v>
          </cell>
          <cell r="G2893">
            <v>5114.84</v>
          </cell>
        </row>
        <row r="2894">
          <cell r="A2894" t="str">
            <v>43.07.390</v>
          </cell>
          <cell r="C2894" t="str">
            <v>Ar condicionado a frio, tipo split piso teto com capacidade de 36.000 BTU/h</v>
          </cell>
          <cell r="D2894" t="str">
            <v>cj</v>
          </cell>
          <cell r="E2894">
            <v>7422.71</v>
          </cell>
          <cell r="F2894">
            <v>298.43</v>
          </cell>
          <cell r="G2894">
            <v>7721.14</v>
          </cell>
        </row>
        <row r="2895">
          <cell r="A2895" t="str">
            <v>43.08</v>
          </cell>
          <cell r="B2895" t="str">
            <v>Equipamentos para sistema VRF ar condicionado</v>
          </cell>
        </row>
        <row r="2896">
          <cell r="A2896" t="str">
            <v>43.08.001</v>
          </cell>
          <cell r="C2896" t="str">
            <v>Condensador para sistema VRF de ar condicionado, capacidade até 6,0 TR</v>
          </cell>
          <cell r="D2896" t="str">
            <v>un</v>
          </cell>
          <cell r="E2896">
            <v>28534.04</v>
          </cell>
          <cell r="F2896">
            <v>672.56</v>
          </cell>
          <cell r="G2896">
            <v>29206.6</v>
          </cell>
        </row>
        <row r="2897">
          <cell r="A2897" t="str">
            <v>43.08.002</v>
          </cell>
          <cell r="C2897" t="str">
            <v>Condensador para sistema VRF de ar condicionado, capacidade de 8,0 TR a 10,0 TR</v>
          </cell>
          <cell r="D2897" t="str">
            <v>un</v>
          </cell>
          <cell r="E2897">
            <v>32984.07</v>
          </cell>
          <cell r="F2897">
            <v>672.56</v>
          </cell>
          <cell r="G2897">
            <v>33656.629999999997</v>
          </cell>
        </row>
        <row r="2898">
          <cell r="A2898" t="str">
            <v>43.08.003</v>
          </cell>
          <cell r="C2898" t="str">
            <v>Condensador para sistema VRF de ar condicionado, capacidade de 11,0 TR a 13,0 TR</v>
          </cell>
          <cell r="D2898" t="str">
            <v>un</v>
          </cell>
          <cell r="E2898">
            <v>38110.67</v>
          </cell>
          <cell r="F2898">
            <v>672.56</v>
          </cell>
          <cell r="G2898">
            <v>38783.230000000003</v>
          </cell>
        </row>
        <row r="2899">
          <cell r="A2899" t="str">
            <v>43.08.004</v>
          </cell>
          <cell r="C2899" t="str">
            <v>Condensador para sistema VRF de ar condicionado, capacidade de 14,0 TR a 16,0 TR</v>
          </cell>
          <cell r="D2899" t="str">
            <v>un</v>
          </cell>
          <cell r="E2899">
            <v>42470.03</v>
          </cell>
          <cell r="F2899">
            <v>672.56</v>
          </cell>
          <cell r="G2899">
            <v>43142.59</v>
          </cell>
        </row>
        <row r="2900">
          <cell r="A2900" t="str">
            <v>43.08.020</v>
          </cell>
          <cell r="C2900" t="str">
            <v>Evaporador para sistema VRF de ar condicionado, tipo parede, capacidade de 1,0 TR</v>
          </cell>
          <cell r="D2900" t="str">
            <v>un</v>
          </cell>
          <cell r="E2900">
            <v>2743.56</v>
          </cell>
          <cell r="F2900">
            <v>588.49</v>
          </cell>
          <cell r="G2900">
            <v>3332.05</v>
          </cell>
        </row>
        <row r="2901">
          <cell r="A2901" t="str">
            <v>43.08.021</v>
          </cell>
          <cell r="C2901" t="str">
            <v>Evaporador para sistema VRF de ar condicionado, tipo parede, capacidade de 2,0 TR</v>
          </cell>
          <cell r="D2901" t="str">
            <v>un</v>
          </cell>
          <cell r="E2901">
            <v>3546.94</v>
          </cell>
          <cell r="F2901">
            <v>588.49</v>
          </cell>
          <cell r="G2901">
            <v>4135.43</v>
          </cell>
        </row>
        <row r="2902">
          <cell r="A2902" t="str">
            <v>43.08.022</v>
          </cell>
          <cell r="C2902" t="str">
            <v>Evaporador para sistema VRF de ar condicionado, tipo parede, capacidade de 3,0 TR</v>
          </cell>
          <cell r="D2902" t="str">
            <v>un</v>
          </cell>
          <cell r="E2902">
            <v>4769.2299999999996</v>
          </cell>
          <cell r="F2902">
            <v>588.49</v>
          </cell>
          <cell r="G2902">
            <v>5357.72</v>
          </cell>
        </row>
        <row r="2903">
          <cell r="A2903" t="str">
            <v>43.08.030</v>
          </cell>
          <cell r="C2903" t="str">
            <v>Evaporador para sistema VRF de ar condicionado, tipo piso teto, capacidade de 1,0 TR</v>
          </cell>
          <cell r="D2903" t="str">
            <v>un</v>
          </cell>
          <cell r="E2903">
            <v>3054.2</v>
          </cell>
          <cell r="F2903">
            <v>588.49</v>
          </cell>
          <cell r="G2903">
            <v>3642.69</v>
          </cell>
        </row>
        <row r="2904">
          <cell r="A2904" t="str">
            <v>43.08.031</v>
          </cell>
          <cell r="C2904" t="str">
            <v>Evaporador para sistema VRF de ar condicionado, tipo piso teto, capacidade de 2,0 TR</v>
          </cell>
          <cell r="D2904" t="str">
            <v>un</v>
          </cell>
          <cell r="E2904">
            <v>3516.81</v>
          </cell>
          <cell r="F2904">
            <v>588.49</v>
          </cell>
          <cell r="G2904">
            <v>4105.3</v>
          </cell>
        </row>
        <row r="2905">
          <cell r="A2905" t="str">
            <v>43.08.032</v>
          </cell>
          <cell r="C2905" t="str">
            <v>Evaporador para sistema VRF de ar condicionado, tipo piso teto, capacidade de 3,0 TR</v>
          </cell>
          <cell r="D2905" t="str">
            <v>un</v>
          </cell>
          <cell r="E2905">
            <v>4175.33</v>
          </cell>
          <cell r="F2905">
            <v>588.49</v>
          </cell>
          <cell r="G2905">
            <v>4763.82</v>
          </cell>
        </row>
        <row r="2906">
          <cell r="A2906" t="str">
            <v>43.08.033</v>
          </cell>
          <cell r="C2906" t="str">
            <v>Evaporador para sistema VRF de ar condicionado, tipo piso teto, capacidade de 4,0 TR</v>
          </cell>
          <cell r="D2906" t="str">
            <v>un</v>
          </cell>
          <cell r="E2906">
            <v>4835.96</v>
          </cell>
          <cell r="F2906">
            <v>588.49</v>
          </cell>
          <cell r="G2906">
            <v>5424.45</v>
          </cell>
        </row>
        <row r="2907">
          <cell r="A2907" t="str">
            <v>43.08.040</v>
          </cell>
          <cell r="C2907" t="str">
            <v>Evaporador para sistema VRF de ar condicionado, tipo cassete, capacidade de 1,0 TR</v>
          </cell>
          <cell r="D2907" t="str">
            <v>un</v>
          </cell>
          <cell r="E2907">
            <v>2818.76</v>
          </cell>
          <cell r="F2907">
            <v>588.49</v>
          </cell>
          <cell r="G2907">
            <v>3407.25</v>
          </cell>
        </row>
        <row r="2908">
          <cell r="A2908" t="str">
            <v>43.08.041</v>
          </cell>
          <cell r="C2908" t="str">
            <v>Evaporador para sistema VRF de ar condicionado, tipo cassete, capacidade de 2,0 TR</v>
          </cell>
          <cell r="D2908" t="str">
            <v>un</v>
          </cell>
          <cell r="E2908">
            <v>3202.47</v>
          </cell>
          <cell r="F2908">
            <v>588.49</v>
          </cell>
          <cell r="G2908">
            <v>3790.96</v>
          </cell>
        </row>
        <row r="2909">
          <cell r="A2909" t="str">
            <v>43.08.042</v>
          </cell>
          <cell r="C2909" t="str">
            <v>Evaporador para sistema VRF de ar condicionado, tipo cassete, capacidade de 3,0 TR</v>
          </cell>
          <cell r="D2909" t="str">
            <v>un</v>
          </cell>
          <cell r="E2909">
            <v>3475.93</v>
          </cell>
          <cell r="F2909">
            <v>588.49</v>
          </cell>
          <cell r="G2909">
            <v>4064.42</v>
          </cell>
        </row>
        <row r="2910">
          <cell r="A2910" t="str">
            <v>43.08.043</v>
          </cell>
          <cell r="C2910" t="str">
            <v>Evaporador para sistema VRF de ar condicionado, tipo cassete, capacidade de 4,0 TR</v>
          </cell>
          <cell r="D2910" t="str">
            <v>un</v>
          </cell>
          <cell r="E2910">
            <v>3589.95</v>
          </cell>
          <cell r="F2910">
            <v>588.49</v>
          </cell>
          <cell r="G2910">
            <v>4178.4399999999996</v>
          </cell>
        </row>
        <row r="2911">
          <cell r="A2911" t="str">
            <v>43.10</v>
          </cell>
          <cell r="B2911" t="str">
            <v>Bombas centrífugas, uso geral</v>
          </cell>
        </row>
        <row r="2912">
          <cell r="A2912" t="str">
            <v>43.10.050</v>
          </cell>
          <cell r="C2912" t="str">
            <v>Conjunto motor-bomba (centrífuga) 10 cv, monoestágio, Hman= 24 a 36 mca, Q= 53 a 45 m³/h</v>
          </cell>
          <cell r="D2912" t="str">
            <v>un</v>
          </cell>
          <cell r="E2912">
            <v>5539.99</v>
          </cell>
          <cell r="F2912">
            <v>206.36</v>
          </cell>
          <cell r="G2912">
            <v>5746.35</v>
          </cell>
        </row>
        <row r="2913">
          <cell r="A2913" t="str">
            <v>43.10.090</v>
          </cell>
          <cell r="C2913" t="str">
            <v>Conjunto motor-bomba (centrífuga) 20 cv, monoestágio, Hman= 40 a 70 mca, Q= 76 a 28 m³/h</v>
          </cell>
          <cell r="D2913" t="str">
            <v>un</v>
          </cell>
          <cell r="E2913">
            <v>9869.17</v>
          </cell>
          <cell r="F2913">
            <v>206.36</v>
          </cell>
          <cell r="G2913">
            <v>10075.530000000001</v>
          </cell>
        </row>
        <row r="2914">
          <cell r="A2914" t="str">
            <v>43.10.110</v>
          </cell>
          <cell r="C2914" t="str">
            <v>Conjunto motor-bomba (centrífuga) 5 cv, monoestágio, Hmam= 14 a 26 mca, Q= 56 a 30 m³/h</v>
          </cell>
          <cell r="D2914" t="str">
            <v>un</v>
          </cell>
          <cell r="E2914">
            <v>2885.48</v>
          </cell>
          <cell r="F2914">
            <v>206.36</v>
          </cell>
          <cell r="G2914">
            <v>3091.84</v>
          </cell>
        </row>
        <row r="2915">
          <cell r="A2915" t="str">
            <v>43.10.130</v>
          </cell>
          <cell r="C2915" t="str">
            <v>Conjunto motor-bomba (centrífuga) 3/4 cv, monoestágio, Hman= 10 a 16 mca, Q= 12,7 a 8 m³/h</v>
          </cell>
          <cell r="D2915" t="str">
            <v>un</v>
          </cell>
          <cell r="E2915">
            <v>1411.63</v>
          </cell>
          <cell r="F2915">
            <v>206.36</v>
          </cell>
          <cell r="G2915">
            <v>1617.99</v>
          </cell>
        </row>
        <row r="2916">
          <cell r="A2916" t="str">
            <v>43.10.210</v>
          </cell>
          <cell r="C2916" t="str">
            <v>Conjunto motor-bomba (centrífuga) 60 cv, monoestágio, Hman= 90 a 125 mca, Q= 115 a 50 m³/h</v>
          </cell>
          <cell r="D2916" t="str">
            <v>un</v>
          </cell>
          <cell r="E2916">
            <v>23590</v>
          </cell>
          <cell r="F2916">
            <v>206.36</v>
          </cell>
          <cell r="G2916">
            <v>23796.36</v>
          </cell>
        </row>
        <row r="2917">
          <cell r="A2917" t="str">
            <v>43.10.230</v>
          </cell>
          <cell r="C2917" t="str">
            <v>Conjunto motor-bomba (centrífuga) 2 cv, monoestágio, Hman= 12 a 27 mca, Q= 25 a 8 m³/h</v>
          </cell>
          <cell r="D2917" t="str">
            <v>un</v>
          </cell>
          <cell r="E2917">
            <v>1774.66</v>
          </cell>
          <cell r="F2917">
            <v>206.36</v>
          </cell>
          <cell r="G2917">
            <v>1981.02</v>
          </cell>
        </row>
        <row r="2918">
          <cell r="A2918" t="str">
            <v>43.10.250</v>
          </cell>
          <cell r="C2918" t="str">
            <v>Conjunto motor-bomba (centrífuga) 15 cv, monoestágio, Hman= 30 a 60 mca, Q= 82 a 20 m³/h</v>
          </cell>
          <cell r="D2918" t="str">
            <v>un</v>
          </cell>
          <cell r="E2918">
            <v>6295.07</v>
          </cell>
          <cell r="F2918">
            <v>206.36</v>
          </cell>
          <cell r="G2918">
            <v>6501.43</v>
          </cell>
        </row>
        <row r="2919">
          <cell r="A2919" t="str">
            <v>43.10.290</v>
          </cell>
          <cell r="C2919" t="str">
            <v>Conjunto motor-bomba (centrífuga) 5 cv, monoestágio, Hman= 24 a 33 mca, Q= 41,6 a 35,2 m³/h</v>
          </cell>
          <cell r="D2919" t="str">
            <v>un</v>
          </cell>
          <cell r="E2919">
            <v>3001.19</v>
          </cell>
          <cell r="F2919">
            <v>206.36</v>
          </cell>
          <cell r="G2919">
            <v>3207.55</v>
          </cell>
        </row>
        <row r="2920">
          <cell r="A2920" t="str">
            <v>43.10.450</v>
          </cell>
          <cell r="C2920" t="str">
            <v>Conjunto motor-bomba (centrífuga) 30 cv, monoestágio, Hman= 20 a 50 mca, Q= 197 a 112 m³/h</v>
          </cell>
          <cell r="D2920" t="str">
            <v>un</v>
          </cell>
          <cell r="E2920">
            <v>10887.27</v>
          </cell>
          <cell r="F2920">
            <v>206.36</v>
          </cell>
          <cell r="G2920">
            <v>11093.63</v>
          </cell>
        </row>
        <row r="2921">
          <cell r="A2921" t="str">
            <v>43.10.452</v>
          </cell>
          <cell r="C2921" t="str">
            <v>Conjunto motor-bomba (centrífuga) 1,5 cv, multiestágio, Hman= 20 a 35 mca, Q= 7,1 a 4,5 m³/h</v>
          </cell>
          <cell r="D2921" t="str">
            <v>un</v>
          </cell>
          <cell r="E2921">
            <v>2226.52</v>
          </cell>
          <cell r="F2921">
            <v>206.36</v>
          </cell>
          <cell r="G2921">
            <v>2432.88</v>
          </cell>
        </row>
        <row r="2922">
          <cell r="A2922" t="str">
            <v>43.10.454</v>
          </cell>
          <cell r="C2922" t="str">
            <v>Conjunto motor-bomba (centrífuga) 3 cv, multiestágio, Hman= 30 a 45 mca, Q= 12,4 a 8,4 m³/h</v>
          </cell>
          <cell r="D2922" t="str">
            <v>un</v>
          </cell>
          <cell r="E2922">
            <v>3027.99</v>
          </cell>
          <cell r="F2922">
            <v>206.36</v>
          </cell>
          <cell r="G2922">
            <v>3234.35</v>
          </cell>
        </row>
        <row r="2923">
          <cell r="A2923" t="str">
            <v>43.10.456</v>
          </cell>
          <cell r="C2923" t="str">
            <v>Conjunto motor-bomba (centrífuga) 3 cv, multiestágio, Hman= 35 a 60 mca, Q= 7,8 a 5,8 m³/h</v>
          </cell>
          <cell r="D2923" t="str">
            <v>un</v>
          </cell>
          <cell r="E2923">
            <v>3419.44</v>
          </cell>
          <cell r="F2923">
            <v>206.36</v>
          </cell>
          <cell r="G2923">
            <v>3625.8</v>
          </cell>
        </row>
        <row r="2924">
          <cell r="A2924" t="str">
            <v>43.10.480</v>
          </cell>
          <cell r="C2924" t="str">
            <v>Conjunto motor-bomba (centrífuga) 7,5 cv, multiestágio, Hman= 30 a 80 mca, Q= 21,6 a 12,0 m³/h</v>
          </cell>
          <cell r="D2924" t="str">
            <v>un</v>
          </cell>
          <cell r="E2924">
            <v>4692.66</v>
          </cell>
          <cell r="F2924">
            <v>206.36</v>
          </cell>
          <cell r="G2924">
            <v>4899.0200000000004</v>
          </cell>
        </row>
        <row r="2925">
          <cell r="A2925" t="str">
            <v>43.10.490</v>
          </cell>
          <cell r="C2925" t="str">
            <v>Conjunto motor-bomba (centrífuga) 5 cv, multiestágio, Hman= 25 a 50 mca, Q= 21,0 a 13,3 m³/h</v>
          </cell>
          <cell r="D2925" t="str">
            <v>un</v>
          </cell>
          <cell r="E2925">
            <v>3610.37</v>
          </cell>
          <cell r="F2925">
            <v>206.36</v>
          </cell>
          <cell r="G2925">
            <v>3816.73</v>
          </cell>
        </row>
        <row r="2926">
          <cell r="A2926" t="str">
            <v>43.10.620</v>
          </cell>
          <cell r="C2926" t="str">
            <v>Conjunto motor-bomba (centrífuga), 0,5 cv, monoestágio, Hman= 10 a 20 mca, Q= 7,5 a 1,5 m³/h</v>
          </cell>
          <cell r="D2926" t="str">
            <v>un</v>
          </cell>
          <cell r="E2926">
            <v>931.79</v>
          </cell>
          <cell r="F2926">
            <v>206.36</v>
          </cell>
          <cell r="G2926">
            <v>1138.1500000000001</v>
          </cell>
        </row>
        <row r="2927">
          <cell r="A2927" t="str">
            <v>43.10.670</v>
          </cell>
          <cell r="C2927" t="str">
            <v>Conjunto motor-bomba (centrífuga) 0,5 cv, monoestágio, trifásico, Hman= 9 a 21 mca, Q= 8,3 a 2,0 m³/h</v>
          </cell>
          <cell r="D2927" t="str">
            <v>un</v>
          </cell>
          <cell r="E2927">
            <v>669.75</v>
          </cell>
          <cell r="F2927">
            <v>206.36</v>
          </cell>
          <cell r="G2927">
            <v>876.11</v>
          </cell>
        </row>
        <row r="2928">
          <cell r="A2928" t="str">
            <v>43.10.730</v>
          </cell>
          <cell r="C2928" t="str">
            <v>Conjunto motor-bomba (centrífuga) 30 cv, monoestágio trifásico, Hman= 70 a 94 mca, Q= 34,80 a 61,7 m³/h</v>
          </cell>
          <cell r="D2928" t="str">
            <v>un</v>
          </cell>
          <cell r="E2928">
            <v>9710.6299999999992</v>
          </cell>
          <cell r="F2928">
            <v>206.36</v>
          </cell>
          <cell r="G2928">
            <v>9916.99</v>
          </cell>
        </row>
        <row r="2929">
          <cell r="A2929" t="str">
            <v>43.10.740</v>
          </cell>
          <cell r="C2929" t="str">
            <v>Conjunto motor-bomba (centrífuga) 20 cv, monoestágio trifásico, Hman= 62 a 90 mca, Q= 21,1 a 43,8 m³/h</v>
          </cell>
          <cell r="D2929" t="str">
            <v>un</v>
          </cell>
          <cell r="E2929">
            <v>6892.94</v>
          </cell>
          <cell r="F2929">
            <v>206.36</v>
          </cell>
          <cell r="G2929">
            <v>7099.3</v>
          </cell>
        </row>
        <row r="2930">
          <cell r="A2930" t="str">
            <v>43.10.750</v>
          </cell>
          <cell r="C2930" t="str">
            <v>Conjunto motor-bomba (centrífuga) 1 cv, monoestágio trifásico, Hman= 8 a 25 mca e Q= 11 a 1,50 m³/h</v>
          </cell>
          <cell r="D2930" t="str">
            <v>un</v>
          </cell>
          <cell r="E2930">
            <v>857.61</v>
          </cell>
          <cell r="F2930">
            <v>206.36</v>
          </cell>
          <cell r="G2930">
            <v>1063.97</v>
          </cell>
        </row>
        <row r="2931">
          <cell r="A2931" t="str">
            <v>43.10.770</v>
          </cell>
          <cell r="C2931" t="str">
            <v>Conjunto motor-bomba (centrífuga) 40 cv, monoestágio trifásico, Hman= 45 a 75 mca e Q= 120 a 75 m³/h</v>
          </cell>
          <cell r="D2931" t="str">
            <v>un</v>
          </cell>
          <cell r="E2931">
            <v>12574.17</v>
          </cell>
          <cell r="F2931">
            <v>206.36</v>
          </cell>
          <cell r="G2931">
            <v>12780.53</v>
          </cell>
        </row>
        <row r="2932">
          <cell r="A2932" t="str">
            <v>43.10.780</v>
          </cell>
          <cell r="C2932" t="str">
            <v>Conjunto motor-bomba (centrífuga) 50 cv, monoestágio trifásico, Hman= 61 a 81 mca e Q= 170 a 80 m³/h</v>
          </cell>
          <cell r="D2932" t="str">
            <v>un</v>
          </cell>
          <cell r="E2932">
            <v>13857.69</v>
          </cell>
          <cell r="F2932">
            <v>206.36</v>
          </cell>
          <cell r="G2932">
            <v>14064.05</v>
          </cell>
        </row>
        <row r="2933">
          <cell r="A2933" t="str">
            <v>43.10.790</v>
          </cell>
          <cell r="C2933" t="str">
            <v>Conjunto motor-bomba (centrífuga) 1 cv, multiestágio, trifásico, Hman= 15 a 30 mca, Q= 6,5 a 4,2m³/h</v>
          </cell>
          <cell r="D2933" t="str">
            <v>un</v>
          </cell>
          <cell r="E2933">
            <v>983.59</v>
          </cell>
          <cell r="F2933">
            <v>206.36</v>
          </cell>
          <cell r="G2933">
            <v>1189.95</v>
          </cell>
        </row>
        <row r="2934">
          <cell r="A2934" t="str">
            <v>43.10.794</v>
          </cell>
          <cell r="C2934" t="str">
            <v>Conjunto motor-bomba (centrífuga) 1 cv, multiestágio, trifásico, Hman= 70 a 115 mca e Q= 1,0 a 1,6 m³/h</v>
          </cell>
          <cell r="D2934" t="str">
            <v>un</v>
          </cell>
          <cell r="E2934">
            <v>1803.63</v>
          </cell>
          <cell r="F2934">
            <v>206.36</v>
          </cell>
          <cell r="G2934">
            <v>2009.99</v>
          </cell>
        </row>
        <row r="2935">
          <cell r="A2935" t="str">
            <v>43.11</v>
          </cell>
          <cell r="B2935" t="str">
            <v>Bombas submersíveis</v>
          </cell>
        </row>
        <row r="2936">
          <cell r="A2936" t="str">
            <v>43.11.050</v>
          </cell>
          <cell r="C2936" t="str">
            <v>Conjunto motor-bomba submersível para poço profundo de 6´, Q= 10 a 20m³/h, Hman= 80 a 48 mca, até 6 HP</v>
          </cell>
          <cell r="D2936" t="str">
            <v>un</v>
          </cell>
          <cell r="E2936">
            <v>5134.1099999999997</v>
          </cell>
          <cell r="F2936">
            <v>439.92</v>
          </cell>
          <cell r="G2936">
            <v>5574.03</v>
          </cell>
        </row>
        <row r="2937">
          <cell r="A2937" t="str">
            <v>43.11.060</v>
          </cell>
          <cell r="C2937" t="str">
            <v>Conjunto motor-bomba submersível para poço profundo de 6´, Q= 10 a 20m³/h, Hman= 108 a 64,5 mca, 8 HP</v>
          </cell>
          <cell r="D2937" t="str">
            <v>un</v>
          </cell>
          <cell r="E2937">
            <v>5980.36</v>
          </cell>
          <cell r="F2937">
            <v>439.92</v>
          </cell>
          <cell r="G2937">
            <v>6420.28</v>
          </cell>
        </row>
        <row r="2938">
          <cell r="A2938" t="str">
            <v>43.11.100</v>
          </cell>
          <cell r="C2938" t="str">
            <v>Conjunto motor-bomba submersível para poço profundo de 6´, Q= 10 a 20m³/h, Hman= 274 a 170 mca, 20 HP</v>
          </cell>
          <cell r="D2938" t="str">
            <v>un</v>
          </cell>
          <cell r="E2938">
            <v>12155.43</v>
          </cell>
          <cell r="F2938">
            <v>439.92</v>
          </cell>
          <cell r="G2938">
            <v>12595.35</v>
          </cell>
        </row>
        <row r="2939">
          <cell r="A2939" t="str">
            <v>43.11.110</v>
          </cell>
          <cell r="C2939" t="str">
            <v>Conjunto motor-bomba submersível para poço profundo de 6´, Q= 20 a 34m³/h, Hman= 56,5 a 32 mca, até 8 HP</v>
          </cell>
          <cell r="D2939" t="str">
            <v>un</v>
          </cell>
          <cell r="E2939">
            <v>5467.18</v>
          </cell>
          <cell r="F2939">
            <v>439.92</v>
          </cell>
          <cell r="G2939">
            <v>5907.1</v>
          </cell>
        </row>
        <row r="2940">
          <cell r="A2940" t="str">
            <v>43.11.130</v>
          </cell>
          <cell r="C2940" t="str">
            <v>Conjunto motor-bomba submersível para poço profundo de 6´, Q= 20 a 34m³/h, Hman= 92,5 a 53 mca, 12,5 HP</v>
          </cell>
          <cell r="D2940" t="str">
            <v>un</v>
          </cell>
          <cell r="E2940">
            <v>6499.02</v>
          </cell>
          <cell r="F2940">
            <v>439.92</v>
          </cell>
          <cell r="G2940">
            <v>6938.94</v>
          </cell>
        </row>
        <row r="2941">
          <cell r="A2941" t="str">
            <v>43.11.150</v>
          </cell>
          <cell r="C2941" t="str">
            <v>Conjunto motor-bomba submersível para poço profundo de 6´, Q= 20 a 34m³/h, Hman= 152 a 88 mca, 20 HP</v>
          </cell>
          <cell r="D2941" t="str">
            <v>un</v>
          </cell>
          <cell r="E2941">
            <v>10612.56</v>
          </cell>
          <cell r="F2941">
            <v>439.92</v>
          </cell>
          <cell r="G2941">
            <v>11052.48</v>
          </cell>
        </row>
        <row r="2942">
          <cell r="A2942" t="str">
            <v>43.11.310</v>
          </cell>
          <cell r="C2942" t="str">
            <v>Conjunto motor-bomba submersível vertical para esgoto, Q= 5 a 20 m³/h, Hman= 42 a 25 mca, potência de 6,25 cv, 4,6 kW, 60 Hz</v>
          </cell>
          <cell r="D2942" t="str">
            <v>un</v>
          </cell>
          <cell r="E2942">
            <v>18206</v>
          </cell>
          <cell r="F2942">
            <v>439.92</v>
          </cell>
          <cell r="G2942">
            <v>18645.919999999998</v>
          </cell>
        </row>
        <row r="2943">
          <cell r="A2943" t="str">
            <v>43.11.320</v>
          </cell>
          <cell r="C2943" t="str">
            <v>Conjunto motor-bomba submersível vertical para esgoto, Q= 4,8 a 25,8 m³/h, Hmam= 19 a 5 mca, potência 1 cv, diâmetro de sólidos até 20mm</v>
          </cell>
          <cell r="D2943" t="str">
            <v>un</v>
          </cell>
          <cell r="E2943">
            <v>3467.52</v>
          </cell>
          <cell r="F2943">
            <v>293.92</v>
          </cell>
          <cell r="G2943">
            <v>3761.44</v>
          </cell>
        </row>
        <row r="2944">
          <cell r="A2944" t="str">
            <v>43.11.330</v>
          </cell>
          <cell r="C2944" t="str">
            <v>Conjunto motor-bomba submersível vertical para esgoto, Q= 4,6 a 57,2 m³/h, Hman= 13 a 4 mca, potência 2 a 3,5 cv, diâmetro de sólidos até 50mm</v>
          </cell>
          <cell r="D2944" t="str">
            <v>un</v>
          </cell>
          <cell r="E2944">
            <v>4810.72</v>
          </cell>
          <cell r="F2944">
            <v>293.92</v>
          </cell>
          <cell r="G2944">
            <v>5104.6400000000003</v>
          </cell>
        </row>
        <row r="2945">
          <cell r="A2945" t="str">
            <v>43.11.350</v>
          </cell>
          <cell r="C2945" t="str">
            <v>Conjunto motor-bomba submersível vertical para esgoto, Q= 5 a 19 m³/h, Hman= 63 a 45 mca, potência 13,6 cv, 10 kW, 60 Hz</v>
          </cell>
          <cell r="D2945" t="str">
            <v>un</v>
          </cell>
          <cell r="E2945">
            <v>28136</v>
          </cell>
          <cell r="F2945">
            <v>293.92</v>
          </cell>
          <cell r="G2945">
            <v>28429.919999999998</v>
          </cell>
        </row>
        <row r="2946">
          <cell r="A2946" t="str">
            <v>43.11.360</v>
          </cell>
          <cell r="C2946" t="str">
            <v>Conjunto motor-bomba submersível vertical para águas residuais, Q= 2 a16 m³/h, Hman= 12 a 2 mca, potência de 0,5 cv</v>
          </cell>
          <cell r="D2946" t="str">
            <v>un</v>
          </cell>
          <cell r="E2946">
            <v>1390.2</v>
          </cell>
          <cell r="F2946">
            <v>293.92</v>
          </cell>
          <cell r="G2946">
            <v>1684.12</v>
          </cell>
        </row>
        <row r="2947">
          <cell r="A2947" t="str">
            <v>43.11.370</v>
          </cell>
          <cell r="C2947" t="str">
            <v>Conjunto motor-bomba submersível vertical para águas residuais, Q= 3 a 20 m³/h, Hman= 13 a 5 mca, potência de 1 cv</v>
          </cell>
          <cell r="D2947" t="str">
            <v>un</v>
          </cell>
          <cell r="E2947">
            <v>1651.66</v>
          </cell>
          <cell r="F2947">
            <v>293.92</v>
          </cell>
          <cell r="G2947">
            <v>1945.58</v>
          </cell>
        </row>
        <row r="2948">
          <cell r="A2948" t="str">
            <v>43.11.380</v>
          </cell>
          <cell r="C2948" t="str">
            <v>Conjunto motor-bomba submersível vertical para águas residuais, Q= 10 a 50 m³/h, Hman= 22 a 4 mca, potência 4 cv</v>
          </cell>
          <cell r="D2948" t="str">
            <v>un</v>
          </cell>
          <cell r="E2948">
            <v>3858.22</v>
          </cell>
          <cell r="F2948">
            <v>293.92</v>
          </cell>
          <cell r="G2948">
            <v>4152.1400000000003</v>
          </cell>
        </row>
        <row r="2949">
          <cell r="A2949" t="str">
            <v>43.11.390</v>
          </cell>
          <cell r="C2949" t="str">
            <v>Conjunto motor-bomba submersível vertical para águas residuais, Q= 8 a 45 m³/h, Hman= 10,5 a 3,5 mca, potência 1,5 cv</v>
          </cell>
          <cell r="D2949" t="str">
            <v>un</v>
          </cell>
          <cell r="E2949">
            <v>2408.6</v>
          </cell>
          <cell r="F2949">
            <v>293.92</v>
          </cell>
          <cell r="G2949">
            <v>2702.52</v>
          </cell>
        </row>
        <row r="2950">
          <cell r="A2950" t="str">
            <v>43.11.400</v>
          </cell>
          <cell r="C2950" t="str">
            <v>Conjunto motor-bomba submersível vertical para esgoto, Q= 3,4 a 86,3 m³/h, Hman= 14 a 5 mca, potência 5 cv</v>
          </cell>
          <cell r="D2950" t="str">
            <v>un</v>
          </cell>
          <cell r="E2950">
            <v>9414.02</v>
          </cell>
          <cell r="F2950">
            <v>293.92</v>
          </cell>
          <cell r="G2950">
            <v>9707.94</v>
          </cell>
        </row>
        <row r="2951">
          <cell r="A2951" t="str">
            <v>43.11.410</v>
          </cell>
          <cell r="C2951" t="str">
            <v>Conjunto motor-bomba submersível vertical para esgoto, Q= 9,1 a 113,6m³/h, Hman= 20 a 15 mca, potência 10 cv</v>
          </cell>
          <cell r="D2951" t="str">
            <v>un</v>
          </cell>
          <cell r="E2951">
            <v>15570.88</v>
          </cell>
          <cell r="F2951">
            <v>293.92</v>
          </cell>
          <cell r="G2951">
            <v>15864.8</v>
          </cell>
        </row>
        <row r="2952">
          <cell r="A2952" t="str">
            <v>43.11.420</v>
          </cell>
          <cell r="C2952" t="str">
            <v>Conjunto motor-bomba submersível vertical para esgoto, Q=9,3 a 69,0 m³/h, Hman=15 a 7 mca, potência 3cv, diâmetro de sólidos 50/65mm</v>
          </cell>
          <cell r="D2952" t="str">
            <v>un</v>
          </cell>
          <cell r="E2952">
            <v>4222.2299999999996</v>
          </cell>
          <cell r="F2952">
            <v>293.92</v>
          </cell>
          <cell r="G2952">
            <v>4516.1499999999996</v>
          </cell>
        </row>
        <row r="2953">
          <cell r="A2953" t="str">
            <v>43.11.460</v>
          </cell>
          <cell r="C2953" t="str">
            <v>Conjunto motor-bomba submersível vertical para esgoto, Q= 40 m³/h, Hman= 40 mca, diâmetro de sólidos até 50 mm</v>
          </cell>
          <cell r="D2953" t="str">
            <v>un</v>
          </cell>
          <cell r="E2953">
            <v>17010.14</v>
          </cell>
          <cell r="F2953">
            <v>293.92</v>
          </cell>
          <cell r="G2953">
            <v>17304.060000000001</v>
          </cell>
        </row>
        <row r="2954">
          <cell r="A2954" t="str">
            <v>43.12</v>
          </cell>
          <cell r="B2954" t="str">
            <v>Bombas especiais, uso industrial</v>
          </cell>
        </row>
        <row r="2955">
          <cell r="A2955" t="str">
            <v>43.12.500</v>
          </cell>
          <cell r="C2955" t="str">
            <v>Filtro de areia com carga de areia filtrante, vazão de 16,9 m³/h</v>
          </cell>
          <cell r="D2955" t="str">
            <v>un</v>
          </cell>
          <cell r="E2955">
            <v>2171.3000000000002</v>
          </cell>
          <cell r="F2955">
            <v>103.66</v>
          </cell>
          <cell r="G2955">
            <v>2274.96</v>
          </cell>
        </row>
        <row r="2956">
          <cell r="A2956" t="str">
            <v>43.20</v>
          </cell>
          <cell r="B2956" t="str">
            <v>Reparos, conservações e complementos - GRUPO 43</v>
          </cell>
        </row>
        <row r="2957">
          <cell r="A2957" t="str">
            <v>43.20.130</v>
          </cell>
          <cell r="C2957" t="str">
            <v>Caixa de passagem para condicionamento de ar tipo Split, com saída de dreno único na vertical - 39 x 22 x 6 cm</v>
          </cell>
          <cell r="D2957" t="str">
            <v>un</v>
          </cell>
          <cell r="E2957">
            <v>35.08</v>
          </cell>
          <cell r="F2957">
            <v>9.8800000000000008</v>
          </cell>
          <cell r="G2957">
            <v>44.96</v>
          </cell>
        </row>
        <row r="2958">
          <cell r="A2958" t="str">
            <v>43.20.140</v>
          </cell>
          <cell r="C2958" t="str">
            <v>Bomba de remoção de condensados para condicionadores de ar</v>
          </cell>
          <cell r="D2958" t="str">
            <v>un</v>
          </cell>
          <cell r="E2958">
            <v>676.46</v>
          </cell>
          <cell r="F2958">
            <v>36.5</v>
          </cell>
          <cell r="G2958">
            <v>712.96</v>
          </cell>
        </row>
        <row r="2959">
          <cell r="A2959" t="str">
            <v>43.20.200</v>
          </cell>
          <cell r="C2959" t="str">
            <v>Controlador de temperatura analógico</v>
          </cell>
          <cell r="D2959" t="str">
            <v>un</v>
          </cell>
          <cell r="E2959">
            <v>166.8</v>
          </cell>
          <cell r="F2959">
            <v>18.260000000000002</v>
          </cell>
          <cell r="G2959">
            <v>185.06</v>
          </cell>
        </row>
        <row r="2960">
          <cell r="A2960" t="str">
            <v>43.20.210</v>
          </cell>
          <cell r="C2960" t="str">
            <v>Bomba de circulação para água quente</v>
          </cell>
          <cell r="D2960" t="str">
            <v>un</v>
          </cell>
          <cell r="E2960">
            <v>483.89</v>
          </cell>
          <cell r="F2960">
            <v>18.260000000000002</v>
          </cell>
          <cell r="G2960">
            <v>502.15</v>
          </cell>
        </row>
        <row r="2961">
          <cell r="A2961" t="str">
            <v>44</v>
          </cell>
          <cell r="B2961" t="str">
            <v>APARELHOS E METAIS HIDRÁULICOS</v>
          </cell>
        </row>
        <row r="2962">
          <cell r="A2962" t="str">
            <v>44.01</v>
          </cell>
          <cell r="B2962" t="str">
            <v>Aparelhos e louças</v>
          </cell>
        </row>
        <row r="2963">
          <cell r="A2963" t="str">
            <v>44.01.030</v>
          </cell>
          <cell r="C2963" t="str">
            <v>Bacia turca de louça - 6 litros</v>
          </cell>
          <cell r="D2963" t="str">
            <v>un</v>
          </cell>
          <cell r="E2963">
            <v>319.54000000000002</v>
          </cell>
          <cell r="F2963">
            <v>44.41</v>
          </cell>
          <cell r="G2963">
            <v>363.95</v>
          </cell>
        </row>
        <row r="2964">
          <cell r="A2964" t="str">
            <v>44.01.050</v>
          </cell>
          <cell r="C2964" t="str">
            <v>Bacia sifonada de louça sem tampa - 6 litros</v>
          </cell>
          <cell r="D2964" t="str">
            <v>un</v>
          </cell>
          <cell r="E2964">
            <v>144.55000000000001</v>
          </cell>
          <cell r="F2964">
            <v>44.41</v>
          </cell>
          <cell r="G2964">
            <v>188.96</v>
          </cell>
        </row>
        <row r="2965">
          <cell r="A2965" t="str">
            <v>44.01.070</v>
          </cell>
          <cell r="C2965" t="str">
            <v>Bacia sifonada de louça sem tampa com saída horizontal - 6 litros</v>
          </cell>
          <cell r="D2965" t="str">
            <v>un</v>
          </cell>
          <cell r="E2965">
            <v>275.29000000000002</v>
          </cell>
          <cell r="F2965">
            <v>44.41</v>
          </cell>
          <cell r="G2965">
            <v>319.7</v>
          </cell>
        </row>
        <row r="2966">
          <cell r="A2966" t="str">
            <v>44.01.100</v>
          </cell>
          <cell r="C2966" t="str">
            <v>Lavatório de louça sem coluna</v>
          </cell>
          <cell r="D2966" t="str">
            <v>un</v>
          </cell>
          <cell r="E2966">
            <v>55.78</v>
          </cell>
          <cell r="F2966">
            <v>51.83</v>
          </cell>
          <cell r="G2966">
            <v>107.61</v>
          </cell>
        </row>
        <row r="2967">
          <cell r="A2967" t="str">
            <v>44.01.110</v>
          </cell>
          <cell r="C2967" t="str">
            <v>Lavatório de louça com coluna</v>
          </cell>
          <cell r="D2967" t="str">
            <v>un</v>
          </cell>
          <cell r="E2967">
            <v>170.03</v>
          </cell>
          <cell r="F2967">
            <v>51.83</v>
          </cell>
          <cell r="G2967">
            <v>221.86</v>
          </cell>
        </row>
        <row r="2968">
          <cell r="A2968" t="str">
            <v>44.01.160</v>
          </cell>
          <cell r="C2968" t="str">
            <v>Lavatório de louça pequeno com coluna suspensa - linha especial</v>
          </cell>
          <cell r="D2968" t="str">
            <v>un</v>
          </cell>
          <cell r="E2968">
            <v>368.09</v>
          </cell>
          <cell r="F2968">
            <v>51.83</v>
          </cell>
          <cell r="G2968">
            <v>419.92</v>
          </cell>
        </row>
        <row r="2969">
          <cell r="A2969" t="str">
            <v>44.01.170</v>
          </cell>
          <cell r="C2969" t="str">
            <v>Lavatório em polipropileno</v>
          </cell>
          <cell r="D2969" t="str">
            <v>un</v>
          </cell>
          <cell r="E2969">
            <v>22.24</v>
          </cell>
          <cell r="F2969">
            <v>18.5</v>
          </cell>
          <cell r="G2969">
            <v>40.74</v>
          </cell>
        </row>
        <row r="2970">
          <cell r="A2970" t="str">
            <v>44.01.200</v>
          </cell>
          <cell r="C2970" t="str">
            <v>Mictório de louça sifonado auto aspirante</v>
          </cell>
          <cell r="D2970" t="str">
            <v>un</v>
          </cell>
          <cell r="E2970">
            <v>345.48</v>
          </cell>
          <cell r="F2970">
            <v>51.83</v>
          </cell>
          <cell r="G2970">
            <v>397.31</v>
          </cell>
        </row>
        <row r="2971">
          <cell r="A2971" t="str">
            <v>44.01.240</v>
          </cell>
          <cell r="C2971" t="str">
            <v>Lavatório em louça com coluna suspensa</v>
          </cell>
          <cell r="D2971" t="str">
            <v>un</v>
          </cell>
          <cell r="E2971">
            <v>274.18</v>
          </cell>
          <cell r="F2971">
            <v>51.83</v>
          </cell>
          <cell r="G2971">
            <v>326.01</v>
          </cell>
        </row>
        <row r="2972">
          <cell r="A2972" t="str">
            <v>44.01.270</v>
          </cell>
          <cell r="C2972" t="str">
            <v>Cuba de louça de embutir oval</v>
          </cell>
          <cell r="D2972" t="str">
            <v>un</v>
          </cell>
          <cell r="E2972">
            <v>73.41</v>
          </cell>
          <cell r="F2972">
            <v>18.5</v>
          </cell>
          <cell r="G2972">
            <v>91.91</v>
          </cell>
        </row>
        <row r="2973">
          <cell r="A2973" t="str">
            <v>44.01.310</v>
          </cell>
          <cell r="C2973" t="str">
            <v>Tanque de louça com coluna de 30 litros</v>
          </cell>
          <cell r="D2973" t="str">
            <v>un</v>
          </cell>
          <cell r="E2973">
            <v>399.67</v>
          </cell>
          <cell r="F2973">
            <v>110.94</v>
          </cell>
          <cell r="G2973">
            <v>510.61</v>
          </cell>
        </row>
        <row r="2974">
          <cell r="A2974" t="str">
            <v>44.01.340</v>
          </cell>
          <cell r="C2974" t="str">
            <v>Tanque simples em concreto pré-moldado</v>
          </cell>
          <cell r="D2974" t="str">
            <v>un</v>
          </cell>
          <cell r="E2974">
            <v>53.76</v>
          </cell>
          <cell r="F2974">
            <v>36.979999999999997</v>
          </cell>
          <cell r="G2974">
            <v>90.74</v>
          </cell>
        </row>
        <row r="2975">
          <cell r="A2975" t="str">
            <v>44.01.360</v>
          </cell>
          <cell r="C2975" t="str">
            <v>Tanque de louça com coluna de 18 a 20 litros</v>
          </cell>
          <cell r="D2975" t="str">
            <v>un</v>
          </cell>
          <cell r="E2975">
            <v>361.63</v>
          </cell>
          <cell r="F2975">
            <v>110.94</v>
          </cell>
          <cell r="G2975">
            <v>472.57</v>
          </cell>
        </row>
        <row r="2976">
          <cell r="A2976" t="str">
            <v>44.01.370</v>
          </cell>
          <cell r="C2976" t="str">
            <v>Tanque em granito sintético, linha comercial - sem pertences</v>
          </cell>
          <cell r="D2976" t="str">
            <v>un</v>
          </cell>
          <cell r="E2976">
            <v>118.11</v>
          </cell>
          <cell r="F2976">
            <v>36.979999999999997</v>
          </cell>
          <cell r="G2976">
            <v>155.09</v>
          </cell>
        </row>
        <row r="2977">
          <cell r="A2977" t="str">
            <v>44.01.610</v>
          </cell>
          <cell r="C2977" t="str">
            <v>Lavatório de louça para canto, sem coluna - sem pertences</v>
          </cell>
          <cell r="D2977" t="str">
            <v>un</v>
          </cell>
          <cell r="E2977">
            <v>108.09</v>
          </cell>
          <cell r="F2977">
            <v>18.5</v>
          </cell>
          <cell r="G2977">
            <v>126.59</v>
          </cell>
        </row>
        <row r="2978">
          <cell r="A2978" t="str">
            <v>44.01.670</v>
          </cell>
          <cell r="C2978" t="str">
            <v>Caixa de descarga em plástico, de sobrepor, capacidade 6 litros com engate flexível</v>
          </cell>
          <cell r="D2978" t="str">
            <v>un</v>
          </cell>
          <cell r="E2978">
            <v>38.07</v>
          </cell>
          <cell r="F2978">
            <v>12.2</v>
          </cell>
          <cell r="G2978">
            <v>50.27</v>
          </cell>
        </row>
        <row r="2979">
          <cell r="A2979" t="str">
            <v>44.01.680</v>
          </cell>
          <cell r="C2979" t="str">
            <v>Caixa de descarga em plástico, de sobrepor, capacidade 9 litros com engate flexível</v>
          </cell>
          <cell r="D2979" t="str">
            <v>un</v>
          </cell>
          <cell r="E2979">
            <v>42.51</v>
          </cell>
          <cell r="F2979">
            <v>12.2</v>
          </cell>
          <cell r="G2979">
            <v>54.71</v>
          </cell>
        </row>
        <row r="2980">
          <cell r="A2980" t="str">
            <v>44.01.690</v>
          </cell>
          <cell r="C2980" t="str">
            <v>Tanque de louça sem coluna de 30 litros</v>
          </cell>
          <cell r="D2980" t="str">
            <v>un</v>
          </cell>
          <cell r="E2980">
            <v>317.08</v>
          </cell>
          <cell r="F2980">
            <v>110.94</v>
          </cell>
          <cell r="G2980">
            <v>428.02</v>
          </cell>
        </row>
        <row r="2981">
          <cell r="A2981" t="str">
            <v>44.01.700</v>
          </cell>
          <cell r="C2981" t="str">
            <v>Banheira para imersão sem hidromassagem</v>
          </cell>
          <cell r="D2981" t="str">
            <v>un</v>
          </cell>
          <cell r="E2981">
            <v>1824.18</v>
          </cell>
          <cell r="F2981">
            <v>77.67</v>
          </cell>
          <cell r="G2981">
            <v>1901.85</v>
          </cell>
        </row>
        <row r="2982">
          <cell r="A2982" t="str">
            <v>44.01.800</v>
          </cell>
          <cell r="C2982" t="str">
            <v>Bacia sifonada com caixa de descarga acoplada sem tampa - 6 litros</v>
          </cell>
          <cell r="D2982" t="str">
            <v>cj</v>
          </cell>
          <cell r="E2982">
            <v>393.34</v>
          </cell>
          <cell r="F2982">
            <v>44.41</v>
          </cell>
          <cell r="G2982">
            <v>437.75</v>
          </cell>
        </row>
        <row r="2983">
          <cell r="A2983" t="str">
            <v>44.01.850</v>
          </cell>
          <cell r="C2983" t="str">
            <v>Cuba de louça de embutir redonda</v>
          </cell>
          <cell r="D2983" t="str">
            <v>un</v>
          </cell>
          <cell r="E2983">
            <v>72.599999999999994</v>
          </cell>
          <cell r="F2983">
            <v>18.5</v>
          </cell>
          <cell r="G2983">
            <v>91.1</v>
          </cell>
        </row>
        <row r="2984">
          <cell r="A2984" t="str">
            <v>44.02</v>
          </cell>
          <cell r="B2984" t="str">
            <v>Bancadas e tampos</v>
          </cell>
        </row>
        <row r="2985">
          <cell r="A2985" t="str">
            <v>44.02.060</v>
          </cell>
          <cell r="C2985" t="str">
            <v>Tampo/bancada em granito com espessura de 3 cm</v>
          </cell>
          <cell r="D2985" t="str">
            <v>m²</v>
          </cell>
          <cell r="E2985">
            <v>872.09</v>
          </cell>
          <cell r="F2985">
            <v>65.84</v>
          </cell>
          <cell r="G2985">
            <v>937.93</v>
          </cell>
        </row>
        <row r="2986">
          <cell r="A2986" t="str">
            <v>44.02.100</v>
          </cell>
          <cell r="C2986" t="str">
            <v>Tampo/bancada em mármore nacional espessura de 3 cm</v>
          </cell>
          <cell r="D2986" t="str">
            <v>m²</v>
          </cell>
          <cell r="E2986">
            <v>1081.93</v>
          </cell>
          <cell r="F2986">
            <v>65.84</v>
          </cell>
          <cell r="G2986">
            <v>1147.77</v>
          </cell>
        </row>
        <row r="2987">
          <cell r="A2987" t="str">
            <v>44.02.200</v>
          </cell>
          <cell r="C2987" t="str">
            <v>Tampo/bancada em concreto armado, revestido em aço inoxidável fosco polido</v>
          </cell>
          <cell r="D2987" t="str">
            <v>m²</v>
          </cell>
          <cell r="E2987">
            <v>797.9</v>
          </cell>
          <cell r="F2987">
            <v>133.38</v>
          </cell>
          <cell r="G2987">
            <v>931.28</v>
          </cell>
        </row>
        <row r="2988">
          <cell r="A2988" t="str">
            <v>44.02.300</v>
          </cell>
          <cell r="C2988" t="str">
            <v>Superfície sólido mineral para bancadas, saias, frontões e/ou cubas</v>
          </cell>
          <cell r="D2988" t="str">
            <v>m²</v>
          </cell>
          <cell r="E2988">
            <v>2227.11</v>
          </cell>
          <cell r="F2988">
            <v>0</v>
          </cell>
          <cell r="G2988">
            <v>2227.11</v>
          </cell>
        </row>
        <row r="2989">
          <cell r="A2989" t="str">
            <v>44.03</v>
          </cell>
          <cell r="B2989" t="str">
            <v>Acessórios e metais</v>
          </cell>
        </row>
        <row r="2990">
          <cell r="A2990" t="str">
            <v>44.03.010</v>
          </cell>
          <cell r="C2990" t="str">
            <v>Dispenser toalheiro em ABS e policarbonato para bobina de 20 cm x 200 m, com alavanca</v>
          </cell>
          <cell r="D2990" t="str">
            <v>un</v>
          </cell>
          <cell r="E2990">
            <v>170.8</v>
          </cell>
          <cell r="F2990">
            <v>4.5199999999999996</v>
          </cell>
          <cell r="G2990">
            <v>175.32</v>
          </cell>
        </row>
        <row r="2991">
          <cell r="A2991" t="str">
            <v>44.03.020</v>
          </cell>
          <cell r="C2991" t="str">
            <v>Meia saboneteira de louça de embutir</v>
          </cell>
          <cell r="D2991" t="str">
            <v>un</v>
          </cell>
          <cell r="E2991">
            <v>20.239999999999998</v>
          </cell>
          <cell r="F2991">
            <v>10.86</v>
          </cell>
          <cell r="G2991">
            <v>31.1</v>
          </cell>
        </row>
        <row r="2992">
          <cell r="A2992" t="str">
            <v>44.03.030</v>
          </cell>
          <cell r="C2992" t="str">
            <v>Dispenser toalheiro metálico esmaltado para bobina de 25cm x 50m, sem alavanca</v>
          </cell>
          <cell r="D2992" t="str">
            <v>un</v>
          </cell>
          <cell r="E2992">
            <v>41.69</v>
          </cell>
          <cell r="F2992">
            <v>4.5199999999999996</v>
          </cell>
          <cell r="G2992">
            <v>46.21</v>
          </cell>
        </row>
        <row r="2993">
          <cell r="A2993" t="str">
            <v>44.03.040</v>
          </cell>
          <cell r="C2993" t="str">
            <v>Saboneteira de louça de embutir</v>
          </cell>
          <cell r="D2993" t="str">
            <v>un</v>
          </cell>
          <cell r="E2993">
            <v>28.26</v>
          </cell>
          <cell r="F2993">
            <v>10.86</v>
          </cell>
          <cell r="G2993">
            <v>39.119999999999997</v>
          </cell>
        </row>
        <row r="2994">
          <cell r="A2994" t="str">
            <v>44.03.050</v>
          </cell>
          <cell r="C2994" t="str">
            <v>Dispenser papel higiênico em ABS para rolão 300 / 600 m, com visor</v>
          </cell>
          <cell r="D2994" t="str">
            <v>un</v>
          </cell>
          <cell r="E2994">
            <v>43.32</v>
          </cell>
          <cell r="F2994">
            <v>4.5199999999999996</v>
          </cell>
          <cell r="G2994">
            <v>47.84</v>
          </cell>
        </row>
        <row r="2995">
          <cell r="A2995" t="str">
            <v>44.03.080</v>
          </cell>
          <cell r="C2995" t="str">
            <v>Porta-papel de louça de embutir</v>
          </cell>
          <cell r="D2995" t="str">
            <v>un</v>
          </cell>
          <cell r="E2995">
            <v>28.73</v>
          </cell>
          <cell r="F2995">
            <v>10.86</v>
          </cell>
          <cell r="G2995">
            <v>39.590000000000003</v>
          </cell>
        </row>
        <row r="2996">
          <cell r="A2996" t="str">
            <v>44.03.090</v>
          </cell>
          <cell r="C2996" t="str">
            <v>Cabide cromado para banheiro</v>
          </cell>
          <cell r="D2996" t="str">
            <v>un</v>
          </cell>
          <cell r="E2996">
            <v>34.770000000000003</v>
          </cell>
          <cell r="F2996">
            <v>4.5199999999999996</v>
          </cell>
          <cell r="G2996">
            <v>39.29</v>
          </cell>
        </row>
        <row r="2997">
          <cell r="A2997" t="str">
            <v>44.03.130</v>
          </cell>
          <cell r="C2997" t="str">
            <v>Saboneteira tipo dispenser, para refil de 800 ml</v>
          </cell>
          <cell r="D2997" t="str">
            <v>un</v>
          </cell>
          <cell r="E2997">
            <v>22.6</v>
          </cell>
          <cell r="F2997">
            <v>4.5199999999999996</v>
          </cell>
          <cell r="G2997">
            <v>27.12</v>
          </cell>
        </row>
        <row r="2998">
          <cell r="A2998" t="str">
            <v>44.03.180</v>
          </cell>
          <cell r="C2998" t="str">
            <v>Dispenser toalheiro em ABS, para folhas</v>
          </cell>
          <cell r="D2998" t="str">
            <v>un</v>
          </cell>
          <cell r="E2998">
            <v>36.270000000000003</v>
          </cell>
          <cell r="F2998">
            <v>4.5199999999999996</v>
          </cell>
          <cell r="G2998">
            <v>40.79</v>
          </cell>
        </row>
        <row r="2999">
          <cell r="A2999" t="str">
            <v>44.03.210</v>
          </cell>
          <cell r="C2999" t="str">
            <v>Ducha cromada simples</v>
          </cell>
          <cell r="D2999" t="str">
            <v>un</v>
          </cell>
          <cell r="E2999">
            <v>43.12</v>
          </cell>
          <cell r="F2999">
            <v>18.5</v>
          </cell>
          <cell r="G2999">
            <v>61.62</v>
          </cell>
        </row>
        <row r="3000">
          <cell r="A3000" t="str">
            <v>44.03.260</v>
          </cell>
          <cell r="C3000" t="str">
            <v>Armário de plástico de embutir, para lavatório</v>
          </cell>
          <cell r="D3000" t="str">
            <v>un</v>
          </cell>
          <cell r="E3000">
            <v>86.52</v>
          </cell>
          <cell r="F3000">
            <v>32.92</v>
          </cell>
          <cell r="G3000">
            <v>119.44</v>
          </cell>
        </row>
        <row r="3001">
          <cell r="A3001" t="str">
            <v>44.03.300</v>
          </cell>
          <cell r="C3001" t="str">
            <v>Torneira volante tipo alavanca</v>
          </cell>
          <cell r="D3001" t="str">
            <v>un</v>
          </cell>
          <cell r="E3001">
            <v>215.52</v>
          </cell>
          <cell r="F3001">
            <v>14.07</v>
          </cell>
          <cell r="G3001">
            <v>229.59</v>
          </cell>
        </row>
        <row r="3002">
          <cell r="A3002" t="str">
            <v>44.03.310</v>
          </cell>
          <cell r="C3002" t="str">
            <v>Torneira de mesa para lavatório, acionamento hidromecânico, com registro integrado regulador de vazão, em latão cromado, DN= 1/2´</v>
          </cell>
          <cell r="D3002" t="str">
            <v>un</v>
          </cell>
          <cell r="E3002">
            <v>555.21</v>
          </cell>
          <cell r="F3002">
            <v>14.07</v>
          </cell>
          <cell r="G3002">
            <v>569.28</v>
          </cell>
        </row>
        <row r="3003">
          <cell r="A3003" t="str">
            <v>44.03.360</v>
          </cell>
          <cell r="C3003" t="str">
            <v>Ducha higiênica cromada</v>
          </cell>
          <cell r="D3003" t="str">
            <v>un</v>
          </cell>
          <cell r="E3003">
            <v>282.75</v>
          </cell>
          <cell r="F3003">
            <v>18.5</v>
          </cell>
          <cell r="G3003">
            <v>301.25</v>
          </cell>
        </row>
        <row r="3004">
          <cell r="A3004" t="str">
            <v>44.03.370</v>
          </cell>
          <cell r="C3004" t="str">
            <v>Torneira curta com rosca para uso geral, em latão fundido sem acabamento, DN= 1/2´</v>
          </cell>
          <cell r="D3004" t="str">
            <v>un</v>
          </cell>
          <cell r="E3004">
            <v>22.9</v>
          </cell>
          <cell r="F3004">
            <v>12.96</v>
          </cell>
          <cell r="G3004">
            <v>35.86</v>
          </cell>
        </row>
        <row r="3005">
          <cell r="A3005" t="str">
            <v>44.03.380</v>
          </cell>
          <cell r="C3005" t="str">
            <v>Torneira curta com rosca para uso geral, em latão fundido sem acabamento, DN= 3/4´</v>
          </cell>
          <cell r="D3005" t="str">
            <v>un</v>
          </cell>
          <cell r="E3005">
            <v>22.65</v>
          </cell>
          <cell r="F3005">
            <v>12.96</v>
          </cell>
          <cell r="G3005">
            <v>35.61</v>
          </cell>
        </row>
        <row r="3006">
          <cell r="A3006" t="str">
            <v>44.03.400</v>
          </cell>
          <cell r="C3006" t="str">
            <v>Torneira curta com rosca para uso geral, em latão fundido cromado, DN= 3/4´</v>
          </cell>
          <cell r="D3006" t="str">
            <v>un</v>
          </cell>
          <cell r="E3006">
            <v>24.85</v>
          </cell>
          <cell r="F3006">
            <v>12.96</v>
          </cell>
          <cell r="G3006">
            <v>37.81</v>
          </cell>
        </row>
        <row r="3007">
          <cell r="A3007" t="str">
            <v>44.03.420</v>
          </cell>
          <cell r="C3007" t="str">
            <v>Torneira curta sem rosca para uso geral, em latão fundido sem acabamento, DN= 3/4´</v>
          </cell>
          <cell r="D3007" t="str">
            <v>un</v>
          </cell>
          <cell r="E3007">
            <v>16.87</v>
          </cell>
          <cell r="F3007">
            <v>12.96</v>
          </cell>
          <cell r="G3007">
            <v>29.83</v>
          </cell>
        </row>
        <row r="3008">
          <cell r="A3008" t="str">
            <v>44.03.430</v>
          </cell>
          <cell r="C3008" t="str">
            <v>Torneira curta sem rosca para uso geral, em latão fundido cromado, DN= 1/2´</v>
          </cell>
          <cell r="D3008" t="str">
            <v>un</v>
          </cell>
          <cell r="E3008">
            <v>19.29</v>
          </cell>
          <cell r="F3008">
            <v>12.96</v>
          </cell>
          <cell r="G3008">
            <v>32.25</v>
          </cell>
        </row>
        <row r="3009">
          <cell r="A3009" t="str">
            <v>44.03.440</v>
          </cell>
          <cell r="C3009" t="str">
            <v>Torneira curta sem rosca para uso geral, em latão fundido cromado, DN= 3/4´</v>
          </cell>
          <cell r="D3009" t="str">
            <v>un</v>
          </cell>
          <cell r="E3009">
            <v>23.31</v>
          </cell>
          <cell r="F3009">
            <v>12.96</v>
          </cell>
          <cell r="G3009">
            <v>36.270000000000003</v>
          </cell>
        </row>
        <row r="3010">
          <cell r="A3010" t="str">
            <v>44.03.450</v>
          </cell>
          <cell r="C3010" t="str">
            <v>Torneira longa sem rosca para uso geral, em latão fundido cromado</v>
          </cell>
          <cell r="D3010" t="str">
            <v>un</v>
          </cell>
          <cell r="E3010">
            <v>35.619999999999997</v>
          </cell>
          <cell r="F3010">
            <v>12.96</v>
          </cell>
          <cell r="G3010">
            <v>48.58</v>
          </cell>
        </row>
        <row r="3011">
          <cell r="A3011" t="str">
            <v>44.03.460</v>
          </cell>
          <cell r="C3011" t="str">
            <v>Torneira para lavatório em latão fundido cromado, DN= 1/2´</v>
          </cell>
          <cell r="D3011" t="str">
            <v>un</v>
          </cell>
          <cell r="E3011">
            <v>34.1</v>
          </cell>
          <cell r="F3011">
            <v>14.07</v>
          </cell>
          <cell r="G3011">
            <v>48.17</v>
          </cell>
        </row>
        <row r="3012">
          <cell r="A3012" t="str">
            <v>44.03.470</v>
          </cell>
          <cell r="C3012" t="str">
            <v>Torneira de parede para pia com bica móvel e arejador, em latão fundido cromado</v>
          </cell>
          <cell r="D3012" t="str">
            <v>un</v>
          </cell>
          <cell r="E3012">
            <v>59.62</v>
          </cell>
          <cell r="F3012">
            <v>12.96</v>
          </cell>
          <cell r="G3012">
            <v>72.58</v>
          </cell>
        </row>
        <row r="3013">
          <cell r="A3013" t="str">
            <v>44.03.480</v>
          </cell>
          <cell r="C3013" t="str">
            <v>Torneira de mesa para lavatório compacta, acionamento hidromecânico, em latão cromado, DN= 1/2´</v>
          </cell>
          <cell r="D3013" t="str">
            <v>un</v>
          </cell>
          <cell r="E3013">
            <v>182.45</v>
          </cell>
          <cell r="F3013">
            <v>14.07</v>
          </cell>
          <cell r="G3013">
            <v>196.52</v>
          </cell>
        </row>
        <row r="3014">
          <cell r="A3014" t="str">
            <v>44.03.500</v>
          </cell>
          <cell r="C3014" t="str">
            <v>Aparelho misturador de parede, para pia, com bica móvel, acabamento cromado</v>
          </cell>
          <cell r="D3014" t="str">
            <v>un</v>
          </cell>
          <cell r="E3014">
            <v>416.77</v>
          </cell>
          <cell r="F3014">
            <v>51.77</v>
          </cell>
          <cell r="G3014">
            <v>468.54</v>
          </cell>
        </row>
        <row r="3015">
          <cell r="A3015" t="str">
            <v>44.03.510</v>
          </cell>
          <cell r="C3015" t="str">
            <v>Torneira de parede antivandalismo, DN= 3/4´</v>
          </cell>
          <cell r="D3015" t="str">
            <v>un</v>
          </cell>
          <cell r="E3015">
            <v>235.04</v>
          </cell>
          <cell r="F3015">
            <v>29.6</v>
          </cell>
          <cell r="G3015">
            <v>264.64</v>
          </cell>
        </row>
        <row r="3016">
          <cell r="A3016" t="str">
            <v>44.03.590</v>
          </cell>
          <cell r="C3016" t="str">
            <v>Torneira de mesa para pia com bica móvel e arejador em latão fundido cromado</v>
          </cell>
          <cell r="D3016" t="str">
            <v>un</v>
          </cell>
          <cell r="E3016">
            <v>114.09</v>
          </cell>
          <cell r="F3016">
            <v>14.07</v>
          </cell>
          <cell r="G3016">
            <v>128.16</v>
          </cell>
        </row>
        <row r="3017">
          <cell r="A3017" t="str">
            <v>44.03.630</v>
          </cell>
          <cell r="C3017" t="str">
            <v>Torneira de acionamento restrito, em latão cromado, DN= 1/2´ ou 3/4´</v>
          </cell>
          <cell r="D3017" t="str">
            <v>un</v>
          </cell>
          <cell r="E3017">
            <v>36.71</v>
          </cell>
          <cell r="F3017">
            <v>12.96</v>
          </cell>
          <cell r="G3017">
            <v>49.67</v>
          </cell>
        </row>
        <row r="3018">
          <cell r="A3018" t="str">
            <v>44.03.640</v>
          </cell>
          <cell r="C3018" t="str">
            <v>Torneira de parede acionamento hidromecânico, em latão cromado, DN= 1/2´ ou 3/4´</v>
          </cell>
          <cell r="D3018" t="str">
            <v>un</v>
          </cell>
          <cell r="E3018">
            <v>257.8</v>
          </cell>
          <cell r="F3018">
            <v>12.96</v>
          </cell>
          <cell r="G3018">
            <v>270.76</v>
          </cell>
        </row>
        <row r="3019">
          <cell r="A3019" t="str">
            <v>44.03.670</v>
          </cell>
          <cell r="C3019" t="str">
            <v>Caixa de descarga de embutir, acionamento frontal, completa</v>
          </cell>
          <cell r="D3019" t="str">
            <v>cj</v>
          </cell>
          <cell r="E3019">
            <v>522.03</v>
          </cell>
          <cell r="F3019">
            <v>51.42</v>
          </cell>
          <cell r="G3019">
            <v>573.45000000000005</v>
          </cell>
        </row>
        <row r="3020">
          <cell r="A3020" t="str">
            <v>44.03.690</v>
          </cell>
          <cell r="C3020" t="str">
            <v>Torneira de parede em ABS, DN 1/2´ ou 3/4´, 10cm</v>
          </cell>
          <cell r="D3020" t="str">
            <v>un</v>
          </cell>
          <cell r="E3020">
            <v>2.1</v>
          </cell>
          <cell r="F3020">
            <v>12.96</v>
          </cell>
          <cell r="G3020">
            <v>15.06</v>
          </cell>
        </row>
        <row r="3021">
          <cell r="A3021" t="str">
            <v>44.03.700</v>
          </cell>
          <cell r="C3021" t="str">
            <v>Torneira de parede em ABS, DN 1/2´ ou 3/4´, 15cm</v>
          </cell>
          <cell r="D3021" t="str">
            <v>un</v>
          </cell>
          <cell r="E3021">
            <v>2.4</v>
          </cell>
          <cell r="F3021">
            <v>12.96</v>
          </cell>
          <cell r="G3021">
            <v>15.36</v>
          </cell>
        </row>
        <row r="3022">
          <cell r="A3022" t="str">
            <v>44.03.720</v>
          </cell>
          <cell r="C3022" t="str">
            <v>Torneira de mesa para lavatório, acionamento hidromecânico com alavanca, registro integrado regulador de vazão, em latão cromado, DN= 1/2´</v>
          </cell>
          <cell r="D3022" t="str">
            <v>un</v>
          </cell>
          <cell r="E3022">
            <v>352.78</v>
          </cell>
          <cell r="F3022">
            <v>14.07</v>
          </cell>
          <cell r="G3022">
            <v>366.85</v>
          </cell>
        </row>
        <row r="3023">
          <cell r="A3023" t="str">
            <v>44.03.825</v>
          </cell>
          <cell r="C3023" t="str">
            <v>Misturador termostato para chuveiro ou ducha, acabamento cromado</v>
          </cell>
          <cell r="D3023" t="str">
            <v>un</v>
          </cell>
          <cell r="E3023">
            <v>1066.51</v>
          </cell>
          <cell r="F3023">
            <v>51.77</v>
          </cell>
          <cell r="G3023">
            <v>1118.28</v>
          </cell>
        </row>
        <row r="3024">
          <cell r="A3024" t="str">
            <v>44.03.870</v>
          </cell>
          <cell r="C3024" t="str">
            <v>Ducha higiênica branca de PVC</v>
          </cell>
          <cell r="D3024" t="str">
            <v>un</v>
          </cell>
          <cell r="E3024">
            <v>68.11</v>
          </cell>
          <cell r="F3024">
            <v>18.5</v>
          </cell>
          <cell r="G3024">
            <v>86.61</v>
          </cell>
        </row>
        <row r="3025">
          <cell r="A3025" t="str">
            <v>44.03.900</v>
          </cell>
          <cell r="C3025" t="str">
            <v>Secador de mãos em ABS</v>
          </cell>
          <cell r="D3025" t="str">
            <v>un</v>
          </cell>
          <cell r="E3025">
            <v>785.84</v>
          </cell>
          <cell r="F3025">
            <v>4.5199999999999996</v>
          </cell>
          <cell r="G3025">
            <v>790.36</v>
          </cell>
        </row>
        <row r="3026">
          <cell r="A3026" t="str">
            <v>44.03.920</v>
          </cell>
          <cell r="C3026" t="str">
            <v>Ducha higiênica com registro</v>
          </cell>
          <cell r="D3026" t="str">
            <v>un</v>
          </cell>
          <cell r="E3026">
            <v>237.1</v>
          </cell>
          <cell r="F3026">
            <v>18.5</v>
          </cell>
          <cell r="G3026">
            <v>255.6</v>
          </cell>
        </row>
        <row r="3027">
          <cell r="A3027" t="str">
            <v>44.03.931</v>
          </cell>
          <cell r="C3027" t="str">
            <v>Desviador para duchas e chuveiros</v>
          </cell>
          <cell r="D3027" t="str">
            <v>un</v>
          </cell>
          <cell r="E3027">
            <v>50.28</v>
          </cell>
          <cell r="F3027">
            <v>22.13</v>
          </cell>
          <cell r="G3027">
            <v>72.41</v>
          </cell>
        </row>
        <row r="3028">
          <cell r="A3028" t="str">
            <v>44.03.940</v>
          </cell>
          <cell r="C3028" t="str">
            <v>Válvula dupla para bancada de laboratório, uso em GLP, com bico para mangueira - diâmetro de 1/4´ a 1/2´</v>
          </cell>
          <cell r="D3028" t="str">
            <v>un</v>
          </cell>
          <cell r="E3028">
            <v>293.24</v>
          </cell>
          <cell r="F3028">
            <v>18.5</v>
          </cell>
          <cell r="G3028">
            <v>311.74</v>
          </cell>
        </row>
        <row r="3029">
          <cell r="A3029" t="str">
            <v>44.03.950</v>
          </cell>
          <cell r="C3029" t="str">
            <v>Válvula para cuba de laboratório, com nuca giratória e bico escalonado para mangueira</v>
          </cell>
          <cell r="D3029" t="str">
            <v>un</v>
          </cell>
          <cell r="E3029">
            <v>321.23</v>
          </cell>
          <cell r="F3029">
            <v>18.5</v>
          </cell>
          <cell r="G3029">
            <v>339.73</v>
          </cell>
        </row>
        <row r="3030">
          <cell r="A3030" t="str">
            <v>44.04</v>
          </cell>
          <cell r="B3030" t="str">
            <v>Prateleiras</v>
          </cell>
        </row>
        <row r="3031">
          <cell r="A3031" t="str">
            <v>44.04.030</v>
          </cell>
          <cell r="C3031" t="str">
            <v>Prateleira em granito com espessura de 2 cm</v>
          </cell>
          <cell r="D3031" t="str">
            <v>m²</v>
          </cell>
          <cell r="E3031">
            <v>332.98</v>
          </cell>
          <cell r="F3031">
            <v>21.41</v>
          </cell>
          <cell r="G3031">
            <v>354.39</v>
          </cell>
        </row>
        <row r="3032">
          <cell r="A3032" t="str">
            <v>44.04.040</v>
          </cell>
          <cell r="C3032" t="str">
            <v>Prateleira em granilite</v>
          </cell>
          <cell r="D3032" t="str">
            <v>m²</v>
          </cell>
          <cell r="E3032">
            <v>143.29</v>
          </cell>
          <cell r="F3032">
            <v>65.84</v>
          </cell>
          <cell r="G3032">
            <v>209.13</v>
          </cell>
        </row>
        <row r="3033">
          <cell r="A3033" t="str">
            <v>44.04.050</v>
          </cell>
          <cell r="C3033" t="str">
            <v>Prateleira em granito com espessura de 3 cm</v>
          </cell>
          <cell r="D3033" t="str">
            <v>m²</v>
          </cell>
          <cell r="E3033">
            <v>620.26</v>
          </cell>
          <cell r="F3033">
            <v>21.41</v>
          </cell>
          <cell r="G3033">
            <v>641.66999999999996</v>
          </cell>
        </row>
        <row r="3034">
          <cell r="A3034" t="str">
            <v>44.06</v>
          </cell>
          <cell r="B3034" t="str">
            <v>Aparelhos de aço inoxidável</v>
          </cell>
        </row>
        <row r="3035">
          <cell r="A3035" t="str">
            <v>44.06.010</v>
          </cell>
          <cell r="C3035" t="str">
            <v>Lavatório coletivo em aço inoxidável</v>
          </cell>
          <cell r="D3035" t="str">
            <v>m</v>
          </cell>
          <cell r="E3035">
            <v>812.36</v>
          </cell>
          <cell r="F3035">
            <v>51.83</v>
          </cell>
          <cell r="G3035">
            <v>864.19</v>
          </cell>
        </row>
        <row r="3036">
          <cell r="A3036" t="str">
            <v>44.06.100</v>
          </cell>
          <cell r="C3036" t="str">
            <v>Mictório coletivo em aço inoxidável</v>
          </cell>
          <cell r="D3036" t="str">
            <v>m</v>
          </cell>
          <cell r="E3036">
            <v>538.11</v>
          </cell>
          <cell r="F3036">
            <v>51.83</v>
          </cell>
          <cell r="G3036">
            <v>589.94000000000005</v>
          </cell>
        </row>
        <row r="3037">
          <cell r="A3037" t="str">
            <v>44.06.200</v>
          </cell>
          <cell r="C3037" t="str">
            <v>Tanque em aço inoxidável</v>
          </cell>
          <cell r="D3037" t="str">
            <v>un</v>
          </cell>
          <cell r="E3037">
            <v>663.51</v>
          </cell>
          <cell r="F3037">
            <v>110.94</v>
          </cell>
          <cell r="G3037">
            <v>774.45</v>
          </cell>
        </row>
        <row r="3038">
          <cell r="A3038" t="str">
            <v>44.06.250</v>
          </cell>
          <cell r="C3038" t="str">
            <v>Cuba em aço inoxidável simples de 300 x 140mm</v>
          </cell>
          <cell r="D3038" t="str">
            <v>un</v>
          </cell>
          <cell r="E3038">
            <v>108.35</v>
          </cell>
          <cell r="F3038">
            <v>18.5</v>
          </cell>
          <cell r="G3038">
            <v>126.85</v>
          </cell>
        </row>
        <row r="3039">
          <cell r="A3039" t="str">
            <v>44.06.300</v>
          </cell>
          <cell r="C3039" t="str">
            <v>Cuba em aço inoxidável simples de 400x340x140mm</v>
          </cell>
          <cell r="D3039" t="str">
            <v>un</v>
          </cell>
          <cell r="E3039">
            <v>145.06</v>
          </cell>
          <cell r="F3039">
            <v>18.5</v>
          </cell>
          <cell r="G3039">
            <v>163.56</v>
          </cell>
        </row>
        <row r="3040">
          <cell r="A3040" t="str">
            <v>44.06.310</v>
          </cell>
          <cell r="C3040" t="str">
            <v>Cuba em aço inoxidável simples de 465x300x140mm</v>
          </cell>
          <cell r="D3040" t="str">
            <v>un</v>
          </cell>
          <cell r="E3040">
            <v>155.5</v>
          </cell>
          <cell r="F3040">
            <v>18.5</v>
          </cell>
          <cell r="G3040">
            <v>174</v>
          </cell>
        </row>
        <row r="3041">
          <cell r="A3041" t="str">
            <v>44.06.320</v>
          </cell>
          <cell r="C3041" t="str">
            <v>Cuba em aço inoxidável simples de 560x330x140mm</v>
          </cell>
          <cell r="D3041" t="str">
            <v>un</v>
          </cell>
          <cell r="E3041">
            <v>185.83</v>
          </cell>
          <cell r="F3041">
            <v>18.5</v>
          </cell>
          <cell r="G3041">
            <v>204.33</v>
          </cell>
        </row>
        <row r="3042">
          <cell r="A3042" t="str">
            <v>44.06.330</v>
          </cell>
          <cell r="C3042" t="str">
            <v>Cuba em aço inoxidável simples de 500x400x400mm</v>
          </cell>
          <cell r="D3042" t="str">
            <v>un</v>
          </cell>
          <cell r="E3042">
            <v>592.77</v>
          </cell>
          <cell r="F3042">
            <v>18.5</v>
          </cell>
          <cell r="G3042">
            <v>611.27</v>
          </cell>
        </row>
        <row r="3043">
          <cell r="A3043" t="str">
            <v>44.06.360</v>
          </cell>
          <cell r="C3043" t="str">
            <v>Cuba em aço inoxidável simples de 500x400x200mm</v>
          </cell>
          <cell r="D3043" t="str">
            <v>un</v>
          </cell>
          <cell r="E3043">
            <v>322.16000000000003</v>
          </cell>
          <cell r="F3043">
            <v>18.5</v>
          </cell>
          <cell r="G3043">
            <v>340.66</v>
          </cell>
        </row>
        <row r="3044">
          <cell r="A3044" t="str">
            <v>44.06.370</v>
          </cell>
          <cell r="C3044" t="str">
            <v>Cuba em aço inoxidável simples de 500x400x250mm</v>
          </cell>
          <cell r="D3044" t="str">
            <v>un</v>
          </cell>
          <cell r="E3044">
            <v>381.7</v>
          </cell>
          <cell r="F3044">
            <v>18.5</v>
          </cell>
          <cell r="G3044">
            <v>400.2</v>
          </cell>
        </row>
        <row r="3045">
          <cell r="A3045" t="str">
            <v>44.06.400</v>
          </cell>
          <cell r="C3045" t="str">
            <v>Cuba em aço inoxidável simples de 500x400x300mm</v>
          </cell>
          <cell r="D3045" t="str">
            <v>un</v>
          </cell>
          <cell r="E3045">
            <v>452.75</v>
          </cell>
          <cell r="F3045">
            <v>18.5</v>
          </cell>
          <cell r="G3045">
            <v>471.25</v>
          </cell>
        </row>
        <row r="3046">
          <cell r="A3046" t="str">
            <v>44.06.410</v>
          </cell>
          <cell r="C3046" t="str">
            <v>Cuba em aço inoxidável simples de 600x500x300mm</v>
          </cell>
          <cell r="D3046" t="str">
            <v>un</v>
          </cell>
          <cell r="E3046">
            <v>595.85</v>
          </cell>
          <cell r="F3046">
            <v>18.5</v>
          </cell>
          <cell r="G3046">
            <v>614.35</v>
          </cell>
        </row>
        <row r="3047">
          <cell r="A3047" t="str">
            <v>44.06.470</v>
          </cell>
          <cell r="C3047" t="str">
            <v>Cuba em aço inoxidável simples de 600x500x350mm</v>
          </cell>
          <cell r="D3047" t="str">
            <v>un</v>
          </cell>
          <cell r="E3047">
            <v>774.83</v>
          </cell>
          <cell r="F3047">
            <v>18.5</v>
          </cell>
          <cell r="G3047">
            <v>793.33</v>
          </cell>
        </row>
        <row r="3048">
          <cell r="A3048" t="str">
            <v>44.06.520</v>
          </cell>
          <cell r="C3048" t="str">
            <v>Cuba em aço inoxidável simples de 600x500x400mm</v>
          </cell>
          <cell r="D3048" t="str">
            <v>un</v>
          </cell>
          <cell r="E3048">
            <v>808.48</v>
          </cell>
          <cell r="F3048">
            <v>18.5</v>
          </cell>
          <cell r="G3048">
            <v>826.98</v>
          </cell>
        </row>
        <row r="3049">
          <cell r="A3049" t="str">
            <v>44.06.570</v>
          </cell>
          <cell r="C3049" t="str">
            <v>Cuba em aço inoxidável simples de 700x600x450mm</v>
          </cell>
          <cell r="D3049" t="str">
            <v>un</v>
          </cell>
          <cell r="E3049">
            <v>1078.8</v>
          </cell>
          <cell r="F3049">
            <v>18.5</v>
          </cell>
          <cell r="G3049">
            <v>1097.3</v>
          </cell>
        </row>
        <row r="3050">
          <cell r="A3050" t="str">
            <v>44.06.600</v>
          </cell>
          <cell r="C3050" t="str">
            <v>Cuba em aço inoxidável simples de 1400x900x500mm</v>
          </cell>
          <cell r="D3050" t="str">
            <v>un</v>
          </cell>
          <cell r="E3050">
            <v>2471.7399999999998</v>
          </cell>
          <cell r="F3050">
            <v>18.5</v>
          </cell>
          <cell r="G3050">
            <v>2490.2399999999998</v>
          </cell>
        </row>
        <row r="3051">
          <cell r="A3051" t="str">
            <v>44.06.610</v>
          </cell>
          <cell r="C3051" t="str">
            <v>Cuba em aço inoxidável simples de 1100x600x400mm</v>
          </cell>
          <cell r="D3051" t="str">
            <v>un</v>
          </cell>
          <cell r="E3051">
            <v>1224.5999999999999</v>
          </cell>
          <cell r="F3051">
            <v>18.5</v>
          </cell>
          <cell r="G3051">
            <v>1243.0999999999999</v>
          </cell>
        </row>
        <row r="3052">
          <cell r="A3052" t="str">
            <v>44.06.700</v>
          </cell>
          <cell r="C3052" t="str">
            <v>Cuba em aço inoxidável dupla de 715x400x140mm</v>
          </cell>
          <cell r="D3052" t="str">
            <v>un</v>
          </cell>
          <cell r="E3052">
            <v>400.52</v>
          </cell>
          <cell r="F3052">
            <v>18.5</v>
          </cell>
          <cell r="G3052">
            <v>419.02</v>
          </cell>
        </row>
        <row r="3053">
          <cell r="A3053" t="str">
            <v>44.06.710</v>
          </cell>
          <cell r="C3053" t="str">
            <v>Cuba em aço inoxidável dupla de 835x340x140mm</v>
          </cell>
          <cell r="D3053" t="str">
            <v>un</v>
          </cell>
          <cell r="E3053">
            <v>421.53</v>
          </cell>
          <cell r="F3053">
            <v>18.5</v>
          </cell>
          <cell r="G3053">
            <v>440.03</v>
          </cell>
        </row>
        <row r="3054">
          <cell r="A3054" t="str">
            <v>44.06.750</v>
          </cell>
          <cell r="C3054" t="str">
            <v>Cuba em aço inoxidável dupla de 1020x400x250mm</v>
          </cell>
          <cell r="D3054" t="str">
            <v>un</v>
          </cell>
          <cell r="E3054">
            <v>720.92</v>
          </cell>
          <cell r="F3054">
            <v>18.5</v>
          </cell>
          <cell r="G3054">
            <v>739.42</v>
          </cell>
        </row>
        <row r="3055">
          <cell r="A3055" t="str">
            <v>44.20</v>
          </cell>
          <cell r="B3055" t="str">
            <v>Reparos, conservações e complementos - GRUPO 44</v>
          </cell>
        </row>
        <row r="3056">
          <cell r="A3056" t="str">
            <v>44.20.010</v>
          </cell>
          <cell r="C3056" t="str">
            <v>Sifão plástico sanfonado universal de 1´</v>
          </cell>
          <cell r="D3056" t="str">
            <v>un</v>
          </cell>
          <cell r="E3056">
            <v>8.48</v>
          </cell>
          <cell r="F3056">
            <v>14.79</v>
          </cell>
          <cell r="G3056">
            <v>23.27</v>
          </cell>
        </row>
        <row r="3057">
          <cell r="A3057" t="str">
            <v>44.20.020</v>
          </cell>
          <cell r="C3057" t="str">
            <v>Recolocação de torneiras</v>
          </cell>
          <cell r="D3057" t="str">
            <v>un</v>
          </cell>
          <cell r="E3057">
            <v>0.04</v>
          </cell>
          <cell r="F3057">
            <v>18.5</v>
          </cell>
          <cell r="G3057">
            <v>18.54</v>
          </cell>
        </row>
        <row r="3058">
          <cell r="A3058" t="str">
            <v>44.20.040</v>
          </cell>
          <cell r="C3058" t="str">
            <v>Recolocação de sifões</v>
          </cell>
          <cell r="D3058" t="str">
            <v>un</v>
          </cell>
          <cell r="E3058">
            <v>0.05</v>
          </cell>
          <cell r="F3058">
            <v>18.5</v>
          </cell>
          <cell r="G3058">
            <v>18.55</v>
          </cell>
        </row>
        <row r="3059">
          <cell r="A3059" t="str">
            <v>44.20.060</v>
          </cell>
          <cell r="C3059" t="str">
            <v>Recolocação de aparelhos sanitários, incluindo acessórios</v>
          </cell>
          <cell r="D3059" t="str">
            <v>un</v>
          </cell>
          <cell r="E3059">
            <v>0.59</v>
          </cell>
          <cell r="F3059">
            <v>51.83</v>
          </cell>
          <cell r="G3059">
            <v>52.42</v>
          </cell>
        </row>
        <row r="3060">
          <cell r="A3060" t="str">
            <v>44.20.080</v>
          </cell>
          <cell r="C3060" t="str">
            <v>Recolocação de caixas de descarga de sobrepor</v>
          </cell>
          <cell r="D3060" t="str">
            <v>un</v>
          </cell>
          <cell r="E3060">
            <v>0</v>
          </cell>
          <cell r="F3060">
            <v>92.46</v>
          </cell>
          <cell r="G3060">
            <v>92.46</v>
          </cell>
        </row>
        <row r="3061">
          <cell r="A3061" t="str">
            <v>44.20.100</v>
          </cell>
          <cell r="C3061" t="str">
            <v>Engate flexível metálico DN= 1/2´</v>
          </cell>
          <cell r="D3061" t="str">
            <v>un</v>
          </cell>
          <cell r="E3061">
            <v>27.69</v>
          </cell>
          <cell r="F3061">
            <v>4.46</v>
          </cell>
          <cell r="G3061">
            <v>32.15</v>
          </cell>
        </row>
        <row r="3062">
          <cell r="A3062" t="str">
            <v>44.20.110</v>
          </cell>
          <cell r="C3062" t="str">
            <v>Engate flexível de PVC DN= 1/2´</v>
          </cell>
          <cell r="D3062" t="str">
            <v>un</v>
          </cell>
          <cell r="E3062">
            <v>4.2699999999999996</v>
          </cell>
          <cell r="F3062">
            <v>4.46</v>
          </cell>
          <cell r="G3062">
            <v>8.73</v>
          </cell>
        </row>
        <row r="3063">
          <cell r="A3063" t="str">
            <v>44.20.120</v>
          </cell>
          <cell r="C3063" t="str">
            <v>Canopla para válvula de descarga</v>
          </cell>
          <cell r="D3063" t="str">
            <v>un</v>
          </cell>
          <cell r="E3063">
            <v>82.8</v>
          </cell>
          <cell r="F3063">
            <v>2.52</v>
          </cell>
          <cell r="G3063">
            <v>85.32</v>
          </cell>
        </row>
        <row r="3064">
          <cell r="A3064" t="str">
            <v>44.20.121</v>
          </cell>
          <cell r="C3064" t="str">
            <v>Arejador com articulador em ABS cromado para torneira padrão, completo</v>
          </cell>
          <cell r="D3064" t="str">
            <v>un</v>
          </cell>
          <cell r="E3064">
            <v>25.31</v>
          </cell>
          <cell r="F3064">
            <v>1.49</v>
          </cell>
          <cell r="G3064">
            <v>26.8</v>
          </cell>
        </row>
        <row r="3065">
          <cell r="A3065" t="str">
            <v>44.20.130</v>
          </cell>
          <cell r="C3065" t="str">
            <v>Tubo de ligação para mictório, DN= 1/2´</v>
          </cell>
          <cell r="D3065" t="str">
            <v>un</v>
          </cell>
          <cell r="E3065">
            <v>44.35</v>
          </cell>
          <cell r="F3065">
            <v>4.46</v>
          </cell>
          <cell r="G3065">
            <v>48.81</v>
          </cell>
        </row>
        <row r="3066">
          <cell r="A3066" t="str">
            <v>44.20.150</v>
          </cell>
          <cell r="C3066" t="str">
            <v>Acabamento cromado para registro</v>
          </cell>
          <cell r="D3066" t="str">
            <v>un</v>
          </cell>
          <cell r="E3066">
            <v>29.71</v>
          </cell>
          <cell r="F3066">
            <v>2.52</v>
          </cell>
          <cell r="G3066">
            <v>32.229999999999997</v>
          </cell>
        </row>
        <row r="3067">
          <cell r="A3067" t="str">
            <v>44.20.160</v>
          </cell>
          <cell r="C3067" t="str">
            <v>Botão para válvula de descarga</v>
          </cell>
          <cell r="D3067" t="str">
            <v>un</v>
          </cell>
          <cell r="E3067">
            <v>36.08</v>
          </cell>
          <cell r="F3067">
            <v>2.52</v>
          </cell>
          <cell r="G3067">
            <v>38.6</v>
          </cell>
        </row>
        <row r="3068">
          <cell r="A3068" t="str">
            <v>44.20.180</v>
          </cell>
          <cell r="C3068" t="str">
            <v>Reparo para válvula de descarga</v>
          </cell>
          <cell r="D3068" t="str">
            <v>un</v>
          </cell>
          <cell r="E3068">
            <v>42.81</v>
          </cell>
          <cell r="F3068">
            <v>33.28</v>
          </cell>
          <cell r="G3068">
            <v>76.09</v>
          </cell>
        </row>
        <row r="3069">
          <cell r="A3069" t="str">
            <v>44.20.200</v>
          </cell>
          <cell r="C3069" t="str">
            <v>Sifão de metal cromado de 1 1/2´ x 2´</v>
          </cell>
          <cell r="D3069" t="str">
            <v>un</v>
          </cell>
          <cell r="E3069">
            <v>107.87</v>
          </cell>
          <cell r="F3069">
            <v>18.5</v>
          </cell>
          <cell r="G3069">
            <v>126.37</v>
          </cell>
        </row>
        <row r="3070">
          <cell r="A3070" t="str">
            <v>44.20.220</v>
          </cell>
          <cell r="C3070" t="str">
            <v>Sifão de metal cromado de 1´ x 1 1/2´</v>
          </cell>
          <cell r="D3070" t="str">
            <v>un</v>
          </cell>
          <cell r="E3070">
            <v>124.42</v>
          </cell>
          <cell r="F3070">
            <v>18.5</v>
          </cell>
          <cell r="G3070">
            <v>142.91999999999999</v>
          </cell>
        </row>
        <row r="3071">
          <cell r="A3071" t="str">
            <v>44.20.230</v>
          </cell>
          <cell r="C3071" t="str">
            <v>Tubo de ligação para sanitário</v>
          </cell>
          <cell r="D3071" t="str">
            <v>un</v>
          </cell>
          <cell r="E3071">
            <v>29.85</v>
          </cell>
          <cell r="F3071">
            <v>4.46</v>
          </cell>
          <cell r="G3071">
            <v>34.31</v>
          </cell>
        </row>
        <row r="3072">
          <cell r="A3072" t="str">
            <v>44.20.240</v>
          </cell>
          <cell r="C3072" t="str">
            <v>Sifão plástico com copo, rígido, de 1´ x 1 1/2´</v>
          </cell>
          <cell r="D3072" t="str">
            <v>un</v>
          </cell>
          <cell r="E3072">
            <v>14.57</v>
          </cell>
          <cell r="F3072">
            <v>14.79</v>
          </cell>
          <cell r="G3072">
            <v>29.36</v>
          </cell>
        </row>
        <row r="3073">
          <cell r="A3073" t="str">
            <v>44.20.260</v>
          </cell>
          <cell r="C3073" t="str">
            <v>Sifão plástico com copo, rígido, de 1 1/4´ x 2´</v>
          </cell>
          <cell r="D3073" t="str">
            <v>un</v>
          </cell>
          <cell r="E3073">
            <v>13.95</v>
          </cell>
          <cell r="F3073">
            <v>14.79</v>
          </cell>
          <cell r="G3073">
            <v>28.74</v>
          </cell>
        </row>
        <row r="3074">
          <cell r="A3074" t="str">
            <v>44.20.280</v>
          </cell>
          <cell r="C3074" t="str">
            <v>Tampa de plástico para bacia sanitária</v>
          </cell>
          <cell r="D3074" t="str">
            <v>un</v>
          </cell>
          <cell r="E3074">
            <v>28.82</v>
          </cell>
          <cell r="F3074">
            <v>2.23</v>
          </cell>
          <cell r="G3074">
            <v>31.05</v>
          </cell>
        </row>
        <row r="3075">
          <cell r="A3075" t="str">
            <v>44.20.300</v>
          </cell>
          <cell r="C3075" t="str">
            <v>Bolsa para bacia sanitária</v>
          </cell>
          <cell r="D3075" t="str">
            <v>un</v>
          </cell>
          <cell r="E3075">
            <v>3.65</v>
          </cell>
          <cell r="F3075">
            <v>6.28</v>
          </cell>
          <cell r="G3075">
            <v>9.93</v>
          </cell>
        </row>
        <row r="3076">
          <cell r="A3076" t="str">
            <v>44.20.310</v>
          </cell>
          <cell r="C3076" t="str">
            <v>Filtro de pressão em ABS, para 360 l/h</v>
          </cell>
          <cell r="D3076" t="str">
            <v>un</v>
          </cell>
          <cell r="E3076">
            <v>278.16000000000003</v>
          </cell>
          <cell r="F3076">
            <v>25.92</v>
          </cell>
          <cell r="G3076">
            <v>304.08</v>
          </cell>
        </row>
        <row r="3077">
          <cell r="A3077" t="str">
            <v>44.20.390</v>
          </cell>
          <cell r="C3077" t="str">
            <v>Válvula de PVC para lavatório</v>
          </cell>
          <cell r="D3077" t="str">
            <v>un</v>
          </cell>
          <cell r="E3077">
            <v>3.38</v>
          </cell>
          <cell r="F3077">
            <v>1.49</v>
          </cell>
          <cell r="G3077">
            <v>4.87</v>
          </cell>
        </row>
        <row r="3078">
          <cell r="A3078" t="str">
            <v>44.20.620</v>
          </cell>
          <cell r="C3078" t="str">
            <v>Válvula americana</v>
          </cell>
          <cell r="D3078" t="str">
            <v>un</v>
          </cell>
          <cell r="E3078">
            <v>34.6</v>
          </cell>
          <cell r="F3078">
            <v>1.49</v>
          </cell>
          <cell r="G3078">
            <v>36.090000000000003</v>
          </cell>
        </row>
        <row r="3079">
          <cell r="A3079" t="str">
            <v>44.20.640</v>
          </cell>
          <cell r="C3079" t="str">
            <v>Válvula de metal cromado de 1 1/2´</v>
          </cell>
          <cell r="D3079" t="str">
            <v>un</v>
          </cell>
          <cell r="E3079">
            <v>62.16</v>
          </cell>
          <cell r="F3079">
            <v>7.39</v>
          </cell>
          <cell r="G3079">
            <v>69.55</v>
          </cell>
        </row>
        <row r="3080">
          <cell r="A3080" t="str">
            <v>44.20.650</v>
          </cell>
          <cell r="C3080" t="str">
            <v>Válvula de metal cromado de 1´</v>
          </cell>
          <cell r="D3080" t="str">
            <v>un</v>
          </cell>
          <cell r="E3080">
            <v>26.09</v>
          </cell>
          <cell r="F3080">
            <v>7.39</v>
          </cell>
          <cell r="G3080">
            <v>33.479999999999997</v>
          </cell>
        </row>
        <row r="3081">
          <cell r="A3081" t="str">
            <v>45</v>
          </cell>
          <cell r="B3081" t="str">
            <v>ENTRADA DE ÁGUA, INCÊNDIO E GÁS</v>
          </cell>
        </row>
        <row r="3082">
          <cell r="A3082" t="str">
            <v>45.01</v>
          </cell>
          <cell r="B3082" t="str">
            <v>Entrada de água</v>
          </cell>
        </row>
        <row r="3083">
          <cell r="A3083" t="str">
            <v>45.01.020</v>
          </cell>
          <cell r="C3083" t="str">
            <v>Entrada completa de água com abrigo e registro de gaveta, DN= 3/4´</v>
          </cell>
          <cell r="D3083" t="str">
            <v>un</v>
          </cell>
          <cell r="E3083">
            <v>554.48</v>
          </cell>
          <cell r="F3083">
            <v>446.28</v>
          </cell>
          <cell r="G3083">
            <v>1000.76</v>
          </cell>
        </row>
        <row r="3084">
          <cell r="A3084" t="str">
            <v>45.01.040</v>
          </cell>
          <cell r="C3084" t="str">
            <v>Entrada completa de água com abrigo e registro de gaveta, DN= 1´</v>
          </cell>
          <cell r="D3084" t="str">
            <v>un</v>
          </cell>
          <cell r="E3084">
            <v>583.41999999999996</v>
          </cell>
          <cell r="F3084">
            <v>446.28</v>
          </cell>
          <cell r="G3084">
            <v>1029.7</v>
          </cell>
        </row>
        <row r="3085">
          <cell r="A3085" t="str">
            <v>45.01.060</v>
          </cell>
          <cell r="C3085" t="str">
            <v>Entrada completa de água com abrigo e registro de gaveta, DN= 1 1/2´</v>
          </cell>
          <cell r="D3085" t="str">
            <v>un</v>
          </cell>
          <cell r="E3085">
            <v>1690.06</v>
          </cell>
          <cell r="F3085">
            <v>780.95</v>
          </cell>
          <cell r="G3085">
            <v>2471.0100000000002</v>
          </cell>
        </row>
        <row r="3086">
          <cell r="A3086" t="str">
            <v>45.01.066</v>
          </cell>
          <cell r="C3086" t="str">
            <v>Entrada completa de água com abrigo e registro de gaveta, DN= 2´</v>
          </cell>
          <cell r="D3086" t="str">
            <v>un</v>
          </cell>
          <cell r="E3086">
            <v>1772.78</v>
          </cell>
          <cell r="F3086">
            <v>780.95</v>
          </cell>
          <cell r="G3086">
            <v>2553.73</v>
          </cell>
        </row>
        <row r="3087">
          <cell r="A3087" t="str">
            <v>45.01.080</v>
          </cell>
          <cell r="C3087" t="str">
            <v>Entrada completa de água com abrigo e registro de gaveta, DN= 2 1/2´</v>
          </cell>
          <cell r="D3087" t="str">
            <v>un</v>
          </cell>
          <cell r="E3087">
            <v>1960.41</v>
          </cell>
          <cell r="F3087">
            <v>780.95</v>
          </cell>
          <cell r="G3087">
            <v>2741.36</v>
          </cell>
        </row>
        <row r="3088">
          <cell r="A3088" t="str">
            <v>45.01.082</v>
          </cell>
          <cell r="C3088" t="str">
            <v>Entrada completa de água com abrigo e registro de gaveta, DN= 3´</v>
          </cell>
          <cell r="D3088" t="str">
            <v>un</v>
          </cell>
          <cell r="E3088">
            <v>2135</v>
          </cell>
          <cell r="F3088">
            <v>780.95</v>
          </cell>
          <cell r="G3088">
            <v>2915.95</v>
          </cell>
        </row>
        <row r="3089">
          <cell r="A3089" t="str">
            <v>45.02</v>
          </cell>
          <cell r="B3089" t="str">
            <v>Entrada de gás</v>
          </cell>
        </row>
        <row r="3090">
          <cell r="A3090" t="str">
            <v>45.02.020</v>
          </cell>
          <cell r="C3090" t="str">
            <v>Entrada completa de gás GLP domiciliar com 2 bujões de 13 kg</v>
          </cell>
          <cell r="D3090" t="str">
            <v>un</v>
          </cell>
          <cell r="E3090">
            <v>1221.32</v>
          </cell>
          <cell r="F3090">
            <v>563.36</v>
          </cell>
          <cell r="G3090">
            <v>1784.68</v>
          </cell>
        </row>
        <row r="3091">
          <cell r="A3091" t="str">
            <v>45.02.040</v>
          </cell>
          <cell r="C3091" t="str">
            <v>Entrada completa de gás GLP com 2 cilindros de 45 kg</v>
          </cell>
          <cell r="D3091" t="str">
            <v>un</v>
          </cell>
          <cell r="E3091">
            <v>3167.94</v>
          </cell>
          <cell r="F3091">
            <v>1212.9000000000001</v>
          </cell>
          <cell r="G3091">
            <v>4380.84</v>
          </cell>
        </row>
        <row r="3092">
          <cell r="A3092" t="str">
            <v>45.02.060</v>
          </cell>
          <cell r="C3092" t="str">
            <v>Entrada completa de gás GLP com 4 cilindros de 45 kg</v>
          </cell>
          <cell r="D3092" t="str">
            <v>un</v>
          </cell>
          <cell r="E3092">
            <v>5420.01</v>
          </cell>
          <cell r="F3092">
            <v>1599.06</v>
          </cell>
          <cell r="G3092">
            <v>7019.07</v>
          </cell>
        </row>
        <row r="3093">
          <cell r="A3093" t="str">
            <v>45.02.080</v>
          </cell>
          <cell r="C3093" t="str">
            <v>Entrada completa de gás GLP com 6 cilindros de 45 kg</v>
          </cell>
          <cell r="D3093" t="str">
            <v>un</v>
          </cell>
          <cell r="E3093">
            <v>7660.76</v>
          </cell>
          <cell r="F3093">
            <v>1938.99</v>
          </cell>
          <cell r="G3093">
            <v>9599.75</v>
          </cell>
        </row>
        <row r="3094">
          <cell r="A3094" t="str">
            <v>45.02.200</v>
          </cell>
          <cell r="C3094" t="str">
            <v>Abrigo padronizado de gás GLP encanado</v>
          </cell>
          <cell r="D3094" t="str">
            <v>un</v>
          </cell>
          <cell r="E3094">
            <v>396.03</v>
          </cell>
          <cell r="F3094">
            <v>385.57</v>
          </cell>
          <cell r="G3094">
            <v>781.6</v>
          </cell>
        </row>
        <row r="3095">
          <cell r="A3095" t="str">
            <v>45.03</v>
          </cell>
          <cell r="B3095" t="str">
            <v>Hidrômetro</v>
          </cell>
        </row>
        <row r="3096">
          <cell r="A3096" t="str">
            <v>45.03.010</v>
          </cell>
          <cell r="C3096" t="str">
            <v>Hidrômetro em ferro fundido, diâmetro 50 mm (2´)</v>
          </cell>
          <cell r="D3096" t="str">
            <v>un</v>
          </cell>
          <cell r="E3096">
            <v>2026.38</v>
          </cell>
          <cell r="F3096">
            <v>27.74</v>
          </cell>
          <cell r="G3096">
            <v>2054.12</v>
          </cell>
        </row>
        <row r="3097">
          <cell r="A3097" t="str">
            <v>45.03.020</v>
          </cell>
          <cell r="C3097" t="str">
            <v>Hidrômetro em ferro fundido, diâmetro 80 mm (3´)</v>
          </cell>
          <cell r="D3097" t="str">
            <v>un</v>
          </cell>
          <cell r="E3097">
            <v>2689.05</v>
          </cell>
          <cell r="F3097">
            <v>27.74</v>
          </cell>
          <cell r="G3097">
            <v>2716.79</v>
          </cell>
        </row>
        <row r="3098">
          <cell r="A3098" t="str">
            <v>45.03.030</v>
          </cell>
          <cell r="C3098" t="str">
            <v>Hidrômetro em ferro fundido, diâmetro 100 mm (4´)</v>
          </cell>
          <cell r="D3098" t="str">
            <v>un</v>
          </cell>
          <cell r="E3098">
            <v>3116.04</v>
          </cell>
          <cell r="F3098">
            <v>27.74</v>
          </cell>
          <cell r="G3098">
            <v>3143.78</v>
          </cell>
        </row>
        <row r="3099">
          <cell r="A3099" t="str">
            <v>45.03.040</v>
          </cell>
          <cell r="C3099" t="str">
            <v>Hidrômetro em ferro fundido, diâmetro 150 mm (6´)</v>
          </cell>
          <cell r="D3099" t="str">
            <v>un</v>
          </cell>
          <cell r="E3099">
            <v>5081.5</v>
          </cell>
          <cell r="F3099">
            <v>27.74</v>
          </cell>
          <cell r="G3099">
            <v>5109.24</v>
          </cell>
        </row>
        <row r="3100">
          <cell r="A3100" t="str">
            <v>45.03.100</v>
          </cell>
          <cell r="C3100" t="str">
            <v>Hidrômetro em bronze, diâmetro de 25 mm (1´)</v>
          </cell>
          <cell r="D3100" t="str">
            <v>un</v>
          </cell>
          <cell r="E3100">
            <v>422.39</v>
          </cell>
          <cell r="F3100">
            <v>44.37</v>
          </cell>
          <cell r="G3100">
            <v>466.76</v>
          </cell>
        </row>
        <row r="3101">
          <cell r="A3101" t="str">
            <v>45.03.110</v>
          </cell>
          <cell r="C3101" t="str">
            <v>Hidrômetro em bronze, diâmetro de 40 mm (1 1/2´)</v>
          </cell>
          <cell r="D3101" t="str">
            <v>un</v>
          </cell>
          <cell r="E3101">
            <v>697.16</v>
          </cell>
          <cell r="F3101">
            <v>44.37</v>
          </cell>
          <cell r="G3101">
            <v>741.53</v>
          </cell>
        </row>
        <row r="3102">
          <cell r="A3102" t="str">
            <v>45.03.200</v>
          </cell>
          <cell r="C3102" t="str">
            <v>Filtro tipo cesto para hidrômetro de 50 mm (2´)</v>
          </cell>
          <cell r="D3102" t="str">
            <v>un</v>
          </cell>
          <cell r="E3102">
            <v>1046.1600000000001</v>
          </cell>
          <cell r="F3102">
            <v>27.74</v>
          </cell>
          <cell r="G3102">
            <v>1073.9000000000001</v>
          </cell>
        </row>
        <row r="3103">
          <cell r="A3103" t="str">
            <v>45.03.210</v>
          </cell>
          <cell r="C3103" t="str">
            <v>Filtro tipo cesto para hidrômetro de 80 mm (3´)</v>
          </cell>
          <cell r="D3103" t="str">
            <v>un</v>
          </cell>
          <cell r="E3103">
            <v>1483.49</v>
          </cell>
          <cell r="F3103">
            <v>27.74</v>
          </cell>
          <cell r="G3103">
            <v>1511.23</v>
          </cell>
        </row>
        <row r="3104">
          <cell r="A3104" t="str">
            <v>45.20</v>
          </cell>
          <cell r="B3104" t="str">
            <v>Reparos, conservações e complementos - GRUPO 45</v>
          </cell>
        </row>
        <row r="3105">
          <cell r="A3105" t="str">
            <v>45.20.020</v>
          </cell>
          <cell r="C3105" t="str">
            <v>Cilindro de gás (GLP) de 45 kg, com carga</v>
          </cell>
          <cell r="D3105" t="str">
            <v>un</v>
          </cell>
          <cell r="E3105">
            <v>751.2</v>
          </cell>
          <cell r="F3105">
            <v>0</v>
          </cell>
          <cell r="G3105">
            <v>751.2</v>
          </cell>
        </row>
        <row r="3106">
          <cell r="A3106" t="str">
            <v>46</v>
          </cell>
          <cell r="B3106" t="str">
            <v>TUBULAÇÃO E CONDUTORES PARA LÍQUIDOS E GASES.</v>
          </cell>
        </row>
        <row r="3107">
          <cell r="A3107" t="str">
            <v>46.01</v>
          </cell>
          <cell r="B3107" t="str">
            <v>Tubulação em PVC rígido marrom para sistemas prediais de água fria</v>
          </cell>
        </row>
        <row r="3108">
          <cell r="A3108" t="str">
            <v>46.01.010</v>
          </cell>
          <cell r="C3108" t="str">
            <v>Tubo de PVC rígido soldável marrom, DN= 20 mm, (1/2´), inclusive conexões</v>
          </cell>
          <cell r="D3108" t="str">
            <v>m</v>
          </cell>
          <cell r="E3108">
            <v>3.29</v>
          </cell>
          <cell r="F3108">
            <v>18.5</v>
          </cell>
          <cell r="G3108">
            <v>21.79</v>
          </cell>
        </row>
        <row r="3109">
          <cell r="A3109" t="str">
            <v>46.01.020</v>
          </cell>
          <cell r="C3109" t="str">
            <v>Tubo de PVC rígido soldável marrom, DN= 25 mm, (3/4´), inclusive conexões</v>
          </cell>
          <cell r="D3109" t="str">
            <v>m</v>
          </cell>
          <cell r="E3109">
            <v>4.03</v>
          </cell>
          <cell r="F3109">
            <v>18.5</v>
          </cell>
          <cell r="G3109">
            <v>22.53</v>
          </cell>
        </row>
        <row r="3110">
          <cell r="A3110" t="str">
            <v>46.01.030</v>
          </cell>
          <cell r="C3110" t="str">
            <v>Tubo de PVC rígido soldável marrom, DN= 32 mm, (1´), inclusive conexões</v>
          </cell>
          <cell r="D3110" t="str">
            <v>m</v>
          </cell>
          <cell r="E3110">
            <v>9.2799999999999994</v>
          </cell>
          <cell r="F3110">
            <v>18.5</v>
          </cell>
          <cell r="G3110">
            <v>27.78</v>
          </cell>
        </row>
        <row r="3111">
          <cell r="A3111" t="str">
            <v>46.01.040</v>
          </cell>
          <cell r="C3111" t="str">
            <v>Tubo de PVC rígido soldável marrom, DN= 40 mm, (1 1/4´), inclusive conexões</v>
          </cell>
          <cell r="D3111" t="str">
            <v>m</v>
          </cell>
          <cell r="E3111">
            <v>12.53</v>
          </cell>
          <cell r="F3111">
            <v>18.5</v>
          </cell>
          <cell r="G3111">
            <v>31.03</v>
          </cell>
        </row>
        <row r="3112">
          <cell r="A3112" t="str">
            <v>46.01.050</v>
          </cell>
          <cell r="C3112" t="str">
            <v>Tubo de PVC rígido soldável marrom, DN= 50 mm, (1 1/2´), inclusive conexões</v>
          </cell>
          <cell r="D3112" t="str">
            <v>m</v>
          </cell>
          <cell r="E3112">
            <v>13.53</v>
          </cell>
          <cell r="F3112">
            <v>22.19</v>
          </cell>
          <cell r="G3112">
            <v>35.72</v>
          </cell>
        </row>
        <row r="3113">
          <cell r="A3113" t="str">
            <v>46.01.060</v>
          </cell>
          <cell r="C3113" t="str">
            <v>Tubo de PVC rígido soldável marrom, DN= 60 mm, (2´), inclusive conexões</v>
          </cell>
          <cell r="D3113" t="str">
            <v>m</v>
          </cell>
          <cell r="E3113">
            <v>23.76</v>
          </cell>
          <cell r="F3113">
            <v>25.89</v>
          </cell>
          <cell r="G3113">
            <v>49.65</v>
          </cell>
        </row>
        <row r="3114">
          <cell r="A3114" t="str">
            <v>46.01.070</v>
          </cell>
          <cell r="C3114" t="str">
            <v>Tubo de PVC rígido soldável marrom, DN= 75 mm, (2 1/2´), inclusive conexões</v>
          </cell>
          <cell r="D3114" t="str">
            <v>m</v>
          </cell>
          <cell r="E3114">
            <v>32.299999999999997</v>
          </cell>
          <cell r="F3114">
            <v>33.28</v>
          </cell>
          <cell r="G3114">
            <v>65.58</v>
          </cell>
        </row>
        <row r="3115">
          <cell r="A3115" t="str">
            <v>46.01.080</v>
          </cell>
          <cell r="C3115" t="str">
            <v>Tubo de PVC rígido soldável marrom, DN= 85 mm, (3´), inclusive conexões</v>
          </cell>
          <cell r="D3115" t="str">
            <v>m</v>
          </cell>
          <cell r="E3115">
            <v>39.090000000000003</v>
          </cell>
          <cell r="F3115">
            <v>36.979999999999997</v>
          </cell>
          <cell r="G3115">
            <v>76.069999999999993</v>
          </cell>
        </row>
        <row r="3116">
          <cell r="A3116" t="str">
            <v>46.01.090</v>
          </cell>
          <cell r="C3116" t="str">
            <v>Tubo de PVC rígido soldável marrom, DN= 110 mm, (4´), inclusive conexões</v>
          </cell>
          <cell r="D3116" t="str">
            <v>m</v>
          </cell>
          <cell r="E3116">
            <v>75.33</v>
          </cell>
          <cell r="F3116">
            <v>40.69</v>
          </cell>
          <cell r="G3116">
            <v>116.02</v>
          </cell>
        </row>
        <row r="3117">
          <cell r="A3117" t="str">
            <v>46.02</v>
          </cell>
          <cell r="B3117" t="str">
            <v>Tubulação em PVC rígido branco para esgoto domiciliar</v>
          </cell>
        </row>
        <row r="3118">
          <cell r="A3118" t="str">
            <v>46.02.010</v>
          </cell>
          <cell r="C3118" t="str">
            <v>Tubo de PVC rígido branco, pontas lisas, soldável, linha esgoto série normal, DN= 40 mm, inclusive conexões</v>
          </cell>
          <cell r="D3118" t="str">
            <v>m</v>
          </cell>
          <cell r="E3118">
            <v>6.7</v>
          </cell>
          <cell r="F3118">
            <v>18.5</v>
          </cell>
          <cell r="G3118">
            <v>25.2</v>
          </cell>
        </row>
        <row r="3119">
          <cell r="A3119" t="str">
            <v>46.02.050</v>
          </cell>
          <cell r="C3119" t="str">
            <v>Tubo de PVC rígido branco PxB com virola e anel de borracha, linha esgoto série normal, DN= 50 mm, inclusive conexões</v>
          </cell>
          <cell r="D3119" t="str">
            <v>m</v>
          </cell>
          <cell r="E3119">
            <v>9.57</v>
          </cell>
          <cell r="F3119">
            <v>22.19</v>
          </cell>
          <cell r="G3119">
            <v>31.76</v>
          </cell>
        </row>
        <row r="3120">
          <cell r="A3120" t="str">
            <v>46.02.060</v>
          </cell>
          <cell r="C3120" t="str">
            <v>Tubo de PVC rígido branco PxB com virola e anel de borracha, linha esgoto série normal, DN= 75 mm, inclusive conexões</v>
          </cell>
          <cell r="D3120" t="str">
            <v>m</v>
          </cell>
          <cell r="E3120">
            <v>15.97</v>
          </cell>
          <cell r="F3120">
            <v>33.28</v>
          </cell>
          <cell r="G3120">
            <v>49.25</v>
          </cell>
        </row>
        <row r="3121">
          <cell r="A3121" t="str">
            <v>46.02.070</v>
          </cell>
          <cell r="C3121" t="str">
            <v>Tubo de PVC rígido branco PxB com virola e anel de borracha, linha esgoto série normal, DN= 100 mm, inclusive conexões</v>
          </cell>
          <cell r="D3121" t="str">
            <v>m</v>
          </cell>
          <cell r="E3121">
            <v>14.99</v>
          </cell>
          <cell r="F3121">
            <v>40.69</v>
          </cell>
          <cell r="G3121">
            <v>55.68</v>
          </cell>
        </row>
        <row r="3122">
          <cell r="A3122" t="str">
            <v>46.03</v>
          </cell>
          <cell r="B3122" t="str">
            <v>Tubulação em PVC rígido branco série R - A.P e esgoto domiciliar</v>
          </cell>
        </row>
        <row r="3123">
          <cell r="A3123" t="str">
            <v>46.03.038</v>
          </cell>
          <cell r="C3123" t="str">
            <v>Tubo de PVC rígido PxB com virola e anel de borracha, linha esgoto série reforçada ´R´, DN= 50 mm, inclusive conexões</v>
          </cell>
          <cell r="D3123" t="str">
            <v>m</v>
          </cell>
          <cell r="E3123">
            <v>14.76</v>
          </cell>
          <cell r="F3123">
            <v>22.19</v>
          </cell>
          <cell r="G3123">
            <v>36.950000000000003</v>
          </cell>
        </row>
        <row r="3124">
          <cell r="A3124" t="str">
            <v>46.03.040</v>
          </cell>
          <cell r="C3124" t="str">
            <v>Tubo de PVC rígido PxB com virola e anel de borracha, linha esgoto série reforçada ´R´, DN= 75 mm, inclusive conexões</v>
          </cell>
          <cell r="D3124" t="str">
            <v>m</v>
          </cell>
          <cell r="E3124">
            <v>20.65</v>
          </cell>
          <cell r="F3124">
            <v>33.28</v>
          </cell>
          <cell r="G3124">
            <v>53.93</v>
          </cell>
        </row>
        <row r="3125">
          <cell r="A3125" t="str">
            <v>46.03.050</v>
          </cell>
          <cell r="C3125" t="str">
            <v>Tubo de PVC rígido PxB com virola e anel de borracha, linha esgoto série reforçada ´R´, DN= 100 mm, inclusive conexões</v>
          </cell>
          <cell r="D3125" t="str">
            <v>m</v>
          </cell>
          <cell r="E3125">
            <v>29.31</v>
          </cell>
          <cell r="F3125">
            <v>40.69</v>
          </cell>
          <cell r="G3125">
            <v>70</v>
          </cell>
        </row>
        <row r="3126">
          <cell r="A3126" t="str">
            <v>46.03.060</v>
          </cell>
          <cell r="C3126" t="str">
            <v>Tubo de PVC rígido PxB com virola e anel de borracha, linha esgoto série reforçada ´R´. DN= 150 mm, inclusive conexões</v>
          </cell>
          <cell r="D3126" t="str">
            <v>m</v>
          </cell>
          <cell r="E3126">
            <v>66.16</v>
          </cell>
          <cell r="F3126">
            <v>40.69</v>
          </cell>
          <cell r="G3126">
            <v>106.85</v>
          </cell>
        </row>
        <row r="3127">
          <cell r="A3127" t="str">
            <v>46.03.080</v>
          </cell>
          <cell r="C3127" t="str">
            <v>Tubo de PVC rígido, pontas lisas, soldável, linha esgoto série reforçada ´R´, DN= 40 mm, inclusive conexões</v>
          </cell>
          <cell r="D3127" t="str">
            <v>m</v>
          </cell>
          <cell r="E3127">
            <v>12.18</v>
          </cell>
          <cell r="F3127">
            <v>18.5</v>
          </cell>
          <cell r="G3127">
            <v>30.68</v>
          </cell>
        </row>
        <row r="3128">
          <cell r="A3128" t="str">
            <v>46.04</v>
          </cell>
          <cell r="B3128" t="str">
            <v>Tubulação em PVC rígido com junta elástica - adução e distribuição de água</v>
          </cell>
        </row>
        <row r="3129">
          <cell r="A3129" t="str">
            <v>46.04.010</v>
          </cell>
          <cell r="C3129" t="str">
            <v>Tubo de PVC rígido tipo PBA classe 15, DN= 50mm, (DE= 60mm), inclusive conexões</v>
          </cell>
          <cell r="D3129" t="str">
            <v>m</v>
          </cell>
          <cell r="E3129">
            <v>12.17</v>
          </cell>
          <cell r="F3129">
            <v>12.96</v>
          </cell>
          <cell r="G3129">
            <v>25.13</v>
          </cell>
        </row>
        <row r="3130">
          <cell r="A3130" t="str">
            <v>46.04.020</v>
          </cell>
          <cell r="C3130" t="str">
            <v>Tubo de PVC rígido tipo PBA classe 15, DN= 75mm, (DE= 85mm), inclusive conexões</v>
          </cell>
          <cell r="D3130" t="str">
            <v>m</v>
          </cell>
          <cell r="E3130">
            <v>25.4</v>
          </cell>
          <cell r="F3130">
            <v>12.96</v>
          </cell>
          <cell r="G3130">
            <v>38.36</v>
          </cell>
        </row>
        <row r="3131">
          <cell r="A3131" t="str">
            <v>46.04.030</v>
          </cell>
          <cell r="C3131" t="str">
            <v>Tubo de PVC rígido tipo PBA classe 15, DN= 100mm, (DE= 110mm), inclusive conexões</v>
          </cell>
          <cell r="D3131" t="str">
            <v>m</v>
          </cell>
          <cell r="E3131">
            <v>46.01</v>
          </cell>
          <cell r="F3131">
            <v>12.96</v>
          </cell>
          <cell r="G3131">
            <v>58.97</v>
          </cell>
        </row>
        <row r="3132">
          <cell r="A3132" t="str">
            <v>46.04.040</v>
          </cell>
          <cell r="C3132" t="str">
            <v>Tubo de PVC rígido DEFoFo, DN= 100mm (DE= 118mm), inclusive conexões</v>
          </cell>
          <cell r="D3132" t="str">
            <v>m</v>
          </cell>
          <cell r="E3132">
            <v>50.64</v>
          </cell>
          <cell r="F3132">
            <v>12.96</v>
          </cell>
          <cell r="G3132">
            <v>63.6</v>
          </cell>
        </row>
        <row r="3133">
          <cell r="A3133" t="str">
            <v>46.04.050</v>
          </cell>
          <cell r="C3133" t="str">
            <v>Tubo de PVC rígido DEFoFo, DN= 150mm (DE= 170mm), inclusive conexões</v>
          </cell>
          <cell r="D3133" t="str">
            <v>m</v>
          </cell>
          <cell r="E3133">
            <v>116.13</v>
          </cell>
          <cell r="F3133">
            <v>12.96</v>
          </cell>
          <cell r="G3133">
            <v>129.09</v>
          </cell>
        </row>
        <row r="3134">
          <cell r="A3134" t="str">
            <v>46.04.070</v>
          </cell>
          <cell r="C3134" t="str">
            <v>Tubo de PVC rígido DEFoFo, DN= 200mm (DE= 222mm), inclusive conexões</v>
          </cell>
          <cell r="D3134" t="str">
            <v>m</v>
          </cell>
          <cell r="E3134">
            <v>178.92</v>
          </cell>
          <cell r="F3134">
            <v>25.92</v>
          </cell>
          <cell r="G3134">
            <v>204.84</v>
          </cell>
        </row>
        <row r="3135">
          <cell r="A3135" t="str">
            <v>46.04.080</v>
          </cell>
          <cell r="C3135" t="str">
            <v>Tubo de PVC rígido DEFoFo, DN= 250mm (DE= 274mm), inclusive conexões</v>
          </cell>
          <cell r="D3135" t="str">
            <v>m</v>
          </cell>
          <cell r="E3135">
            <v>288.55</v>
          </cell>
          <cell r="F3135">
            <v>25.92</v>
          </cell>
          <cell r="G3135">
            <v>314.47000000000003</v>
          </cell>
        </row>
        <row r="3136">
          <cell r="A3136" t="str">
            <v>46.04.090</v>
          </cell>
          <cell r="C3136" t="str">
            <v>Tubo de PVC rígido DEFoFo, DN= 300mm (DE= 326mm), inclusive conexões</v>
          </cell>
          <cell r="D3136" t="str">
            <v>m</v>
          </cell>
          <cell r="E3136">
            <v>388.65</v>
          </cell>
          <cell r="F3136">
            <v>25.92</v>
          </cell>
          <cell r="G3136">
            <v>414.57</v>
          </cell>
        </row>
        <row r="3137">
          <cell r="A3137" t="str">
            <v>46.05</v>
          </cell>
          <cell r="B3137" t="str">
            <v>Tubulação em PVC rígido com junta elástica - rede de esgoto</v>
          </cell>
        </row>
        <row r="3138">
          <cell r="A3138" t="str">
            <v>46.05.020</v>
          </cell>
          <cell r="C3138" t="str">
            <v>Tubo PVC rígido, tipo Coletor Esgoto, junta elástica, DN= 100 mm, inclusive conexões</v>
          </cell>
          <cell r="D3138" t="str">
            <v>m</v>
          </cell>
          <cell r="E3138">
            <v>15.55</v>
          </cell>
          <cell r="F3138">
            <v>12.96</v>
          </cell>
          <cell r="G3138">
            <v>28.51</v>
          </cell>
        </row>
        <row r="3139">
          <cell r="A3139" t="str">
            <v>46.05.040</v>
          </cell>
          <cell r="C3139" t="str">
            <v>Tubo PVC rígido, tipo Coletor Esgoto, junta elástica, DN= 150 mm, inclusive conexões</v>
          </cell>
          <cell r="D3139" t="str">
            <v>m</v>
          </cell>
          <cell r="E3139">
            <v>33.36</v>
          </cell>
          <cell r="F3139">
            <v>12.96</v>
          </cell>
          <cell r="G3139">
            <v>46.32</v>
          </cell>
        </row>
        <row r="3140">
          <cell r="A3140" t="str">
            <v>46.05.050</v>
          </cell>
          <cell r="C3140" t="str">
            <v>Tubo PVC rígido, tipo Coletor Esgoto, junta elástica, DN= 200 mm, inclusive conexões</v>
          </cell>
          <cell r="D3140" t="str">
            <v>m</v>
          </cell>
          <cell r="E3140">
            <v>53.95</v>
          </cell>
          <cell r="F3140">
            <v>25.92</v>
          </cell>
          <cell r="G3140">
            <v>79.87</v>
          </cell>
        </row>
        <row r="3141">
          <cell r="A3141" t="str">
            <v>46.05.060</v>
          </cell>
          <cell r="C3141" t="str">
            <v>Tubo PVC rígido, tipo Coletor Esgoto, junta elástica, DN= 250 mm, inclusive conexões</v>
          </cell>
          <cell r="D3141" t="str">
            <v>m</v>
          </cell>
          <cell r="E3141">
            <v>87.28</v>
          </cell>
          <cell r="F3141">
            <v>25.92</v>
          </cell>
          <cell r="G3141">
            <v>113.2</v>
          </cell>
        </row>
        <row r="3142">
          <cell r="A3142" t="str">
            <v>46.05.070</v>
          </cell>
          <cell r="C3142" t="str">
            <v>Tubo PVC rígido, tipo Coletor Esgoto, junta elástica, DN= 300 mm, inclusive conexões</v>
          </cell>
          <cell r="D3142" t="str">
            <v>m</v>
          </cell>
          <cell r="E3142">
            <v>142.09</v>
          </cell>
          <cell r="F3142">
            <v>25.92</v>
          </cell>
          <cell r="G3142">
            <v>168.01</v>
          </cell>
        </row>
        <row r="3143">
          <cell r="A3143" t="str">
            <v>46.05.090</v>
          </cell>
          <cell r="C3143" t="str">
            <v>Tubo PVC rígido, tipo Coletor Esgoto, junta elástica, DN= 400 mm, inclusive conexões</v>
          </cell>
          <cell r="D3143" t="str">
            <v>m</v>
          </cell>
          <cell r="E3143">
            <v>261.08999999999997</v>
          </cell>
          <cell r="F3143">
            <v>25.92</v>
          </cell>
          <cell r="G3143">
            <v>287.01</v>
          </cell>
        </row>
        <row r="3144">
          <cell r="A3144" t="str">
            <v>46.07</v>
          </cell>
          <cell r="B3144" t="str">
            <v>Tubulação galvanizado</v>
          </cell>
        </row>
        <row r="3145">
          <cell r="A3145" t="str">
            <v>46.07.010</v>
          </cell>
          <cell r="C3145" t="str">
            <v>Tubo galvanizado DN= 1/2´, inclusive conexões</v>
          </cell>
          <cell r="D3145" t="str">
            <v>m</v>
          </cell>
          <cell r="E3145">
            <v>20.78</v>
          </cell>
          <cell r="F3145">
            <v>36.979999999999997</v>
          </cell>
          <cell r="G3145">
            <v>57.76</v>
          </cell>
        </row>
        <row r="3146">
          <cell r="A3146" t="str">
            <v>46.07.020</v>
          </cell>
          <cell r="C3146" t="str">
            <v>Tubo galvanizado DN= 3/4´, inclusive conexões</v>
          </cell>
          <cell r="D3146" t="str">
            <v>m</v>
          </cell>
          <cell r="E3146">
            <v>26.04</v>
          </cell>
          <cell r="F3146">
            <v>40.69</v>
          </cell>
          <cell r="G3146">
            <v>66.73</v>
          </cell>
        </row>
        <row r="3147">
          <cell r="A3147" t="str">
            <v>46.07.030</v>
          </cell>
          <cell r="C3147" t="str">
            <v>Tubo galvanizado DN= 1´, inclusive conexões</v>
          </cell>
          <cell r="D3147" t="str">
            <v>m</v>
          </cell>
          <cell r="E3147">
            <v>36.369999999999997</v>
          </cell>
          <cell r="F3147">
            <v>48.08</v>
          </cell>
          <cell r="G3147">
            <v>84.45</v>
          </cell>
        </row>
        <row r="3148">
          <cell r="A3148" t="str">
            <v>46.07.040</v>
          </cell>
          <cell r="C3148" t="str">
            <v>Tubo galvanizado DN= 1 1/4´, inclusive conexões</v>
          </cell>
          <cell r="D3148" t="str">
            <v>m</v>
          </cell>
          <cell r="E3148">
            <v>47.04</v>
          </cell>
          <cell r="F3148">
            <v>51.77</v>
          </cell>
          <cell r="G3148">
            <v>98.81</v>
          </cell>
        </row>
        <row r="3149">
          <cell r="A3149" t="str">
            <v>46.07.050</v>
          </cell>
          <cell r="C3149" t="str">
            <v>Tubo galvanizado DN= 1 1/2´, inclusive conexões</v>
          </cell>
          <cell r="D3149" t="str">
            <v>m</v>
          </cell>
          <cell r="E3149">
            <v>50.62</v>
          </cell>
          <cell r="F3149">
            <v>59.17</v>
          </cell>
          <cell r="G3149">
            <v>109.79</v>
          </cell>
        </row>
        <row r="3150">
          <cell r="A3150" t="str">
            <v>46.07.060</v>
          </cell>
          <cell r="C3150" t="str">
            <v>Tubo galvanizado DN= 2´, inclusive conexões</v>
          </cell>
          <cell r="D3150" t="str">
            <v>m</v>
          </cell>
          <cell r="E3150">
            <v>69.78</v>
          </cell>
          <cell r="F3150">
            <v>66.569999999999993</v>
          </cell>
          <cell r="G3150">
            <v>136.35</v>
          </cell>
        </row>
        <row r="3151">
          <cell r="A3151" t="str">
            <v>46.07.070</v>
          </cell>
          <cell r="C3151" t="str">
            <v>Tubo galvanizado DN= 2 1/2´, inclusive conexões</v>
          </cell>
          <cell r="D3151" t="str">
            <v>m</v>
          </cell>
          <cell r="E3151">
            <v>90.49</v>
          </cell>
          <cell r="F3151">
            <v>73.959999999999994</v>
          </cell>
          <cell r="G3151">
            <v>164.45</v>
          </cell>
        </row>
        <row r="3152">
          <cell r="A3152" t="str">
            <v>46.07.080</v>
          </cell>
          <cell r="C3152" t="str">
            <v>Tubo galvanizado DN= 3´, inclusive conexões</v>
          </cell>
          <cell r="D3152" t="str">
            <v>m</v>
          </cell>
          <cell r="E3152">
            <v>104.38</v>
          </cell>
          <cell r="F3152">
            <v>83.21</v>
          </cell>
          <cell r="G3152">
            <v>187.59</v>
          </cell>
        </row>
        <row r="3153">
          <cell r="A3153" t="str">
            <v>46.07.090</v>
          </cell>
          <cell r="C3153" t="str">
            <v>Tubo galvanizado DN= 4´, inclusive conexões</v>
          </cell>
          <cell r="D3153" t="str">
            <v>m</v>
          </cell>
          <cell r="E3153">
            <v>150.58000000000001</v>
          </cell>
          <cell r="F3153">
            <v>92.46</v>
          </cell>
          <cell r="G3153">
            <v>243.04</v>
          </cell>
        </row>
        <row r="3154">
          <cell r="A3154" t="str">
            <v>46.07.100</v>
          </cell>
          <cell r="C3154" t="str">
            <v>Tubo galvanizado DN= 6´, inclusive conexões</v>
          </cell>
          <cell r="D3154" t="str">
            <v>m</v>
          </cell>
          <cell r="E3154">
            <v>232.62</v>
          </cell>
          <cell r="F3154">
            <v>101.7</v>
          </cell>
          <cell r="G3154">
            <v>334.32</v>
          </cell>
        </row>
        <row r="3155">
          <cell r="A3155" t="str">
            <v>46.08</v>
          </cell>
          <cell r="B3155" t="str">
            <v>Tubulação em aço carbono galvanizado classe schedule</v>
          </cell>
        </row>
        <row r="3156">
          <cell r="A3156" t="str">
            <v>46.08.006</v>
          </cell>
          <cell r="C3156" t="str">
            <v>Tubo galvanizado sem costura schedule 40, DN= 1/2´, inclusive conexões</v>
          </cell>
          <cell r="D3156" t="str">
            <v>m</v>
          </cell>
          <cell r="E3156">
            <v>32.89</v>
          </cell>
          <cell r="F3156">
            <v>36.979999999999997</v>
          </cell>
          <cell r="G3156">
            <v>69.87</v>
          </cell>
        </row>
        <row r="3157">
          <cell r="A3157" t="str">
            <v>46.08.010</v>
          </cell>
          <cell r="C3157" t="str">
            <v>Tubo galvanizado sem costura schedule 40, DN= 3/4´, inclusive conexões</v>
          </cell>
          <cell r="D3157" t="str">
            <v>m</v>
          </cell>
          <cell r="E3157">
            <v>40.1</v>
          </cell>
          <cell r="F3157">
            <v>40.69</v>
          </cell>
          <cell r="G3157">
            <v>80.790000000000006</v>
          </cell>
        </row>
        <row r="3158">
          <cell r="A3158" t="str">
            <v>46.08.020</v>
          </cell>
          <cell r="C3158" t="str">
            <v>Tubo galvanizado sem costura schedule 40, DN= 1´, inclusive conexões</v>
          </cell>
          <cell r="D3158" t="str">
            <v>m</v>
          </cell>
          <cell r="E3158">
            <v>44.28</v>
          </cell>
          <cell r="F3158">
            <v>48.08</v>
          </cell>
          <cell r="G3158">
            <v>92.36</v>
          </cell>
        </row>
        <row r="3159">
          <cell r="A3159" t="str">
            <v>46.08.030</v>
          </cell>
          <cell r="C3159" t="str">
            <v>Tubo galvanizado sem costura schedule 40, DN= 1 1/4´, inclusive conexões</v>
          </cell>
          <cell r="D3159" t="str">
            <v>m</v>
          </cell>
          <cell r="E3159">
            <v>58.6</v>
          </cell>
          <cell r="F3159">
            <v>51.77</v>
          </cell>
          <cell r="G3159">
            <v>110.37</v>
          </cell>
        </row>
        <row r="3160">
          <cell r="A3160" t="str">
            <v>46.08.040</v>
          </cell>
          <cell r="C3160" t="str">
            <v>Tubo galvanizado sem costura schedule 40, DN= 1 1/2´, inclusive conexões</v>
          </cell>
          <cell r="D3160" t="str">
            <v>m</v>
          </cell>
          <cell r="E3160">
            <v>65.23</v>
          </cell>
          <cell r="F3160">
            <v>59.17</v>
          </cell>
          <cell r="G3160">
            <v>124.4</v>
          </cell>
        </row>
        <row r="3161">
          <cell r="A3161" t="str">
            <v>46.08.050</v>
          </cell>
          <cell r="C3161" t="str">
            <v>Tubo galvanizado sem costura schedule 40, DN= 2´, inclusive conexões</v>
          </cell>
          <cell r="D3161" t="str">
            <v>m</v>
          </cell>
          <cell r="E3161">
            <v>79.989999999999995</v>
          </cell>
          <cell r="F3161">
            <v>66.569999999999993</v>
          </cell>
          <cell r="G3161">
            <v>146.56</v>
          </cell>
        </row>
        <row r="3162">
          <cell r="A3162" t="str">
            <v>46.08.070</v>
          </cell>
          <cell r="C3162" t="str">
            <v>Tubo galvanizado sem costura schedule 40, DN= 2 1/2´, inclusive conexões</v>
          </cell>
          <cell r="D3162" t="str">
            <v>m</v>
          </cell>
          <cell r="E3162">
            <v>132.16999999999999</v>
          </cell>
          <cell r="F3162">
            <v>73.959999999999994</v>
          </cell>
          <cell r="G3162">
            <v>206.13</v>
          </cell>
        </row>
        <row r="3163">
          <cell r="A3163" t="str">
            <v>46.08.080</v>
          </cell>
          <cell r="C3163" t="str">
            <v>Tubo galvanizado sem costura schedule 40, DN= 3´, inclusive conexões</v>
          </cell>
          <cell r="D3163" t="str">
            <v>m</v>
          </cell>
          <cell r="E3163">
            <v>159.88999999999999</v>
          </cell>
          <cell r="F3163">
            <v>83.21</v>
          </cell>
          <cell r="G3163">
            <v>243.1</v>
          </cell>
        </row>
        <row r="3164">
          <cell r="A3164" t="str">
            <v>46.08.100</v>
          </cell>
          <cell r="C3164" t="str">
            <v>Tubo galvanizado sem costura schedule 40, DN= 4´, inclusive conexões</v>
          </cell>
          <cell r="D3164" t="str">
            <v>m</v>
          </cell>
          <cell r="E3164">
            <v>215.13</v>
          </cell>
          <cell r="F3164">
            <v>92.46</v>
          </cell>
          <cell r="G3164">
            <v>307.58999999999997</v>
          </cell>
        </row>
        <row r="3165">
          <cell r="A3165" t="str">
            <v>46.08.110</v>
          </cell>
          <cell r="C3165" t="str">
            <v>Tubo galvanizado sem costura schedule 40, DN= 6´, inclusive conexões</v>
          </cell>
          <cell r="D3165" t="str">
            <v>m</v>
          </cell>
          <cell r="E3165">
            <v>373.49</v>
          </cell>
          <cell r="F3165">
            <v>101.7</v>
          </cell>
          <cell r="G3165">
            <v>475.19</v>
          </cell>
        </row>
        <row r="3166">
          <cell r="A3166" t="str">
            <v>46.09</v>
          </cell>
          <cell r="B3166" t="str">
            <v>Conexões e acessórios em ferro fundido, predial e tradicional, esgoto e pluvial</v>
          </cell>
        </row>
        <row r="3167">
          <cell r="A3167" t="str">
            <v>46.09.050</v>
          </cell>
          <cell r="C3167" t="str">
            <v>Joelho 45° em ferro fundido, linha predial tradicional, DN= 50 mm</v>
          </cell>
          <cell r="D3167" t="str">
            <v>un</v>
          </cell>
          <cell r="E3167">
            <v>47.43</v>
          </cell>
          <cell r="F3167">
            <v>11.1</v>
          </cell>
          <cell r="G3167">
            <v>58.53</v>
          </cell>
        </row>
        <row r="3168">
          <cell r="A3168" t="str">
            <v>46.09.060</v>
          </cell>
          <cell r="C3168" t="str">
            <v>Joelho 45° em ferro fundido, linha predial tradicional, DN= 75 mm</v>
          </cell>
          <cell r="D3168" t="str">
            <v>un</v>
          </cell>
          <cell r="E3168">
            <v>62.77</v>
          </cell>
          <cell r="F3168">
            <v>11.1</v>
          </cell>
          <cell r="G3168">
            <v>73.87</v>
          </cell>
        </row>
        <row r="3169">
          <cell r="A3169" t="str">
            <v>46.09.070</v>
          </cell>
          <cell r="C3169" t="str">
            <v>Joelho 45° em ferro fundido, linha predial tradicional, DN= 100 mm</v>
          </cell>
          <cell r="D3169" t="str">
            <v>un</v>
          </cell>
          <cell r="E3169">
            <v>76.489999999999995</v>
          </cell>
          <cell r="F3169">
            <v>14.79</v>
          </cell>
          <cell r="G3169">
            <v>91.28</v>
          </cell>
        </row>
        <row r="3170">
          <cell r="A3170" t="str">
            <v>46.09.080</v>
          </cell>
          <cell r="C3170" t="str">
            <v>Joelho 45° em ferro fundido, linha predial tradicional, DN= 150 mm</v>
          </cell>
          <cell r="D3170" t="str">
            <v>un</v>
          </cell>
          <cell r="E3170">
            <v>129.44</v>
          </cell>
          <cell r="F3170">
            <v>14.79</v>
          </cell>
          <cell r="G3170">
            <v>144.22999999999999</v>
          </cell>
        </row>
        <row r="3171">
          <cell r="A3171" t="str">
            <v>46.09.100</v>
          </cell>
          <cell r="C3171" t="str">
            <v>Joelho 87° 30´ em ferro fundido, linha predial tradicional, DN= 50 mm</v>
          </cell>
          <cell r="D3171" t="str">
            <v>un</v>
          </cell>
          <cell r="E3171">
            <v>57.54</v>
          </cell>
          <cell r="F3171">
            <v>11.1</v>
          </cell>
          <cell r="G3171">
            <v>68.64</v>
          </cell>
        </row>
        <row r="3172">
          <cell r="A3172" t="str">
            <v>46.09.110</v>
          </cell>
          <cell r="C3172" t="str">
            <v>Joelho 87° 30´ em ferro fundido, linha predial tradicional, DN= 75 mm</v>
          </cell>
          <cell r="D3172" t="str">
            <v>un</v>
          </cell>
          <cell r="E3172">
            <v>72.8</v>
          </cell>
          <cell r="F3172">
            <v>11.1</v>
          </cell>
          <cell r="G3172">
            <v>83.9</v>
          </cell>
        </row>
        <row r="3173">
          <cell r="A3173" t="str">
            <v>46.09.120</v>
          </cell>
          <cell r="C3173" t="str">
            <v>Joelho 87° 30´ em ferro fundido, linha predial tradicional, DN= 100 mm</v>
          </cell>
          <cell r="D3173" t="str">
            <v>un</v>
          </cell>
          <cell r="E3173">
            <v>101.56</v>
          </cell>
          <cell r="F3173">
            <v>14.79</v>
          </cell>
          <cell r="G3173">
            <v>116.35</v>
          </cell>
        </row>
        <row r="3174">
          <cell r="A3174" t="str">
            <v>46.09.130</v>
          </cell>
          <cell r="C3174" t="str">
            <v>Joelho 87° 30´ em ferro fundido, linha predial tradicional, DN= 150 mm</v>
          </cell>
          <cell r="D3174" t="str">
            <v>un</v>
          </cell>
          <cell r="E3174">
            <v>171.79</v>
          </cell>
          <cell r="F3174">
            <v>14.79</v>
          </cell>
          <cell r="G3174">
            <v>186.58</v>
          </cell>
        </row>
        <row r="3175">
          <cell r="A3175" t="str">
            <v>46.09.150</v>
          </cell>
          <cell r="C3175" t="str">
            <v>Luva bolsa e bolsa em ferro fundido, linha predial tradicional, DN= 50 mm</v>
          </cell>
          <cell r="D3175" t="str">
            <v>un</v>
          </cell>
          <cell r="E3175">
            <v>36.61</v>
          </cell>
          <cell r="F3175">
            <v>11.1</v>
          </cell>
          <cell r="G3175">
            <v>47.71</v>
          </cell>
        </row>
        <row r="3176">
          <cell r="A3176" t="str">
            <v>46.09.160</v>
          </cell>
          <cell r="C3176" t="str">
            <v>Luva bolsa e bolsa em ferro fundido, linha predial tradicional, DN= 75 mm</v>
          </cell>
          <cell r="D3176" t="str">
            <v>un</v>
          </cell>
          <cell r="E3176">
            <v>43.53</v>
          </cell>
          <cell r="F3176">
            <v>11.1</v>
          </cell>
          <cell r="G3176">
            <v>54.63</v>
          </cell>
        </row>
        <row r="3177">
          <cell r="A3177" t="str">
            <v>46.09.170</v>
          </cell>
          <cell r="C3177" t="str">
            <v>Luva bolsa e bolsa em ferro fundido, linha predial tradicional, DN= 100 mm</v>
          </cell>
          <cell r="D3177" t="str">
            <v>un</v>
          </cell>
          <cell r="E3177">
            <v>49.44</v>
          </cell>
          <cell r="F3177">
            <v>14.79</v>
          </cell>
          <cell r="G3177">
            <v>64.23</v>
          </cell>
        </row>
        <row r="3178">
          <cell r="A3178" t="str">
            <v>46.09.180</v>
          </cell>
          <cell r="C3178" t="str">
            <v>Luva bolsa e bolsa em ferro fundido, linha predial tradicional, DN= 150 mm</v>
          </cell>
          <cell r="D3178" t="str">
            <v>un</v>
          </cell>
          <cell r="E3178">
            <v>70.37</v>
          </cell>
          <cell r="F3178">
            <v>14.79</v>
          </cell>
          <cell r="G3178">
            <v>85.16</v>
          </cell>
        </row>
        <row r="3179">
          <cell r="A3179" t="str">
            <v>46.09.200</v>
          </cell>
          <cell r="C3179" t="str">
            <v>Placa cega em ferro fundido, linha predial tradicional, DN= 75 mm</v>
          </cell>
          <cell r="D3179" t="str">
            <v>un</v>
          </cell>
          <cell r="E3179">
            <v>27.18</v>
          </cell>
          <cell r="F3179">
            <v>11.1</v>
          </cell>
          <cell r="G3179">
            <v>38.28</v>
          </cell>
        </row>
        <row r="3180">
          <cell r="A3180" t="str">
            <v>46.09.210</v>
          </cell>
          <cell r="C3180" t="str">
            <v>Placa cega em ferro fundido, linha predial tradicional, DN= 100 mm</v>
          </cell>
          <cell r="D3180" t="str">
            <v>un</v>
          </cell>
          <cell r="E3180">
            <v>31.9</v>
          </cell>
          <cell r="F3180">
            <v>14.79</v>
          </cell>
          <cell r="G3180">
            <v>46.69</v>
          </cell>
        </row>
        <row r="3181">
          <cell r="A3181" t="str">
            <v>46.09.230</v>
          </cell>
          <cell r="C3181" t="str">
            <v>Junção 45° em ferro fundido, linha predial tradicional, DN= 50 x 50 mm</v>
          </cell>
          <cell r="D3181" t="str">
            <v>un</v>
          </cell>
          <cell r="E3181">
            <v>72.7</v>
          </cell>
          <cell r="F3181">
            <v>11.1</v>
          </cell>
          <cell r="G3181">
            <v>83.8</v>
          </cell>
        </row>
        <row r="3182">
          <cell r="A3182" t="str">
            <v>46.09.240</v>
          </cell>
          <cell r="C3182" t="str">
            <v>Junção 45° em ferro fundido, linha predial tradicional, DN= 75 x 50 mm</v>
          </cell>
          <cell r="D3182" t="str">
            <v>un</v>
          </cell>
          <cell r="E3182">
            <v>96.82</v>
          </cell>
          <cell r="F3182">
            <v>14.79</v>
          </cell>
          <cell r="G3182">
            <v>111.61</v>
          </cell>
        </row>
        <row r="3183">
          <cell r="A3183" t="str">
            <v>46.09.250</v>
          </cell>
          <cell r="C3183" t="str">
            <v>Junção 45° em ferro fundido, linha predial tradicional, DN= 75 x 75 mm</v>
          </cell>
          <cell r="D3183" t="str">
            <v>un</v>
          </cell>
          <cell r="E3183">
            <v>105.24</v>
          </cell>
          <cell r="F3183">
            <v>14.79</v>
          </cell>
          <cell r="G3183">
            <v>120.03</v>
          </cell>
        </row>
        <row r="3184">
          <cell r="A3184" t="str">
            <v>46.09.260</v>
          </cell>
          <cell r="C3184" t="str">
            <v>Junção 45° em ferro fundido, linha predial tradicional, DN= 100 x 50 mm</v>
          </cell>
          <cell r="D3184" t="str">
            <v>un</v>
          </cell>
          <cell r="E3184">
            <v>110.08</v>
          </cell>
          <cell r="F3184">
            <v>14.79</v>
          </cell>
          <cell r="G3184">
            <v>124.87</v>
          </cell>
        </row>
        <row r="3185">
          <cell r="A3185" t="str">
            <v>46.09.270</v>
          </cell>
          <cell r="C3185" t="str">
            <v>Junção 45° em ferro fundido, linha predial tradicional, DN= 100 x 75 mm</v>
          </cell>
          <cell r="D3185" t="str">
            <v>un</v>
          </cell>
          <cell r="E3185">
            <v>124.45</v>
          </cell>
          <cell r="F3185">
            <v>14.79</v>
          </cell>
          <cell r="G3185">
            <v>139.24</v>
          </cell>
        </row>
        <row r="3186">
          <cell r="A3186" t="str">
            <v>46.09.280</v>
          </cell>
          <cell r="C3186" t="str">
            <v>Junção 45° em ferro fundido, linha predial tradicional, DN= 100 x 100 mm</v>
          </cell>
          <cell r="D3186" t="str">
            <v>un</v>
          </cell>
          <cell r="E3186">
            <v>141.59</v>
          </cell>
          <cell r="F3186">
            <v>14.79</v>
          </cell>
          <cell r="G3186">
            <v>156.38</v>
          </cell>
        </row>
        <row r="3187">
          <cell r="A3187" t="str">
            <v>46.09.290</v>
          </cell>
          <cell r="C3187" t="str">
            <v>Junção 45° em ferro fundido, linha predial tradicional, DN= 150 x 100 mm</v>
          </cell>
          <cell r="D3187" t="str">
            <v>un</v>
          </cell>
          <cell r="E3187">
            <v>167.59</v>
          </cell>
          <cell r="F3187">
            <v>18.5</v>
          </cell>
          <cell r="G3187">
            <v>186.09</v>
          </cell>
        </row>
        <row r="3188">
          <cell r="A3188" t="str">
            <v>46.09.300</v>
          </cell>
          <cell r="C3188" t="str">
            <v>Junção dupla 45° em ferro fundido, linha predial tradicional, DN= 100 mm</v>
          </cell>
          <cell r="D3188" t="str">
            <v>un</v>
          </cell>
          <cell r="E3188">
            <v>190.42</v>
          </cell>
          <cell r="F3188">
            <v>14.79</v>
          </cell>
          <cell r="G3188">
            <v>205.21</v>
          </cell>
        </row>
        <row r="3189">
          <cell r="A3189" t="str">
            <v>46.09.320</v>
          </cell>
          <cell r="C3189" t="str">
            <v>Te sanitário 87° 30´ em ferro fundido, linha predial tradicional, DN= 50 x 50 mm</v>
          </cell>
          <cell r="D3189" t="str">
            <v>un</v>
          </cell>
          <cell r="E3189">
            <v>56.95</v>
          </cell>
          <cell r="F3189">
            <v>11.1</v>
          </cell>
          <cell r="G3189">
            <v>68.05</v>
          </cell>
        </row>
        <row r="3190">
          <cell r="A3190" t="str">
            <v>46.09.330</v>
          </cell>
          <cell r="C3190" t="str">
            <v>Te sanitário 87° 30´ em ferro fundido, linha predial tradicional, DN= 75 x 50 mm</v>
          </cell>
          <cell r="D3190" t="str">
            <v>un</v>
          </cell>
          <cell r="E3190">
            <v>67.540000000000006</v>
          </cell>
          <cell r="F3190">
            <v>14.79</v>
          </cell>
          <cell r="G3190">
            <v>82.33</v>
          </cell>
        </row>
        <row r="3191">
          <cell r="A3191" t="str">
            <v>46.09.340</v>
          </cell>
          <cell r="C3191" t="str">
            <v>Te sanitário 87° 30´ em ferro fundido, linha predial tradicional, DN= 75 x 75 mm</v>
          </cell>
          <cell r="D3191" t="str">
            <v>un</v>
          </cell>
          <cell r="E3191">
            <v>80.849999999999994</v>
          </cell>
          <cell r="F3191">
            <v>14.79</v>
          </cell>
          <cell r="G3191">
            <v>95.64</v>
          </cell>
        </row>
        <row r="3192">
          <cell r="A3192" t="str">
            <v>46.09.350</v>
          </cell>
          <cell r="C3192" t="str">
            <v>Te sanitário 87° 30´ em ferro fundido, linha predial tradicional, DN= 100 x 50 mm</v>
          </cell>
          <cell r="D3192" t="str">
            <v>un</v>
          </cell>
          <cell r="E3192">
            <v>78.23</v>
          </cell>
          <cell r="F3192">
            <v>14.79</v>
          </cell>
          <cell r="G3192">
            <v>93.02</v>
          </cell>
        </row>
        <row r="3193">
          <cell r="A3193" t="str">
            <v>46.09.360</v>
          </cell>
          <cell r="C3193" t="str">
            <v>Te sanitário 87° 30´ em ferro fundido, linha predial tradicional, DN= 100 x 75 mm</v>
          </cell>
          <cell r="D3193" t="str">
            <v>un</v>
          </cell>
          <cell r="E3193">
            <v>88.75</v>
          </cell>
          <cell r="F3193">
            <v>14.79</v>
          </cell>
          <cell r="G3193">
            <v>103.54</v>
          </cell>
        </row>
        <row r="3194">
          <cell r="A3194" t="str">
            <v>46.09.370</v>
          </cell>
          <cell r="C3194" t="str">
            <v>Te sanitário 87° 30´ em ferro fundido, linha predial tradicional, DN= 100 x 100 mm</v>
          </cell>
          <cell r="D3194" t="str">
            <v>un</v>
          </cell>
          <cell r="E3194">
            <v>114.74</v>
          </cell>
          <cell r="F3194">
            <v>14.79</v>
          </cell>
          <cell r="G3194">
            <v>129.53</v>
          </cell>
        </row>
        <row r="3195">
          <cell r="A3195" t="str">
            <v>46.09.400</v>
          </cell>
          <cell r="C3195" t="str">
            <v>Bucha de redução em ferro fundido, linha predial tradicional, DN= 75 x 50 mm</v>
          </cell>
          <cell r="D3195" t="str">
            <v>un</v>
          </cell>
          <cell r="E3195">
            <v>25.74</v>
          </cell>
          <cell r="F3195">
            <v>14.79</v>
          </cell>
          <cell r="G3195">
            <v>40.53</v>
          </cell>
        </row>
        <row r="3196">
          <cell r="A3196" t="str">
            <v>46.09.410</v>
          </cell>
          <cell r="C3196" t="str">
            <v>Bucha de redução em ferro fundido, linha predial tradicional, DN= 100 x 75 mm</v>
          </cell>
          <cell r="D3196" t="str">
            <v>un</v>
          </cell>
          <cell r="E3196">
            <v>28.8</v>
          </cell>
          <cell r="F3196">
            <v>14.79</v>
          </cell>
          <cell r="G3196">
            <v>43.59</v>
          </cell>
        </row>
        <row r="3197">
          <cell r="A3197" t="str">
            <v>46.09.420</v>
          </cell>
          <cell r="C3197" t="str">
            <v>Bucha de redução em ferro fundido, linha predial tradicional, DN= 150 x 100 mm</v>
          </cell>
          <cell r="D3197" t="str">
            <v>un</v>
          </cell>
          <cell r="E3197">
            <v>77.39</v>
          </cell>
          <cell r="F3197">
            <v>18.5</v>
          </cell>
          <cell r="G3197">
            <v>95.89</v>
          </cell>
        </row>
        <row r="3198">
          <cell r="A3198" t="str">
            <v>46.10</v>
          </cell>
          <cell r="B3198" t="str">
            <v>Tubulação em cobre para água quente, gás e vapor</v>
          </cell>
        </row>
        <row r="3199">
          <cell r="A3199" t="str">
            <v>46.10.010</v>
          </cell>
          <cell r="C3199" t="str">
            <v>Tubo de cobre classe A, DN= 15mm (1/2´), inclusive conexões</v>
          </cell>
          <cell r="D3199" t="str">
            <v>m</v>
          </cell>
          <cell r="E3199">
            <v>35.799999999999997</v>
          </cell>
          <cell r="F3199">
            <v>12.2</v>
          </cell>
          <cell r="G3199">
            <v>48</v>
          </cell>
        </row>
        <row r="3200">
          <cell r="A3200" t="str">
            <v>46.10.020</v>
          </cell>
          <cell r="C3200" t="str">
            <v>Tubo de cobre classe A, DN= 22mm (3/4´), inclusive conexões</v>
          </cell>
          <cell r="D3200" t="str">
            <v>m</v>
          </cell>
          <cell r="E3200">
            <v>53.67</v>
          </cell>
          <cell r="F3200">
            <v>13.31</v>
          </cell>
          <cell r="G3200">
            <v>66.98</v>
          </cell>
        </row>
        <row r="3201">
          <cell r="A3201" t="str">
            <v>46.10.030</v>
          </cell>
          <cell r="C3201" t="str">
            <v>Tubo de cobre classe A, DN= 28mm (1´), inclusive conexões</v>
          </cell>
          <cell r="D3201" t="str">
            <v>m</v>
          </cell>
          <cell r="E3201">
            <v>65.87</v>
          </cell>
          <cell r="F3201">
            <v>16.649999999999999</v>
          </cell>
          <cell r="G3201">
            <v>82.52</v>
          </cell>
        </row>
        <row r="3202">
          <cell r="A3202" t="str">
            <v>46.10.040</v>
          </cell>
          <cell r="C3202" t="str">
            <v>Tubo de cobre classe A, DN= 35mm (1 1/4´), inclusive conexões</v>
          </cell>
          <cell r="D3202" t="str">
            <v>m</v>
          </cell>
          <cell r="E3202">
            <v>104.47</v>
          </cell>
          <cell r="F3202">
            <v>18.86</v>
          </cell>
          <cell r="G3202">
            <v>123.33</v>
          </cell>
        </row>
        <row r="3203">
          <cell r="A3203" t="str">
            <v>46.10.050</v>
          </cell>
          <cell r="C3203" t="str">
            <v>Tubo de cobre classe A, DN= 42mm (1 1/2´), inclusive conexões</v>
          </cell>
          <cell r="D3203" t="str">
            <v>m</v>
          </cell>
          <cell r="E3203">
            <v>115.85</v>
          </cell>
          <cell r="F3203">
            <v>18.86</v>
          </cell>
          <cell r="G3203">
            <v>134.71</v>
          </cell>
        </row>
        <row r="3204">
          <cell r="A3204" t="str">
            <v>46.10.060</v>
          </cell>
          <cell r="C3204" t="str">
            <v>Tubo de cobre classe A, DN= 54mm (2´), inclusive conexões</v>
          </cell>
          <cell r="D3204" t="str">
            <v>m</v>
          </cell>
          <cell r="E3204">
            <v>162.57</v>
          </cell>
          <cell r="F3204">
            <v>25.52</v>
          </cell>
          <cell r="G3204">
            <v>188.09</v>
          </cell>
        </row>
        <row r="3205">
          <cell r="A3205" t="str">
            <v>46.10.070</v>
          </cell>
          <cell r="C3205" t="str">
            <v>Tubo de cobre classe A, DN= 66mm (2 1/2´), inclusive conexões</v>
          </cell>
          <cell r="D3205" t="str">
            <v>m</v>
          </cell>
          <cell r="E3205">
            <v>224.56</v>
          </cell>
          <cell r="F3205">
            <v>29.96</v>
          </cell>
          <cell r="G3205">
            <v>254.52</v>
          </cell>
        </row>
        <row r="3206">
          <cell r="A3206" t="str">
            <v>46.10.080</v>
          </cell>
          <cell r="C3206" t="str">
            <v>Tubo de cobre classe A, DN= 79mm (3´), inclusive conexões</v>
          </cell>
          <cell r="D3206" t="str">
            <v>m</v>
          </cell>
          <cell r="E3206">
            <v>301.02999999999997</v>
          </cell>
          <cell r="F3206">
            <v>32.17</v>
          </cell>
          <cell r="G3206">
            <v>333.2</v>
          </cell>
        </row>
        <row r="3207">
          <cell r="A3207" t="str">
            <v>46.10.090</v>
          </cell>
          <cell r="C3207" t="str">
            <v>Tubo de cobre classe A, DN= 104mm (4´), inclusive conexões</v>
          </cell>
          <cell r="D3207" t="str">
            <v>m</v>
          </cell>
          <cell r="E3207">
            <v>416.17</v>
          </cell>
          <cell r="F3207">
            <v>36.61</v>
          </cell>
          <cell r="G3207">
            <v>452.78</v>
          </cell>
        </row>
        <row r="3208">
          <cell r="A3208" t="str">
            <v>46.10.200</v>
          </cell>
          <cell r="C3208" t="str">
            <v>Tubo de cobre classe E, DN= 22mm (3/4´), inclusive conexões</v>
          </cell>
          <cell r="D3208" t="str">
            <v>m</v>
          </cell>
          <cell r="E3208">
            <v>35.07</v>
          </cell>
          <cell r="F3208">
            <v>13.31</v>
          </cell>
          <cell r="G3208">
            <v>48.38</v>
          </cell>
        </row>
        <row r="3209">
          <cell r="A3209" t="str">
            <v>46.10.210</v>
          </cell>
          <cell r="C3209" t="str">
            <v>Tubo de cobre classe E, DN= 28mm (1´), inclusive conexões</v>
          </cell>
          <cell r="D3209" t="str">
            <v>m</v>
          </cell>
          <cell r="E3209">
            <v>43.74</v>
          </cell>
          <cell r="F3209">
            <v>16.649999999999999</v>
          </cell>
          <cell r="G3209">
            <v>60.39</v>
          </cell>
        </row>
        <row r="3210">
          <cell r="A3210" t="str">
            <v>46.10.220</v>
          </cell>
          <cell r="C3210" t="str">
            <v>Tubo de cobre classe E, DN= 35mm (1 1/4´), inclusive conexões</v>
          </cell>
          <cell r="D3210" t="str">
            <v>m</v>
          </cell>
          <cell r="E3210">
            <v>67.61</v>
          </cell>
          <cell r="F3210">
            <v>18.86</v>
          </cell>
          <cell r="G3210">
            <v>86.47</v>
          </cell>
        </row>
        <row r="3211">
          <cell r="A3211" t="str">
            <v>46.10.230</v>
          </cell>
          <cell r="C3211" t="str">
            <v>Tubo de cobre classe E, DN= 42mm (1 1/2´), inclusive conexões</v>
          </cell>
          <cell r="D3211" t="str">
            <v>m</v>
          </cell>
          <cell r="E3211">
            <v>80</v>
          </cell>
          <cell r="F3211">
            <v>18.86</v>
          </cell>
          <cell r="G3211">
            <v>98.86</v>
          </cell>
        </row>
        <row r="3212">
          <cell r="A3212" t="str">
            <v>46.10.240</v>
          </cell>
          <cell r="C3212" t="str">
            <v>Tubo de cobre classe E, DN= 54mm (2´), inclusive conexões</v>
          </cell>
          <cell r="D3212" t="str">
            <v>m</v>
          </cell>
          <cell r="E3212">
            <v>122.85</v>
          </cell>
          <cell r="F3212">
            <v>25.52</v>
          </cell>
          <cell r="G3212">
            <v>148.37</v>
          </cell>
        </row>
        <row r="3213">
          <cell r="A3213" t="str">
            <v>46.10.250</v>
          </cell>
          <cell r="C3213" t="str">
            <v>Tubo de cobre classe E, DN= 66mm (2 1/2´), inclusive conexões</v>
          </cell>
          <cell r="D3213" t="str">
            <v>m</v>
          </cell>
          <cell r="E3213">
            <v>157.33000000000001</v>
          </cell>
          <cell r="F3213">
            <v>29.96</v>
          </cell>
          <cell r="G3213">
            <v>187.29</v>
          </cell>
        </row>
        <row r="3214">
          <cell r="A3214" t="str">
            <v>46.12</v>
          </cell>
          <cell r="B3214" t="str">
            <v>Tubulação em concreto para rede de águas pluviais</v>
          </cell>
        </row>
        <row r="3215">
          <cell r="A3215" t="str">
            <v>46.12.010</v>
          </cell>
          <cell r="C3215" t="str">
            <v>Tubo de concreto (PS-1), DN= 300mm</v>
          </cell>
          <cell r="D3215" t="str">
            <v>m</v>
          </cell>
          <cell r="E3215">
            <v>34.78</v>
          </cell>
          <cell r="F3215">
            <v>24.15</v>
          </cell>
          <cell r="G3215">
            <v>58.93</v>
          </cell>
        </row>
        <row r="3216">
          <cell r="A3216" t="str">
            <v>46.12.020</v>
          </cell>
          <cell r="C3216" t="str">
            <v>Tubo de concreto (PS-1), DN= 400mm</v>
          </cell>
          <cell r="D3216" t="str">
            <v>m</v>
          </cell>
          <cell r="E3216">
            <v>44.15</v>
          </cell>
          <cell r="F3216">
            <v>28.02</v>
          </cell>
          <cell r="G3216">
            <v>72.17</v>
          </cell>
        </row>
        <row r="3217">
          <cell r="A3217" t="str">
            <v>46.12.050</v>
          </cell>
          <cell r="C3217" t="str">
            <v>Tubo de concreto (PS-2), DN= 300mm</v>
          </cell>
          <cell r="D3217" t="str">
            <v>m</v>
          </cell>
          <cell r="E3217">
            <v>39.369999999999997</v>
          </cell>
          <cell r="F3217">
            <v>24.15</v>
          </cell>
          <cell r="G3217">
            <v>63.52</v>
          </cell>
        </row>
        <row r="3218">
          <cell r="A3218" t="str">
            <v>46.12.060</v>
          </cell>
          <cell r="C3218" t="str">
            <v>Tubo de concreto (PS-2), DN= 400mm</v>
          </cell>
          <cell r="D3218" t="str">
            <v>m</v>
          </cell>
          <cell r="E3218">
            <v>49.72</v>
          </cell>
          <cell r="F3218">
            <v>28.02</v>
          </cell>
          <cell r="G3218">
            <v>77.739999999999995</v>
          </cell>
        </row>
        <row r="3219">
          <cell r="A3219" t="str">
            <v>46.12.070</v>
          </cell>
          <cell r="C3219" t="str">
            <v>Tubo de concreto (PS-2), DN= 500mm</v>
          </cell>
          <cell r="D3219" t="str">
            <v>m</v>
          </cell>
          <cell r="E3219">
            <v>72.37</v>
          </cell>
          <cell r="F3219">
            <v>34.6</v>
          </cell>
          <cell r="G3219">
            <v>106.97</v>
          </cell>
        </row>
        <row r="3220">
          <cell r="A3220" t="str">
            <v>46.12.080</v>
          </cell>
          <cell r="C3220" t="str">
            <v>Tubo de concreto (PA-1), DN= 600mm</v>
          </cell>
          <cell r="D3220" t="str">
            <v>m</v>
          </cell>
          <cell r="E3220">
            <v>101.69</v>
          </cell>
          <cell r="F3220">
            <v>39.380000000000003</v>
          </cell>
          <cell r="G3220">
            <v>141.07</v>
          </cell>
        </row>
        <row r="3221">
          <cell r="A3221" t="str">
            <v>46.12.100</v>
          </cell>
          <cell r="C3221" t="str">
            <v>Tubo de concreto (PA-1), DN= 800mm</v>
          </cell>
          <cell r="D3221" t="str">
            <v>m</v>
          </cell>
          <cell r="E3221">
            <v>180.64</v>
          </cell>
          <cell r="F3221">
            <v>50.74</v>
          </cell>
          <cell r="G3221">
            <v>231.38</v>
          </cell>
        </row>
        <row r="3222">
          <cell r="A3222" t="str">
            <v>46.12.120</v>
          </cell>
          <cell r="C3222" t="str">
            <v>Tubo de concreto (PA-1), DN= 1000mm</v>
          </cell>
          <cell r="D3222" t="str">
            <v>m</v>
          </cell>
          <cell r="E3222">
            <v>262.48</v>
          </cell>
          <cell r="F3222">
            <v>63.91</v>
          </cell>
          <cell r="G3222">
            <v>326.39</v>
          </cell>
        </row>
        <row r="3223">
          <cell r="A3223" t="str">
            <v>46.12.140</v>
          </cell>
          <cell r="C3223" t="str">
            <v>Tubo de concreto (PA-1), DN= 1200mm</v>
          </cell>
          <cell r="D3223" t="str">
            <v>m</v>
          </cell>
          <cell r="E3223">
            <v>377.5</v>
          </cell>
          <cell r="F3223">
            <v>95.54</v>
          </cell>
          <cell r="G3223">
            <v>473.04</v>
          </cell>
        </row>
        <row r="3224">
          <cell r="A3224" t="str">
            <v>46.12.150</v>
          </cell>
          <cell r="C3224" t="str">
            <v>Tubo de concreto (PA-2), DN= 600mm</v>
          </cell>
          <cell r="D3224" t="str">
            <v>m</v>
          </cell>
          <cell r="E3224">
            <v>105.11</v>
          </cell>
          <cell r="F3224">
            <v>39.380000000000003</v>
          </cell>
          <cell r="G3224">
            <v>144.49</v>
          </cell>
        </row>
        <row r="3225">
          <cell r="A3225" t="str">
            <v>46.12.160</v>
          </cell>
          <cell r="C3225" t="str">
            <v>Tubo de concreto (PA-2), DN= 800mm</v>
          </cell>
          <cell r="D3225" t="str">
            <v>m</v>
          </cell>
          <cell r="E3225">
            <v>184.12</v>
          </cell>
          <cell r="F3225">
            <v>50.74</v>
          </cell>
          <cell r="G3225">
            <v>234.86</v>
          </cell>
        </row>
        <row r="3226">
          <cell r="A3226" t="str">
            <v>46.12.170</v>
          </cell>
          <cell r="C3226" t="str">
            <v>Tubo de concreto (PA-2), DN= 1000mm</v>
          </cell>
          <cell r="D3226" t="str">
            <v>m</v>
          </cell>
          <cell r="E3226">
            <v>272.85000000000002</v>
          </cell>
          <cell r="F3226">
            <v>63.91</v>
          </cell>
          <cell r="G3226">
            <v>336.76</v>
          </cell>
        </row>
        <row r="3227">
          <cell r="A3227" t="str">
            <v>46.12.180</v>
          </cell>
          <cell r="C3227" t="str">
            <v>Tubo de concreto (PA-3), DN= 600mm</v>
          </cell>
          <cell r="D3227" t="str">
            <v>m</v>
          </cell>
          <cell r="E3227">
            <v>140.69</v>
          </cell>
          <cell r="F3227">
            <v>39.380000000000003</v>
          </cell>
          <cell r="G3227">
            <v>180.07</v>
          </cell>
        </row>
        <row r="3228">
          <cell r="A3228" t="str">
            <v>46.12.190</v>
          </cell>
          <cell r="C3228" t="str">
            <v>Tubo de concreto (PA-3), DN= 800mm</v>
          </cell>
          <cell r="D3228" t="str">
            <v>m</v>
          </cell>
          <cell r="E3228">
            <v>252.83</v>
          </cell>
          <cell r="F3228">
            <v>50.74</v>
          </cell>
          <cell r="G3228">
            <v>303.57</v>
          </cell>
        </row>
        <row r="3229">
          <cell r="A3229" t="str">
            <v>46.12.200</v>
          </cell>
          <cell r="C3229" t="str">
            <v>Tubo de concreto (PA-3), DN= 1000mm</v>
          </cell>
          <cell r="D3229" t="str">
            <v>m</v>
          </cell>
          <cell r="E3229">
            <v>369</v>
          </cell>
          <cell r="F3229">
            <v>63.91</v>
          </cell>
          <cell r="G3229">
            <v>432.91</v>
          </cell>
        </row>
        <row r="3230">
          <cell r="A3230" t="str">
            <v>46.12.210</v>
          </cell>
          <cell r="C3230" t="str">
            <v>Meio tubo de concreto, DN= 300mm</v>
          </cell>
          <cell r="D3230" t="str">
            <v>m</v>
          </cell>
          <cell r="E3230">
            <v>21.9</v>
          </cell>
          <cell r="F3230">
            <v>23.39</v>
          </cell>
          <cell r="G3230">
            <v>45.29</v>
          </cell>
        </row>
        <row r="3231">
          <cell r="A3231" t="str">
            <v>46.12.220</v>
          </cell>
          <cell r="C3231" t="str">
            <v>Meio tubo de concreto, DN= 400mm</v>
          </cell>
          <cell r="D3231" t="str">
            <v>m</v>
          </cell>
          <cell r="E3231">
            <v>27.19</v>
          </cell>
          <cell r="F3231">
            <v>29.81</v>
          </cell>
          <cell r="G3231">
            <v>57</v>
          </cell>
        </row>
        <row r="3232">
          <cell r="A3232" t="str">
            <v>46.12.240</v>
          </cell>
          <cell r="C3232" t="str">
            <v>Meio tubo de concreto, DN= 600mm</v>
          </cell>
          <cell r="D3232" t="str">
            <v>m</v>
          </cell>
          <cell r="E3232">
            <v>48.04</v>
          </cell>
          <cell r="F3232">
            <v>50.37</v>
          </cell>
          <cell r="G3232">
            <v>98.41</v>
          </cell>
        </row>
        <row r="3233">
          <cell r="A3233" t="str">
            <v>46.12.250</v>
          </cell>
          <cell r="C3233" t="str">
            <v>Tubo de concreto (PA-2), DN= 1500mm</v>
          </cell>
          <cell r="D3233" t="str">
            <v>m</v>
          </cell>
          <cell r="E3233">
            <v>617.76</v>
          </cell>
          <cell r="F3233">
            <v>143.31</v>
          </cell>
          <cell r="G3233">
            <v>761.07</v>
          </cell>
        </row>
        <row r="3234">
          <cell r="A3234" t="str">
            <v>46.12.260</v>
          </cell>
          <cell r="C3234" t="str">
            <v>Tubo de concreto (PA-1), DN= 400mm</v>
          </cell>
          <cell r="D3234" t="str">
            <v>m</v>
          </cell>
          <cell r="E3234">
            <v>64.12</v>
          </cell>
          <cell r="F3234">
            <v>28.02</v>
          </cell>
          <cell r="G3234">
            <v>92.14</v>
          </cell>
        </row>
        <row r="3235">
          <cell r="A3235" t="str">
            <v>46.12.270</v>
          </cell>
          <cell r="C3235" t="str">
            <v>Tubo de concreto (PA-2), DN= 400mm</v>
          </cell>
          <cell r="D3235" t="str">
            <v>m</v>
          </cell>
          <cell r="E3235">
            <v>63.48</v>
          </cell>
          <cell r="F3235">
            <v>28.02</v>
          </cell>
          <cell r="G3235">
            <v>91.5</v>
          </cell>
        </row>
        <row r="3236">
          <cell r="A3236" t="str">
            <v>46.12.280</v>
          </cell>
          <cell r="C3236" t="str">
            <v>Tubo de concreto (PA-3), DN= 400mm</v>
          </cell>
          <cell r="D3236" t="str">
            <v>m</v>
          </cell>
          <cell r="E3236">
            <v>85.49</v>
          </cell>
          <cell r="F3236">
            <v>28.02</v>
          </cell>
          <cell r="G3236">
            <v>113.51</v>
          </cell>
        </row>
        <row r="3237">
          <cell r="A3237" t="str">
            <v>46.12.290</v>
          </cell>
          <cell r="C3237" t="str">
            <v>Tubo de concreto (PA-2), DN= 700mm</v>
          </cell>
          <cell r="D3237" t="str">
            <v>m</v>
          </cell>
          <cell r="E3237">
            <v>143.03</v>
          </cell>
          <cell r="F3237">
            <v>44.16</v>
          </cell>
          <cell r="G3237">
            <v>187.19</v>
          </cell>
        </row>
        <row r="3238">
          <cell r="A3238" t="str">
            <v>46.12.300</v>
          </cell>
          <cell r="C3238" t="str">
            <v>Tubo de concreto (PA-2), DN= 500mm</v>
          </cell>
          <cell r="D3238" t="str">
            <v>m</v>
          </cell>
          <cell r="E3238">
            <v>83.66</v>
          </cell>
          <cell r="F3238">
            <v>34.6</v>
          </cell>
          <cell r="G3238">
            <v>118.26</v>
          </cell>
        </row>
        <row r="3239">
          <cell r="A3239" t="str">
            <v>46.12.310</v>
          </cell>
          <cell r="C3239" t="str">
            <v>Tubo de concreto (PA-2), DN= 900mm</v>
          </cell>
          <cell r="D3239" t="str">
            <v>m</v>
          </cell>
          <cell r="E3239">
            <v>241.62</v>
          </cell>
          <cell r="F3239">
            <v>57.32</v>
          </cell>
          <cell r="G3239">
            <v>298.94</v>
          </cell>
        </row>
        <row r="3240">
          <cell r="A3240" t="str">
            <v>46.12.320</v>
          </cell>
          <cell r="C3240" t="str">
            <v>Tubo de concreto (PA-1), DN= 300mm</v>
          </cell>
          <cell r="D3240" t="str">
            <v>m</v>
          </cell>
          <cell r="E3240">
            <v>57.15</v>
          </cell>
          <cell r="F3240">
            <v>24.15</v>
          </cell>
          <cell r="G3240">
            <v>81.3</v>
          </cell>
        </row>
        <row r="3241">
          <cell r="A3241" t="str">
            <v>46.12.330</v>
          </cell>
          <cell r="C3241" t="str">
            <v>Tubo de concreto (PA-2), DN= 300mm</v>
          </cell>
          <cell r="D3241" t="str">
            <v>m</v>
          </cell>
          <cell r="E3241">
            <v>57.62</v>
          </cell>
          <cell r="F3241">
            <v>24.15</v>
          </cell>
          <cell r="G3241">
            <v>81.77</v>
          </cell>
        </row>
        <row r="3242">
          <cell r="A3242" t="str">
            <v>46.12.340</v>
          </cell>
          <cell r="C3242" t="str">
            <v>Meio tubo de concreto, DN= 200mm</v>
          </cell>
          <cell r="D3242" t="str">
            <v>m</v>
          </cell>
          <cell r="E3242">
            <v>14.02</v>
          </cell>
          <cell r="F3242">
            <v>8.52</v>
          </cell>
          <cell r="G3242">
            <v>22.54</v>
          </cell>
        </row>
        <row r="3243">
          <cell r="A3243" t="str">
            <v>46.13</v>
          </cell>
          <cell r="B3243" t="str">
            <v>Tubulação em PEAD corrugado perfurado para rede drenagem</v>
          </cell>
        </row>
        <row r="3244">
          <cell r="A3244" t="str">
            <v>46.13.006</v>
          </cell>
          <cell r="C3244" t="str">
            <v>Tubo em polietileno de alta densidade corrugado perfurado, DN= 2 1/2´, inclusive conexões</v>
          </cell>
          <cell r="D3244" t="str">
            <v>m</v>
          </cell>
          <cell r="E3244">
            <v>9.5399999999999991</v>
          </cell>
          <cell r="F3244">
            <v>1.24</v>
          </cell>
          <cell r="G3244">
            <v>10.78</v>
          </cell>
        </row>
        <row r="3245">
          <cell r="A3245" t="str">
            <v>46.13.010</v>
          </cell>
          <cell r="C3245" t="str">
            <v>Tubo em polietileno de alta densidade corrugado perfurado, DN= 3´, inclusive conexões</v>
          </cell>
          <cell r="D3245" t="str">
            <v>m</v>
          </cell>
          <cell r="E3245">
            <v>10.31</v>
          </cell>
          <cell r="F3245">
            <v>1.24</v>
          </cell>
          <cell r="G3245">
            <v>11.55</v>
          </cell>
        </row>
        <row r="3246">
          <cell r="A3246" t="str">
            <v>46.13.020</v>
          </cell>
          <cell r="C3246" t="str">
            <v>Tubo em polietileno de alta densidade corrugado perfurado, DN= 4´, inclusive conexões</v>
          </cell>
          <cell r="D3246" t="str">
            <v>m</v>
          </cell>
          <cell r="E3246">
            <v>13.65</v>
          </cell>
          <cell r="F3246">
            <v>1.24</v>
          </cell>
          <cell r="G3246">
            <v>14.89</v>
          </cell>
        </row>
        <row r="3247">
          <cell r="A3247" t="str">
            <v>46.13.026</v>
          </cell>
          <cell r="C3247" t="str">
            <v>Tubo em polietileno de alta densidade corrugado perfurado, DN= 6´, inclusive conexões</v>
          </cell>
          <cell r="D3247" t="str">
            <v>m</v>
          </cell>
          <cell r="E3247">
            <v>30.93</v>
          </cell>
          <cell r="F3247">
            <v>1.24</v>
          </cell>
          <cell r="G3247">
            <v>32.17</v>
          </cell>
        </row>
        <row r="3248">
          <cell r="A3248" t="str">
            <v>46.13.030</v>
          </cell>
          <cell r="C3248" t="str">
            <v>Tubo em polietileno de alta densidade corrugado perfurado, DN= 8´, inclusive conexões</v>
          </cell>
          <cell r="D3248" t="str">
            <v>m</v>
          </cell>
          <cell r="E3248">
            <v>55.28</v>
          </cell>
          <cell r="F3248">
            <v>1.24</v>
          </cell>
          <cell r="G3248">
            <v>56.52</v>
          </cell>
        </row>
        <row r="3249">
          <cell r="A3249" t="str">
            <v>46.14</v>
          </cell>
          <cell r="B3249" t="str">
            <v>Tubulação em ferro dúctil para redes de saneamento</v>
          </cell>
        </row>
        <row r="3250">
          <cell r="A3250" t="str">
            <v>46.14.020</v>
          </cell>
          <cell r="C3250" t="str">
            <v>Tubo de ferro fundido classe K-7 com junta elástica, DN= 150mm, inclusive conexões</v>
          </cell>
          <cell r="D3250" t="str">
            <v>m</v>
          </cell>
          <cell r="E3250">
            <v>301.32</v>
          </cell>
          <cell r="F3250">
            <v>25.92</v>
          </cell>
          <cell r="G3250">
            <v>327.24</v>
          </cell>
        </row>
        <row r="3251">
          <cell r="A3251" t="str">
            <v>46.14.030</v>
          </cell>
          <cell r="C3251" t="str">
            <v>Tubo de ferro fundido classe K-7 com junta elástica, DN= 200mm, inclusive conexões</v>
          </cell>
          <cell r="D3251" t="str">
            <v>m</v>
          </cell>
          <cell r="E3251">
            <v>350.29</v>
          </cell>
          <cell r="F3251">
            <v>25.92</v>
          </cell>
          <cell r="G3251">
            <v>376.21</v>
          </cell>
        </row>
        <row r="3252">
          <cell r="A3252" t="str">
            <v>46.14.040</v>
          </cell>
          <cell r="C3252" t="str">
            <v>Tubo de ferro fundido classe K-7 com junta elástica, DN= 250mm, inclusive conexões</v>
          </cell>
          <cell r="D3252" t="str">
            <v>m</v>
          </cell>
          <cell r="E3252">
            <v>470.97</v>
          </cell>
          <cell r="F3252">
            <v>25.92</v>
          </cell>
          <cell r="G3252">
            <v>496.89</v>
          </cell>
        </row>
        <row r="3253">
          <cell r="A3253" t="str">
            <v>46.14.050</v>
          </cell>
          <cell r="C3253" t="str">
            <v>Tubo de ferro fundido classe K-7 com junta elástica, DN= 350mm, inclusive conexões</v>
          </cell>
          <cell r="D3253" t="str">
            <v>m</v>
          </cell>
          <cell r="E3253">
            <v>633.34</v>
          </cell>
          <cell r="F3253">
            <v>25.92</v>
          </cell>
          <cell r="G3253">
            <v>659.26</v>
          </cell>
        </row>
        <row r="3254">
          <cell r="A3254" t="str">
            <v>46.14.060</v>
          </cell>
          <cell r="C3254" t="str">
            <v>Tubo de ferro fundido classe K-7 com junta elástica, DN= 300mm, inclusive conexões</v>
          </cell>
          <cell r="D3254" t="str">
            <v>m</v>
          </cell>
          <cell r="E3254">
            <v>483.28</v>
          </cell>
          <cell r="F3254">
            <v>25.92</v>
          </cell>
          <cell r="G3254">
            <v>509.2</v>
          </cell>
        </row>
        <row r="3255">
          <cell r="A3255" t="str">
            <v>46.14.490</v>
          </cell>
          <cell r="C3255" t="str">
            <v>Tubo de ferro fundido classe k-9 com junta elástica, DN= 80mm, inclusive conexões</v>
          </cell>
          <cell r="D3255" t="str">
            <v>m</v>
          </cell>
          <cell r="E3255">
            <v>234.46</v>
          </cell>
          <cell r="F3255">
            <v>25.92</v>
          </cell>
          <cell r="G3255">
            <v>260.38</v>
          </cell>
        </row>
        <row r="3256">
          <cell r="A3256" t="str">
            <v>46.14.510</v>
          </cell>
          <cell r="C3256" t="str">
            <v>Tubo de ferro fundido classe K-9 com junta elástica, DN= 100mm, inclusive conexões</v>
          </cell>
          <cell r="D3256" t="str">
            <v>m</v>
          </cell>
          <cell r="E3256">
            <v>252.34</v>
          </cell>
          <cell r="F3256">
            <v>25.92</v>
          </cell>
          <cell r="G3256">
            <v>278.26</v>
          </cell>
        </row>
        <row r="3257">
          <cell r="A3257" t="str">
            <v>46.14.520</v>
          </cell>
          <cell r="C3257" t="str">
            <v>Tubo de ferro fundido classe K-9 com junta elástica, DN= 150mm, inclusive conexões</v>
          </cell>
          <cell r="D3257" t="str">
            <v>m</v>
          </cell>
          <cell r="E3257">
            <v>283.2</v>
          </cell>
          <cell r="F3257">
            <v>25.92</v>
          </cell>
          <cell r="G3257">
            <v>309.12</v>
          </cell>
        </row>
        <row r="3258">
          <cell r="A3258" t="str">
            <v>46.14.530</v>
          </cell>
          <cell r="C3258" t="str">
            <v>Tubo de ferro fundido classe K-9 com junta elástica, DN= 200mm, inclusive conexões</v>
          </cell>
          <cell r="D3258" t="str">
            <v>m</v>
          </cell>
          <cell r="E3258">
            <v>372.9</v>
          </cell>
          <cell r="F3258">
            <v>25.92</v>
          </cell>
          <cell r="G3258">
            <v>398.82</v>
          </cell>
        </row>
        <row r="3259">
          <cell r="A3259" t="str">
            <v>46.14.540</v>
          </cell>
          <cell r="C3259" t="str">
            <v>Tubo de ferro fundido classe k-9 com junta elástica, DN= 250mm, inclusive conexões</v>
          </cell>
          <cell r="D3259" t="str">
            <v>m</v>
          </cell>
          <cell r="E3259">
            <v>454.28</v>
          </cell>
          <cell r="F3259">
            <v>25.92</v>
          </cell>
          <cell r="G3259">
            <v>480.2</v>
          </cell>
        </row>
        <row r="3260">
          <cell r="A3260" t="str">
            <v>46.14.550</v>
          </cell>
          <cell r="C3260" t="str">
            <v>Tubo de ferro fundido classe K-9 com junta elástica, DN= 300mm, inclusive conexões</v>
          </cell>
          <cell r="D3260" t="str">
            <v>m</v>
          </cell>
          <cell r="E3260">
            <v>573.04999999999995</v>
          </cell>
          <cell r="F3260">
            <v>25.92</v>
          </cell>
          <cell r="G3260">
            <v>598.97</v>
          </cell>
        </row>
        <row r="3261">
          <cell r="A3261" t="str">
            <v>46.14.560</v>
          </cell>
          <cell r="C3261" t="str">
            <v>Tubo de ferro fundido classe k-9 com junta elástica, DN= 350mm, inclusive conexões</v>
          </cell>
          <cell r="D3261" t="str">
            <v>m</v>
          </cell>
          <cell r="E3261">
            <v>701.37</v>
          </cell>
          <cell r="F3261">
            <v>25.92</v>
          </cell>
          <cell r="G3261">
            <v>727.29</v>
          </cell>
        </row>
        <row r="3262">
          <cell r="A3262" t="str">
            <v>46.15</v>
          </cell>
          <cell r="B3262" t="str">
            <v>Tubulação em PEAD - recalque de tratamento de esgoto</v>
          </cell>
        </row>
        <row r="3263">
          <cell r="A3263" t="str">
            <v>46.15.111</v>
          </cell>
          <cell r="C3263" t="str">
            <v>Tubo em polietileno de alta densidade DE=160 mm - PN-10, inclusive conexões</v>
          </cell>
          <cell r="D3263" t="str">
            <v>m</v>
          </cell>
          <cell r="E3263">
            <v>102.47</v>
          </cell>
          <cell r="F3263">
            <v>15.55</v>
          </cell>
          <cell r="G3263">
            <v>118.02</v>
          </cell>
        </row>
        <row r="3264">
          <cell r="A3264" t="str">
            <v>46.15.112</v>
          </cell>
          <cell r="C3264" t="str">
            <v>Tubo em polietileno de alta densidade DE=200 mm - PN-10, inclusive conexões</v>
          </cell>
          <cell r="D3264" t="str">
            <v>m</v>
          </cell>
          <cell r="E3264">
            <v>148.71</v>
          </cell>
          <cell r="F3264">
            <v>20.73</v>
          </cell>
          <cell r="G3264">
            <v>169.44</v>
          </cell>
        </row>
        <row r="3265">
          <cell r="A3265" t="str">
            <v>46.15.113</v>
          </cell>
          <cell r="C3265" t="str">
            <v>Tubo em polietileno de alta densidade DE=225 mm - PN-10, inclusive conexões</v>
          </cell>
          <cell r="D3265" t="str">
            <v>m</v>
          </cell>
          <cell r="E3265">
            <v>177.11</v>
          </cell>
          <cell r="F3265">
            <v>20.73</v>
          </cell>
          <cell r="G3265">
            <v>197.84</v>
          </cell>
        </row>
        <row r="3266">
          <cell r="A3266" t="str">
            <v>46.18</v>
          </cell>
          <cell r="B3266" t="str">
            <v>Tubulação flangeada em ferro dúctil para redes de saneamento</v>
          </cell>
        </row>
        <row r="3267">
          <cell r="A3267" t="str">
            <v>46.18.010</v>
          </cell>
          <cell r="C3267" t="str">
            <v>Tubo em ferro fundido com ponta e ponta TCLA - DN= 80mm, sem juntas e conexões</v>
          </cell>
          <cell r="D3267" t="str">
            <v>m</v>
          </cell>
          <cell r="E3267">
            <v>400.56</v>
          </cell>
          <cell r="F3267">
            <v>29.62</v>
          </cell>
          <cell r="G3267">
            <v>430.18</v>
          </cell>
        </row>
        <row r="3268">
          <cell r="A3268" t="str">
            <v>46.18.020</v>
          </cell>
          <cell r="C3268" t="str">
            <v>Tubo em ferro fundido com ponta e ponta TCLA - DN= 100mm, sem juntas e conexões</v>
          </cell>
          <cell r="D3268" t="str">
            <v>m</v>
          </cell>
          <cell r="E3268">
            <v>415.65</v>
          </cell>
          <cell r="F3268">
            <v>29.62</v>
          </cell>
          <cell r="G3268">
            <v>445.27</v>
          </cell>
        </row>
        <row r="3269">
          <cell r="A3269" t="str">
            <v>46.18.030</v>
          </cell>
          <cell r="C3269" t="str">
            <v>Tubo em ferro fundido com ponta e ponta TCLA - DN= 150mm, sem juntas e conexões</v>
          </cell>
          <cell r="D3269" t="str">
            <v>m</v>
          </cell>
          <cell r="E3269">
            <v>623.41</v>
          </cell>
          <cell r="F3269">
            <v>29.62</v>
          </cell>
          <cell r="G3269">
            <v>653.03</v>
          </cell>
        </row>
        <row r="3270">
          <cell r="A3270" t="str">
            <v>46.18.040</v>
          </cell>
          <cell r="C3270" t="str">
            <v>Tubo em ferro fundido com ponta e ponta TCLA - DN= 200mm, sem juntas e conexões</v>
          </cell>
          <cell r="D3270" t="str">
            <v>m</v>
          </cell>
          <cell r="E3270">
            <v>699.37</v>
          </cell>
          <cell r="F3270">
            <v>29.62</v>
          </cell>
          <cell r="G3270">
            <v>728.99</v>
          </cell>
        </row>
        <row r="3271">
          <cell r="A3271" t="str">
            <v>46.18.050</v>
          </cell>
          <cell r="C3271" t="str">
            <v>Tubo em ferro fundido com ponta e ponta TCLA - DN= 250mm, sem juntas e conexões</v>
          </cell>
          <cell r="D3271" t="str">
            <v>m</v>
          </cell>
          <cell r="E3271">
            <v>929.38</v>
          </cell>
          <cell r="F3271">
            <v>31.83</v>
          </cell>
          <cell r="G3271">
            <v>961.21</v>
          </cell>
        </row>
        <row r="3272">
          <cell r="A3272" t="str">
            <v>46.18.060</v>
          </cell>
          <cell r="C3272" t="str">
            <v>Tubo em ferro fundido com ponta e ponta TCLA - DN= 300mm, sem juntas e conexões</v>
          </cell>
          <cell r="D3272" t="str">
            <v>m</v>
          </cell>
          <cell r="E3272">
            <v>1106.2</v>
          </cell>
          <cell r="F3272">
            <v>31.83</v>
          </cell>
          <cell r="G3272">
            <v>1138.03</v>
          </cell>
        </row>
        <row r="3273">
          <cell r="A3273" t="str">
            <v>46.18.089</v>
          </cell>
          <cell r="C3273" t="str">
            <v>Flange avulso em ferro fundido, classe PN-10, DN= 50mm</v>
          </cell>
          <cell r="D3273" t="str">
            <v>un</v>
          </cell>
          <cell r="E3273">
            <v>77.239999999999995</v>
          </cell>
          <cell r="F3273">
            <v>16.260000000000002</v>
          </cell>
          <cell r="G3273">
            <v>93.5</v>
          </cell>
        </row>
        <row r="3274">
          <cell r="A3274" t="str">
            <v>46.18.090</v>
          </cell>
          <cell r="C3274" t="str">
            <v>Flange avulso em ferro fundido, classe PN-10, DN= 80mm</v>
          </cell>
          <cell r="D3274" t="str">
            <v>un</v>
          </cell>
          <cell r="E3274">
            <v>90.22</v>
          </cell>
          <cell r="F3274">
            <v>16.260000000000002</v>
          </cell>
          <cell r="G3274">
            <v>106.48</v>
          </cell>
        </row>
        <row r="3275">
          <cell r="A3275" t="str">
            <v>46.18.100</v>
          </cell>
          <cell r="C3275" t="str">
            <v>Flange avulso em ferro fundido, classe PN-10, DN= 100mm</v>
          </cell>
          <cell r="D3275" t="str">
            <v>un</v>
          </cell>
          <cell r="E3275">
            <v>120.07</v>
          </cell>
          <cell r="F3275">
            <v>17.739999999999998</v>
          </cell>
          <cell r="G3275">
            <v>137.81</v>
          </cell>
        </row>
        <row r="3276">
          <cell r="A3276" t="str">
            <v>46.18.110</v>
          </cell>
          <cell r="C3276" t="str">
            <v>Flange avulso em ferro fundido, classe PN-10, DN= 150mm</v>
          </cell>
          <cell r="D3276" t="str">
            <v>un</v>
          </cell>
          <cell r="E3276">
            <v>160.32</v>
          </cell>
          <cell r="F3276">
            <v>19.239999999999998</v>
          </cell>
          <cell r="G3276">
            <v>179.56</v>
          </cell>
        </row>
        <row r="3277">
          <cell r="A3277" t="str">
            <v>46.18.120</v>
          </cell>
          <cell r="C3277" t="str">
            <v>Flange avulso em ferro fundido, classe PN-10, DN= 200mm</v>
          </cell>
          <cell r="D3277" t="str">
            <v>un</v>
          </cell>
          <cell r="E3277">
            <v>178.93</v>
          </cell>
          <cell r="F3277">
            <v>20.72</v>
          </cell>
          <cell r="G3277">
            <v>199.65</v>
          </cell>
        </row>
        <row r="3278">
          <cell r="A3278" t="str">
            <v>46.18.130</v>
          </cell>
          <cell r="C3278" t="str">
            <v>Flange avulso em ferro fundido, classe PN-10, DN= 250mm</v>
          </cell>
          <cell r="D3278" t="str">
            <v>un</v>
          </cell>
          <cell r="E3278">
            <v>235.38</v>
          </cell>
          <cell r="F3278">
            <v>22.19</v>
          </cell>
          <cell r="G3278">
            <v>257.57</v>
          </cell>
        </row>
        <row r="3279">
          <cell r="A3279" t="str">
            <v>46.18.140</v>
          </cell>
          <cell r="C3279" t="str">
            <v>Flange avulso em ferro fundido, classe PN-10, DN= 300mm</v>
          </cell>
          <cell r="D3279" t="str">
            <v>un</v>
          </cell>
          <cell r="E3279">
            <v>321.75</v>
          </cell>
          <cell r="F3279">
            <v>23.67</v>
          </cell>
          <cell r="G3279">
            <v>345.42</v>
          </cell>
        </row>
        <row r="3280">
          <cell r="A3280" t="str">
            <v>46.18.168</v>
          </cell>
          <cell r="C3280" t="str">
            <v>Curva de 90° em ferro fundido com flanges, classe PN-10, DN= 50mm</v>
          </cell>
          <cell r="D3280" t="str">
            <v>un</v>
          </cell>
          <cell r="E3280">
            <v>165.76</v>
          </cell>
          <cell r="F3280">
            <v>20.72</v>
          </cell>
          <cell r="G3280">
            <v>186.48</v>
          </cell>
        </row>
        <row r="3281">
          <cell r="A3281" t="str">
            <v>46.18.170</v>
          </cell>
          <cell r="C3281" t="str">
            <v>Curva de 90° em ferro fundido, com flanges, classe PN-10, DN= 80mm</v>
          </cell>
          <cell r="D3281" t="str">
            <v>un</v>
          </cell>
          <cell r="E3281">
            <v>215.31</v>
          </cell>
          <cell r="F3281">
            <v>16.260000000000002</v>
          </cell>
          <cell r="G3281">
            <v>231.57</v>
          </cell>
        </row>
        <row r="3282">
          <cell r="A3282" t="str">
            <v>46.18.180</v>
          </cell>
          <cell r="C3282" t="str">
            <v>Curva de 90° em ferro fundido, com flanges, classe PN-10, DN= 100mm</v>
          </cell>
          <cell r="D3282" t="str">
            <v>un</v>
          </cell>
          <cell r="E3282">
            <v>255.1</v>
          </cell>
          <cell r="F3282">
            <v>20.72</v>
          </cell>
          <cell r="G3282">
            <v>275.82</v>
          </cell>
        </row>
        <row r="3283">
          <cell r="A3283" t="str">
            <v>46.18.190</v>
          </cell>
          <cell r="C3283" t="str">
            <v>Curva de 90° em ferro fundido, com flanges, classe PN-10, DN= 150mm</v>
          </cell>
          <cell r="D3283" t="str">
            <v>un</v>
          </cell>
          <cell r="E3283">
            <v>393.68</v>
          </cell>
          <cell r="F3283">
            <v>23.67</v>
          </cell>
          <cell r="G3283">
            <v>417.35</v>
          </cell>
        </row>
        <row r="3284">
          <cell r="A3284" t="str">
            <v>46.18.410</v>
          </cell>
          <cell r="C3284" t="str">
            <v>Te em ferro fundido, com flanges, classe PN-10, DN= 80mm, com derivação de 80mm</v>
          </cell>
          <cell r="D3284" t="str">
            <v>un</v>
          </cell>
          <cell r="E3284">
            <v>287.04000000000002</v>
          </cell>
          <cell r="F3284">
            <v>17.739999999999998</v>
          </cell>
          <cell r="G3284">
            <v>304.77999999999997</v>
          </cell>
        </row>
        <row r="3285">
          <cell r="A3285" t="str">
            <v>46.18.420</v>
          </cell>
          <cell r="C3285" t="str">
            <v>Te em ferro fundido, com flanges, classe PN-10, DN= 100mm, com derivações de 80 até 100mm</v>
          </cell>
          <cell r="D3285" t="str">
            <v>un</v>
          </cell>
          <cell r="E3285">
            <v>377.25</v>
          </cell>
          <cell r="F3285">
            <v>20.72</v>
          </cell>
          <cell r="G3285">
            <v>397.97</v>
          </cell>
        </row>
        <row r="3286">
          <cell r="A3286" t="str">
            <v>46.18.430</v>
          </cell>
          <cell r="C3286" t="str">
            <v>Te em ferro fundido, com flanges, classe PN-10, DN= 150mm, com derivações de 80 até 150mm</v>
          </cell>
          <cell r="D3286" t="str">
            <v>un</v>
          </cell>
          <cell r="E3286">
            <v>585.58000000000004</v>
          </cell>
          <cell r="F3286">
            <v>23.67</v>
          </cell>
          <cell r="G3286">
            <v>609.25</v>
          </cell>
        </row>
        <row r="3287">
          <cell r="A3287" t="str">
            <v>46.18.560</v>
          </cell>
          <cell r="C3287" t="str">
            <v>Junta Gibault em ferro fundido, DN= 80mm, completa</v>
          </cell>
          <cell r="D3287" t="str">
            <v>un</v>
          </cell>
          <cell r="E3287">
            <v>73.56</v>
          </cell>
          <cell r="F3287">
            <v>16.260000000000002</v>
          </cell>
          <cell r="G3287">
            <v>89.82</v>
          </cell>
        </row>
        <row r="3288">
          <cell r="A3288" t="str">
            <v>46.18.570</v>
          </cell>
          <cell r="C3288" t="str">
            <v>Junta Gibault em ferro fundido, DN= 100 mm, completa</v>
          </cell>
          <cell r="D3288" t="str">
            <v>un</v>
          </cell>
          <cell r="E3288">
            <v>98.9</v>
          </cell>
          <cell r="F3288">
            <v>17.739999999999998</v>
          </cell>
          <cell r="G3288">
            <v>116.64</v>
          </cell>
        </row>
        <row r="3289">
          <cell r="A3289" t="str">
            <v>46.19</v>
          </cell>
          <cell r="B3289" t="str">
            <v>Tubulação flangeada em ferro dúctil para redes de saneamento.</v>
          </cell>
        </row>
        <row r="3290">
          <cell r="A3290" t="str">
            <v>46.19.500</v>
          </cell>
          <cell r="C3290" t="str">
            <v>Redução excêntrica em ferro fundido, com flanges, classe PN-10, DN= 100mm x 80mm</v>
          </cell>
          <cell r="D3290" t="str">
            <v>un</v>
          </cell>
          <cell r="E3290">
            <v>302.87</v>
          </cell>
          <cell r="F3290">
            <v>20.72</v>
          </cell>
          <cell r="G3290">
            <v>323.58999999999997</v>
          </cell>
        </row>
        <row r="3291">
          <cell r="A3291" t="str">
            <v>46.19.510</v>
          </cell>
          <cell r="C3291" t="str">
            <v>Redução excêntrica em ferro fundido, com flanges, classe PN-10, DN= 150mm x 80/100mm</v>
          </cell>
          <cell r="D3291" t="str">
            <v>un</v>
          </cell>
          <cell r="E3291">
            <v>347.57</v>
          </cell>
          <cell r="F3291">
            <v>23.67</v>
          </cell>
          <cell r="G3291">
            <v>371.24</v>
          </cell>
        </row>
        <row r="3292">
          <cell r="A3292" t="str">
            <v>46.19.520</v>
          </cell>
          <cell r="C3292" t="str">
            <v>Redução excêntrica em ferro fundido, com flanges, classe PN-10, DN= 200mm x 100/150mm</v>
          </cell>
          <cell r="D3292" t="str">
            <v>un</v>
          </cell>
          <cell r="E3292">
            <v>520.83000000000004</v>
          </cell>
          <cell r="F3292">
            <v>26.64</v>
          </cell>
          <cell r="G3292">
            <v>547.47</v>
          </cell>
        </row>
        <row r="3293">
          <cell r="A3293" t="str">
            <v>46.19.530</v>
          </cell>
          <cell r="C3293" t="str">
            <v>Redução excêntrica em ferro fundido, com flanges, classe PN-10, DN= 250mm x 150/200mm</v>
          </cell>
          <cell r="D3293" t="str">
            <v>un</v>
          </cell>
          <cell r="E3293">
            <v>858.13</v>
          </cell>
          <cell r="F3293">
            <v>29.59</v>
          </cell>
          <cell r="G3293">
            <v>887.72</v>
          </cell>
        </row>
        <row r="3294">
          <cell r="A3294" t="str">
            <v>46.19.590</v>
          </cell>
          <cell r="C3294" t="str">
            <v>Redução concêntrica em ferro fundido, com flanges, classe PN-10, DN= 80 x 50mm</v>
          </cell>
          <cell r="D3294" t="str">
            <v>un</v>
          </cell>
          <cell r="E3294">
            <v>174.18</v>
          </cell>
          <cell r="F3294">
            <v>20.72</v>
          </cell>
          <cell r="G3294">
            <v>194.9</v>
          </cell>
        </row>
        <row r="3295">
          <cell r="A3295" t="str">
            <v>46.19.600</v>
          </cell>
          <cell r="C3295" t="str">
            <v>Redução concêntrica em ferro fundido, com flanges, classe PN-10, DN= 100mm x 80mm</v>
          </cell>
          <cell r="D3295" t="str">
            <v>un</v>
          </cell>
          <cell r="E3295">
            <v>221.23</v>
          </cell>
          <cell r="F3295">
            <v>20.72</v>
          </cell>
          <cell r="G3295">
            <v>241.95</v>
          </cell>
        </row>
        <row r="3296">
          <cell r="A3296" t="str">
            <v>46.19.610</v>
          </cell>
          <cell r="C3296" t="str">
            <v>Redução concêntrica em ferro fundido, com flanges, classe PN-10, DN= 150mm x 80/100mm</v>
          </cell>
          <cell r="D3296" t="str">
            <v>un</v>
          </cell>
          <cell r="E3296">
            <v>330.5</v>
          </cell>
          <cell r="F3296">
            <v>23.67</v>
          </cell>
          <cell r="G3296">
            <v>354.17</v>
          </cell>
        </row>
        <row r="3297">
          <cell r="A3297" t="str">
            <v>46.19.620</v>
          </cell>
          <cell r="C3297" t="str">
            <v>Redução concêntrica em ferro fundido, com flanges, classe PN-10, DN= 200mm x 100/150mm</v>
          </cell>
          <cell r="D3297" t="str">
            <v>un</v>
          </cell>
          <cell r="E3297">
            <v>516.4</v>
          </cell>
          <cell r="F3297">
            <v>26.64</v>
          </cell>
          <cell r="G3297">
            <v>543.04</v>
          </cell>
        </row>
        <row r="3298">
          <cell r="A3298" t="str">
            <v>46.19.630</v>
          </cell>
          <cell r="C3298" t="str">
            <v>Redução concêntrica em ferro fundido, com flanges, classe PN-10, DN= 250mm x 150/200mm</v>
          </cell>
          <cell r="D3298" t="str">
            <v>un</v>
          </cell>
          <cell r="E3298">
            <v>653.59</v>
          </cell>
          <cell r="F3298">
            <v>29.59</v>
          </cell>
          <cell r="G3298">
            <v>683.18</v>
          </cell>
        </row>
        <row r="3299">
          <cell r="A3299" t="str">
            <v>46.20</v>
          </cell>
          <cell r="B3299" t="str">
            <v>Reparos, conservações e complementos - GRUPO 46</v>
          </cell>
        </row>
        <row r="3300">
          <cell r="A3300" t="str">
            <v>46.20.010</v>
          </cell>
          <cell r="C3300" t="str">
            <v>Assentamento de tubo de concreto com diâmetro até 600 mm</v>
          </cell>
          <cell r="D3300" t="str">
            <v>m</v>
          </cell>
          <cell r="E3300">
            <v>1.05</v>
          </cell>
          <cell r="F3300">
            <v>50.37</v>
          </cell>
          <cell r="G3300">
            <v>51.42</v>
          </cell>
        </row>
        <row r="3301">
          <cell r="A3301" t="str">
            <v>46.20.020</v>
          </cell>
          <cell r="C3301" t="str">
            <v>Assentamento de tubo de concreto com diâmetro de 700 até 1500 mm</v>
          </cell>
          <cell r="D3301" t="str">
            <v>m</v>
          </cell>
          <cell r="E3301">
            <v>46.61</v>
          </cell>
          <cell r="F3301">
            <v>29.31</v>
          </cell>
          <cell r="G3301">
            <v>75.92</v>
          </cell>
        </row>
        <row r="3302">
          <cell r="A3302" t="str">
            <v>46.21</v>
          </cell>
          <cell r="B3302" t="str">
            <v>Tubulação em aço preto schedule</v>
          </cell>
        </row>
        <row r="3303">
          <cell r="A3303" t="str">
            <v>46.21.012</v>
          </cell>
          <cell r="C3303" t="str">
            <v>Tubo de aço carbono preto sem costura Schedule 40, DN= 1´ - inclusive conexões</v>
          </cell>
          <cell r="D3303" t="str">
            <v>m</v>
          </cell>
          <cell r="E3303">
            <v>32.950000000000003</v>
          </cell>
          <cell r="F3303">
            <v>51.77</v>
          </cell>
          <cell r="G3303">
            <v>84.72</v>
          </cell>
        </row>
        <row r="3304">
          <cell r="A3304" t="str">
            <v>46.21.036</v>
          </cell>
          <cell r="C3304" t="str">
            <v>Tubo de aço carbono preto sem costura Schedule 40, DN= 1 1/4´ - inclusive conexões</v>
          </cell>
          <cell r="D3304" t="str">
            <v>m</v>
          </cell>
          <cell r="E3304">
            <v>37.18</v>
          </cell>
          <cell r="F3304">
            <v>59.17</v>
          </cell>
          <cell r="G3304">
            <v>96.35</v>
          </cell>
        </row>
        <row r="3305">
          <cell r="A3305" t="str">
            <v>46.21.040</v>
          </cell>
          <cell r="C3305" t="str">
            <v>Tubo de aço carbono preto sem costura Schedule 40, DN= 1 1/2´ - inclusive conexões</v>
          </cell>
          <cell r="D3305" t="str">
            <v>m</v>
          </cell>
          <cell r="E3305">
            <v>44.19</v>
          </cell>
          <cell r="F3305">
            <v>59.17</v>
          </cell>
          <cell r="G3305">
            <v>103.36</v>
          </cell>
        </row>
        <row r="3306">
          <cell r="A3306" t="str">
            <v>46.21.046</v>
          </cell>
          <cell r="C3306" t="str">
            <v>Tubo de aço carbono preto sem costura Schedule 40, DN= 2´ - inclusive conexões</v>
          </cell>
          <cell r="D3306" t="str">
            <v>m</v>
          </cell>
          <cell r="E3306">
            <v>56.67</v>
          </cell>
          <cell r="F3306">
            <v>66.569999999999993</v>
          </cell>
          <cell r="G3306">
            <v>123.24</v>
          </cell>
        </row>
        <row r="3307">
          <cell r="A3307" t="str">
            <v>46.21.056</v>
          </cell>
          <cell r="C3307" t="str">
            <v>Tubo de aço carbono preto sem costura Schedule 40, DN= 2 1/2´ - inclusive conexões</v>
          </cell>
          <cell r="D3307" t="str">
            <v>m</v>
          </cell>
          <cell r="E3307">
            <v>79.900000000000006</v>
          </cell>
          <cell r="F3307">
            <v>73.959999999999994</v>
          </cell>
          <cell r="G3307">
            <v>153.86000000000001</v>
          </cell>
        </row>
        <row r="3308">
          <cell r="A3308" t="str">
            <v>46.21.060</v>
          </cell>
          <cell r="C3308" t="str">
            <v>Tubo de aço carbono preto sem costura Schedule 40, DN= 3´ - inclusive conexões</v>
          </cell>
          <cell r="D3308" t="str">
            <v>m</v>
          </cell>
          <cell r="E3308">
            <v>105.59</v>
          </cell>
          <cell r="F3308">
            <v>83.21</v>
          </cell>
          <cell r="G3308">
            <v>188.8</v>
          </cell>
        </row>
        <row r="3309">
          <cell r="A3309" t="str">
            <v>46.21.066</v>
          </cell>
          <cell r="C3309" t="str">
            <v>Tubo de aço carbono preto sem costura Schedule 40, DN= 3 1/2´ - inclusive conexões</v>
          </cell>
          <cell r="D3309" t="str">
            <v>m</v>
          </cell>
          <cell r="E3309">
            <v>130.01</v>
          </cell>
          <cell r="F3309">
            <v>88.75</v>
          </cell>
          <cell r="G3309">
            <v>218.76</v>
          </cell>
        </row>
        <row r="3310">
          <cell r="A3310" t="str">
            <v>46.21.080</v>
          </cell>
          <cell r="C3310" t="str">
            <v>Tubo de aço carbono preto sem costura Schedule 40, DN= 4´ - inclusive conexões</v>
          </cell>
          <cell r="D3310" t="str">
            <v>m</v>
          </cell>
          <cell r="E3310">
            <v>149.91999999999999</v>
          </cell>
          <cell r="F3310">
            <v>92.46</v>
          </cell>
          <cell r="G3310">
            <v>242.38</v>
          </cell>
        </row>
        <row r="3311">
          <cell r="A3311" t="str">
            <v>46.21.090</v>
          </cell>
          <cell r="C3311" t="str">
            <v>Tubo de aço carbono preto sem costura Schedule 40, DN= 5´ - inclusive conexões</v>
          </cell>
          <cell r="D3311" t="str">
            <v>m</v>
          </cell>
          <cell r="E3311">
            <v>203.07</v>
          </cell>
          <cell r="F3311">
            <v>98</v>
          </cell>
          <cell r="G3311">
            <v>301.07</v>
          </cell>
        </row>
        <row r="3312">
          <cell r="A3312" t="str">
            <v>46.21.100</v>
          </cell>
          <cell r="C3312" t="str">
            <v>Tubo de aço carbono preto sem costura Schedule 40, DN= 6´ - inclusive conexões</v>
          </cell>
          <cell r="D3312" t="str">
            <v>m</v>
          </cell>
          <cell r="E3312">
            <v>279.08999999999997</v>
          </cell>
          <cell r="F3312">
            <v>101.7</v>
          </cell>
          <cell r="G3312">
            <v>380.79</v>
          </cell>
        </row>
        <row r="3313">
          <cell r="A3313" t="str">
            <v>46.21.110</v>
          </cell>
          <cell r="C3313" t="str">
            <v>Tubo de aço carbono preto sem costura Schedule 40, DN= 8´ - inclusive conexões</v>
          </cell>
          <cell r="D3313" t="str">
            <v>m</v>
          </cell>
          <cell r="E3313">
            <v>430.79</v>
          </cell>
          <cell r="F3313">
            <v>110.94</v>
          </cell>
          <cell r="G3313">
            <v>541.73</v>
          </cell>
        </row>
        <row r="3314">
          <cell r="A3314" t="str">
            <v>46.21.140</v>
          </cell>
          <cell r="C3314" t="str">
            <v>Tubo de aço carbono preto com costura Schedule 40, DN= 10´ - inclusive conexões</v>
          </cell>
          <cell r="D3314" t="str">
            <v>m</v>
          </cell>
          <cell r="E3314">
            <v>439.95</v>
          </cell>
          <cell r="F3314">
            <v>122.04</v>
          </cell>
          <cell r="G3314">
            <v>561.99</v>
          </cell>
        </row>
        <row r="3315">
          <cell r="A3315" t="str">
            <v>46.21.150</v>
          </cell>
          <cell r="C3315" t="str">
            <v>Tubo de aço carbono preto com costura Schedule 40, DN= 12´ - inclusive conexões</v>
          </cell>
          <cell r="D3315" t="str">
            <v>m</v>
          </cell>
          <cell r="E3315">
            <v>654.75</v>
          </cell>
          <cell r="F3315">
            <v>129.44</v>
          </cell>
          <cell r="G3315">
            <v>784.19</v>
          </cell>
        </row>
        <row r="3316">
          <cell r="A3316" t="str">
            <v>46.23</v>
          </cell>
          <cell r="B3316" t="str">
            <v>Tubulação em concreto para rede de esgoto sanitário</v>
          </cell>
        </row>
        <row r="3317">
          <cell r="A3317" t="str">
            <v>46.23.110</v>
          </cell>
          <cell r="C3317" t="str">
            <v>Tubo de concreto classe EA-3, DN= 400 mm</v>
          </cell>
          <cell r="D3317" t="str">
            <v>m</v>
          </cell>
          <cell r="E3317">
            <v>93.22</v>
          </cell>
          <cell r="F3317">
            <v>11.88</v>
          </cell>
          <cell r="G3317">
            <v>105.1</v>
          </cell>
        </row>
        <row r="3318">
          <cell r="A3318" t="str">
            <v>46.23.120</v>
          </cell>
          <cell r="C3318" t="str">
            <v>Tubo de concreto classe EA-3, DN= 500 mm</v>
          </cell>
          <cell r="D3318" t="str">
            <v>m</v>
          </cell>
          <cell r="E3318">
            <v>114.35</v>
          </cell>
          <cell r="F3318">
            <v>17.82</v>
          </cell>
          <cell r="G3318">
            <v>132.16999999999999</v>
          </cell>
        </row>
        <row r="3319">
          <cell r="A3319" t="str">
            <v>46.23.130</v>
          </cell>
          <cell r="C3319" t="str">
            <v>Tubo de concreto classe EA-3, DN= 600 mm</v>
          </cell>
          <cell r="D3319" t="str">
            <v>m</v>
          </cell>
          <cell r="E3319">
            <v>152.63999999999999</v>
          </cell>
          <cell r="F3319">
            <v>20.79</v>
          </cell>
          <cell r="G3319">
            <v>173.43</v>
          </cell>
        </row>
        <row r="3320">
          <cell r="A3320" t="str">
            <v>46.23.140</v>
          </cell>
          <cell r="C3320" t="str">
            <v>Tubo de concreto classe EA-3, DN= 700 mm</v>
          </cell>
          <cell r="D3320" t="str">
            <v>m</v>
          </cell>
          <cell r="E3320">
            <v>199.65</v>
          </cell>
          <cell r="F3320">
            <v>23.76</v>
          </cell>
          <cell r="G3320">
            <v>223.41</v>
          </cell>
        </row>
        <row r="3321">
          <cell r="A3321" t="str">
            <v>46.23.150</v>
          </cell>
          <cell r="C3321" t="str">
            <v>Tubo de concreto classe EA-3, DN= 800 mm</v>
          </cell>
          <cell r="D3321" t="str">
            <v>m</v>
          </cell>
          <cell r="E3321">
            <v>254.4</v>
          </cell>
          <cell r="F3321">
            <v>29.7</v>
          </cell>
          <cell r="G3321">
            <v>284.10000000000002</v>
          </cell>
        </row>
        <row r="3322">
          <cell r="A3322" t="str">
            <v>46.23.160</v>
          </cell>
          <cell r="C3322" t="str">
            <v>Tubo de concreto classe EA-3, DN= 900 mm</v>
          </cell>
          <cell r="D3322" t="str">
            <v>m</v>
          </cell>
          <cell r="E3322">
            <v>322.14999999999998</v>
          </cell>
          <cell r="F3322">
            <v>35.64</v>
          </cell>
          <cell r="G3322">
            <v>357.79</v>
          </cell>
        </row>
        <row r="3323">
          <cell r="A3323" t="str">
            <v>46.23.170</v>
          </cell>
          <cell r="C3323" t="str">
            <v>Tubo de concreto classe EA-3, DN= 1000 mm</v>
          </cell>
          <cell r="D3323" t="str">
            <v>m</v>
          </cell>
          <cell r="E3323">
            <v>369.6</v>
          </cell>
          <cell r="F3323">
            <v>44.55</v>
          </cell>
          <cell r="G3323">
            <v>414.15</v>
          </cell>
        </row>
        <row r="3324">
          <cell r="A3324" t="str">
            <v>46.23.180</v>
          </cell>
          <cell r="C3324" t="str">
            <v>Tubo de concreto classe EA-3, DN= 1200 mm</v>
          </cell>
          <cell r="D3324" t="str">
            <v>m</v>
          </cell>
          <cell r="E3324">
            <v>546.38</v>
          </cell>
          <cell r="F3324">
            <v>89.1</v>
          </cell>
          <cell r="G3324">
            <v>635.48</v>
          </cell>
        </row>
        <row r="3325">
          <cell r="A3325" t="str">
            <v>46.26</v>
          </cell>
          <cell r="B3325" t="str">
            <v>Tubulação em ferro fundido predial SMU - esgoto e pluvial</v>
          </cell>
        </row>
        <row r="3326">
          <cell r="A3326" t="str">
            <v>46.26.010</v>
          </cell>
          <cell r="C3326" t="str">
            <v>Tubo em ferro fundido com ponta e ponta, predial SMU, DN= 50 mm</v>
          </cell>
          <cell r="D3326" t="str">
            <v>m</v>
          </cell>
          <cell r="E3326">
            <v>80.959999999999994</v>
          </cell>
          <cell r="F3326">
            <v>18.5</v>
          </cell>
          <cell r="G3326">
            <v>99.46</v>
          </cell>
        </row>
        <row r="3327">
          <cell r="A3327" t="str">
            <v>46.26.020</v>
          </cell>
          <cell r="C3327" t="str">
            <v>Tubo em ferro fundido com ponta e ponta, predial SMU, DN= 75 mm</v>
          </cell>
          <cell r="D3327" t="str">
            <v>m</v>
          </cell>
          <cell r="E3327">
            <v>104.39</v>
          </cell>
          <cell r="F3327">
            <v>18.5</v>
          </cell>
          <cell r="G3327">
            <v>122.89</v>
          </cell>
        </row>
        <row r="3328">
          <cell r="A3328" t="str">
            <v>46.26.030</v>
          </cell>
          <cell r="C3328" t="str">
            <v>Tubo em ferro fundido com ponta e ponta, predial SMU, DN= 100 mm</v>
          </cell>
          <cell r="D3328" t="str">
            <v>m</v>
          </cell>
          <cell r="E3328">
            <v>118.67</v>
          </cell>
          <cell r="F3328">
            <v>25.92</v>
          </cell>
          <cell r="G3328">
            <v>144.59</v>
          </cell>
        </row>
        <row r="3329">
          <cell r="A3329" t="str">
            <v>46.26.040</v>
          </cell>
          <cell r="C3329" t="str">
            <v>Tubo em ferro fundido com ponta e ponta, predial SMU, DN= 150 mm</v>
          </cell>
          <cell r="D3329" t="str">
            <v>m</v>
          </cell>
          <cell r="E3329">
            <v>188.74</v>
          </cell>
          <cell r="F3329">
            <v>25.92</v>
          </cell>
          <cell r="G3329">
            <v>214.66</v>
          </cell>
        </row>
        <row r="3330">
          <cell r="A3330" t="str">
            <v>46.26.050</v>
          </cell>
          <cell r="C3330" t="str">
            <v>Tubo em ferro fundido com ponta e ponta, predial SMU, DN= 200 mm</v>
          </cell>
          <cell r="D3330" t="str">
            <v>m</v>
          </cell>
          <cell r="E3330">
            <v>314.14999999999998</v>
          </cell>
          <cell r="F3330">
            <v>25.92</v>
          </cell>
          <cell r="G3330">
            <v>340.07</v>
          </cell>
        </row>
        <row r="3331">
          <cell r="A3331" t="str">
            <v>46.26.060</v>
          </cell>
          <cell r="C3331" t="str">
            <v>Junta de união em aço inoxidável com parafuso de aço zincado, para tubo em ferro fundido predial SMU, DN= 50 mm</v>
          </cell>
          <cell r="D3331" t="str">
            <v>un</v>
          </cell>
          <cell r="E3331">
            <v>31.04</v>
          </cell>
          <cell r="F3331">
            <v>14.79</v>
          </cell>
          <cell r="G3331">
            <v>45.83</v>
          </cell>
        </row>
        <row r="3332">
          <cell r="A3332" t="str">
            <v>46.26.070</v>
          </cell>
          <cell r="C3332" t="str">
            <v>Junta de união em aço inoxidável com parafuso de aço zincado, para tubo em ferro fundido predial SMU, DN= 75 mm</v>
          </cell>
          <cell r="D3332" t="str">
            <v>un</v>
          </cell>
          <cell r="E3332">
            <v>34.93</v>
          </cell>
          <cell r="F3332">
            <v>14.79</v>
          </cell>
          <cell r="G3332">
            <v>49.72</v>
          </cell>
        </row>
        <row r="3333">
          <cell r="A3333" t="str">
            <v>46.26.080</v>
          </cell>
          <cell r="C3333" t="str">
            <v>Junta de união em aço inoxidável com parafuso de aço zincado, para tubo em ferro fundido predial SMU, DN= 100 mm</v>
          </cell>
          <cell r="D3333" t="str">
            <v>un</v>
          </cell>
          <cell r="E3333">
            <v>36.31</v>
          </cell>
          <cell r="F3333">
            <v>18.5</v>
          </cell>
          <cell r="G3333">
            <v>54.81</v>
          </cell>
        </row>
        <row r="3334">
          <cell r="A3334" t="str">
            <v>46.26.090</v>
          </cell>
          <cell r="C3334" t="str">
            <v>Junta de união em aço inoxidável com parafuso de aço zincado, para tubo em ferro fundido predial SMU, DN= 150 mm</v>
          </cell>
          <cell r="D3334" t="str">
            <v>un</v>
          </cell>
          <cell r="E3334">
            <v>69.66</v>
          </cell>
          <cell r="F3334">
            <v>18.5</v>
          </cell>
          <cell r="G3334">
            <v>88.16</v>
          </cell>
        </row>
        <row r="3335">
          <cell r="A3335" t="str">
            <v>46.26.100</v>
          </cell>
          <cell r="C3335" t="str">
            <v>Junta de união em aço inoxidável com parafuso de aço zincado, para tubo em ferro fundido predial SMU, DN= 200 mm</v>
          </cell>
          <cell r="D3335" t="str">
            <v>un</v>
          </cell>
          <cell r="E3335">
            <v>103.11</v>
          </cell>
          <cell r="F3335">
            <v>18.5</v>
          </cell>
          <cell r="G3335">
            <v>121.61</v>
          </cell>
        </row>
        <row r="3336">
          <cell r="A3336" t="str">
            <v>46.26.110</v>
          </cell>
          <cell r="C3336" t="str">
            <v>Conjunto de ancoragem para tubo em ferro fundido predial SMU, DN= 50 mm</v>
          </cell>
          <cell r="D3336" t="str">
            <v>cj</v>
          </cell>
          <cell r="E3336">
            <v>732.2</v>
          </cell>
          <cell r="F3336">
            <v>14.79</v>
          </cell>
          <cell r="G3336">
            <v>746.99</v>
          </cell>
        </row>
        <row r="3337">
          <cell r="A3337" t="str">
            <v>46.26.120</v>
          </cell>
          <cell r="C3337" t="str">
            <v>Conjunto de ancoragem para tubo em ferro fundido predial SMU, DN= 75 mm</v>
          </cell>
          <cell r="D3337" t="str">
            <v>cj</v>
          </cell>
          <cell r="E3337">
            <v>786.4</v>
          </cell>
          <cell r="F3337">
            <v>14.79</v>
          </cell>
          <cell r="G3337">
            <v>801.19</v>
          </cell>
        </row>
        <row r="3338">
          <cell r="A3338" t="str">
            <v>46.26.130</v>
          </cell>
          <cell r="C3338" t="str">
            <v>Conjunto de ancoragem para tubo em ferro fundido predial SMU, DN= 100 mm</v>
          </cell>
          <cell r="D3338" t="str">
            <v>cj</v>
          </cell>
          <cell r="E3338">
            <v>741.75</v>
          </cell>
          <cell r="F3338">
            <v>18.5</v>
          </cell>
          <cell r="G3338">
            <v>760.25</v>
          </cell>
        </row>
        <row r="3339">
          <cell r="A3339" t="str">
            <v>46.26.136</v>
          </cell>
          <cell r="C3339" t="str">
            <v>Conjunto de ancoragem para tubo em ferro fundido predial SMU, DN= 125 mm</v>
          </cell>
          <cell r="D3339" t="str">
            <v>cj</v>
          </cell>
          <cell r="E3339">
            <v>1055.07</v>
          </cell>
          <cell r="F3339">
            <v>18.5</v>
          </cell>
          <cell r="G3339">
            <v>1073.57</v>
          </cell>
        </row>
        <row r="3340">
          <cell r="A3340" t="str">
            <v>46.26.140</v>
          </cell>
          <cell r="C3340" t="str">
            <v>Conjunto de ancoragem para tubo em ferro fundido predial SMU, DN= 150 mm</v>
          </cell>
          <cell r="D3340" t="str">
            <v>cj</v>
          </cell>
          <cell r="E3340">
            <v>1146.01</v>
          </cell>
          <cell r="F3340">
            <v>18.5</v>
          </cell>
          <cell r="G3340">
            <v>1164.51</v>
          </cell>
        </row>
        <row r="3341">
          <cell r="A3341" t="str">
            <v>46.26.150</v>
          </cell>
          <cell r="C3341" t="str">
            <v>Conjunto de ancoragem para tubo em ferro fundido predial SMU, DN= 200 mm</v>
          </cell>
          <cell r="D3341" t="str">
            <v>cj</v>
          </cell>
          <cell r="E3341">
            <v>1622.59</v>
          </cell>
          <cell r="F3341">
            <v>18.5</v>
          </cell>
          <cell r="G3341">
            <v>1641.09</v>
          </cell>
        </row>
        <row r="3342">
          <cell r="A3342" t="str">
            <v>46.26.200</v>
          </cell>
          <cell r="C3342" t="str">
            <v>Tubo em ferro fundido com ponta e ponta, predial SMU, DN= 125 mm</v>
          </cell>
          <cell r="D3342" t="str">
            <v>m</v>
          </cell>
          <cell r="E3342">
            <v>277.07</v>
          </cell>
          <cell r="F3342">
            <v>25.92</v>
          </cell>
          <cell r="G3342">
            <v>302.99</v>
          </cell>
        </row>
        <row r="3343">
          <cell r="A3343" t="str">
            <v>46.26.210</v>
          </cell>
          <cell r="C3343" t="str">
            <v>Tubo em ferro fundido com ponta e ponta, predial SMU, DN= 250 mm</v>
          </cell>
          <cell r="D3343" t="str">
            <v>m</v>
          </cell>
          <cell r="E3343">
            <v>540</v>
          </cell>
          <cell r="F3343">
            <v>25.92</v>
          </cell>
          <cell r="G3343">
            <v>565.91999999999996</v>
          </cell>
        </row>
        <row r="3344">
          <cell r="A3344" t="str">
            <v>46.26.400</v>
          </cell>
          <cell r="C3344" t="str">
            <v>Joelho 45° em ferro fundido, predial SMU, DN= 50 mm</v>
          </cell>
          <cell r="D3344" t="str">
            <v>un</v>
          </cell>
          <cell r="E3344">
            <v>82.28</v>
          </cell>
          <cell r="F3344">
            <v>14.79</v>
          </cell>
          <cell r="G3344">
            <v>97.07</v>
          </cell>
        </row>
        <row r="3345">
          <cell r="A3345" t="str">
            <v>46.26.410</v>
          </cell>
          <cell r="C3345" t="str">
            <v>Joelho 45° em ferro fundido, predial SMU, DN= 75 mm</v>
          </cell>
          <cell r="D3345" t="str">
            <v>un</v>
          </cell>
          <cell r="E3345">
            <v>109.06</v>
          </cell>
          <cell r="F3345">
            <v>14.79</v>
          </cell>
          <cell r="G3345">
            <v>123.85</v>
          </cell>
        </row>
        <row r="3346">
          <cell r="A3346" t="str">
            <v>46.26.420</v>
          </cell>
          <cell r="C3346" t="str">
            <v>Joelho 45° em ferro fundido, predial SMU, DN= 100 mm</v>
          </cell>
          <cell r="D3346" t="str">
            <v>un</v>
          </cell>
          <cell r="E3346">
            <v>117.56</v>
          </cell>
          <cell r="F3346">
            <v>18.5</v>
          </cell>
          <cell r="G3346">
            <v>136.06</v>
          </cell>
        </row>
        <row r="3347">
          <cell r="A3347" t="str">
            <v>46.26.426</v>
          </cell>
          <cell r="C3347" t="str">
            <v>Joelho 45° em ferro fundido, predial SMU, DN= 125 mm</v>
          </cell>
          <cell r="D3347" t="str">
            <v>un</v>
          </cell>
          <cell r="E3347">
            <v>208.9</v>
          </cell>
          <cell r="F3347">
            <v>18.5</v>
          </cell>
          <cell r="G3347">
            <v>227.4</v>
          </cell>
        </row>
        <row r="3348">
          <cell r="A3348" t="str">
            <v>46.26.430</v>
          </cell>
          <cell r="C3348" t="str">
            <v>Joelho 45° em ferro fundido, predial SMU, DN= 150 mm</v>
          </cell>
          <cell r="D3348" t="str">
            <v>un</v>
          </cell>
          <cell r="E3348">
            <v>219</v>
          </cell>
          <cell r="F3348">
            <v>18.5</v>
          </cell>
          <cell r="G3348">
            <v>237.5</v>
          </cell>
        </row>
        <row r="3349">
          <cell r="A3349" t="str">
            <v>46.26.440</v>
          </cell>
          <cell r="C3349" t="str">
            <v>Joelho 45° em ferro fundido, predial SMU, DN= 200 mm</v>
          </cell>
          <cell r="D3349" t="str">
            <v>un</v>
          </cell>
          <cell r="E3349">
            <v>516.22</v>
          </cell>
          <cell r="F3349">
            <v>18.5</v>
          </cell>
          <cell r="G3349">
            <v>534.72</v>
          </cell>
        </row>
        <row r="3350">
          <cell r="A3350" t="str">
            <v>46.26.460</v>
          </cell>
          <cell r="C3350" t="str">
            <v>Joelho 88° em ferro fundido, predial SMU, DN= 50 mm</v>
          </cell>
          <cell r="D3350" t="str">
            <v>un</v>
          </cell>
          <cell r="E3350">
            <v>107.99</v>
          </cell>
          <cell r="F3350">
            <v>14.79</v>
          </cell>
          <cell r="G3350">
            <v>122.78</v>
          </cell>
        </row>
        <row r="3351">
          <cell r="A3351" t="str">
            <v>46.26.470</v>
          </cell>
          <cell r="C3351" t="str">
            <v>Joelho 88° em ferro fundido, predial SMU, DN= 75 mm</v>
          </cell>
          <cell r="D3351" t="str">
            <v>un</v>
          </cell>
          <cell r="E3351">
            <v>116.08</v>
          </cell>
          <cell r="F3351">
            <v>14.79</v>
          </cell>
          <cell r="G3351">
            <v>130.87</v>
          </cell>
        </row>
        <row r="3352">
          <cell r="A3352" t="str">
            <v>46.26.480</v>
          </cell>
          <cell r="C3352" t="str">
            <v>Joelho 88° em ferro fundido, predial SMU, DN= 100 mm</v>
          </cell>
          <cell r="D3352" t="str">
            <v>un</v>
          </cell>
          <cell r="E3352">
            <v>121.29</v>
          </cell>
          <cell r="F3352">
            <v>18.5</v>
          </cell>
          <cell r="G3352">
            <v>139.79</v>
          </cell>
        </row>
        <row r="3353">
          <cell r="A3353" t="str">
            <v>46.26.490</v>
          </cell>
          <cell r="C3353" t="str">
            <v>Joelho 88° em ferro fundido, predial SMU, DN= 150 mm</v>
          </cell>
          <cell r="D3353" t="str">
            <v>un</v>
          </cell>
          <cell r="E3353">
            <v>322.42</v>
          </cell>
          <cell r="F3353">
            <v>18.5</v>
          </cell>
          <cell r="G3353">
            <v>340.92</v>
          </cell>
        </row>
        <row r="3354">
          <cell r="A3354" t="str">
            <v>46.26.500</v>
          </cell>
          <cell r="C3354" t="str">
            <v>Joelho 88° em ferro fundido, predial SMU, DN= 200 mm</v>
          </cell>
          <cell r="D3354" t="str">
            <v>un</v>
          </cell>
          <cell r="E3354">
            <v>483.26</v>
          </cell>
          <cell r="F3354">
            <v>18.5</v>
          </cell>
          <cell r="G3354">
            <v>501.76</v>
          </cell>
        </row>
        <row r="3355">
          <cell r="A3355" t="str">
            <v>46.26.510</v>
          </cell>
          <cell r="C3355" t="str">
            <v>Junção 45° em ferro fundido, predial SMU, DN= 50 x 50 mm</v>
          </cell>
          <cell r="D3355" t="str">
            <v>un</v>
          </cell>
          <cell r="E3355">
            <v>150.96</v>
          </cell>
          <cell r="F3355">
            <v>14.79</v>
          </cell>
          <cell r="G3355">
            <v>165.75</v>
          </cell>
        </row>
        <row r="3356">
          <cell r="A3356" t="str">
            <v>46.26.516</v>
          </cell>
          <cell r="C3356" t="str">
            <v>Junção 45° em ferro fundido, predial SMU, DN= 75 x 50 mm</v>
          </cell>
          <cell r="D3356" t="str">
            <v>un</v>
          </cell>
          <cell r="E3356">
            <v>183.02</v>
          </cell>
          <cell r="F3356">
            <v>14.79</v>
          </cell>
          <cell r="G3356">
            <v>197.81</v>
          </cell>
        </row>
        <row r="3357">
          <cell r="A3357" t="str">
            <v>46.26.520</v>
          </cell>
          <cell r="C3357" t="str">
            <v>Junção 45° em ferro fundido, predial SMU, DN= 75 x 75 mm</v>
          </cell>
          <cell r="D3357" t="str">
            <v>un</v>
          </cell>
          <cell r="E3357">
            <v>181.1</v>
          </cell>
          <cell r="F3357">
            <v>14.79</v>
          </cell>
          <cell r="G3357">
            <v>195.89</v>
          </cell>
        </row>
        <row r="3358">
          <cell r="A3358" t="str">
            <v>46.26.540</v>
          </cell>
          <cell r="C3358" t="str">
            <v>Junção 45° em ferro fundido, predial SMU, DN= 100 x 75 mm</v>
          </cell>
          <cell r="D3358" t="str">
            <v>un</v>
          </cell>
          <cell r="E3358">
            <v>222.04</v>
          </cell>
          <cell r="F3358">
            <v>18.5</v>
          </cell>
          <cell r="G3358">
            <v>240.54</v>
          </cell>
        </row>
        <row r="3359">
          <cell r="A3359" t="str">
            <v>46.26.550</v>
          </cell>
          <cell r="C3359" t="str">
            <v>Junção 45° em ferro fundido, predial SMU, DN= 100 x 100 mm</v>
          </cell>
          <cell r="D3359" t="str">
            <v>un</v>
          </cell>
          <cell r="E3359">
            <v>233.13</v>
          </cell>
          <cell r="F3359">
            <v>18.5</v>
          </cell>
          <cell r="G3359">
            <v>251.63</v>
          </cell>
        </row>
        <row r="3360">
          <cell r="A3360" t="str">
            <v>46.26.560</v>
          </cell>
          <cell r="C3360" t="str">
            <v>Junção 45° em ferro fundido, predial SMU, DN= 150 x 150 mm</v>
          </cell>
          <cell r="D3360" t="str">
            <v>un</v>
          </cell>
          <cell r="E3360">
            <v>550.59</v>
          </cell>
          <cell r="F3360">
            <v>18.5</v>
          </cell>
          <cell r="G3360">
            <v>569.09</v>
          </cell>
        </row>
        <row r="3361">
          <cell r="A3361" t="str">
            <v>46.26.580</v>
          </cell>
          <cell r="C3361" t="str">
            <v>Junta de união em aço inoxidável com parafuso de aço zincado, para tubo em ferro fundido predial SMU, DN= 125 mm</v>
          </cell>
          <cell r="D3361" t="str">
            <v>un</v>
          </cell>
          <cell r="E3361">
            <v>78.53</v>
          </cell>
          <cell r="F3361">
            <v>18.5</v>
          </cell>
          <cell r="G3361">
            <v>97.03</v>
          </cell>
        </row>
        <row r="3362">
          <cell r="A3362" t="str">
            <v>46.26.590</v>
          </cell>
          <cell r="C3362" t="str">
            <v>Junta de união em aço inoxidável com parafuso de aço zincado, para tubo em ferro fundido predial SMU, DN= 250 mm</v>
          </cell>
          <cell r="D3362" t="str">
            <v>un</v>
          </cell>
          <cell r="E3362">
            <v>350.58</v>
          </cell>
          <cell r="F3362">
            <v>18.5</v>
          </cell>
          <cell r="G3362">
            <v>369.08</v>
          </cell>
        </row>
        <row r="3363">
          <cell r="A3363" t="str">
            <v>46.26.600</v>
          </cell>
          <cell r="C3363" t="str">
            <v>Redução excêntrica em ferro fundido, predial SMU, DN= 75 x 50 mm</v>
          </cell>
          <cell r="D3363" t="str">
            <v>un</v>
          </cell>
          <cell r="E3363">
            <v>107.14</v>
          </cell>
          <cell r="F3363">
            <v>14.79</v>
          </cell>
          <cell r="G3363">
            <v>121.93</v>
          </cell>
        </row>
        <row r="3364">
          <cell r="A3364" t="str">
            <v>46.26.610</v>
          </cell>
          <cell r="C3364" t="str">
            <v>Redução excêntrica em ferro fundido, predial SMU, DN= 100 x 75 mm</v>
          </cell>
          <cell r="D3364" t="str">
            <v>un</v>
          </cell>
          <cell r="E3364">
            <v>126.92</v>
          </cell>
          <cell r="F3364">
            <v>18.5</v>
          </cell>
          <cell r="G3364">
            <v>145.41999999999999</v>
          </cell>
        </row>
        <row r="3365">
          <cell r="A3365" t="str">
            <v>46.26.612</v>
          </cell>
          <cell r="C3365" t="str">
            <v>Redução excêntrica em ferro fundido, predial SMU, DN= 125 x 75 mm</v>
          </cell>
          <cell r="D3365" t="str">
            <v>un</v>
          </cell>
          <cell r="E3365">
            <v>200.1</v>
          </cell>
          <cell r="F3365">
            <v>18.5</v>
          </cell>
          <cell r="G3365">
            <v>218.6</v>
          </cell>
        </row>
        <row r="3366">
          <cell r="A3366" t="str">
            <v>46.26.614</v>
          </cell>
          <cell r="C3366" t="str">
            <v>Redução excêntrica em ferro fundido, predial SMU, DN= 125 x 100 mm</v>
          </cell>
          <cell r="D3366" t="str">
            <v>un</v>
          </cell>
          <cell r="E3366">
            <v>195.78</v>
          </cell>
          <cell r="F3366">
            <v>18.5</v>
          </cell>
          <cell r="G3366">
            <v>214.28</v>
          </cell>
        </row>
        <row r="3367">
          <cell r="A3367" t="str">
            <v>46.26.616</v>
          </cell>
          <cell r="C3367" t="str">
            <v>Redução excêntrica em ferro fundido, predial SMU, DN= 150 x 75 mm</v>
          </cell>
          <cell r="D3367" t="str">
            <v>un</v>
          </cell>
          <cell r="E3367">
            <v>253.4</v>
          </cell>
          <cell r="F3367">
            <v>18.5</v>
          </cell>
          <cell r="G3367">
            <v>271.89999999999998</v>
          </cell>
        </row>
        <row r="3368">
          <cell r="A3368" t="str">
            <v>46.26.632</v>
          </cell>
          <cell r="C3368" t="str">
            <v>Redução excêntrica em ferro fundido, predial SMU, DN= 150 x 100 mm</v>
          </cell>
          <cell r="D3368" t="str">
            <v>un</v>
          </cell>
          <cell r="E3368">
            <v>243.26</v>
          </cell>
          <cell r="F3368">
            <v>18.5</v>
          </cell>
          <cell r="G3368">
            <v>261.76</v>
          </cell>
        </row>
        <row r="3369">
          <cell r="A3369" t="str">
            <v>46.26.634</v>
          </cell>
          <cell r="C3369" t="str">
            <v>Redução excêntrica em ferro fundido, predial SMU, DN= 150 x 125 mm</v>
          </cell>
          <cell r="D3369" t="str">
            <v>un</v>
          </cell>
          <cell r="E3369">
            <v>234.31</v>
          </cell>
          <cell r="F3369">
            <v>18.5</v>
          </cell>
          <cell r="G3369">
            <v>252.81</v>
          </cell>
        </row>
        <row r="3370">
          <cell r="A3370" t="str">
            <v>46.26.636</v>
          </cell>
          <cell r="C3370" t="str">
            <v>Redução excêntrica em ferro fundido, predial SMU, DN= 200 x 125 mm</v>
          </cell>
          <cell r="D3370" t="str">
            <v>un</v>
          </cell>
          <cell r="E3370">
            <v>461.41</v>
          </cell>
          <cell r="F3370">
            <v>18.5</v>
          </cell>
          <cell r="G3370">
            <v>479.91</v>
          </cell>
        </row>
        <row r="3371">
          <cell r="A3371" t="str">
            <v>46.26.640</v>
          </cell>
          <cell r="C3371" t="str">
            <v>Redução excêntrica em ferro fundido, predial SMU, DN= 200 x 150 mm</v>
          </cell>
          <cell r="D3371" t="str">
            <v>un</v>
          </cell>
          <cell r="E3371">
            <v>448.44</v>
          </cell>
          <cell r="F3371">
            <v>18.5</v>
          </cell>
          <cell r="G3371">
            <v>466.94</v>
          </cell>
        </row>
        <row r="3372">
          <cell r="A3372" t="str">
            <v>46.26.690</v>
          </cell>
          <cell r="C3372" t="str">
            <v>Redução excêntrica em ferro fundido, predial SMU, DN= 250 x 200 mm</v>
          </cell>
          <cell r="D3372" t="str">
            <v>un</v>
          </cell>
          <cell r="E3372">
            <v>827.85</v>
          </cell>
          <cell r="F3372">
            <v>18.5</v>
          </cell>
          <cell r="G3372">
            <v>846.35</v>
          </cell>
        </row>
        <row r="3373">
          <cell r="A3373" t="str">
            <v>46.26.700</v>
          </cell>
          <cell r="C3373" t="str">
            <v>Te de visita em ferro fundido, predial SMU, DN= 75 mm</v>
          </cell>
          <cell r="D3373" t="str">
            <v>un</v>
          </cell>
          <cell r="E3373">
            <v>359.61</v>
          </cell>
          <cell r="F3373">
            <v>14.79</v>
          </cell>
          <cell r="G3373">
            <v>374.4</v>
          </cell>
        </row>
        <row r="3374">
          <cell r="A3374" t="str">
            <v>46.26.710</v>
          </cell>
          <cell r="C3374" t="str">
            <v>Te de visita em ferro fundido, predial SMU, DN= 100 mm</v>
          </cell>
          <cell r="D3374" t="str">
            <v>un</v>
          </cell>
          <cell r="E3374">
            <v>519.88</v>
          </cell>
          <cell r="F3374">
            <v>18.5</v>
          </cell>
          <cell r="G3374">
            <v>538.38</v>
          </cell>
        </row>
        <row r="3375">
          <cell r="A3375" t="str">
            <v>46.26.720</v>
          </cell>
          <cell r="C3375" t="str">
            <v>Te de visita em ferro fundido, predial SMU, DN= 125 mm</v>
          </cell>
          <cell r="D3375" t="str">
            <v>un</v>
          </cell>
          <cell r="E3375">
            <v>790.96</v>
          </cell>
          <cell r="F3375">
            <v>18.5</v>
          </cell>
          <cell r="G3375">
            <v>809.46</v>
          </cell>
        </row>
        <row r="3376">
          <cell r="A3376" t="str">
            <v>46.26.730</v>
          </cell>
          <cell r="C3376" t="str">
            <v>Te de visita em ferro fundido, predial SMU, DN= 150 mm</v>
          </cell>
          <cell r="D3376" t="str">
            <v>un</v>
          </cell>
          <cell r="E3376">
            <v>803.09</v>
          </cell>
          <cell r="F3376">
            <v>18.5</v>
          </cell>
          <cell r="G3376">
            <v>821.59</v>
          </cell>
        </row>
        <row r="3377">
          <cell r="A3377" t="str">
            <v>46.26.740</v>
          </cell>
          <cell r="C3377" t="str">
            <v>Te de visita em ferro fundido, predial SMU, DN= 200 mm</v>
          </cell>
          <cell r="D3377" t="str">
            <v>un</v>
          </cell>
          <cell r="E3377">
            <v>1352.85</v>
          </cell>
          <cell r="F3377">
            <v>18.5</v>
          </cell>
          <cell r="G3377">
            <v>1371.35</v>
          </cell>
        </row>
        <row r="3378">
          <cell r="A3378" t="str">
            <v>46.26.800</v>
          </cell>
          <cell r="C3378" t="str">
            <v>Abraçadeira dentada para travamento em aço inoxidável, com parafuso de aço zincado, para tubo em ferro fundido predial SMU, DN= 50 mm</v>
          </cell>
          <cell r="D3378" t="str">
            <v>un</v>
          </cell>
          <cell r="E3378">
            <v>298.39</v>
          </cell>
          <cell r="F3378">
            <v>14.79</v>
          </cell>
          <cell r="G3378">
            <v>313.18</v>
          </cell>
        </row>
        <row r="3379">
          <cell r="A3379" t="str">
            <v>46.26.810</v>
          </cell>
          <cell r="C3379" t="str">
            <v>Abraçadeira dentada para travamento em aço inoxidável, com parafuso de aço zincado, para tubo em ferro fundido predial SMU, DN= 75 mm</v>
          </cell>
          <cell r="D3379" t="str">
            <v>un</v>
          </cell>
          <cell r="E3379">
            <v>255.5</v>
          </cell>
          <cell r="F3379">
            <v>14.79</v>
          </cell>
          <cell r="G3379">
            <v>270.29000000000002</v>
          </cell>
        </row>
        <row r="3380">
          <cell r="A3380" t="str">
            <v>46.26.820</v>
          </cell>
          <cell r="C3380" t="str">
            <v>Abraçadeira dentada para travamento em aço inoxidável, com parafuso de aço zincado, para tubo em ferro fundido predial SMU, DN= 100 mm</v>
          </cell>
          <cell r="D3380" t="str">
            <v>un</v>
          </cell>
          <cell r="E3380">
            <v>310.29000000000002</v>
          </cell>
          <cell r="F3380">
            <v>18.5</v>
          </cell>
          <cell r="G3380">
            <v>328.79</v>
          </cell>
        </row>
        <row r="3381">
          <cell r="A3381" t="str">
            <v>46.26.830</v>
          </cell>
          <cell r="C3381" t="str">
            <v>Abraçadeira dentada para travamento em aço inoxidável, com parafuso de aço zincado, para tubo em ferro fundido predial SMU, DN= 150 mm</v>
          </cell>
          <cell r="D3381" t="str">
            <v>un</v>
          </cell>
          <cell r="E3381">
            <v>585.45000000000005</v>
          </cell>
          <cell r="F3381">
            <v>18.5</v>
          </cell>
          <cell r="G3381">
            <v>603.95000000000005</v>
          </cell>
        </row>
        <row r="3382">
          <cell r="A3382" t="str">
            <v>46.26.840</v>
          </cell>
          <cell r="C3382" t="str">
            <v>Tampão simples em ferro fundido, predial SMU, DN= 150 mm</v>
          </cell>
          <cell r="D3382" t="str">
            <v>un</v>
          </cell>
          <cell r="E3382">
            <v>200.12</v>
          </cell>
          <cell r="F3382">
            <v>18.5</v>
          </cell>
          <cell r="G3382">
            <v>218.62</v>
          </cell>
        </row>
        <row r="3383">
          <cell r="A3383" t="str">
            <v>46.26.900</v>
          </cell>
          <cell r="C3383" t="str">
            <v>Junção 45° em ferro fundido, predial SMU, DN= 125 x 100 mm</v>
          </cell>
          <cell r="D3383" t="str">
            <v>un</v>
          </cell>
          <cell r="E3383">
            <v>442.38</v>
          </cell>
          <cell r="F3383">
            <v>18.5</v>
          </cell>
          <cell r="G3383">
            <v>460.88</v>
          </cell>
        </row>
        <row r="3384">
          <cell r="A3384" t="str">
            <v>46.26.910</v>
          </cell>
          <cell r="C3384" t="str">
            <v>Junção 45° em ferro fundido, predial SMU, DN= 150 x 100 mm</v>
          </cell>
          <cell r="D3384" t="str">
            <v>un</v>
          </cell>
          <cell r="E3384">
            <v>652.87</v>
          </cell>
          <cell r="F3384">
            <v>18.5</v>
          </cell>
          <cell r="G3384">
            <v>671.37</v>
          </cell>
        </row>
        <row r="3385">
          <cell r="A3385" t="str">
            <v>46.26.920</v>
          </cell>
          <cell r="C3385" t="str">
            <v>Junção 45° em ferro fundido, predial SMU, DN= 200 x 100 mm</v>
          </cell>
          <cell r="D3385" t="str">
            <v>un</v>
          </cell>
          <cell r="E3385">
            <v>893.35</v>
          </cell>
          <cell r="F3385">
            <v>18.5</v>
          </cell>
          <cell r="G3385">
            <v>911.85</v>
          </cell>
        </row>
        <row r="3386">
          <cell r="A3386" t="str">
            <v>46.26.930</v>
          </cell>
          <cell r="C3386" t="str">
            <v>Junção 45° em ferro fundido, predial SMU, DN= 200 x 200 mm</v>
          </cell>
          <cell r="D3386" t="str">
            <v>un</v>
          </cell>
          <cell r="E3386">
            <v>1272.19</v>
          </cell>
          <cell r="F3386">
            <v>18.5</v>
          </cell>
          <cell r="G3386">
            <v>1290.69</v>
          </cell>
        </row>
        <row r="3387">
          <cell r="A3387" t="str">
            <v>46.27</v>
          </cell>
          <cell r="B3387" t="str">
            <v>Tubulação em cobre, para sistema de ar condicionado</v>
          </cell>
        </row>
        <row r="3388">
          <cell r="A3388" t="str">
            <v>46.27.050</v>
          </cell>
          <cell r="C3388" t="str">
            <v>Tubo de cobre flexível, espessura 1/32" - diâmetro 3/16", inclusive conexões</v>
          </cell>
          <cell r="D3388" t="str">
            <v>m</v>
          </cell>
          <cell r="E3388">
            <v>4.51</v>
          </cell>
          <cell r="F3388">
            <v>6.1</v>
          </cell>
          <cell r="G3388">
            <v>10.61</v>
          </cell>
        </row>
        <row r="3389">
          <cell r="A3389" t="str">
            <v>46.27.060</v>
          </cell>
          <cell r="C3389" t="str">
            <v>Tubo de cobre flexível, espessura 1/32" - diâmetro 1/4", inclusive conexões</v>
          </cell>
          <cell r="D3389" t="str">
            <v>m</v>
          </cell>
          <cell r="E3389">
            <v>6.05</v>
          </cell>
          <cell r="F3389">
            <v>6.1</v>
          </cell>
          <cell r="G3389">
            <v>12.15</v>
          </cell>
        </row>
        <row r="3390">
          <cell r="A3390" t="str">
            <v>46.27.070</v>
          </cell>
          <cell r="C3390" t="str">
            <v>Tubo de cobre flexível, espessura 1/32" - diâmetro 5/16", inclusive conexões</v>
          </cell>
          <cell r="D3390" t="str">
            <v>m</v>
          </cell>
          <cell r="E3390">
            <v>8.0500000000000007</v>
          </cell>
          <cell r="F3390">
            <v>6.1</v>
          </cell>
          <cell r="G3390">
            <v>14.15</v>
          </cell>
        </row>
        <row r="3391">
          <cell r="A3391" t="str">
            <v>46.27.080</v>
          </cell>
          <cell r="C3391" t="str">
            <v>Tubo de cobre flexível, espessura 1/32" - diâmetro 3/8", inclusive conexões</v>
          </cell>
          <cell r="D3391" t="str">
            <v>m</v>
          </cell>
          <cell r="E3391">
            <v>9.89</v>
          </cell>
          <cell r="F3391">
            <v>9.25</v>
          </cell>
          <cell r="G3391">
            <v>19.14</v>
          </cell>
        </row>
        <row r="3392">
          <cell r="A3392" t="str">
            <v>46.27.090</v>
          </cell>
          <cell r="C3392" t="str">
            <v>Tubo de cobre flexível, espessura 1/32" - diâmetro 1/2", inclusive conexões</v>
          </cell>
          <cell r="D3392" t="str">
            <v>m</v>
          </cell>
          <cell r="E3392">
            <v>12.99</v>
          </cell>
          <cell r="F3392">
            <v>9.25</v>
          </cell>
          <cell r="G3392">
            <v>22.24</v>
          </cell>
        </row>
        <row r="3393">
          <cell r="A3393" t="str">
            <v>46.27.100</v>
          </cell>
          <cell r="C3393" t="str">
            <v>Tubo de cobre flexível, espessura 1/32" - diâmetro 5/8", inclusive conexões</v>
          </cell>
          <cell r="D3393" t="str">
            <v>m</v>
          </cell>
          <cell r="E3393">
            <v>16.98</v>
          </cell>
          <cell r="F3393">
            <v>9.25</v>
          </cell>
          <cell r="G3393">
            <v>26.23</v>
          </cell>
        </row>
        <row r="3394">
          <cell r="A3394" t="str">
            <v>46.27.110</v>
          </cell>
          <cell r="C3394" t="str">
            <v>Tubo de cobre flexível, espessura 1/32" - diâmetro 3/4", inclusive conexões</v>
          </cell>
          <cell r="D3394" t="str">
            <v>m</v>
          </cell>
          <cell r="E3394">
            <v>20.079999999999998</v>
          </cell>
          <cell r="F3394">
            <v>9.25</v>
          </cell>
          <cell r="G3394">
            <v>29.33</v>
          </cell>
        </row>
        <row r="3395">
          <cell r="A3395" t="str">
            <v>46.32</v>
          </cell>
          <cell r="B3395" t="str">
            <v>Tubulação em cobre rígido, para sistema VRF de ar condicionado</v>
          </cell>
        </row>
        <row r="3396">
          <cell r="A3396" t="str">
            <v>46.32.001</v>
          </cell>
          <cell r="C3396" t="str">
            <v>Tubo de cobre sem costura, rígido, espessura 1/16" - diâmetro 3/8", inclusive conexões</v>
          </cell>
          <cell r="D3396" t="str">
            <v>m</v>
          </cell>
          <cell r="E3396">
            <v>24.92</v>
          </cell>
          <cell r="F3396">
            <v>13.31</v>
          </cell>
          <cell r="G3396">
            <v>38.229999999999997</v>
          </cell>
        </row>
        <row r="3397">
          <cell r="A3397" t="str">
            <v>46.32.002</v>
          </cell>
          <cell r="C3397" t="str">
            <v>Tubo de cobre sem costura, rígido, espessura 1/16" - diâmetro 1/2", inclusive conexões</v>
          </cell>
          <cell r="D3397" t="str">
            <v>m</v>
          </cell>
          <cell r="E3397">
            <v>34.119999999999997</v>
          </cell>
          <cell r="F3397">
            <v>13.31</v>
          </cell>
          <cell r="G3397">
            <v>47.43</v>
          </cell>
        </row>
        <row r="3398">
          <cell r="A3398" t="str">
            <v>46.32.003</v>
          </cell>
          <cell r="C3398" t="str">
            <v>Tubo de cobre sem costura, rígido, espessura 1/16" - diâmetro 5/8", inclusive conexões</v>
          </cell>
          <cell r="D3398" t="str">
            <v>m</v>
          </cell>
          <cell r="E3398">
            <v>44.41</v>
          </cell>
          <cell r="F3398">
            <v>13.31</v>
          </cell>
          <cell r="G3398">
            <v>57.72</v>
          </cell>
        </row>
        <row r="3399">
          <cell r="A3399" t="str">
            <v>46.32.004</v>
          </cell>
          <cell r="C3399" t="str">
            <v>Tubo de cobre sem costura, rígido, espessura 1/16" - diâmetro 3/4", inclusive conexões</v>
          </cell>
          <cell r="D3399" t="str">
            <v>m</v>
          </cell>
          <cell r="E3399">
            <v>52.74</v>
          </cell>
          <cell r="F3399">
            <v>13.31</v>
          </cell>
          <cell r="G3399">
            <v>66.05</v>
          </cell>
        </row>
        <row r="3400">
          <cell r="A3400" t="str">
            <v>46.32.005</v>
          </cell>
          <cell r="C3400" t="str">
            <v>Tubo de cobre sem costura, rígido, espessura 1/16" - diâmetro 7/8", inclusive conexões</v>
          </cell>
          <cell r="D3400" t="str">
            <v>m</v>
          </cell>
          <cell r="E3400">
            <v>63.92</v>
          </cell>
          <cell r="F3400">
            <v>13.31</v>
          </cell>
          <cell r="G3400">
            <v>77.23</v>
          </cell>
        </row>
        <row r="3401">
          <cell r="A3401" t="str">
            <v>46.32.006</v>
          </cell>
          <cell r="C3401" t="str">
            <v>Tubo de cobre sem costura, rígido, espessura 1/16" - diâmetro 1", inclusive conexões</v>
          </cell>
          <cell r="D3401" t="str">
            <v>m</v>
          </cell>
          <cell r="E3401">
            <v>73.67</v>
          </cell>
          <cell r="F3401">
            <v>13.31</v>
          </cell>
          <cell r="G3401">
            <v>86.98</v>
          </cell>
        </row>
        <row r="3402">
          <cell r="A3402" t="str">
            <v>46.32.007</v>
          </cell>
          <cell r="C3402" t="str">
            <v>Tubo de cobre sem costura, rígido, espessura 1/16" - diâmetro 1.1/8", inclusive conexões</v>
          </cell>
          <cell r="D3402" t="str">
            <v>m</v>
          </cell>
          <cell r="E3402">
            <v>83.29</v>
          </cell>
          <cell r="F3402">
            <v>13.31</v>
          </cell>
          <cell r="G3402">
            <v>96.6</v>
          </cell>
        </row>
        <row r="3403">
          <cell r="A3403" t="str">
            <v>46.32.008</v>
          </cell>
          <cell r="C3403" t="str">
            <v>Tubo de cobre sem costura, rígido, espessura 1/16" - diâmetro 1.1/4", inclusive conexões</v>
          </cell>
          <cell r="D3403" t="str">
            <v>m</v>
          </cell>
          <cell r="E3403">
            <v>94.77</v>
          </cell>
          <cell r="F3403">
            <v>13.31</v>
          </cell>
          <cell r="G3403">
            <v>108.08</v>
          </cell>
        </row>
        <row r="3404">
          <cell r="A3404" t="str">
            <v>46.32.009</v>
          </cell>
          <cell r="C3404" t="str">
            <v>Tubo de cobre sem costura, rígido, espessura 1/16" - diâmetro 1.3/8", inclusive conexões</v>
          </cell>
          <cell r="D3404" t="str">
            <v>m</v>
          </cell>
          <cell r="E3404">
            <v>104.78</v>
          </cell>
          <cell r="F3404">
            <v>13.31</v>
          </cell>
          <cell r="G3404">
            <v>118.09</v>
          </cell>
        </row>
        <row r="3405">
          <cell r="A3405" t="str">
            <v>46.32.010</v>
          </cell>
          <cell r="C3405" t="str">
            <v>Tubo de cobre sem costura, rígido, espessura 1/16" - diâmetro 1.1/2", inclusive conexões</v>
          </cell>
          <cell r="D3405" t="str">
            <v>m</v>
          </cell>
          <cell r="E3405">
            <v>114.52</v>
          </cell>
          <cell r="F3405">
            <v>13.31</v>
          </cell>
          <cell r="G3405">
            <v>127.83</v>
          </cell>
        </row>
        <row r="3406">
          <cell r="A3406" t="str">
            <v>46.32.011</v>
          </cell>
          <cell r="C3406" t="str">
            <v>Tubo de cobre sem costura, rígido, espessura 1/16" - diâmetro 1.5/8", inclusive conexões</v>
          </cell>
          <cell r="D3406" t="str">
            <v>m</v>
          </cell>
          <cell r="E3406">
            <v>124.25</v>
          </cell>
          <cell r="F3406">
            <v>13.31</v>
          </cell>
          <cell r="G3406">
            <v>137.56</v>
          </cell>
        </row>
        <row r="3407">
          <cell r="A3407" t="str">
            <v>46.33</v>
          </cell>
          <cell r="B3407" t="str">
            <v>Tubulação em PP - águas pluviais / esgoto</v>
          </cell>
        </row>
        <row r="3408">
          <cell r="A3408" t="str">
            <v>46.33.001</v>
          </cell>
          <cell r="C3408" t="str">
            <v>Tubo de esgoto em polipropileno de alta resistência - PP, DN= 40mm, preto, com união deslizante e guarnição elastomérica de duplo lábio</v>
          </cell>
          <cell r="D3408" t="str">
            <v>m</v>
          </cell>
          <cell r="E3408">
            <v>24.26</v>
          </cell>
          <cell r="F3408">
            <v>12.96</v>
          </cell>
          <cell r="G3408">
            <v>37.22</v>
          </cell>
        </row>
        <row r="3409">
          <cell r="A3409" t="str">
            <v>46.33.002</v>
          </cell>
          <cell r="C3409" t="str">
            <v>Tubo de esgoto em polipropileno de alta resistência - PP, DN= 50mm, preto, com união deslizante e guarnição elastomérica de duplo lábio</v>
          </cell>
          <cell r="D3409" t="str">
            <v>m</v>
          </cell>
          <cell r="E3409">
            <v>28.83</v>
          </cell>
          <cell r="F3409">
            <v>12.96</v>
          </cell>
          <cell r="G3409">
            <v>41.79</v>
          </cell>
        </row>
        <row r="3410">
          <cell r="A3410" t="str">
            <v>46.33.003</v>
          </cell>
          <cell r="C3410" t="str">
            <v>Tubo de esgoto em polipropileno de alta resistência - PP, DN= 63mm, preto, com união deslizante e guarnição elastomérica de duplo lábio</v>
          </cell>
          <cell r="D3410" t="str">
            <v>m</v>
          </cell>
          <cell r="E3410">
            <v>31.29</v>
          </cell>
          <cell r="F3410">
            <v>12.96</v>
          </cell>
          <cell r="G3410">
            <v>44.25</v>
          </cell>
        </row>
        <row r="3411">
          <cell r="A3411" t="str">
            <v>46.33.004</v>
          </cell>
          <cell r="C3411" t="str">
            <v>Tubo de esgoto em polipropileno de alta resistência - PP, DN= 110mm, preto, com união deslizante e guarnição elastomérica de duplo lábio</v>
          </cell>
          <cell r="D3411" t="str">
            <v>m</v>
          </cell>
          <cell r="E3411">
            <v>70.17</v>
          </cell>
          <cell r="F3411">
            <v>19.440000000000001</v>
          </cell>
          <cell r="G3411">
            <v>89.61</v>
          </cell>
        </row>
        <row r="3412">
          <cell r="A3412" t="str">
            <v>46.33.020</v>
          </cell>
          <cell r="C3412" t="str">
            <v>Joelho 45° em polipropileno de alta resistência, preto, tipo PB, DN= 40mm</v>
          </cell>
          <cell r="D3412" t="str">
            <v>un</v>
          </cell>
          <cell r="E3412">
            <v>8.23</v>
          </cell>
          <cell r="F3412">
            <v>8.51</v>
          </cell>
          <cell r="G3412">
            <v>16.739999999999998</v>
          </cell>
        </row>
        <row r="3413">
          <cell r="A3413" t="str">
            <v>46.33.021</v>
          </cell>
          <cell r="C3413" t="str">
            <v>Joelho 45° em polipropileno de alta resistência - PP, preto, tipo PB, DN= 50mm</v>
          </cell>
          <cell r="D3413" t="str">
            <v>un</v>
          </cell>
          <cell r="E3413">
            <v>9.82</v>
          </cell>
          <cell r="F3413">
            <v>8.51</v>
          </cell>
          <cell r="G3413">
            <v>18.329999999999998</v>
          </cell>
        </row>
        <row r="3414">
          <cell r="A3414" t="str">
            <v>46.33.022</v>
          </cell>
          <cell r="C3414" t="str">
            <v>Joelho 45° em polipropileno de alta resistência - PP, preto, tipo PB, DN= 63mm</v>
          </cell>
          <cell r="D3414" t="str">
            <v>un</v>
          </cell>
          <cell r="E3414">
            <v>10.99</v>
          </cell>
          <cell r="F3414">
            <v>12.95</v>
          </cell>
          <cell r="G3414">
            <v>23.94</v>
          </cell>
        </row>
        <row r="3415">
          <cell r="A3415" t="str">
            <v>46.33.023</v>
          </cell>
          <cell r="C3415" t="str">
            <v>Joelho 45° em polipropileno de alta resistência - PP, preto, tipo PB, DN= 110mm</v>
          </cell>
          <cell r="D3415" t="str">
            <v>un</v>
          </cell>
          <cell r="E3415">
            <v>20.69</v>
          </cell>
          <cell r="F3415">
            <v>14.79</v>
          </cell>
          <cell r="G3415">
            <v>35.479999999999997</v>
          </cell>
        </row>
        <row r="3416">
          <cell r="A3416" t="str">
            <v>46.33.047</v>
          </cell>
          <cell r="C3416" t="str">
            <v>Joelho 87°30' em polipropileno de alta resistência - PP, preto, tipo PB, DN= 40mm</v>
          </cell>
          <cell r="D3416" t="str">
            <v>un</v>
          </cell>
          <cell r="E3416">
            <v>7.49</v>
          </cell>
          <cell r="F3416">
            <v>8.51</v>
          </cell>
          <cell r="G3416">
            <v>16</v>
          </cell>
        </row>
        <row r="3417">
          <cell r="A3417" t="str">
            <v>46.33.048</v>
          </cell>
          <cell r="C3417" t="str">
            <v>Joelho 87°30' em polipropileno de alta resistência - PP, preto, tipo PB, DN= 50mm</v>
          </cell>
          <cell r="D3417" t="str">
            <v>un</v>
          </cell>
          <cell r="E3417">
            <v>10.25</v>
          </cell>
          <cell r="F3417">
            <v>8.51</v>
          </cell>
          <cell r="G3417">
            <v>18.760000000000002</v>
          </cell>
        </row>
        <row r="3418">
          <cell r="A3418" t="str">
            <v>46.33.049</v>
          </cell>
          <cell r="C3418" t="str">
            <v>Joelho 87°30' em polipropileno de alta resistência - PP, preto, tipo PB, DN= 63mm</v>
          </cell>
          <cell r="D3418" t="str">
            <v>un</v>
          </cell>
          <cell r="E3418">
            <v>12.22</v>
          </cell>
          <cell r="F3418">
            <v>12.95</v>
          </cell>
          <cell r="G3418">
            <v>25.17</v>
          </cell>
        </row>
        <row r="3419">
          <cell r="A3419" t="str">
            <v>46.33.074</v>
          </cell>
          <cell r="C3419" t="str">
            <v>Joelho 87°30' em polipropileno de alta resistência - PP, preto, tipo PB, DN= 110mm, com base de apoio</v>
          </cell>
          <cell r="D3419" t="str">
            <v>un</v>
          </cell>
          <cell r="E3419">
            <v>26.71</v>
          </cell>
          <cell r="F3419">
            <v>14.79</v>
          </cell>
          <cell r="G3419">
            <v>41.5</v>
          </cell>
        </row>
        <row r="3420">
          <cell r="A3420" t="str">
            <v>46.33.102</v>
          </cell>
          <cell r="C3420" t="str">
            <v>Luva dupla em polipropileno de alta resistência - PP,  preto,  DN= 40mm</v>
          </cell>
          <cell r="D3420" t="str">
            <v>un</v>
          </cell>
          <cell r="E3420">
            <v>8.75</v>
          </cell>
          <cell r="F3420">
            <v>8.51</v>
          </cell>
          <cell r="G3420">
            <v>17.260000000000002</v>
          </cell>
        </row>
        <row r="3421">
          <cell r="A3421" t="str">
            <v>46.33.103</v>
          </cell>
          <cell r="C3421" t="str">
            <v>Luva dupla em polipropileno de alta resistência - PP,  preto,  DN= 50mm</v>
          </cell>
          <cell r="D3421" t="str">
            <v>un</v>
          </cell>
          <cell r="E3421">
            <v>10.41</v>
          </cell>
          <cell r="F3421">
            <v>8.51</v>
          </cell>
          <cell r="G3421">
            <v>18.920000000000002</v>
          </cell>
        </row>
        <row r="3422">
          <cell r="A3422" t="str">
            <v>46.33.104</v>
          </cell>
          <cell r="C3422" t="str">
            <v>Luva dupla em polipropileno de alta resistência - PP,  preto,  DN= 63mm</v>
          </cell>
          <cell r="D3422" t="str">
            <v>un</v>
          </cell>
          <cell r="E3422">
            <v>12.73</v>
          </cell>
          <cell r="F3422">
            <v>12.95</v>
          </cell>
          <cell r="G3422">
            <v>25.68</v>
          </cell>
        </row>
        <row r="3423">
          <cell r="A3423" t="str">
            <v>46.33.105</v>
          </cell>
          <cell r="C3423" t="str">
            <v>Luva dupla em polipropileno de alta resistência - PP,  preto,  DN= 110mm</v>
          </cell>
          <cell r="D3423" t="str">
            <v>un</v>
          </cell>
          <cell r="E3423">
            <v>22.3</v>
          </cell>
          <cell r="F3423">
            <v>14.79</v>
          </cell>
          <cell r="G3423">
            <v>37.090000000000003</v>
          </cell>
        </row>
        <row r="3424">
          <cell r="A3424" t="str">
            <v>46.33.116</v>
          </cell>
          <cell r="C3424" t="str">
            <v>Luva de Redução em polipropileno de alta resistência - PP, preto, tipo PB, DN= 50x40mm</v>
          </cell>
          <cell r="D3424" t="str">
            <v>un</v>
          </cell>
          <cell r="E3424">
            <v>6.83</v>
          </cell>
          <cell r="F3424">
            <v>8.51</v>
          </cell>
          <cell r="G3424">
            <v>15.34</v>
          </cell>
        </row>
        <row r="3425">
          <cell r="A3425" t="str">
            <v>46.33.117</v>
          </cell>
          <cell r="C3425" t="str">
            <v>Luva de Redução em polipropileno de alta resistência - PP, preto, tipo PB, DN= 63x50mm</v>
          </cell>
          <cell r="D3425" t="str">
            <v>un</v>
          </cell>
          <cell r="E3425">
            <v>10.1</v>
          </cell>
          <cell r="F3425">
            <v>12.95</v>
          </cell>
          <cell r="G3425">
            <v>23.05</v>
          </cell>
        </row>
        <row r="3426">
          <cell r="A3426" t="str">
            <v>46.33.118</v>
          </cell>
          <cell r="C3426" t="str">
            <v>Luva de Redução em polipropileno de alta resistência - PP, preto, tipo PB, DN= 110x63mm</v>
          </cell>
          <cell r="D3426" t="str">
            <v>un</v>
          </cell>
          <cell r="E3426">
            <v>17.75</v>
          </cell>
          <cell r="F3426">
            <v>14.79</v>
          </cell>
          <cell r="G3426">
            <v>32.54</v>
          </cell>
        </row>
        <row r="3427">
          <cell r="A3427" t="str">
            <v>46.33.130</v>
          </cell>
          <cell r="C3427" t="str">
            <v>Tê 87°30' simples em polipropileno de alta resistência - PP, preto, tipo PB, DN= 50x50mm</v>
          </cell>
          <cell r="D3427" t="str">
            <v>un</v>
          </cell>
          <cell r="E3427">
            <v>21.27</v>
          </cell>
          <cell r="F3427">
            <v>8.51</v>
          </cell>
          <cell r="G3427">
            <v>29.78</v>
          </cell>
        </row>
        <row r="3428">
          <cell r="A3428" t="str">
            <v>46.33.131</v>
          </cell>
          <cell r="C3428" t="str">
            <v>Tê 87°30' simples em polipropileno de alta resistência - PP, preto, tipo PB, DN= 63x63mm</v>
          </cell>
          <cell r="D3428" t="str">
            <v>un</v>
          </cell>
          <cell r="E3428">
            <v>27.55</v>
          </cell>
          <cell r="F3428">
            <v>12.95</v>
          </cell>
          <cell r="G3428">
            <v>40.5</v>
          </cell>
        </row>
        <row r="3429">
          <cell r="A3429" t="str">
            <v>46.33.132</v>
          </cell>
          <cell r="C3429" t="str">
            <v>Tê 87°30' simples em polipropileno de alta resistência - PP, preto, tipo PB, DN= 110x110mm</v>
          </cell>
          <cell r="D3429" t="str">
            <v>un</v>
          </cell>
          <cell r="E3429">
            <v>44.13</v>
          </cell>
          <cell r="F3429">
            <v>14.79</v>
          </cell>
          <cell r="G3429">
            <v>58.92</v>
          </cell>
        </row>
        <row r="3430">
          <cell r="A3430" t="str">
            <v>46.33.137</v>
          </cell>
          <cell r="C3430" t="str">
            <v>Tê 87°30' simples de redução em polipropileno de alta resistência - PP, preto, tipo PB, DN= 110x63mm</v>
          </cell>
          <cell r="D3430" t="str">
            <v>un</v>
          </cell>
          <cell r="E3430">
            <v>39.26</v>
          </cell>
          <cell r="F3430">
            <v>14.79</v>
          </cell>
          <cell r="G3430">
            <v>54.05</v>
          </cell>
        </row>
        <row r="3431">
          <cell r="A3431" t="str">
            <v>46.33.140</v>
          </cell>
          <cell r="C3431" t="str">
            <v>Tê 87°30' de inspeção em polipropileno de alta resistencia - PP, preto (PxB), DN 110mm</v>
          </cell>
          <cell r="D3431" t="str">
            <v>un</v>
          </cell>
          <cell r="E3431">
            <v>113.9</v>
          </cell>
          <cell r="F3431">
            <v>12.95</v>
          </cell>
          <cell r="G3431">
            <v>126.85</v>
          </cell>
        </row>
        <row r="3432">
          <cell r="A3432" t="str">
            <v>46.33.149</v>
          </cell>
          <cell r="C3432" t="str">
            <v>Junção 45° simples em polipropileno de alta resistência - PP, preto, tipo PB, DN= 50x50mm</v>
          </cell>
          <cell r="D3432" t="str">
            <v>un</v>
          </cell>
          <cell r="E3432">
            <v>19.55</v>
          </cell>
          <cell r="F3432">
            <v>8.51</v>
          </cell>
          <cell r="G3432">
            <v>28.06</v>
          </cell>
        </row>
        <row r="3433">
          <cell r="A3433" t="str">
            <v>46.33.150</v>
          </cell>
          <cell r="C3433" t="str">
            <v>Junção 45° simples em polipropileno de alta resistência - PP, preto, tipo PB, DN= 63x63mm</v>
          </cell>
          <cell r="D3433" t="str">
            <v>un</v>
          </cell>
          <cell r="E3433">
            <v>19.91</v>
          </cell>
          <cell r="F3433">
            <v>12.95</v>
          </cell>
          <cell r="G3433">
            <v>32.86</v>
          </cell>
        </row>
        <row r="3434">
          <cell r="A3434" t="str">
            <v>46.33.151</v>
          </cell>
          <cell r="C3434" t="str">
            <v>Junção 45° simples em polipropileno de alta resistência - PP, preto, tipo PB, DN= 110x110mm</v>
          </cell>
          <cell r="D3434" t="str">
            <v>un</v>
          </cell>
          <cell r="E3434">
            <v>43.07</v>
          </cell>
          <cell r="F3434">
            <v>14.79</v>
          </cell>
          <cell r="G3434">
            <v>57.86</v>
          </cell>
        </row>
        <row r="3435">
          <cell r="A3435" t="str">
            <v>46.33.159</v>
          </cell>
          <cell r="C3435" t="str">
            <v>Junção 45° simples de redução em polipropileno de alta resistência - PP, preto, tipo PB, DN= 63x50mm</v>
          </cell>
          <cell r="D3435" t="str">
            <v>un</v>
          </cell>
          <cell r="E3435">
            <v>19.29</v>
          </cell>
          <cell r="F3435">
            <v>12.95</v>
          </cell>
          <cell r="G3435">
            <v>32.24</v>
          </cell>
        </row>
        <row r="3436">
          <cell r="A3436" t="str">
            <v>46.33.160</v>
          </cell>
          <cell r="C3436" t="str">
            <v>Junção 45° simples de redução em polipropileno de alta resistência - PP, preto, tipo PB, DN= 110x50mm</v>
          </cell>
          <cell r="D3436" t="str">
            <v>un</v>
          </cell>
          <cell r="E3436">
            <v>57.92</v>
          </cell>
          <cell r="F3436">
            <v>14.79</v>
          </cell>
          <cell r="G3436">
            <v>72.709999999999994</v>
          </cell>
        </row>
        <row r="3437">
          <cell r="A3437" t="str">
            <v>46.33.161</v>
          </cell>
          <cell r="C3437" t="str">
            <v>Junção 45° simples de redução em polipropileno de alta resistência - PP, preto, tipo PB, DN= 110x63mm</v>
          </cell>
          <cell r="D3437" t="str">
            <v>un</v>
          </cell>
          <cell r="E3437">
            <v>39.479999999999997</v>
          </cell>
          <cell r="F3437">
            <v>14.79</v>
          </cell>
          <cell r="G3437">
            <v>54.27</v>
          </cell>
        </row>
        <row r="3438">
          <cell r="A3438" t="str">
            <v>46.33.170</v>
          </cell>
          <cell r="C3438" t="str">
            <v>Curva 87°30' em polipropileno de alta resistência - PP, preto, tipo PB, DN= 110mm</v>
          </cell>
          <cell r="D3438" t="str">
            <v>un</v>
          </cell>
          <cell r="E3438">
            <v>37.96</v>
          </cell>
          <cell r="F3438">
            <v>14.79</v>
          </cell>
          <cell r="G3438">
            <v>52.75</v>
          </cell>
        </row>
        <row r="3439">
          <cell r="A3439" t="str">
            <v>46.33.186</v>
          </cell>
          <cell r="C3439" t="str">
            <v>Caixa sifonada de piso, em polipropileno de alta resistencia PP, preto,  DN=125mm, uma saída de 63mm</v>
          </cell>
          <cell r="D3439" t="str">
            <v>un</v>
          </cell>
          <cell r="E3439">
            <v>78.98</v>
          </cell>
          <cell r="F3439">
            <v>12.95</v>
          </cell>
          <cell r="G3439">
            <v>91.93</v>
          </cell>
        </row>
        <row r="3440">
          <cell r="A3440" t="str">
            <v>46.33.197</v>
          </cell>
          <cell r="C3440" t="str">
            <v>Prolongamento para caixa sifonada em prolipileno de alta resistência PP, preto, DN= 125mm</v>
          </cell>
          <cell r="D3440" t="str">
            <v>un</v>
          </cell>
          <cell r="E3440">
            <v>36.729999999999997</v>
          </cell>
          <cell r="F3440">
            <v>14.79</v>
          </cell>
          <cell r="G3440">
            <v>51.52</v>
          </cell>
        </row>
        <row r="3441">
          <cell r="A3441" t="str">
            <v>46.33.201</v>
          </cell>
          <cell r="C3441" t="str">
            <v>Tampa tê de inspeção oval, em polipropileno de alta resistencia preto (PxB), DN=110mm</v>
          </cell>
          <cell r="D3441" t="str">
            <v>un</v>
          </cell>
          <cell r="E3441">
            <v>61.86</v>
          </cell>
          <cell r="F3441">
            <v>8.51</v>
          </cell>
          <cell r="G3441">
            <v>70.37</v>
          </cell>
        </row>
        <row r="3442">
          <cell r="A3442" t="str">
            <v>46.33.206</v>
          </cell>
          <cell r="C3442" t="str">
            <v>Tampão em polipropileno de alta resistencia PP, preto (PxB), DN=63mm</v>
          </cell>
          <cell r="D3442" t="str">
            <v>un</v>
          </cell>
          <cell r="E3442">
            <v>7.58</v>
          </cell>
          <cell r="F3442">
            <v>8.51</v>
          </cell>
          <cell r="G3442">
            <v>16.09</v>
          </cell>
        </row>
        <row r="3443">
          <cell r="A3443" t="str">
            <v>46.33.207</v>
          </cell>
          <cell r="C3443" t="str">
            <v>Tampão em polipropileno de alta resistencia PP, preto (PxB), DN=110mm</v>
          </cell>
          <cell r="D3443" t="str">
            <v>un</v>
          </cell>
          <cell r="E3443">
            <v>18.57</v>
          </cell>
          <cell r="F3443">
            <v>8.51</v>
          </cell>
          <cell r="G3443">
            <v>27.08</v>
          </cell>
        </row>
        <row r="3444">
          <cell r="A3444" t="str">
            <v>46.33.210</v>
          </cell>
          <cell r="C3444" t="str">
            <v>Porta marco para grelha de 12x12 cm, em prolipropileno de alta resistência PP,  preto</v>
          </cell>
          <cell r="D3444" t="str">
            <v>un</v>
          </cell>
          <cell r="E3444">
            <v>18.37</v>
          </cell>
          <cell r="F3444">
            <v>12.95</v>
          </cell>
          <cell r="G3444">
            <v>31.32</v>
          </cell>
        </row>
        <row r="3445">
          <cell r="A3445" t="str">
            <v>46.33.211</v>
          </cell>
          <cell r="C3445" t="str">
            <v>Marco de bronze com grelha em aço inoxidável, 12x12cm, em polipropileno de alta resistencia PP,  preto</v>
          </cell>
          <cell r="D3445" t="str">
            <v>cj</v>
          </cell>
          <cell r="E3445">
            <v>77.41</v>
          </cell>
          <cell r="F3445">
            <v>3.71</v>
          </cell>
          <cell r="G3445">
            <v>81.12</v>
          </cell>
        </row>
        <row r="3446">
          <cell r="A3446" t="str">
            <v>47</v>
          </cell>
          <cell r="B3446" t="str">
            <v>VÁLVULAS E APARELHOS DE MEDIÇÃO E CONTROLE PARA LÍQUIDOS E GASES</v>
          </cell>
        </row>
        <row r="3447">
          <cell r="A3447" t="str">
            <v>47.01</v>
          </cell>
          <cell r="B3447" t="str">
            <v>Registro e / ou válvula em latão fundido sem acabamento</v>
          </cell>
        </row>
        <row r="3448">
          <cell r="A3448" t="str">
            <v>47.01.010</v>
          </cell>
          <cell r="C3448" t="str">
            <v>Registro de gaveta em latão fundido sem acabamento, DN= 1/2´</v>
          </cell>
          <cell r="D3448" t="str">
            <v>un</v>
          </cell>
          <cell r="E3448">
            <v>24.37</v>
          </cell>
          <cell r="F3448">
            <v>16.649999999999999</v>
          </cell>
          <cell r="G3448">
            <v>41.02</v>
          </cell>
        </row>
        <row r="3449">
          <cell r="A3449" t="str">
            <v>47.01.020</v>
          </cell>
          <cell r="C3449" t="str">
            <v>Registro de gaveta em latão fundido sem acabamento, DN= 3/4´</v>
          </cell>
          <cell r="D3449" t="str">
            <v>un</v>
          </cell>
          <cell r="E3449">
            <v>30.85</v>
          </cell>
          <cell r="F3449">
            <v>22.19</v>
          </cell>
          <cell r="G3449">
            <v>53.04</v>
          </cell>
        </row>
        <row r="3450">
          <cell r="A3450" t="str">
            <v>47.01.030</v>
          </cell>
          <cell r="C3450" t="str">
            <v>Registro de gaveta em latão fundido sem acabamento, DN= 1´</v>
          </cell>
          <cell r="D3450" t="str">
            <v>un</v>
          </cell>
          <cell r="E3450">
            <v>41.76</v>
          </cell>
          <cell r="F3450">
            <v>27.74</v>
          </cell>
          <cell r="G3450">
            <v>69.5</v>
          </cell>
        </row>
        <row r="3451">
          <cell r="A3451" t="str">
            <v>47.01.040</v>
          </cell>
          <cell r="C3451" t="str">
            <v>Registro de gaveta em latão fundido sem acabamento, DN= 1 1/4´</v>
          </cell>
          <cell r="D3451" t="str">
            <v>un</v>
          </cell>
          <cell r="E3451">
            <v>51.45</v>
          </cell>
          <cell r="F3451">
            <v>33.28</v>
          </cell>
          <cell r="G3451">
            <v>84.73</v>
          </cell>
        </row>
        <row r="3452">
          <cell r="A3452" t="str">
            <v>47.01.050</v>
          </cell>
          <cell r="C3452" t="str">
            <v>Registro de gaveta em latão fundido sem acabamento, DN= 1 1/2´</v>
          </cell>
          <cell r="D3452" t="str">
            <v>un</v>
          </cell>
          <cell r="E3452">
            <v>66.680000000000007</v>
          </cell>
          <cell r="F3452">
            <v>36.979999999999997</v>
          </cell>
          <cell r="G3452">
            <v>103.66</v>
          </cell>
        </row>
        <row r="3453">
          <cell r="A3453" t="str">
            <v>47.01.060</v>
          </cell>
          <cell r="C3453" t="str">
            <v>Registro de gaveta em latão fundido sem acabamento, DN= 2´</v>
          </cell>
          <cell r="D3453" t="str">
            <v>un</v>
          </cell>
          <cell r="E3453">
            <v>94.87</v>
          </cell>
          <cell r="F3453">
            <v>46.23</v>
          </cell>
          <cell r="G3453">
            <v>141.1</v>
          </cell>
        </row>
        <row r="3454">
          <cell r="A3454" t="str">
            <v>47.01.070</v>
          </cell>
          <cell r="C3454" t="str">
            <v>Registro de gaveta em latão fundido sem acabamento, DN= 2 1/2´</v>
          </cell>
          <cell r="D3454" t="str">
            <v>un</v>
          </cell>
          <cell r="E3454">
            <v>223.54</v>
          </cell>
          <cell r="F3454">
            <v>55.48</v>
          </cell>
          <cell r="G3454">
            <v>279.02</v>
          </cell>
        </row>
        <row r="3455">
          <cell r="A3455" t="str">
            <v>47.01.080</v>
          </cell>
          <cell r="C3455" t="str">
            <v>Registro de gaveta em latão fundido sem acabamento, DN= 3´</v>
          </cell>
          <cell r="D3455" t="str">
            <v>un</v>
          </cell>
          <cell r="E3455">
            <v>335.81</v>
          </cell>
          <cell r="F3455">
            <v>73.959999999999994</v>
          </cell>
          <cell r="G3455">
            <v>409.77</v>
          </cell>
        </row>
        <row r="3456">
          <cell r="A3456" t="str">
            <v>47.01.090</v>
          </cell>
          <cell r="C3456" t="str">
            <v>Registro de gaveta em latão fundido sem acabamento, DN= 4´</v>
          </cell>
          <cell r="D3456" t="str">
            <v>un</v>
          </cell>
          <cell r="E3456">
            <v>559.58000000000004</v>
          </cell>
          <cell r="F3456">
            <v>110.94</v>
          </cell>
          <cell r="G3456">
            <v>670.52</v>
          </cell>
        </row>
        <row r="3457">
          <cell r="A3457" t="str">
            <v>47.01.130</v>
          </cell>
          <cell r="C3457" t="str">
            <v>Registro de pressão em latão fundido sem acabamento, DN= 3/4´</v>
          </cell>
          <cell r="D3457" t="str">
            <v>un</v>
          </cell>
          <cell r="E3457">
            <v>37.24</v>
          </cell>
          <cell r="F3457">
            <v>22.19</v>
          </cell>
          <cell r="G3457">
            <v>59.43</v>
          </cell>
        </row>
        <row r="3458">
          <cell r="A3458" t="str">
            <v>47.01.170</v>
          </cell>
          <cell r="C3458" t="str">
            <v>Válvula de esfera monobloco em latão fundido passagem plena, acionamento com alavanca, DN= 1/2´</v>
          </cell>
          <cell r="D3458" t="str">
            <v>un</v>
          </cell>
          <cell r="E3458">
            <v>13.42</v>
          </cell>
          <cell r="F3458">
            <v>16.649999999999999</v>
          </cell>
          <cell r="G3458">
            <v>30.07</v>
          </cell>
        </row>
        <row r="3459">
          <cell r="A3459" t="str">
            <v>47.01.180</v>
          </cell>
          <cell r="C3459" t="str">
            <v>Válvula de esfera monobloco em latão fundido passagem plena, acionamento com alavanca, DN= 3/4´</v>
          </cell>
          <cell r="D3459" t="str">
            <v>un</v>
          </cell>
          <cell r="E3459">
            <v>30.62</v>
          </cell>
          <cell r="F3459">
            <v>16.649999999999999</v>
          </cell>
          <cell r="G3459">
            <v>47.27</v>
          </cell>
        </row>
        <row r="3460">
          <cell r="A3460" t="str">
            <v>47.01.190</v>
          </cell>
          <cell r="C3460" t="str">
            <v>Válvula de esfera monobloco em latão fundido passagem plena, acionamento com alavanca, DN= 1´</v>
          </cell>
          <cell r="D3460" t="str">
            <v>un</v>
          </cell>
          <cell r="E3460">
            <v>25.69</v>
          </cell>
          <cell r="F3460">
            <v>16.649999999999999</v>
          </cell>
          <cell r="G3460">
            <v>42.34</v>
          </cell>
        </row>
        <row r="3461">
          <cell r="A3461" t="str">
            <v>47.01.210</v>
          </cell>
          <cell r="C3461" t="str">
            <v>Válvula de esfera monobloco em latão fundido passagem plena, acionamento com alavanca, DN= 2´</v>
          </cell>
          <cell r="D3461" t="str">
            <v>un</v>
          </cell>
          <cell r="E3461">
            <v>96.11</v>
          </cell>
          <cell r="F3461">
            <v>16.649999999999999</v>
          </cell>
          <cell r="G3461">
            <v>112.76</v>
          </cell>
        </row>
        <row r="3462">
          <cell r="A3462" t="str">
            <v>47.01.220</v>
          </cell>
          <cell r="C3462" t="str">
            <v>Válvula de esfera monobloco em latão fundido passagem plena, acionamento com alavanca, DN= 4´</v>
          </cell>
          <cell r="D3462" t="str">
            <v>un</v>
          </cell>
          <cell r="E3462">
            <v>620.98</v>
          </cell>
          <cell r="F3462">
            <v>36.979999999999997</v>
          </cell>
          <cell r="G3462">
            <v>657.96</v>
          </cell>
        </row>
        <row r="3463">
          <cell r="A3463" t="str">
            <v>47.02</v>
          </cell>
          <cell r="B3463" t="str">
            <v>Registro e / ou válvula em latão fundido com acabamento cromado</v>
          </cell>
        </row>
        <row r="3464">
          <cell r="A3464" t="str">
            <v>47.02.010</v>
          </cell>
          <cell r="C3464" t="str">
            <v>Registro de gaveta em latão fundido cromado com canopla, DN= 1/2´ - linha especial</v>
          </cell>
          <cell r="D3464" t="str">
            <v>un</v>
          </cell>
          <cell r="E3464">
            <v>50.62</v>
          </cell>
          <cell r="F3464">
            <v>16.649999999999999</v>
          </cell>
          <cell r="G3464">
            <v>67.27</v>
          </cell>
        </row>
        <row r="3465">
          <cell r="A3465" t="str">
            <v>47.02.020</v>
          </cell>
          <cell r="C3465" t="str">
            <v>Registro de gaveta em latão fundido cromado com canopla, DN= 3/4´ - linha especial</v>
          </cell>
          <cell r="D3465" t="str">
            <v>un</v>
          </cell>
          <cell r="E3465">
            <v>58.37</v>
          </cell>
          <cell r="F3465">
            <v>16.649999999999999</v>
          </cell>
          <cell r="G3465">
            <v>75.02</v>
          </cell>
        </row>
        <row r="3466">
          <cell r="A3466" t="str">
            <v>47.02.030</v>
          </cell>
          <cell r="C3466" t="str">
            <v>Registro de gaveta em latão fundido cromado com canopla, DN= 1´ - linha especial</v>
          </cell>
          <cell r="D3466" t="str">
            <v>un</v>
          </cell>
          <cell r="E3466">
            <v>72.489999999999995</v>
          </cell>
          <cell r="F3466">
            <v>16.649999999999999</v>
          </cell>
          <cell r="G3466">
            <v>89.14</v>
          </cell>
        </row>
        <row r="3467">
          <cell r="A3467" t="str">
            <v>47.02.040</v>
          </cell>
          <cell r="C3467" t="str">
            <v>Registro de gaveta em latão fundido cromado com canopla, DN= 1 1/4´ - linha especial</v>
          </cell>
          <cell r="D3467" t="str">
            <v>un</v>
          </cell>
          <cell r="E3467">
            <v>98.82</v>
          </cell>
          <cell r="F3467">
            <v>16.649999999999999</v>
          </cell>
          <cell r="G3467">
            <v>115.47</v>
          </cell>
        </row>
        <row r="3468">
          <cell r="A3468" t="str">
            <v>47.02.050</v>
          </cell>
          <cell r="C3468" t="str">
            <v>Registro de gaveta em latão fundido cromado com canopla, DN= 1 1/2´ - linha especial</v>
          </cell>
          <cell r="D3468" t="str">
            <v>un</v>
          </cell>
          <cell r="E3468">
            <v>109.34</v>
          </cell>
          <cell r="F3468">
            <v>16.649999999999999</v>
          </cell>
          <cell r="G3468">
            <v>125.99</v>
          </cell>
        </row>
        <row r="3469">
          <cell r="A3469" t="str">
            <v>47.02.100</v>
          </cell>
          <cell r="C3469" t="str">
            <v>Registro de pressão em latão fundido cromado com canopla, DN= 1/2´ - linha especial</v>
          </cell>
          <cell r="D3469" t="str">
            <v>un</v>
          </cell>
          <cell r="E3469">
            <v>48.23</v>
          </cell>
          <cell r="F3469">
            <v>16.649999999999999</v>
          </cell>
          <cell r="G3469">
            <v>64.88</v>
          </cell>
        </row>
        <row r="3470">
          <cell r="A3470" t="str">
            <v>47.02.110</v>
          </cell>
          <cell r="C3470" t="str">
            <v>Registro de pressão em latão fundido cromado com canopla, DN= 3/4´ - linha especial</v>
          </cell>
          <cell r="D3470" t="str">
            <v>un</v>
          </cell>
          <cell r="E3470">
            <v>62.45</v>
          </cell>
          <cell r="F3470">
            <v>16.649999999999999</v>
          </cell>
          <cell r="G3470">
            <v>79.099999999999994</v>
          </cell>
        </row>
        <row r="3471">
          <cell r="A3471" t="str">
            <v>47.02.200</v>
          </cell>
          <cell r="C3471" t="str">
            <v>Registro regulador de vazão para chuveiro e ducha em latão cromado com canopla, DN= 1/2´</v>
          </cell>
          <cell r="D3471" t="str">
            <v>un</v>
          </cell>
          <cell r="E3471">
            <v>37.119999999999997</v>
          </cell>
          <cell r="F3471">
            <v>16.649999999999999</v>
          </cell>
          <cell r="G3471">
            <v>53.77</v>
          </cell>
        </row>
        <row r="3472">
          <cell r="A3472" t="str">
            <v>47.02.210</v>
          </cell>
          <cell r="C3472" t="str">
            <v>Registro regulador de vazão para torneira, misturador e bidê, em latão cromado com canopla, DN= 1/2´</v>
          </cell>
          <cell r="D3472" t="str">
            <v>un</v>
          </cell>
          <cell r="E3472">
            <v>52.04</v>
          </cell>
          <cell r="F3472">
            <v>16.649999999999999</v>
          </cell>
          <cell r="G3472">
            <v>68.69</v>
          </cell>
        </row>
        <row r="3473">
          <cell r="A3473" t="str">
            <v>47.04</v>
          </cell>
          <cell r="B3473" t="str">
            <v>Válvula de descarga ou para acionamento de metais sanitários</v>
          </cell>
        </row>
        <row r="3474">
          <cell r="A3474" t="str">
            <v>47.04.020</v>
          </cell>
          <cell r="C3474" t="str">
            <v>Válvula de descarga com registro próprio, duplo acionamento limitador de fluxo, DN= 1 1/4´</v>
          </cell>
          <cell r="D3474" t="str">
            <v>un</v>
          </cell>
          <cell r="E3474">
            <v>214.14</v>
          </cell>
          <cell r="F3474">
            <v>55.48</v>
          </cell>
          <cell r="G3474">
            <v>269.62</v>
          </cell>
        </row>
        <row r="3475">
          <cell r="A3475" t="str">
            <v>47.04.030</v>
          </cell>
          <cell r="C3475" t="str">
            <v>Válvula de descarga com registro próprio, DN= 1 1/4´</v>
          </cell>
          <cell r="D3475" t="str">
            <v>un</v>
          </cell>
          <cell r="E3475">
            <v>190.01</v>
          </cell>
          <cell r="F3475">
            <v>55.48</v>
          </cell>
          <cell r="G3475">
            <v>245.49</v>
          </cell>
        </row>
        <row r="3476">
          <cell r="A3476" t="str">
            <v>47.04.040</v>
          </cell>
          <cell r="C3476" t="str">
            <v>Válvula de descarga com registro próprio, DN= 1 1/2´</v>
          </cell>
          <cell r="D3476" t="str">
            <v>un</v>
          </cell>
          <cell r="E3476">
            <v>182.36</v>
          </cell>
          <cell r="F3476">
            <v>55.48</v>
          </cell>
          <cell r="G3476">
            <v>237.84</v>
          </cell>
        </row>
        <row r="3477">
          <cell r="A3477" t="str">
            <v>47.04.050</v>
          </cell>
          <cell r="C3477" t="str">
            <v>Válvula de descarga antivandalismo, DN= 1 1/2´</v>
          </cell>
          <cell r="D3477" t="str">
            <v>un</v>
          </cell>
          <cell r="E3477">
            <v>255.34</v>
          </cell>
          <cell r="F3477">
            <v>55.48</v>
          </cell>
          <cell r="G3477">
            <v>310.82</v>
          </cell>
        </row>
        <row r="3478">
          <cell r="A3478" t="str">
            <v>47.04.080</v>
          </cell>
          <cell r="C3478" t="str">
            <v>Válvula de descarga externa, tipo alavanca com registro próprio, DN= 1 1/4´ e DN= 1 1/2´</v>
          </cell>
          <cell r="D3478" t="str">
            <v>un</v>
          </cell>
          <cell r="E3478">
            <v>576.97</v>
          </cell>
          <cell r="F3478">
            <v>55.48</v>
          </cell>
          <cell r="G3478">
            <v>632.45000000000005</v>
          </cell>
        </row>
        <row r="3479">
          <cell r="A3479" t="str">
            <v>47.04.090</v>
          </cell>
          <cell r="C3479" t="str">
            <v>Válvula de mictório antivandalismo, DN= 3/4´</v>
          </cell>
          <cell r="D3479" t="str">
            <v>un</v>
          </cell>
          <cell r="E3479">
            <v>300.92</v>
          </cell>
          <cell r="F3479">
            <v>22.19</v>
          </cell>
          <cell r="G3479">
            <v>323.11</v>
          </cell>
        </row>
        <row r="3480">
          <cell r="A3480" t="str">
            <v>47.04.100</v>
          </cell>
          <cell r="C3480" t="str">
            <v>Válvula de mictório padrão, vazão automática, DN= 3/4´</v>
          </cell>
          <cell r="D3480" t="str">
            <v>un</v>
          </cell>
          <cell r="E3480">
            <v>206.35</v>
          </cell>
          <cell r="F3480">
            <v>22.19</v>
          </cell>
          <cell r="G3480">
            <v>228.54</v>
          </cell>
        </row>
        <row r="3481">
          <cell r="A3481" t="str">
            <v>47.04.110</v>
          </cell>
          <cell r="C3481" t="str">
            <v>Válvula de acionamento hidromecânico para piso</v>
          </cell>
          <cell r="D3481" t="str">
            <v>un</v>
          </cell>
          <cell r="E3481">
            <v>486.31</v>
          </cell>
          <cell r="F3481">
            <v>55.48</v>
          </cell>
          <cell r="G3481">
            <v>541.79</v>
          </cell>
        </row>
        <row r="3482">
          <cell r="A3482" t="str">
            <v>47.04.120</v>
          </cell>
          <cell r="C3482" t="str">
            <v>Válvula de acionamento hidromecânico para ducha, em latão cromado, DN= 3/4´</v>
          </cell>
          <cell r="D3482" t="str">
            <v>un</v>
          </cell>
          <cell r="E3482">
            <v>251.82</v>
          </cell>
          <cell r="F3482">
            <v>16.649999999999999</v>
          </cell>
          <cell r="G3482">
            <v>268.47000000000003</v>
          </cell>
        </row>
        <row r="3483">
          <cell r="A3483" t="str">
            <v>47.04.180</v>
          </cell>
          <cell r="C3483" t="str">
            <v>Válvula de descarga com registro próprio, duplo acionamento limitador de fluxo, DN = 1 1/2´</v>
          </cell>
          <cell r="D3483" t="str">
            <v>un</v>
          </cell>
          <cell r="E3483">
            <v>217.02</v>
          </cell>
          <cell r="F3483">
            <v>55.48</v>
          </cell>
          <cell r="G3483">
            <v>272.5</v>
          </cell>
        </row>
        <row r="3484">
          <cell r="A3484" t="str">
            <v>47.05</v>
          </cell>
          <cell r="B3484" t="str">
            <v>Registro e / ou válvula em bronze</v>
          </cell>
        </row>
        <row r="3485">
          <cell r="A3485" t="str">
            <v>47.05.010</v>
          </cell>
          <cell r="C3485" t="str">
            <v>Válvula de retenção horizontal em bronze, DN= 3/4´</v>
          </cell>
          <cell r="D3485" t="str">
            <v>un</v>
          </cell>
          <cell r="E3485">
            <v>60.86</v>
          </cell>
          <cell r="F3485">
            <v>16.649999999999999</v>
          </cell>
          <cell r="G3485">
            <v>77.510000000000005</v>
          </cell>
        </row>
        <row r="3486">
          <cell r="A3486" t="str">
            <v>47.05.020</v>
          </cell>
          <cell r="C3486" t="str">
            <v>Válvula de retenção horizontal em bronze, DN= 1´</v>
          </cell>
          <cell r="D3486" t="str">
            <v>un</v>
          </cell>
          <cell r="E3486">
            <v>72.23</v>
          </cell>
          <cell r="F3486">
            <v>16.649999999999999</v>
          </cell>
          <cell r="G3486">
            <v>88.88</v>
          </cell>
        </row>
        <row r="3487">
          <cell r="A3487" t="str">
            <v>47.05.030</v>
          </cell>
          <cell r="C3487" t="str">
            <v>Válvula de retenção horizontal em bronze, DN= 1 1/4´</v>
          </cell>
          <cell r="D3487" t="str">
            <v>un</v>
          </cell>
          <cell r="E3487">
            <v>102.7</v>
          </cell>
          <cell r="F3487">
            <v>16.649999999999999</v>
          </cell>
          <cell r="G3487">
            <v>119.35</v>
          </cell>
        </row>
        <row r="3488">
          <cell r="A3488" t="str">
            <v>47.05.040</v>
          </cell>
          <cell r="C3488" t="str">
            <v>Válvula de retenção horizontal em bronze, DN= 1 1/2´</v>
          </cell>
          <cell r="D3488" t="str">
            <v>un</v>
          </cell>
          <cell r="E3488">
            <v>116.67</v>
          </cell>
          <cell r="F3488">
            <v>16.649999999999999</v>
          </cell>
          <cell r="G3488">
            <v>133.32</v>
          </cell>
        </row>
        <row r="3489">
          <cell r="A3489" t="str">
            <v>47.05.050</v>
          </cell>
          <cell r="C3489" t="str">
            <v>Válvula de retenção horizontal em bronze, DN= 2´</v>
          </cell>
          <cell r="D3489" t="str">
            <v>un</v>
          </cell>
          <cell r="E3489">
            <v>163.26</v>
          </cell>
          <cell r="F3489">
            <v>16.649999999999999</v>
          </cell>
          <cell r="G3489">
            <v>179.91</v>
          </cell>
        </row>
        <row r="3490">
          <cell r="A3490" t="str">
            <v>47.05.060</v>
          </cell>
          <cell r="C3490" t="str">
            <v>Válvula de retenção horizontal em bronze, DN= 2 1/2´</v>
          </cell>
          <cell r="D3490" t="str">
            <v>un</v>
          </cell>
          <cell r="E3490">
            <v>279.48</v>
          </cell>
          <cell r="F3490">
            <v>16.649999999999999</v>
          </cell>
          <cell r="G3490">
            <v>296.13</v>
          </cell>
        </row>
        <row r="3491">
          <cell r="A3491" t="str">
            <v>47.05.070</v>
          </cell>
          <cell r="C3491" t="str">
            <v>Válvula de retenção horizontal em bronze, DN= 3´</v>
          </cell>
          <cell r="D3491" t="str">
            <v>un</v>
          </cell>
          <cell r="E3491">
            <v>337.96</v>
          </cell>
          <cell r="F3491">
            <v>16.649999999999999</v>
          </cell>
          <cell r="G3491">
            <v>354.61</v>
          </cell>
        </row>
        <row r="3492">
          <cell r="A3492" t="str">
            <v>47.05.080</v>
          </cell>
          <cell r="C3492" t="str">
            <v>Válvula de retenção horizontal em bronze, DN= 4´</v>
          </cell>
          <cell r="D3492" t="str">
            <v>un</v>
          </cell>
          <cell r="E3492">
            <v>584.27</v>
          </cell>
          <cell r="F3492">
            <v>22.19</v>
          </cell>
          <cell r="G3492">
            <v>606.46</v>
          </cell>
        </row>
        <row r="3493">
          <cell r="A3493" t="str">
            <v>47.05.100</v>
          </cell>
          <cell r="C3493" t="str">
            <v>Válvula de retenção vertical em bronze, DN= 1´</v>
          </cell>
          <cell r="D3493" t="str">
            <v>un</v>
          </cell>
          <cell r="E3493">
            <v>53.45</v>
          </cell>
          <cell r="F3493">
            <v>16.649999999999999</v>
          </cell>
          <cell r="G3493">
            <v>70.099999999999994</v>
          </cell>
        </row>
        <row r="3494">
          <cell r="A3494" t="str">
            <v>47.05.110</v>
          </cell>
          <cell r="C3494" t="str">
            <v>Válvula de retenção vertical em bronze, DN= 1 1/4´</v>
          </cell>
          <cell r="D3494" t="str">
            <v>un</v>
          </cell>
          <cell r="E3494">
            <v>74.08</v>
          </cell>
          <cell r="F3494">
            <v>16.649999999999999</v>
          </cell>
          <cell r="G3494">
            <v>90.73</v>
          </cell>
        </row>
        <row r="3495">
          <cell r="A3495" t="str">
            <v>47.05.120</v>
          </cell>
          <cell r="C3495" t="str">
            <v>Válvula de retenção vertical em bronze, DN= 1 1/2´</v>
          </cell>
          <cell r="D3495" t="str">
            <v>un</v>
          </cell>
          <cell r="E3495">
            <v>90.75</v>
          </cell>
          <cell r="F3495">
            <v>16.649999999999999</v>
          </cell>
          <cell r="G3495">
            <v>107.4</v>
          </cell>
        </row>
        <row r="3496">
          <cell r="A3496" t="str">
            <v>47.05.130</v>
          </cell>
          <cell r="C3496" t="str">
            <v>Válvula de retenção vertical em bronze, DN= 2´</v>
          </cell>
          <cell r="D3496" t="str">
            <v>un</v>
          </cell>
          <cell r="E3496">
            <v>134.18</v>
          </cell>
          <cell r="F3496">
            <v>16.649999999999999</v>
          </cell>
          <cell r="G3496">
            <v>150.83000000000001</v>
          </cell>
        </row>
        <row r="3497">
          <cell r="A3497" t="str">
            <v>47.05.140</v>
          </cell>
          <cell r="C3497" t="str">
            <v>Válvula de retenção vertical em bronze, DN= 2 1/2´</v>
          </cell>
          <cell r="D3497" t="str">
            <v>un</v>
          </cell>
          <cell r="E3497">
            <v>218.4</v>
          </cell>
          <cell r="F3497">
            <v>16.649999999999999</v>
          </cell>
          <cell r="G3497">
            <v>235.05</v>
          </cell>
        </row>
        <row r="3498">
          <cell r="A3498" t="str">
            <v>47.05.150</v>
          </cell>
          <cell r="C3498" t="str">
            <v>Válvula de retenção vertical em bronze, DN= 3´</v>
          </cell>
          <cell r="D3498" t="str">
            <v>un</v>
          </cell>
          <cell r="E3498">
            <v>318.19</v>
          </cell>
          <cell r="F3498">
            <v>16.649999999999999</v>
          </cell>
          <cell r="G3498">
            <v>334.84</v>
          </cell>
        </row>
        <row r="3499">
          <cell r="A3499" t="str">
            <v>47.05.160</v>
          </cell>
          <cell r="C3499" t="str">
            <v>Válvula de retenção vertical em bronze, DN= 4´</v>
          </cell>
          <cell r="D3499" t="str">
            <v>un</v>
          </cell>
          <cell r="E3499">
            <v>542.16999999999996</v>
          </cell>
          <cell r="F3499">
            <v>22.19</v>
          </cell>
          <cell r="G3499">
            <v>564.36</v>
          </cell>
        </row>
        <row r="3500">
          <cell r="A3500" t="str">
            <v>47.05.170</v>
          </cell>
          <cell r="C3500" t="str">
            <v>Válvula de retenção de pé com crivo em bronze, DN= 1´</v>
          </cell>
          <cell r="D3500" t="str">
            <v>un</v>
          </cell>
          <cell r="E3500">
            <v>48.91</v>
          </cell>
          <cell r="F3500">
            <v>16.649999999999999</v>
          </cell>
          <cell r="G3500">
            <v>65.56</v>
          </cell>
        </row>
        <row r="3501">
          <cell r="A3501" t="str">
            <v>47.05.180</v>
          </cell>
          <cell r="C3501" t="str">
            <v>Válvula de retenção de pé com crivo em bronze, DN= 1 1/4´</v>
          </cell>
          <cell r="D3501" t="str">
            <v>un</v>
          </cell>
          <cell r="E3501">
            <v>69.36</v>
          </cell>
          <cell r="F3501">
            <v>16.649999999999999</v>
          </cell>
          <cell r="G3501">
            <v>86.01</v>
          </cell>
        </row>
        <row r="3502">
          <cell r="A3502" t="str">
            <v>47.05.190</v>
          </cell>
          <cell r="C3502" t="str">
            <v>Válvula de retenção de pé com crivo em bronze, DN= 1 1/2´</v>
          </cell>
          <cell r="D3502" t="str">
            <v>un</v>
          </cell>
          <cell r="E3502">
            <v>84.46</v>
          </cell>
          <cell r="F3502">
            <v>16.649999999999999</v>
          </cell>
          <cell r="G3502">
            <v>101.11</v>
          </cell>
        </row>
        <row r="3503">
          <cell r="A3503" t="str">
            <v>47.05.200</v>
          </cell>
          <cell r="C3503" t="str">
            <v>Válvula de retenção de pé com crivo em bronze, DN= 2´</v>
          </cell>
          <cell r="D3503" t="str">
            <v>un</v>
          </cell>
          <cell r="E3503">
            <v>118.9</v>
          </cell>
          <cell r="F3503">
            <v>16.649999999999999</v>
          </cell>
          <cell r="G3503">
            <v>135.55000000000001</v>
          </cell>
        </row>
        <row r="3504">
          <cell r="A3504" t="str">
            <v>47.05.210</v>
          </cell>
          <cell r="C3504" t="str">
            <v>Válvula de retenção de pé com crivo em bronze, DN= 2 1/2´</v>
          </cell>
          <cell r="D3504" t="str">
            <v>un</v>
          </cell>
          <cell r="E3504">
            <v>188.79</v>
          </cell>
          <cell r="F3504">
            <v>16.649999999999999</v>
          </cell>
          <cell r="G3504">
            <v>205.44</v>
          </cell>
        </row>
        <row r="3505">
          <cell r="A3505" t="str">
            <v>47.05.220</v>
          </cell>
          <cell r="C3505" t="str">
            <v>Válvula de gaveta em bronze, classe 125 libras para vapor e classe 200 libras para água, óleo e gás, DN= 6´</v>
          </cell>
          <cell r="D3505" t="str">
            <v>un</v>
          </cell>
          <cell r="E3505">
            <v>3561.39</v>
          </cell>
          <cell r="F3505">
            <v>27.74</v>
          </cell>
          <cell r="G3505">
            <v>3589.13</v>
          </cell>
        </row>
        <row r="3506">
          <cell r="A3506" t="str">
            <v>47.05.230</v>
          </cell>
          <cell r="C3506" t="str">
            <v>Válvula de gaveta em bronze, classe 125 libras para vapor e classe 200 libras para água, óleo e gás, DN= 2´</v>
          </cell>
          <cell r="D3506" t="str">
            <v>un</v>
          </cell>
          <cell r="E3506">
            <v>104.34</v>
          </cell>
          <cell r="F3506">
            <v>16.649999999999999</v>
          </cell>
          <cell r="G3506">
            <v>120.99</v>
          </cell>
        </row>
        <row r="3507">
          <cell r="A3507" t="str">
            <v>47.05.240</v>
          </cell>
          <cell r="C3507" t="str">
            <v>Válvula globo em bronze, classe 125 libras para vapor e classe 200 libras para água, óleo e gás, DN= 2´</v>
          </cell>
          <cell r="D3507" t="str">
            <v>un</v>
          </cell>
          <cell r="E3507">
            <v>275.08</v>
          </cell>
          <cell r="F3507">
            <v>16.649999999999999</v>
          </cell>
          <cell r="G3507">
            <v>291.73</v>
          </cell>
        </row>
        <row r="3508">
          <cell r="A3508" t="str">
            <v>47.05.260</v>
          </cell>
          <cell r="C3508" t="str">
            <v>Válvula de retenção de pé com crivo em bronze, DN= 3´</v>
          </cell>
          <cell r="D3508" t="str">
            <v>un</v>
          </cell>
          <cell r="E3508">
            <v>282.39999999999998</v>
          </cell>
          <cell r="F3508">
            <v>16.649999999999999</v>
          </cell>
          <cell r="G3508">
            <v>299.05</v>
          </cell>
        </row>
        <row r="3509">
          <cell r="A3509" t="str">
            <v>47.05.270</v>
          </cell>
          <cell r="C3509" t="str">
            <v>Válvula de retenção de pé com crivo em bronze, DN= 4´</v>
          </cell>
          <cell r="D3509" t="str">
            <v>un</v>
          </cell>
          <cell r="E3509">
            <v>528.76</v>
          </cell>
          <cell r="F3509">
            <v>22.19</v>
          </cell>
          <cell r="G3509">
            <v>550.95000000000005</v>
          </cell>
        </row>
        <row r="3510">
          <cell r="A3510" t="str">
            <v>47.05.280</v>
          </cell>
          <cell r="C3510" t="str">
            <v>Válvula globo angular de 45° em bronze, DN= 2 1/2´</v>
          </cell>
          <cell r="D3510" t="str">
            <v>un</v>
          </cell>
          <cell r="E3510">
            <v>189.07</v>
          </cell>
          <cell r="F3510">
            <v>16.649999999999999</v>
          </cell>
          <cell r="G3510">
            <v>205.72</v>
          </cell>
        </row>
        <row r="3511">
          <cell r="A3511" t="str">
            <v>47.05.290</v>
          </cell>
          <cell r="C3511" t="str">
            <v>Válvula de gaveta em bronze, haste ascendente, classe 150 libras para vapor saturado e 300 libras para água, óleo e gás, DN= 1/2´</v>
          </cell>
          <cell r="D3511" t="str">
            <v>un</v>
          </cell>
          <cell r="E3511">
            <v>74.11</v>
          </cell>
          <cell r="F3511">
            <v>9.25</v>
          </cell>
          <cell r="G3511">
            <v>83.36</v>
          </cell>
        </row>
        <row r="3512">
          <cell r="A3512" t="str">
            <v>47.05.296</v>
          </cell>
          <cell r="C3512" t="str">
            <v>Válvula de gaveta em bronze, haste ascendente, classe 150 libras para vapor saturado e 300 libras para água, óleo e gás, DN= 4´</v>
          </cell>
          <cell r="D3512" t="str">
            <v>un</v>
          </cell>
          <cell r="E3512">
            <v>2966.64</v>
          </cell>
          <cell r="F3512">
            <v>22.19</v>
          </cell>
          <cell r="G3512">
            <v>2988.83</v>
          </cell>
        </row>
        <row r="3513">
          <cell r="A3513" t="str">
            <v>47.05.300</v>
          </cell>
          <cell r="C3513" t="str">
            <v>Válvula de gaveta em bronze, haste não ascendente, classe 150 libras para vapor saturado e 300 libras para água, óleo e gás, DN= 4´</v>
          </cell>
          <cell r="D3513" t="str">
            <v>un</v>
          </cell>
          <cell r="E3513">
            <v>1078.4100000000001</v>
          </cell>
          <cell r="F3513">
            <v>22.19</v>
          </cell>
          <cell r="G3513">
            <v>1100.5999999999999</v>
          </cell>
        </row>
        <row r="3514">
          <cell r="A3514" t="str">
            <v>47.05.310</v>
          </cell>
          <cell r="C3514" t="str">
            <v>Válvula de gaveta em bronze, haste não ascendente, classe 150 libras para vapor saturado e 300 libras para água, óleo e gás, DN= 2´</v>
          </cell>
          <cell r="D3514" t="str">
            <v>un</v>
          </cell>
          <cell r="E3514">
            <v>208.13</v>
          </cell>
          <cell r="F3514">
            <v>16.649999999999999</v>
          </cell>
          <cell r="G3514">
            <v>224.78</v>
          </cell>
        </row>
        <row r="3515">
          <cell r="A3515" t="str">
            <v>47.05.320</v>
          </cell>
          <cell r="C3515" t="str">
            <v>Válvula globo em bronze, classe 150 libras para vapor saturado e 300 libras para água, óleo e gás, DN= 4´</v>
          </cell>
          <cell r="D3515" t="str">
            <v>un</v>
          </cell>
          <cell r="E3515">
            <v>3160.65</v>
          </cell>
          <cell r="F3515">
            <v>22.19</v>
          </cell>
          <cell r="G3515">
            <v>3182.84</v>
          </cell>
        </row>
        <row r="3516">
          <cell r="A3516" t="str">
            <v>47.05.340</v>
          </cell>
          <cell r="C3516" t="str">
            <v>Válvula globo em bronze, classe 150 libras para vapor saturado e 300 libras para água, óleo e gás, DN= 3/4´</v>
          </cell>
          <cell r="D3516" t="str">
            <v>un</v>
          </cell>
          <cell r="E3516">
            <v>97.51</v>
          </cell>
          <cell r="F3516">
            <v>16.649999999999999</v>
          </cell>
          <cell r="G3516">
            <v>114.16</v>
          </cell>
        </row>
        <row r="3517">
          <cell r="A3517" t="str">
            <v>47.05.350</v>
          </cell>
          <cell r="C3517" t="str">
            <v>Válvula globo em bronze, classe 150 libras para vapor saturado e 300 libras para água, óleo e gás, DN= 1´</v>
          </cell>
          <cell r="D3517" t="str">
            <v>un</v>
          </cell>
          <cell r="E3517">
            <v>142.85</v>
          </cell>
          <cell r="F3517">
            <v>16.649999999999999</v>
          </cell>
          <cell r="G3517">
            <v>159.5</v>
          </cell>
        </row>
        <row r="3518">
          <cell r="A3518" t="str">
            <v>47.05.360</v>
          </cell>
          <cell r="C3518" t="str">
            <v>Válvula globo em bronze, classe 150 libras para vapor saturado e 300 libras para água, óleo e gás, DN= 1 1/2´</v>
          </cell>
          <cell r="D3518" t="str">
            <v>un</v>
          </cell>
          <cell r="E3518">
            <v>270.33999999999997</v>
          </cell>
          <cell r="F3518">
            <v>16.649999999999999</v>
          </cell>
          <cell r="G3518">
            <v>286.99</v>
          </cell>
        </row>
        <row r="3519">
          <cell r="A3519" t="str">
            <v>47.05.370</v>
          </cell>
          <cell r="C3519" t="str">
            <v>Válvula globo em bronze, classe 150 libras para vapor saturado e 300 libras para água, óleo e gás, DN= 2´</v>
          </cell>
          <cell r="D3519" t="str">
            <v>un</v>
          </cell>
          <cell r="E3519">
            <v>350.33</v>
          </cell>
          <cell r="F3519">
            <v>16.649999999999999</v>
          </cell>
          <cell r="G3519">
            <v>366.98</v>
          </cell>
        </row>
        <row r="3520">
          <cell r="A3520" t="str">
            <v>47.05.390</v>
          </cell>
          <cell r="C3520" t="str">
            <v>Válvula globo em bronze, classe 150 libras para vapor saturado e 300 libras para água, óleo e gás, DN= 2 1/2´</v>
          </cell>
          <cell r="D3520" t="str">
            <v>un</v>
          </cell>
          <cell r="E3520">
            <v>623.4</v>
          </cell>
          <cell r="F3520">
            <v>16.649999999999999</v>
          </cell>
          <cell r="G3520">
            <v>640.04999999999995</v>
          </cell>
        </row>
        <row r="3521">
          <cell r="A3521" t="str">
            <v>47.05.392</v>
          </cell>
          <cell r="C3521" t="str">
            <v>Válvula globo em bronze, classe 150 libras para vapor saturado e 300 libras para água, óleo e gás, DN= 3´</v>
          </cell>
          <cell r="D3521" t="str">
            <v>un</v>
          </cell>
          <cell r="E3521">
            <v>1104.06</v>
          </cell>
          <cell r="F3521">
            <v>22.19</v>
          </cell>
          <cell r="G3521">
            <v>1126.25</v>
          </cell>
        </row>
        <row r="3522">
          <cell r="A3522" t="str">
            <v>47.05.400</v>
          </cell>
          <cell r="C3522" t="str">
            <v>Válvula de gaveta em bronze, classe 125 libras para vapor e classe 200 libras para água, óleo e gás, DN= 1´</v>
          </cell>
          <cell r="D3522" t="str">
            <v>un</v>
          </cell>
          <cell r="E3522">
            <v>45.43</v>
          </cell>
          <cell r="F3522">
            <v>16.649999999999999</v>
          </cell>
          <cell r="G3522">
            <v>62.08</v>
          </cell>
        </row>
        <row r="3523">
          <cell r="A3523" t="str">
            <v>47.05.410</v>
          </cell>
          <cell r="C3523" t="str">
            <v>Válvula de gaveta em bronze, classe 125 libras para vapor e classe 200 libras para água, óleo e gás, DN= 1 1/2´</v>
          </cell>
          <cell r="D3523" t="str">
            <v>un</v>
          </cell>
          <cell r="E3523">
            <v>67.17</v>
          </cell>
          <cell r="F3523">
            <v>16.649999999999999</v>
          </cell>
          <cell r="G3523">
            <v>83.82</v>
          </cell>
        </row>
        <row r="3524">
          <cell r="A3524" t="str">
            <v>47.05.420</v>
          </cell>
          <cell r="C3524" t="str">
            <v>Válvula de gaveta em bronze, classe 125 libras para vapor e classe 200 libras para água, óleo e gás, DN= 2 1/2´</v>
          </cell>
          <cell r="D3524" t="str">
            <v>un</v>
          </cell>
          <cell r="E3524">
            <v>260.72000000000003</v>
          </cell>
          <cell r="F3524">
            <v>16.649999999999999</v>
          </cell>
          <cell r="G3524">
            <v>277.37</v>
          </cell>
        </row>
        <row r="3525">
          <cell r="A3525" t="str">
            <v>47.05.430</v>
          </cell>
          <cell r="C3525" t="str">
            <v>Válvula de gaveta em bronze, classe 125 libras para vapor e classe 200 libras para água, óleo e gás, DN= 3´</v>
          </cell>
          <cell r="D3525" t="str">
            <v>un</v>
          </cell>
          <cell r="E3525">
            <v>385.03</v>
          </cell>
          <cell r="F3525">
            <v>16.649999999999999</v>
          </cell>
          <cell r="G3525">
            <v>401.68</v>
          </cell>
        </row>
        <row r="3526">
          <cell r="A3526" t="str">
            <v>47.05.450</v>
          </cell>
          <cell r="C3526" t="str">
            <v>Válvula redutora de pressão de ação direta em bronze, extremidade roscada, para água, ar, óleo e gás, PE= 200 psi e PS= 20 à 90 psi, DN= 1 1/4´</v>
          </cell>
          <cell r="D3526" t="str">
            <v>un</v>
          </cell>
          <cell r="E3526">
            <v>2341.64</v>
          </cell>
          <cell r="F3526">
            <v>73.959999999999994</v>
          </cell>
          <cell r="G3526">
            <v>2415.6</v>
          </cell>
        </row>
        <row r="3527">
          <cell r="A3527" t="str">
            <v>47.05.460</v>
          </cell>
          <cell r="C3527" t="str">
            <v>Válvula redutora de pressão de ação direta em bronze, extremidade roscada, para água, ar, óleo e gás, PE= 200 psi e PS= 20 à 90 psi, DN= 2´</v>
          </cell>
          <cell r="D3527" t="str">
            <v>un</v>
          </cell>
          <cell r="E3527">
            <v>4155.28</v>
          </cell>
          <cell r="F3527">
            <v>73.959999999999994</v>
          </cell>
          <cell r="G3527">
            <v>4229.24</v>
          </cell>
        </row>
        <row r="3528">
          <cell r="A3528" t="str">
            <v>47.05.580</v>
          </cell>
          <cell r="C3528" t="str">
            <v>Válvula de gaveta em bronze com fecho rápido, DN= 1 1/2´</v>
          </cell>
          <cell r="D3528" t="str">
            <v>un</v>
          </cell>
          <cell r="E3528">
            <v>264.45999999999998</v>
          </cell>
          <cell r="F3528">
            <v>36.979999999999997</v>
          </cell>
          <cell r="G3528">
            <v>301.44</v>
          </cell>
        </row>
        <row r="3529">
          <cell r="A3529" t="str">
            <v>47.06</v>
          </cell>
          <cell r="B3529" t="str">
            <v>Registro e / ou válvula em ferro fundido</v>
          </cell>
        </row>
        <row r="3530">
          <cell r="A3530" t="str">
            <v>47.06.030</v>
          </cell>
          <cell r="C3530" t="str">
            <v>Válvula de gaveta em ferro fundido, haste ascendente com flange, classe 125 libras, DN= 2´</v>
          </cell>
          <cell r="D3530" t="str">
            <v>un</v>
          </cell>
          <cell r="E3530">
            <v>687.23</v>
          </cell>
          <cell r="F3530">
            <v>46.23</v>
          </cell>
          <cell r="G3530">
            <v>733.46</v>
          </cell>
        </row>
        <row r="3531">
          <cell r="A3531" t="str">
            <v>47.06.040</v>
          </cell>
          <cell r="C3531" t="str">
            <v>Válvula de retenção de pé com crivo em ferro fundido, flangeada, DN= 6´</v>
          </cell>
          <cell r="D3531" t="str">
            <v>un</v>
          </cell>
          <cell r="E3531">
            <v>1176.3800000000001</v>
          </cell>
          <cell r="F3531">
            <v>129.44</v>
          </cell>
          <cell r="G3531">
            <v>1305.82</v>
          </cell>
        </row>
        <row r="3532">
          <cell r="A3532" t="str">
            <v>47.06.041</v>
          </cell>
          <cell r="C3532" t="str">
            <v>Válvula de retenção de pé com crivo em ferro fundido, flangeada, DN= 8´</v>
          </cell>
          <cell r="D3532" t="str">
            <v>un</v>
          </cell>
          <cell r="E3532">
            <v>1649.48</v>
          </cell>
          <cell r="F3532">
            <v>129.44</v>
          </cell>
          <cell r="G3532">
            <v>1778.92</v>
          </cell>
        </row>
        <row r="3533">
          <cell r="A3533" t="str">
            <v>47.06.050</v>
          </cell>
          <cell r="C3533" t="str">
            <v>Válvula de retenção tipo portinhola dupla em ferro fundido, DN= 6´</v>
          </cell>
          <cell r="D3533" t="str">
            <v>un</v>
          </cell>
          <cell r="E3533">
            <v>676.57</v>
          </cell>
          <cell r="F3533">
            <v>129.44</v>
          </cell>
          <cell r="G3533">
            <v>806.01</v>
          </cell>
        </row>
        <row r="3534">
          <cell r="A3534" t="str">
            <v>47.06.051</v>
          </cell>
          <cell r="C3534" t="str">
            <v>Válvula de retenção tipo portinhola simples em ferro fundido, flangeada, DN= 6´</v>
          </cell>
          <cell r="D3534" t="str">
            <v>un</v>
          </cell>
          <cell r="E3534">
            <v>1712.61</v>
          </cell>
          <cell r="F3534">
            <v>129.44</v>
          </cell>
          <cell r="G3534">
            <v>1842.05</v>
          </cell>
        </row>
        <row r="3535">
          <cell r="A3535" t="str">
            <v>47.06.060</v>
          </cell>
          <cell r="C3535" t="str">
            <v>Válvula de gaveta em ferro fundido com bolsa, DN= 150 mm</v>
          </cell>
          <cell r="D3535" t="str">
            <v>un</v>
          </cell>
          <cell r="E3535">
            <v>1015.46</v>
          </cell>
          <cell r="F3535">
            <v>73.959999999999994</v>
          </cell>
          <cell r="G3535">
            <v>1089.42</v>
          </cell>
        </row>
        <row r="3536">
          <cell r="A3536" t="str">
            <v>47.06.070</v>
          </cell>
          <cell r="C3536" t="str">
            <v>Válvula de gaveta em ferro fundido com bolsa, DN= 200 mm</v>
          </cell>
          <cell r="D3536" t="str">
            <v>un</v>
          </cell>
          <cell r="E3536">
            <v>1777.05</v>
          </cell>
          <cell r="F3536">
            <v>73.959999999999994</v>
          </cell>
          <cell r="G3536">
            <v>1851.01</v>
          </cell>
        </row>
        <row r="3537">
          <cell r="A3537" t="str">
            <v>47.06.080</v>
          </cell>
          <cell r="C3537" t="str">
            <v>Válvula de retenção tipo portinhola simples em ferro fundido, DN= 4´</v>
          </cell>
          <cell r="D3537" t="str">
            <v>un</v>
          </cell>
          <cell r="E3537">
            <v>911.12</v>
          </cell>
          <cell r="F3537">
            <v>73.959999999999994</v>
          </cell>
          <cell r="G3537">
            <v>985.08</v>
          </cell>
        </row>
        <row r="3538">
          <cell r="A3538" t="str">
            <v>47.06.090</v>
          </cell>
          <cell r="C3538" t="str">
            <v>Válvula de retenção tipo portinhola dupla em ferro fundido, DN= 4´</v>
          </cell>
          <cell r="D3538" t="str">
            <v>un</v>
          </cell>
          <cell r="E3538">
            <v>431.16</v>
          </cell>
          <cell r="F3538">
            <v>73.959999999999994</v>
          </cell>
          <cell r="G3538">
            <v>505.12</v>
          </cell>
        </row>
        <row r="3539">
          <cell r="A3539" t="str">
            <v>47.06.100</v>
          </cell>
          <cell r="C3539" t="str">
            <v>Válvula de segurança em ferro fundido rosqueada com pressão de ajuste 0,4 até 0,75kgf/cm², DN= 2´</v>
          </cell>
          <cell r="D3539" t="str">
            <v>un</v>
          </cell>
          <cell r="E3539">
            <v>5121.8999999999996</v>
          </cell>
          <cell r="F3539">
            <v>46.23</v>
          </cell>
          <cell r="G3539">
            <v>5168.13</v>
          </cell>
        </row>
        <row r="3540">
          <cell r="A3540" t="str">
            <v>47.06.110</v>
          </cell>
          <cell r="C3540" t="str">
            <v>Válvula de segurança em ferro fundido rosqueada com pressão de ajuste 6,1 até 10,0kgf/cm², DN= 3/4´</v>
          </cell>
          <cell r="D3540" t="str">
            <v>un</v>
          </cell>
          <cell r="E3540">
            <v>1905.35</v>
          </cell>
          <cell r="F3540">
            <v>22.19</v>
          </cell>
          <cell r="G3540">
            <v>1927.54</v>
          </cell>
        </row>
        <row r="3541">
          <cell r="A3541" t="str">
            <v>47.06.180</v>
          </cell>
          <cell r="C3541" t="str">
            <v>Válvula de gaveta em ferro fundido com bolsa, DN= 100mm</v>
          </cell>
          <cell r="D3541" t="str">
            <v>un</v>
          </cell>
          <cell r="E3541">
            <v>643.62</v>
          </cell>
          <cell r="F3541">
            <v>73.959999999999994</v>
          </cell>
          <cell r="G3541">
            <v>717.58</v>
          </cell>
        </row>
        <row r="3542">
          <cell r="A3542" t="str">
            <v>47.06.310</v>
          </cell>
          <cell r="C3542" t="str">
            <v>Visor de fluxo com janela simples, corpo em ferro fundido ou aço carbono, DN = 1´</v>
          </cell>
          <cell r="D3542" t="str">
            <v>un</v>
          </cell>
          <cell r="E3542">
            <v>581.66999999999996</v>
          </cell>
          <cell r="F3542">
            <v>27.74</v>
          </cell>
          <cell r="G3542">
            <v>609.41</v>
          </cell>
        </row>
        <row r="3543">
          <cell r="A3543" t="str">
            <v>47.06.320</v>
          </cell>
          <cell r="C3543" t="str">
            <v>Válvula de governo (retenção e alarme) completa, corpo em ferro fundido, classe 125 libras, DN= 4´</v>
          </cell>
          <cell r="D3543" t="str">
            <v>un</v>
          </cell>
          <cell r="E3543">
            <v>6243.57</v>
          </cell>
          <cell r="F3543">
            <v>110.94</v>
          </cell>
          <cell r="G3543">
            <v>6354.51</v>
          </cell>
        </row>
        <row r="3544">
          <cell r="A3544" t="str">
            <v>47.06.330</v>
          </cell>
          <cell r="C3544" t="str">
            <v>Válvula de gaveta em ferro fundido, haste ascendente com flange, classe 125 libras, DN= 4´</v>
          </cell>
          <cell r="D3544" t="str">
            <v>un</v>
          </cell>
          <cell r="E3544">
            <v>1051.3699999999999</v>
          </cell>
          <cell r="F3544">
            <v>73.959999999999994</v>
          </cell>
          <cell r="G3544">
            <v>1125.33</v>
          </cell>
        </row>
        <row r="3545">
          <cell r="A3545" t="str">
            <v>47.06.340</v>
          </cell>
          <cell r="C3545" t="str">
            <v>Válvula de gaveta em ferro fundido, haste ascendente com flange, classe 125 libras, DN= 6´</v>
          </cell>
          <cell r="D3545" t="str">
            <v>un</v>
          </cell>
          <cell r="E3545">
            <v>1552.99</v>
          </cell>
          <cell r="F3545">
            <v>73.959999999999994</v>
          </cell>
          <cell r="G3545">
            <v>1626.95</v>
          </cell>
        </row>
        <row r="3546">
          <cell r="A3546" t="str">
            <v>47.06.350</v>
          </cell>
          <cell r="C3546" t="str">
            <v>Válvula de retenção vertical em ferro fundido com flange, classe 125 libras, DN= 4´</v>
          </cell>
          <cell r="D3546" t="str">
            <v>un</v>
          </cell>
          <cell r="E3546">
            <v>1043.3900000000001</v>
          </cell>
          <cell r="F3546">
            <v>73.959999999999994</v>
          </cell>
          <cell r="G3546">
            <v>1117.3499999999999</v>
          </cell>
        </row>
        <row r="3547">
          <cell r="A3547" t="str">
            <v>47.07</v>
          </cell>
          <cell r="B3547" t="str">
            <v>Registro e / ou válvula em aço carbono fundido</v>
          </cell>
        </row>
        <row r="3548">
          <cell r="A3548" t="str">
            <v>47.07.010</v>
          </cell>
          <cell r="C3548" t="str">
            <v>Válvula de esfera em aço carbono fundido, passagem plena, classe 150 libras para vapor e classe 600 libras para água, óleo e gás, DN= 1/2´</v>
          </cell>
          <cell r="D3548" t="str">
            <v>un</v>
          </cell>
          <cell r="E3548">
            <v>49.77</v>
          </cell>
          <cell r="F3548">
            <v>16.649999999999999</v>
          </cell>
          <cell r="G3548">
            <v>66.42</v>
          </cell>
        </row>
        <row r="3549">
          <cell r="A3549" t="str">
            <v>47.07.020</v>
          </cell>
          <cell r="C3549" t="str">
            <v>Válvula de esfera em aço carbono fundido, passagem plena, classe 150 libras para vapor e classe 600 libras para água, óleo e gás, DN= 3/4´</v>
          </cell>
          <cell r="D3549" t="str">
            <v>un</v>
          </cell>
          <cell r="E3549">
            <v>64</v>
          </cell>
          <cell r="F3549">
            <v>22.19</v>
          </cell>
          <cell r="G3549">
            <v>86.19</v>
          </cell>
        </row>
        <row r="3550">
          <cell r="A3550" t="str">
            <v>47.07.030</v>
          </cell>
          <cell r="C3550" t="str">
            <v>Válvula de esfera em aço carbono fundido, passagem plena, classe 150 libras para vapor e classe 600 libras para água, óleo e gás, DN= 1´</v>
          </cell>
          <cell r="D3550" t="str">
            <v>un</v>
          </cell>
          <cell r="E3550">
            <v>89.22</v>
          </cell>
          <cell r="F3550">
            <v>27.74</v>
          </cell>
          <cell r="G3550">
            <v>116.96</v>
          </cell>
        </row>
        <row r="3551">
          <cell r="A3551" t="str">
            <v>47.07.090</v>
          </cell>
          <cell r="C3551" t="str">
            <v>Válvula de esfera em aço carbono fundido, passagem plena, extremidades rosqueáveis, classe 300 libras para vapor saturado, DN= 2´</v>
          </cell>
          <cell r="D3551" t="str">
            <v>un</v>
          </cell>
          <cell r="E3551">
            <v>277.39999999999998</v>
          </cell>
          <cell r="F3551">
            <v>46.23</v>
          </cell>
          <cell r="G3551">
            <v>323.63</v>
          </cell>
        </row>
        <row r="3552">
          <cell r="A3552" t="str">
            <v>47.09</v>
          </cell>
          <cell r="B3552" t="str">
            <v>Registro e / ou válvula em aço carbono forjado</v>
          </cell>
        </row>
        <row r="3553">
          <cell r="A3553" t="str">
            <v>47.09.010</v>
          </cell>
          <cell r="C3553" t="str">
            <v>Válvula globo em aço carbono forjado, classe 800 libras para vapor e classe 2000 libras para água, óleo e gás, DN= 3/4´</v>
          </cell>
          <cell r="D3553" t="str">
            <v>un</v>
          </cell>
          <cell r="E3553">
            <v>231.14</v>
          </cell>
          <cell r="F3553">
            <v>22.19</v>
          </cell>
          <cell r="G3553">
            <v>253.33</v>
          </cell>
        </row>
        <row r="3554">
          <cell r="A3554" t="str">
            <v>47.09.020</v>
          </cell>
          <cell r="C3554" t="str">
            <v>Válvula globo em aço carbono forjado, classe 800 libras para vapor e classe 2000 libras para água, óleo e gás, DN= 1´</v>
          </cell>
          <cell r="D3554" t="str">
            <v>un</v>
          </cell>
          <cell r="E3554">
            <v>284.88</v>
          </cell>
          <cell r="F3554">
            <v>27.74</v>
          </cell>
          <cell r="G3554">
            <v>312.62</v>
          </cell>
        </row>
        <row r="3555">
          <cell r="A3555" t="str">
            <v>47.09.030</v>
          </cell>
          <cell r="C3555" t="str">
            <v>Válvula globo em aço carbono forjado, classe 800 libras para vapor e classe 2000 libras para água, óleo e gás, DN= 1 1/2´</v>
          </cell>
          <cell r="D3555" t="str">
            <v>un</v>
          </cell>
          <cell r="E3555">
            <v>521.67999999999995</v>
          </cell>
          <cell r="F3555">
            <v>36.979999999999997</v>
          </cell>
          <cell r="G3555">
            <v>558.66</v>
          </cell>
        </row>
        <row r="3556">
          <cell r="A3556" t="str">
            <v>47.09.040</v>
          </cell>
          <cell r="C3556" t="str">
            <v>Válvula globo em aço carbono forjado, classe 800 libras para vapor e classe 2000 libras para água, óleo e gás, DN= 2´</v>
          </cell>
          <cell r="D3556" t="str">
            <v>un</v>
          </cell>
          <cell r="E3556">
            <v>709.32</v>
          </cell>
          <cell r="F3556">
            <v>46.23</v>
          </cell>
          <cell r="G3556">
            <v>755.55</v>
          </cell>
        </row>
        <row r="3557">
          <cell r="A3557" t="str">
            <v>47.10</v>
          </cell>
          <cell r="B3557" t="str">
            <v>Registro e / ou válvula em aço inoxidável forjado</v>
          </cell>
        </row>
        <row r="3558">
          <cell r="A3558" t="str">
            <v>47.10.010</v>
          </cell>
          <cell r="C3558" t="str">
            <v>Purgador termodinâmico com filtro incorporado, em aço inoxidável forjado, pressão de 0,25 a 42 kg/cm², temperatura até 425°C, DN= 1/2´</v>
          </cell>
          <cell r="D3558" t="str">
            <v>un</v>
          </cell>
          <cell r="E3558">
            <v>365.77</v>
          </cell>
          <cell r="F3558">
            <v>16.649999999999999</v>
          </cell>
          <cell r="G3558">
            <v>382.42</v>
          </cell>
        </row>
        <row r="3559">
          <cell r="A3559" t="str">
            <v>47.11</v>
          </cell>
          <cell r="B3559" t="str">
            <v>Aparelho de medição e controle</v>
          </cell>
        </row>
        <row r="3560">
          <cell r="A3560" t="str">
            <v>47.11.021</v>
          </cell>
          <cell r="C3560" t="str">
            <v>Pressostato diferencial ajustável mecânico, montagem inferior diâmetro de 1/2", faixa de operação de 1 a 16 bar</v>
          </cell>
          <cell r="D3560" t="str">
            <v>un</v>
          </cell>
          <cell r="E3560">
            <v>378.3</v>
          </cell>
          <cell r="F3560">
            <v>77.13</v>
          </cell>
          <cell r="G3560">
            <v>455.43</v>
          </cell>
        </row>
        <row r="3561">
          <cell r="A3561" t="str">
            <v>47.11.080</v>
          </cell>
          <cell r="C3561" t="str">
            <v>Termômetro bimetálico, mostrador com 4´, saída angular, escala 0-100°C</v>
          </cell>
          <cell r="D3561" t="str">
            <v>un</v>
          </cell>
          <cell r="E3561">
            <v>150.88999999999999</v>
          </cell>
          <cell r="F3561">
            <v>7.39</v>
          </cell>
          <cell r="G3561">
            <v>158.28</v>
          </cell>
        </row>
        <row r="3562">
          <cell r="A3562" t="str">
            <v>47.11.100</v>
          </cell>
          <cell r="C3562" t="str">
            <v>Manômetro com mostrador de 4´, escalas: 0-4 / 0-7 / 0-10 / 0-17 / 0-21 / 0-28 kg/cm²</v>
          </cell>
          <cell r="D3562" t="str">
            <v>un</v>
          </cell>
          <cell r="E3562">
            <v>117.73</v>
          </cell>
          <cell r="F3562">
            <v>18.5</v>
          </cell>
          <cell r="G3562">
            <v>136.22999999999999</v>
          </cell>
        </row>
        <row r="3563">
          <cell r="A3563" t="str">
            <v>47.11.111</v>
          </cell>
          <cell r="C3563" t="str">
            <v>Pressostato diferencial ajustável, caixa à prova de água, unidade sensora em aço inoxidável 316, faixa de operação entre 1,4 a 14 bar, para fluídos corrosivos, DN=1/2´</v>
          </cell>
          <cell r="D3563" t="str">
            <v>un</v>
          </cell>
          <cell r="E3563">
            <v>7549.31</v>
          </cell>
          <cell r="F3563">
            <v>77.13</v>
          </cell>
          <cell r="G3563">
            <v>7626.44</v>
          </cell>
        </row>
        <row r="3564">
          <cell r="A3564" t="str">
            <v>47.12</v>
          </cell>
          <cell r="B3564" t="str">
            <v>Registro e / ou válvula em ferro dúctil</v>
          </cell>
        </row>
        <row r="3565">
          <cell r="A3565" t="str">
            <v>47.12.040</v>
          </cell>
          <cell r="C3565" t="str">
            <v>Válvula de gaveta em ferro dúctil com flanges, classe PN-10, DN= 200mm</v>
          </cell>
          <cell r="D3565" t="str">
            <v>un</v>
          </cell>
          <cell r="E3565">
            <v>1666.85</v>
          </cell>
          <cell r="F3565">
            <v>127.69</v>
          </cell>
          <cell r="G3565">
            <v>1794.54</v>
          </cell>
        </row>
        <row r="3566">
          <cell r="A3566" t="str">
            <v>47.12.270</v>
          </cell>
          <cell r="C3566" t="str">
            <v>Válvula de gaveta em ferro dúctil com flanges, classe PN-10, DN= 80mm</v>
          </cell>
          <cell r="D3566" t="str">
            <v>un</v>
          </cell>
          <cell r="E3566">
            <v>590.87</v>
          </cell>
          <cell r="F3566">
            <v>127.69</v>
          </cell>
          <cell r="G3566">
            <v>718.56</v>
          </cell>
        </row>
        <row r="3567">
          <cell r="A3567" t="str">
            <v>47.12.280</v>
          </cell>
          <cell r="C3567" t="str">
            <v>Válvula globo auto-operada hidraulicamente, em ferro dúctil, classe PN-10/16, DN= 50mm</v>
          </cell>
          <cell r="D3567" t="str">
            <v>un</v>
          </cell>
          <cell r="E3567">
            <v>746.61</v>
          </cell>
          <cell r="F3567">
            <v>46.23</v>
          </cell>
          <cell r="G3567">
            <v>792.84</v>
          </cell>
        </row>
        <row r="3568">
          <cell r="A3568" t="str">
            <v>47.12.290</v>
          </cell>
          <cell r="C3568" t="str">
            <v>Válvula globo auto-operada hidraulicamente, comandada por solenóide, em ferro dúctil, classe PN-10, DN= 50mm</v>
          </cell>
          <cell r="D3568" t="str">
            <v>un</v>
          </cell>
          <cell r="E3568">
            <v>752.81</v>
          </cell>
          <cell r="F3568">
            <v>82.73</v>
          </cell>
          <cell r="G3568">
            <v>835.54</v>
          </cell>
        </row>
        <row r="3569">
          <cell r="A3569" t="str">
            <v>47.12.300</v>
          </cell>
          <cell r="C3569" t="str">
            <v>Válvula globo auto-operada hidraulicamente, comandada por solenóide, em ferro dúctil, classe PN-10, DN= 100mm</v>
          </cell>
          <cell r="D3569" t="str">
            <v>un</v>
          </cell>
          <cell r="E3569">
            <v>1089.7</v>
          </cell>
          <cell r="F3569">
            <v>82.73</v>
          </cell>
          <cell r="G3569">
            <v>1172.43</v>
          </cell>
        </row>
        <row r="3570">
          <cell r="A3570" t="str">
            <v>47.12.310</v>
          </cell>
          <cell r="C3570" t="str">
            <v>Válvula de gaveta em ferro dúctil com flanges, classe PN-10, DN= 300mm</v>
          </cell>
          <cell r="D3570" t="str">
            <v>un</v>
          </cell>
          <cell r="E3570">
            <v>4311.8100000000004</v>
          </cell>
          <cell r="F3570">
            <v>127.69</v>
          </cell>
          <cell r="G3570">
            <v>4439.5</v>
          </cell>
        </row>
        <row r="3571">
          <cell r="A3571" t="str">
            <v>47.12.320</v>
          </cell>
          <cell r="C3571" t="str">
            <v>Válvula de gaveta em ferro dúctil com flanges, classe PN-10, DN= 100mm</v>
          </cell>
          <cell r="D3571" t="str">
            <v>un</v>
          </cell>
          <cell r="E3571">
            <v>604.15</v>
          </cell>
          <cell r="F3571">
            <v>127.69</v>
          </cell>
          <cell r="G3571">
            <v>731.84</v>
          </cell>
        </row>
        <row r="3572">
          <cell r="A3572" t="str">
            <v>47.12.330</v>
          </cell>
          <cell r="C3572" t="str">
            <v>Válvula de gaveta em ferro dúctil com flanges, classe PN-10, DN= 150mm</v>
          </cell>
          <cell r="D3572" t="str">
            <v>un</v>
          </cell>
          <cell r="E3572">
            <v>1095.3599999999999</v>
          </cell>
          <cell r="F3572">
            <v>127.69</v>
          </cell>
          <cell r="G3572">
            <v>1223.05</v>
          </cell>
        </row>
        <row r="3573">
          <cell r="A3573" t="str">
            <v>47.12.340</v>
          </cell>
          <cell r="C3573" t="str">
            <v>Ventosa simples rosqueada em ferro dúctil, classe PN-25, DN= 3/4´</v>
          </cell>
          <cell r="D3573" t="str">
            <v>un</v>
          </cell>
          <cell r="E3573">
            <v>600.42999999999995</v>
          </cell>
          <cell r="F3573">
            <v>11.1</v>
          </cell>
          <cell r="G3573">
            <v>611.53</v>
          </cell>
        </row>
        <row r="3574">
          <cell r="A3574" t="str">
            <v>47.12.350</v>
          </cell>
          <cell r="C3574" t="str">
            <v>Ventosa de tríplice função em ferro dúctil flangeada, classe PN-10/16/25, DN= 50mm</v>
          </cell>
          <cell r="D3574" t="str">
            <v>un</v>
          </cell>
          <cell r="E3574">
            <v>1451.06</v>
          </cell>
          <cell r="F3574">
            <v>16.260000000000002</v>
          </cell>
          <cell r="G3574">
            <v>1467.32</v>
          </cell>
        </row>
        <row r="3575">
          <cell r="A3575" t="str">
            <v>47.14</v>
          </cell>
          <cell r="B3575" t="str">
            <v>Registro e / ou válvula em PVC rígido ou ABS</v>
          </cell>
        </row>
        <row r="3576">
          <cell r="A3576" t="str">
            <v>47.14.020</v>
          </cell>
          <cell r="C3576" t="str">
            <v>Registro de pressão em PVC rígido, soldável, DN= 25mm (3/4´)</v>
          </cell>
          <cell r="D3576" t="str">
            <v>un</v>
          </cell>
          <cell r="E3576">
            <v>6.89</v>
          </cell>
          <cell r="F3576">
            <v>16.649999999999999</v>
          </cell>
          <cell r="G3576">
            <v>23.54</v>
          </cell>
        </row>
        <row r="3577">
          <cell r="A3577" t="str">
            <v>47.14.200</v>
          </cell>
          <cell r="C3577" t="str">
            <v>Registro regulador de vazão para torneira, misturador e bidê, em ABS com canopla, DN= 1/2´</v>
          </cell>
          <cell r="D3577" t="str">
            <v>un</v>
          </cell>
          <cell r="E3577">
            <v>30.92</v>
          </cell>
          <cell r="F3577">
            <v>16.649999999999999</v>
          </cell>
          <cell r="G3577">
            <v>47.57</v>
          </cell>
        </row>
        <row r="3578">
          <cell r="A3578" t="str">
            <v>47.20</v>
          </cell>
          <cell r="B3578" t="str">
            <v>Reparos, conservações e complementos - GRUPO 47</v>
          </cell>
        </row>
        <row r="3579">
          <cell r="A3579" t="str">
            <v>47.20.010</v>
          </cell>
          <cell r="C3579" t="str">
            <v>Pigtail em latão para manômetro, DN= 1/2´</v>
          </cell>
          <cell r="D3579" t="str">
            <v>un</v>
          </cell>
          <cell r="E3579">
            <v>66.67</v>
          </cell>
          <cell r="F3579">
            <v>5.55</v>
          </cell>
          <cell r="G3579">
            <v>72.22</v>
          </cell>
        </row>
        <row r="3580">
          <cell r="A3580" t="str">
            <v>47.20.020</v>
          </cell>
          <cell r="C3580" t="str">
            <v>Filtro ´Y´ em bronze para gás combustível, DN= 2´</v>
          </cell>
          <cell r="D3580" t="str">
            <v>un</v>
          </cell>
          <cell r="E3580">
            <v>230.84</v>
          </cell>
          <cell r="F3580">
            <v>46.23</v>
          </cell>
          <cell r="G3580">
            <v>277.07</v>
          </cell>
        </row>
        <row r="3581">
          <cell r="A3581" t="str">
            <v>47.20.030</v>
          </cell>
          <cell r="C3581" t="str">
            <v>Filtro ´Y´ em ferro fundido, classe 125 libras para vapor saturado, com extremidades rosqueáveis, DN= 2´</v>
          </cell>
          <cell r="D3581" t="str">
            <v>un</v>
          </cell>
          <cell r="E3581">
            <v>406.88</v>
          </cell>
          <cell r="F3581">
            <v>46.23</v>
          </cell>
          <cell r="G3581">
            <v>453.11</v>
          </cell>
        </row>
        <row r="3582">
          <cell r="A3582" t="str">
            <v>47.20.070</v>
          </cell>
          <cell r="C3582" t="str">
            <v>Pigtail flexível, revestido com borracha sintética resistente, DN= 7/16´ comprimento até 1,00 m</v>
          </cell>
          <cell r="D3582" t="str">
            <v>un</v>
          </cell>
          <cell r="E3582">
            <v>28.06</v>
          </cell>
          <cell r="F3582">
            <v>7.78</v>
          </cell>
          <cell r="G3582">
            <v>35.840000000000003</v>
          </cell>
        </row>
        <row r="3583">
          <cell r="A3583" t="str">
            <v>47.20.080</v>
          </cell>
          <cell r="C3583" t="str">
            <v>Regulador de primeiro estágio de alta pressão até 2 kgf/cm², vazão de 90 kg GLP/hora</v>
          </cell>
          <cell r="D3583" t="str">
            <v>un</v>
          </cell>
          <cell r="E3583">
            <v>533.16</v>
          </cell>
          <cell r="F3583">
            <v>25.92</v>
          </cell>
          <cell r="G3583">
            <v>559.08000000000004</v>
          </cell>
        </row>
        <row r="3584">
          <cell r="A3584" t="str">
            <v>47.20.100</v>
          </cell>
          <cell r="C3584" t="str">
            <v>Regulador de primeiro estágio de alta pressão até 1,3 kgf/cm², vazão de 50 kg GLP/hora</v>
          </cell>
          <cell r="D3584" t="str">
            <v>un</v>
          </cell>
          <cell r="E3584">
            <v>249.67</v>
          </cell>
          <cell r="F3584">
            <v>25.92</v>
          </cell>
          <cell r="G3584">
            <v>275.58999999999997</v>
          </cell>
        </row>
        <row r="3585">
          <cell r="A3585" t="str">
            <v>47.20.120</v>
          </cell>
          <cell r="C3585" t="str">
            <v>Regulador de segundo estágio para gás, uso industrial, vazão até 12 kg GLP/hora</v>
          </cell>
          <cell r="D3585" t="str">
            <v>un</v>
          </cell>
          <cell r="E3585">
            <v>60.04</v>
          </cell>
          <cell r="F3585">
            <v>18.5</v>
          </cell>
          <cell r="G3585">
            <v>78.540000000000006</v>
          </cell>
        </row>
        <row r="3586">
          <cell r="A3586" t="str">
            <v>47.20.181</v>
          </cell>
          <cell r="C3586" t="str">
            <v>Filtro Y em aço carbono, classe 150 libras, conexões flangeadas, DN= 4´</v>
          </cell>
          <cell r="D3586" t="str">
            <v>un</v>
          </cell>
          <cell r="E3586">
            <v>2994.66</v>
          </cell>
          <cell r="F3586">
            <v>110.94</v>
          </cell>
          <cell r="G3586">
            <v>3105.6</v>
          </cell>
        </row>
        <row r="3587">
          <cell r="A3587" t="str">
            <v>47.20.190</v>
          </cell>
          <cell r="C3587" t="str">
            <v>Chave de fluxo tipo palheta para tubulação de líquidos</v>
          </cell>
          <cell r="D3587" t="str">
            <v>un</v>
          </cell>
          <cell r="E3587">
            <v>145.32</v>
          </cell>
          <cell r="F3587">
            <v>14.6</v>
          </cell>
          <cell r="G3587">
            <v>159.91999999999999</v>
          </cell>
        </row>
        <row r="3588">
          <cell r="A3588" t="str">
            <v>47.20.300</v>
          </cell>
          <cell r="C3588" t="str">
            <v>Chave de fluxo de água com retardo para tubulações com diâmetro nominal de 1´ a 6´ - conexão BSP</v>
          </cell>
          <cell r="D3588" t="str">
            <v>un</v>
          </cell>
          <cell r="E3588">
            <v>228.65</v>
          </cell>
          <cell r="F3588">
            <v>43.78</v>
          </cell>
          <cell r="G3588">
            <v>272.43</v>
          </cell>
        </row>
        <row r="3589">
          <cell r="A3589" t="str">
            <v>47.20.320</v>
          </cell>
          <cell r="C3589" t="str">
            <v>Filtro ´Y´ corpo em bronze, pressão de serviço até 20,7 bar (PN 20), DN= 1 1/2´</v>
          </cell>
          <cell r="D3589" t="str">
            <v>un</v>
          </cell>
          <cell r="E3589">
            <v>138.36000000000001</v>
          </cell>
          <cell r="F3589">
            <v>46.23</v>
          </cell>
          <cell r="G3589">
            <v>184.59</v>
          </cell>
        </row>
        <row r="3590">
          <cell r="A3590" t="str">
            <v>47.20.330</v>
          </cell>
          <cell r="C3590" t="str">
            <v>Filtro ´Y´ corpo em bronze, pressão de serviço até 20,7 bar (PN 20), DN= 2´</v>
          </cell>
          <cell r="D3590" t="str">
            <v>un</v>
          </cell>
          <cell r="E3590">
            <v>192.8</v>
          </cell>
          <cell r="F3590">
            <v>46.23</v>
          </cell>
          <cell r="G3590">
            <v>239.03</v>
          </cell>
        </row>
        <row r="3591">
          <cell r="A3591" t="str">
            <v>48</v>
          </cell>
          <cell r="B3591" t="str">
            <v>RESERVATÓRIO E TANQUE PARA LÍQUIDOS E GASES</v>
          </cell>
        </row>
        <row r="3592">
          <cell r="A3592" t="str">
            <v>48.02</v>
          </cell>
          <cell r="B3592" t="str">
            <v>Reservatório em material sintético</v>
          </cell>
        </row>
        <row r="3593">
          <cell r="A3593" t="str">
            <v>48.02.001</v>
          </cell>
          <cell r="C3593" t="str">
            <v>Reservatório de fibra de vidro - capacidade de 500 litros</v>
          </cell>
          <cell r="D3593" t="str">
            <v>un</v>
          </cell>
          <cell r="E3593">
            <v>257.06</v>
          </cell>
          <cell r="F3593">
            <v>36.979999999999997</v>
          </cell>
          <cell r="G3593">
            <v>294.04000000000002</v>
          </cell>
        </row>
        <row r="3594">
          <cell r="A3594" t="str">
            <v>48.02.002</v>
          </cell>
          <cell r="C3594" t="str">
            <v>Reservatório de fibra de vidro - capacidade de 1.000 litros</v>
          </cell>
          <cell r="D3594" t="str">
            <v>un</v>
          </cell>
          <cell r="E3594">
            <v>415.97</v>
          </cell>
          <cell r="F3594">
            <v>36.979999999999997</v>
          </cell>
          <cell r="G3594">
            <v>452.95</v>
          </cell>
        </row>
        <row r="3595">
          <cell r="A3595" t="str">
            <v>48.02.003</v>
          </cell>
          <cell r="C3595" t="str">
            <v>Reservatório de fibra de vidro - capacidade de 1.500 litros</v>
          </cell>
          <cell r="D3595" t="str">
            <v>un</v>
          </cell>
          <cell r="E3595">
            <v>645.97</v>
          </cell>
          <cell r="F3595">
            <v>51.83</v>
          </cell>
          <cell r="G3595">
            <v>697.8</v>
          </cell>
        </row>
        <row r="3596">
          <cell r="A3596" t="str">
            <v>48.02.004</v>
          </cell>
          <cell r="C3596" t="str">
            <v>Reservatório de fibra de vidro - capacidade de 2.000 litros</v>
          </cell>
          <cell r="D3596" t="str">
            <v>un</v>
          </cell>
          <cell r="E3596">
            <v>775.46</v>
          </cell>
          <cell r="F3596">
            <v>51.83</v>
          </cell>
          <cell r="G3596">
            <v>827.29</v>
          </cell>
        </row>
        <row r="3597">
          <cell r="A3597" t="str">
            <v>48.02.005</v>
          </cell>
          <cell r="C3597" t="str">
            <v>Reservatório de fibra de vidro - capacidade de 3.000 litros</v>
          </cell>
          <cell r="D3597" t="str">
            <v>un</v>
          </cell>
          <cell r="E3597">
            <v>1079.76</v>
          </cell>
          <cell r="F3597">
            <v>51.83</v>
          </cell>
          <cell r="G3597">
            <v>1131.5899999999999</v>
          </cell>
        </row>
        <row r="3598">
          <cell r="A3598" t="str">
            <v>48.02.006</v>
          </cell>
          <cell r="C3598" t="str">
            <v>Reservatório de fibra de vidro - capacidade de 5.000 litros</v>
          </cell>
          <cell r="D3598" t="str">
            <v>un</v>
          </cell>
          <cell r="E3598">
            <v>1777.18</v>
          </cell>
          <cell r="F3598">
            <v>59.26</v>
          </cell>
          <cell r="G3598">
            <v>1836.44</v>
          </cell>
        </row>
        <row r="3599">
          <cell r="A3599" t="str">
            <v>48.02.007</v>
          </cell>
          <cell r="C3599" t="str">
            <v>Reservatório de fibra de vidro - capacidade de 10.000 litros</v>
          </cell>
          <cell r="D3599" t="str">
            <v>un</v>
          </cell>
          <cell r="E3599">
            <v>3734.48</v>
          </cell>
          <cell r="F3599">
            <v>81.53</v>
          </cell>
          <cell r="G3599">
            <v>3816.01</v>
          </cell>
        </row>
        <row r="3600">
          <cell r="A3600" t="str">
            <v>48.02.008</v>
          </cell>
          <cell r="C3600" t="str">
            <v>Reservatório de fibra de vidro - capacidade de 15.000 litros</v>
          </cell>
          <cell r="D3600" t="str">
            <v>un</v>
          </cell>
          <cell r="E3600">
            <v>5456.95</v>
          </cell>
          <cell r="F3600">
            <v>81.53</v>
          </cell>
          <cell r="G3600">
            <v>5538.48</v>
          </cell>
        </row>
        <row r="3601">
          <cell r="A3601" t="str">
            <v>48.02.009</v>
          </cell>
          <cell r="C3601" t="str">
            <v>Reservatório de fibra de vidro - capacidade de 20.000 litros</v>
          </cell>
          <cell r="D3601" t="str">
            <v>un</v>
          </cell>
          <cell r="E3601">
            <v>7525</v>
          </cell>
          <cell r="F3601">
            <v>111.23</v>
          </cell>
          <cell r="G3601">
            <v>7636.23</v>
          </cell>
        </row>
        <row r="3602">
          <cell r="A3602" t="str">
            <v>48.02.011</v>
          </cell>
          <cell r="C3602" t="str">
            <v>Reservatório de fibra de vidro - capacidade de 25.000 litros</v>
          </cell>
          <cell r="D3602" t="str">
            <v>un</v>
          </cell>
          <cell r="E3602">
            <v>10337.5</v>
          </cell>
          <cell r="F3602">
            <v>111.23</v>
          </cell>
          <cell r="G3602">
            <v>10448.73</v>
          </cell>
        </row>
        <row r="3603">
          <cell r="A3603" t="str">
            <v>48.02.300</v>
          </cell>
          <cell r="C3603" t="str">
            <v>Reservatório em polietileno de alta densidade (cisterna) com antioxidante e proteção contra raios ultravioleta (UV) - capacidade de 5.000 litros</v>
          </cell>
          <cell r="D3603" t="str">
            <v>un</v>
          </cell>
          <cell r="E3603">
            <v>6169.23</v>
          </cell>
          <cell r="F3603">
            <v>59.26</v>
          </cell>
          <cell r="G3603">
            <v>6228.49</v>
          </cell>
        </row>
        <row r="3604">
          <cell r="A3604" t="str">
            <v>48.02.310</v>
          </cell>
          <cell r="C3604" t="str">
            <v>Reservatório em polietileno de alta densidade (cisterna) com antioxidante e proteção contra raios ultravioleta (UV) - capacidade de 10.000 litros</v>
          </cell>
          <cell r="D3604" t="str">
            <v>un</v>
          </cell>
          <cell r="E3604">
            <v>9538.92</v>
          </cell>
          <cell r="F3604">
            <v>81.53</v>
          </cell>
          <cell r="G3604">
            <v>9620.4500000000007</v>
          </cell>
        </row>
        <row r="3605">
          <cell r="A3605" t="str">
            <v>48.02.400</v>
          </cell>
          <cell r="C3605" t="str">
            <v>Reservatório em polietileno com tampa de rosca, capacidade de 1.000 litros</v>
          </cell>
          <cell r="D3605" t="str">
            <v>un</v>
          </cell>
          <cell r="E3605">
            <v>468.19</v>
          </cell>
          <cell r="F3605">
            <v>51.83</v>
          </cell>
          <cell r="G3605">
            <v>520.02</v>
          </cell>
        </row>
        <row r="3606">
          <cell r="A3606" t="str">
            <v>48.02.401</v>
          </cell>
          <cell r="C3606" t="str">
            <v>Reservatório em polietileno com tampa de rosca, capacidade de 500 litros</v>
          </cell>
          <cell r="D3606" t="str">
            <v>un</v>
          </cell>
          <cell r="E3606">
            <v>365.52</v>
          </cell>
          <cell r="F3606">
            <v>51.83</v>
          </cell>
          <cell r="G3606">
            <v>417.35</v>
          </cell>
        </row>
        <row r="3607">
          <cell r="A3607" t="str">
            <v>48.03</v>
          </cell>
          <cell r="B3607" t="str">
            <v>Reservatório metálico</v>
          </cell>
        </row>
        <row r="3608">
          <cell r="A3608" t="str">
            <v>48.03.010</v>
          </cell>
          <cell r="C3608" t="str">
            <v>Reservatório metálico cilíndrico horizontal - capacidade de 1.000 litros</v>
          </cell>
          <cell r="D3608" t="str">
            <v>cj</v>
          </cell>
          <cell r="E3608">
            <v>1951.27</v>
          </cell>
          <cell r="F3608">
            <v>51.83</v>
          </cell>
          <cell r="G3608">
            <v>2003.1</v>
          </cell>
        </row>
        <row r="3609">
          <cell r="A3609" t="str">
            <v>48.03.112</v>
          </cell>
          <cell r="C3609" t="str">
            <v>Reservatório metálico cilíndrico horizontal - capacidade de 3.000 litros</v>
          </cell>
          <cell r="D3609" t="str">
            <v>cj</v>
          </cell>
          <cell r="E3609">
            <v>3545.38</v>
          </cell>
          <cell r="F3609">
            <v>51.83</v>
          </cell>
          <cell r="G3609">
            <v>3597.21</v>
          </cell>
        </row>
        <row r="3610">
          <cell r="A3610" t="str">
            <v>48.03.130</v>
          </cell>
          <cell r="C3610" t="str">
            <v>Reservatório metálico cilíndrico horizontal - capacidade de 5.000 litros</v>
          </cell>
          <cell r="D3610" t="str">
            <v>cj</v>
          </cell>
          <cell r="E3610">
            <v>5326.39</v>
          </cell>
          <cell r="F3610">
            <v>51.83</v>
          </cell>
          <cell r="G3610">
            <v>5378.22</v>
          </cell>
        </row>
        <row r="3611">
          <cell r="A3611" t="str">
            <v>48.03.138</v>
          </cell>
          <cell r="C3611" t="str">
            <v>Reservatório metálico cilíndrico horizontal - capacidade de 10.000 litros</v>
          </cell>
          <cell r="D3611" t="str">
            <v>cj</v>
          </cell>
          <cell r="E3611">
            <v>9406.2000000000007</v>
          </cell>
          <cell r="F3611">
            <v>51.83</v>
          </cell>
          <cell r="G3611">
            <v>9458.0300000000007</v>
          </cell>
        </row>
        <row r="3612">
          <cell r="A3612" t="str">
            <v>48.04</v>
          </cell>
          <cell r="B3612" t="str">
            <v>Reservatório em concreto</v>
          </cell>
        </row>
        <row r="3613">
          <cell r="A3613" t="str">
            <v>48.04.381</v>
          </cell>
          <cell r="C3613" t="str">
            <v>Reservatório em concreto armado cilíndrico, vertical, bipartido, método construtivo em formas deslizantes, diâmetro interno de 3,50m a 4,00m, altura de 15,00m a 25,00m</v>
          </cell>
          <cell r="D3613" t="str">
            <v>m</v>
          </cell>
          <cell r="E3613">
            <v>19740.28</v>
          </cell>
          <cell r="F3613">
            <v>2834.65</v>
          </cell>
          <cell r="G3613">
            <v>22574.93</v>
          </cell>
        </row>
        <row r="3614">
          <cell r="A3614" t="str">
            <v>48.04.391</v>
          </cell>
          <cell r="C3614" t="str">
            <v>Reservatório em concreto armado cilíndrico, vertical, bipartido, método construtivo em formas deslizantes, diâmetro interno de 5,5m a 6,00m, altura de 25,00m a 30,00m</v>
          </cell>
          <cell r="D3614" t="str">
            <v>m</v>
          </cell>
          <cell r="E3614">
            <v>27716.19</v>
          </cell>
          <cell r="F3614">
            <v>4798.3999999999996</v>
          </cell>
          <cell r="G3614">
            <v>32514.59</v>
          </cell>
        </row>
        <row r="3615">
          <cell r="A3615" t="str">
            <v>48.05</v>
          </cell>
          <cell r="B3615" t="str">
            <v>Torneira de boia</v>
          </cell>
        </row>
        <row r="3616">
          <cell r="A3616" t="str">
            <v>48.05.010</v>
          </cell>
          <cell r="C3616" t="str">
            <v>Torneira de boia, DN= 3/4´</v>
          </cell>
          <cell r="D3616" t="str">
            <v>un</v>
          </cell>
          <cell r="E3616">
            <v>50.64</v>
          </cell>
          <cell r="F3616">
            <v>11.1</v>
          </cell>
          <cell r="G3616">
            <v>61.74</v>
          </cell>
        </row>
        <row r="3617">
          <cell r="A3617" t="str">
            <v>48.05.020</v>
          </cell>
          <cell r="C3617" t="str">
            <v>Torneira de boia, DN= 1´</v>
          </cell>
          <cell r="D3617" t="str">
            <v>un</v>
          </cell>
          <cell r="E3617">
            <v>67.400000000000006</v>
          </cell>
          <cell r="F3617">
            <v>14.79</v>
          </cell>
          <cell r="G3617">
            <v>82.19</v>
          </cell>
        </row>
        <row r="3618">
          <cell r="A3618" t="str">
            <v>48.05.030</v>
          </cell>
          <cell r="C3618" t="str">
            <v>Torneira de boia, DN= 1 1/4´</v>
          </cell>
          <cell r="D3618" t="str">
            <v>un</v>
          </cell>
          <cell r="E3618">
            <v>117.2</v>
          </cell>
          <cell r="F3618">
            <v>16.649999999999999</v>
          </cell>
          <cell r="G3618">
            <v>133.85</v>
          </cell>
        </row>
        <row r="3619">
          <cell r="A3619" t="str">
            <v>48.05.040</v>
          </cell>
          <cell r="C3619" t="str">
            <v>Torneira de boia, DN= 1 1/2´</v>
          </cell>
          <cell r="D3619" t="str">
            <v>un</v>
          </cell>
          <cell r="E3619">
            <v>127.07</v>
          </cell>
          <cell r="F3619">
            <v>16.649999999999999</v>
          </cell>
          <cell r="G3619">
            <v>143.72</v>
          </cell>
        </row>
        <row r="3620">
          <cell r="A3620" t="str">
            <v>48.05.050</v>
          </cell>
          <cell r="C3620" t="str">
            <v>Torneira de boia, DN= 2´</v>
          </cell>
          <cell r="D3620" t="str">
            <v>un</v>
          </cell>
          <cell r="E3620">
            <v>131.41999999999999</v>
          </cell>
          <cell r="F3620">
            <v>22.19</v>
          </cell>
          <cell r="G3620">
            <v>153.61000000000001</v>
          </cell>
        </row>
        <row r="3621">
          <cell r="A3621" t="str">
            <v>48.05.052</v>
          </cell>
          <cell r="C3621" t="str">
            <v>Torneira de boia, DN= 2 1/2´</v>
          </cell>
          <cell r="D3621" t="str">
            <v>un</v>
          </cell>
          <cell r="E3621">
            <v>688.71</v>
          </cell>
          <cell r="F3621">
            <v>16.649999999999999</v>
          </cell>
          <cell r="G3621">
            <v>705.36</v>
          </cell>
        </row>
        <row r="3622">
          <cell r="A3622" t="str">
            <v>48.05.070</v>
          </cell>
          <cell r="C3622" t="str">
            <v>Torneira de boia, tipo registro automático de entrada, DN= 3´</v>
          </cell>
          <cell r="D3622" t="str">
            <v>un</v>
          </cell>
          <cell r="E3622">
            <v>1288.8499999999999</v>
          </cell>
          <cell r="F3622">
            <v>73.959999999999994</v>
          </cell>
          <cell r="G3622">
            <v>1362.81</v>
          </cell>
        </row>
        <row r="3623">
          <cell r="A3623" t="str">
            <v>48.20</v>
          </cell>
          <cell r="B3623" t="str">
            <v>Reparos, conservações e complementos - GRUPO 48</v>
          </cell>
        </row>
        <row r="3624">
          <cell r="A3624" t="str">
            <v>48.20.020</v>
          </cell>
          <cell r="C3624" t="str">
            <v>Limpeza de caixa d´água até 1.000 litros</v>
          </cell>
          <cell r="D3624" t="str">
            <v>un</v>
          </cell>
          <cell r="E3624">
            <v>0</v>
          </cell>
          <cell r="F3624">
            <v>44.55</v>
          </cell>
          <cell r="G3624">
            <v>44.55</v>
          </cell>
        </row>
        <row r="3625">
          <cell r="A3625" t="str">
            <v>48.20.040</v>
          </cell>
          <cell r="C3625" t="str">
            <v>Limpeza de caixa d´água de 1.001 até 10.000 litros</v>
          </cell>
          <cell r="D3625" t="str">
            <v>un</v>
          </cell>
          <cell r="E3625">
            <v>0</v>
          </cell>
          <cell r="F3625">
            <v>118.8</v>
          </cell>
          <cell r="G3625">
            <v>118.8</v>
          </cell>
        </row>
        <row r="3626">
          <cell r="A3626" t="str">
            <v>48.20.060</v>
          </cell>
          <cell r="C3626" t="str">
            <v>Limpeza de caixa d´água acima de 10.000 litros</v>
          </cell>
          <cell r="D3626" t="str">
            <v>un</v>
          </cell>
          <cell r="E3626">
            <v>0</v>
          </cell>
          <cell r="F3626">
            <v>267.3</v>
          </cell>
          <cell r="G3626">
            <v>267.3</v>
          </cell>
        </row>
        <row r="3627">
          <cell r="A3627" t="str">
            <v>49</v>
          </cell>
          <cell r="B3627" t="str">
            <v>CAIXA, RALO, GRELHA E ACESSÓRIO HIDRÁULICO</v>
          </cell>
        </row>
        <row r="3628">
          <cell r="A3628" t="str">
            <v>49.01</v>
          </cell>
          <cell r="B3628" t="str">
            <v>Caixas sifonadas de PVC rígido</v>
          </cell>
        </row>
        <row r="3629">
          <cell r="A3629" t="str">
            <v>49.01.016</v>
          </cell>
          <cell r="C3629" t="str">
            <v>Caixa sifonada de PVC rígido de 100 x 100 x 50 mm, com grelha</v>
          </cell>
          <cell r="D3629" t="str">
            <v>un</v>
          </cell>
          <cell r="E3629">
            <v>18.22</v>
          </cell>
          <cell r="F3629">
            <v>36.979999999999997</v>
          </cell>
          <cell r="G3629">
            <v>55.2</v>
          </cell>
        </row>
        <row r="3630">
          <cell r="A3630" t="str">
            <v>49.01.020</v>
          </cell>
          <cell r="C3630" t="str">
            <v>Caixa sifonada de PVC rígido de 100 x 150 x 50 mm, com grelha</v>
          </cell>
          <cell r="D3630" t="str">
            <v>un</v>
          </cell>
          <cell r="E3630">
            <v>24.37</v>
          </cell>
          <cell r="F3630">
            <v>36.979999999999997</v>
          </cell>
          <cell r="G3630">
            <v>61.35</v>
          </cell>
        </row>
        <row r="3631">
          <cell r="A3631" t="str">
            <v>49.01.030</v>
          </cell>
          <cell r="C3631" t="str">
            <v>Caixa sifonada de PVC rígido de 150 x 150 x 50 mm, com grelha</v>
          </cell>
          <cell r="D3631" t="str">
            <v>un</v>
          </cell>
          <cell r="E3631">
            <v>33.76</v>
          </cell>
          <cell r="F3631">
            <v>36.979999999999997</v>
          </cell>
          <cell r="G3631">
            <v>70.739999999999995</v>
          </cell>
        </row>
        <row r="3632">
          <cell r="A3632" t="str">
            <v>49.01.040</v>
          </cell>
          <cell r="C3632" t="str">
            <v>Caixa sifonada de PVC rígido de 150 x 185 x 75 mm, com grelha</v>
          </cell>
          <cell r="D3632" t="str">
            <v>un</v>
          </cell>
          <cell r="E3632">
            <v>38.03</v>
          </cell>
          <cell r="F3632">
            <v>36.979999999999997</v>
          </cell>
          <cell r="G3632">
            <v>75.010000000000005</v>
          </cell>
        </row>
        <row r="3633">
          <cell r="A3633" t="str">
            <v>49.01.050</v>
          </cell>
          <cell r="C3633" t="str">
            <v>Caixa sifonada de PVC rígido de 250 x 172 x 50 mm, com tampa cega</v>
          </cell>
          <cell r="D3633" t="str">
            <v>un</v>
          </cell>
          <cell r="E3633">
            <v>42.66</v>
          </cell>
          <cell r="F3633">
            <v>36.979999999999997</v>
          </cell>
          <cell r="G3633">
            <v>79.64</v>
          </cell>
        </row>
        <row r="3634">
          <cell r="A3634" t="str">
            <v>49.01.070</v>
          </cell>
          <cell r="C3634" t="str">
            <v>Caixa sifonada de PVC rígido de 250 x 230 x 75 mm, com tampa cega</v>
          </cell>
          <cell r="D3634" t="str">
            <v>un</v>
          </cell>
          <cell r="E3634">
            <v>48.55</v>
          </cell>
          <cell r="F3634">
            <v>36.979999999999997</v>
          </cell>
          <cell r="G3634">
            <v>85.53</v>
          </cell>
        </row>
        <row r="3635">
          <cell r="A3635" t="str">
            <v>49.03</v>
          </cell>
          <cell r="B3635" t="str">
            <v>Caixa de gordura</v>
          </cell>
        </row>
        <row r="3636">
          <cell r="A3636" t="str">
            <v>49.03.020</v>
          </cell>
          <cell r="C3636" t="str">
            <v>Caixa de gordura em alvenaria, 600 x 600 x 600 mm</v>
          </cell>
          <cell r="D3636" t="str">
            <v>un</v>
          </cell>
          <cell r="E3636">
            <v>62.29</v>
          </cell>
          <cell r="F3636">
            <v>165.12</v>
          </cell>
          <cell r="G3636">
            <v>227.41</v>
          </cell>
        </row>
        <row r="3637">
          <cell r="A3637" t="str">
            <v>49.03.036</v>
          </cell>
          <cell r="C3637" t="str">
            <v>Caixa de gordura em PVC com tampa reforçada - capacidade 19 litros</v>
          </cell>
          <cell r="D3637" t="str">
            <v>un</v>
          </cell>
          <cell r="E3637">
            <v>281.52</v>
          </cell>
          <cell r="F3637">
            <v>36.979999999999997</v>
          </cell>
          <cell r="G3637">
            <v>318.5</v>
          </cell>
        </row>
        <row r="3638">
          <cell r="A3638" t="str">
            <v>49.04</v>
          </cell>
          <cell r="B3638" t="str">
            <v>Ralo em PVC rígido</v>
          </cell>
        </row>
        <row r="3639">
          <cell r="A3639" t="str">
            <v>49.04.010</v>
          </cell>
          <cell r="C3639" t="str">
            <v>Ralo seco em PVC rígido de 100 x 40 mm, com grelha</v>
          </cell>
          <cell r="D3639" t="str">
            <v>un</v>
          </cell>
          <cell r="E3639">
            <v>16.260000000000002</v>
          </cell>
          <cell r="F3639">
            <v>36.979999999999997</v>
          </cell>
          <cell r="G3639">
            <v>53.24</v>
          </cell>
        </row>
        <row r="3640">
          <cell r="A3640" t="str">
            <v>49.05</v>
          </cell>
          <cell r="B3640" t="str">
            <v>Ralo em ferro fundido</v>
          </cell>
        </row>
        <row r="3641">
          <cell r="A3641" t="str">
            <v>49.05.020</v>
          </cell>
          <cell r="C3641" t="str">
            <v>Ralo seco em ferro fundido, 100 x 165 x 50 mm, com grelha metálica saída vertical</v>
          </cell>
          <cell r="D3641" t="str">
            <v>un</v>
          </cell>
          <cell r="E3641">
            <v>65.459999999999994</v>
          </cell>
          <cell r="F3641">
            <v>44.37</v>
          </cell>
          <cell r="G3641">
            <v>109.83</v>
          </cell>
        </row>
        <row r="3642">
          <cell r="A3642" t="str">
            <v>49.05.040</v>
          </cell>
          <cell r="C3642" t="str">
            <v>Ralo sifonado em ferro fundido de 150 x 240 x 75 mm, com grelha</v>
          </cell>
          <cell r="D3642" t="str">
            <v>un</v>
          </cell>
          <cell r="E3642">
            <v>243.47</v>
          </cell>
          <cell r="F3642">
            <v>55.48</v>
          </cell>
          <cell r="G3642">
            <v>298.95</v>
          </cell>
        </row>
        <row r="3643">
          <cell r="A3643" t="str">
            <v>49.06</v>
          </cell>
          <cell r="B3643" t="str">
            <v>Grelhas e tampas</v>
          </cell>
        </row>
        <row r="3644">
          <cell r="A3644" t="str">
            <v>49.06.010</v>
          </cell>
          <cell r="C3644" t="str">
            <v>Grelha hemisférica em ferro fundido de 4"</v>
          </cell>
          <cell r="D3644" t="str">
            <v>un</v>
          </cell>
          <cell r="E3644">
            <v>5.88</v>
          </cell>
          <cell r="F3644">
            <v>2.2200000000000002</v>
          </cell>
          <cell r="G3644">
            <v>8.1</v>
          </cell>
        </row>
        <row r="3645">
          <cell r="A3645" t="str">
            <v>49.06.020</v>
          </cell>
          <cell r="C3645" t="str">
            <v>Grelha em ferro fundido para caixas e canaletas</v>
          </cell>
          <cell r="D3645" t="str">
            <v>m²</v>
          </cell>
          <cell r="E3645">
            <v>707.23</v>
          </cell>
          <cell r="F3645">
            <v>23.89</v>
          </cell>
          <cell r="G3645">
            <v>731.12</v>
          </cell>
        </row>
        <row r="3646">
          <cell r="A3646" t="str">
            <v>49.06.030</v>
          </cell>
          <cell r="C3646" t="str">
            <v>Grelha hemisférica em ferro fundido de 3"</v>
          </cell>
          <cell r="D3646" t="str">
            <v>un</v>
          </cell>
          <cell r="E3646">
            <v>4.2699999999999996</v>
          </cell>
          <cell r="F3646">
            <v>2.2200000000000002</v>
          </cell>
          <cell r="G3646">
            <v>6.49</v>
          </cell>
        </row>
        <row r="3647">
          <cell r="A3647" t="str">
            <v>49.06.070</v>
          </cell>
          <cell r="C3647" t="str">
            <v>Grelha articulada em ferro fundido para boca de leão</v>
          </cell>
          <cell r="D3647" t="str">
            <v>un</v>
          </cell>
          <cell r="E3647">
            <v>279.02999999999997</v>
          </cell>
          <cell r="F3647">
            <v>19.11</v>
          </cell>
          <cell r="G3647">
            <v>298.14</v>
          </cell>
        </row>
        <row r="3648">
          <cell r="A3648" t="str">
            <v>49.06.080</v>
          </cell>
          <cell r="C3648" t="str">
            <v>Grelha hemisférica em ferro fundido de 6"</v>
          </cell>
          <cell r="D3648" t="str">
            <v>un</v>
          </cell>
          <cell r="E3648">
            <v>13.74</v>
          </cell>
          <cell r="F3648">
            <v>2.2200000000000002</v>
          </cell>
          <cell r="G3648">
            <v>15.96</v>
          </cell>
        </row>
        <row r="3649">
          <cell r="A3649" t="str">
            <v>49.06.110</v>
          </cell>
          <cell r="C3649" t="str">
            <v>Grelha hemisférica em ferro fundido de 2"</v>
          </cell>
          <cell r="D3649" t="str">
            <v>un</v>
          </cell>
          <cell r="E3649">
            <v>3.6</v>
          </cell>
          <cell r="F3649">
            <v>2.2200000000000002</v>
          </cell>
          <cell r="G3649">
            <v>5.82</v>
          </cell>
        </row>
        <row r="3650">
          <cell r="A3650" t="str">
            <v>49.06.160</v>
          </cell>
          <cell r="C3650" t="str">
            <v>Grelha quadriculada em ferro fundido para caixas e canaletas</v>
          </cell>
          <cell r="D3650" t="str">
            <v>m²</v>
          </cell>
          <cell r="E3650">
            <v>762.81</v>
          </cell>
          <cell r="F3650">
            <v>23.89</v>
          </cell>
          <cell r="G3650">
            <v>786.7</v>
          </cell>
        </row>
        <row r="3651">
          <cell r="A3651" t="str">
            <v>49.06.170</v>
          </cell>
          <cell r="C3651" t="str">
            <v>Grelha em alumínio fundido para caixas e canaletas - linha comercial</v>
          </cell>
          <cell r="D3651" t="str">
            <v>m²</v>
          </cell>
          <cell r="E3651">
            <v>675.76</v>
          </cell>
          <cell r="F3651">
            <v>23.89</v>
          </cell>
          <cell r="G3651">
            <v>699.65</v>
          </cell>
        </row>
        <row r="3652">
          <cell r="A3652" t="str">
            <v>49.06.190</v>
          </cell>
          <cell r="C3652" t="str">
            <v>Grelha pré-moldada em concreto, com furos redondos, 79,5 x 24,5 x 8 cm</v>
          </cell>
          <cell r="D3652" t="str">
            <v>un</v>
          </cell>
          <cell r="E3652">
            <v>50.09</v>
          </cell>
          <cell r="F3652">
            <v>11.95</v>
          </cell>
          <cell r="G3652">
            <v>62.04</v>
          </cell>
        </row>
        <row r="3653">
          <cell r="A3653" t="str">
            <v>49.06.200</v>
          </cell>
          <cell r="C3653" t="str">
            <v>Captador pluvial em aço inoxidável e grelha em alumínio, com mecanismo anti-vórtice, DN= 50 mm</v>
          </cell>
          <cell r="D3653" t="str">
            <v>un</v>
          </cell>
          <cell r="E3653">
            <v>2780.23</v>
          </cell>
          <cell r="F3653">
            <v>44.37</v>
          </cell>
          <cell r="G3653">
            <v>2824.6</v>
          </cell>
        </row>
        <row r="3654">
          <cell r="A3654" t="str">
            <v>49.06.210</v>
          </cell>
          <cell r="C3654" t="str">
            <v>Captador pluvial em aço inoxidável e grelha em alumínio, com mecanismo anti-vórtice, DN= 75 mm</v>
          </cell>
          <cell r="D3654" t="str">
            <v>un</v>
          </cell>
          <cell r="E3654">
            <v>3949.78</v>
          </cell>
          <cell r="F3654">
            <v>44.37</v>
          </cell>
          <cell r="G3654">
            <v>3994.15</v>
          </cell>
        </row>
        <row r="3655">
          <cell r="A3655" t="str">
            <v>49.06.400</v>
          </cell>
          <cell r="C3655" t="str">
            <v>Tampão em ferro fundido, diâmetro de 600 mm, classe B 125 (ruptura &gt; 125 kN)</v>
          </cell>
          <cell r="D3655" t="str">
            <v>un</v>
          </cell>
          <cell r="E3655">
            <v>272.55</v>
          </cell>
          <cell r="F3655">
            <v>49.39</v>
          </cell>
          <cell r="G3655">
            <v>321.94</v>
          </cell>
        </row>
        <row r="3656">
          <cell r="A3656" t="str">
            <v>49.06.410</v>
          </cell>
          <cell r="C3656" t="str">
            <v>Tampão em ferro fundido, diâmetro de 600 mm, classe C 250 (ruptura &gt; 250 kN)</v>
          </cell>
          <cell r="D3656" t="str">
            <v>un</v>
          </cell>
          <cell r="E3656">
            <v>234.52</v>
          </cell>
          <cell r="F3656">
            <v>49.39</v>
          </cell>
          <cell r="G3656">
            <v>283.91000000000003</v>
          </cell>
        </row>
        <row r="3657">
          <cell r="A3657" t="str">
            <v>49.06.420</v>
          </cell>
          <cell r="C3657" t="str">
            <v>Tampão em ferro fundido, diâmetro de 600 mm, classe D 400 (ruptura&gt; 400 kN)</v>
          </cell>
          <cell r="D3657" t="str">
            <v>un</v>
          </cell>
          <cell r="E3657">
            <v>288.25</v>
          </cell>
          <cell r="F3657">
            <v>49.39</v>
          </cell>
          <cell r="G3657">
            <v>337.64</v>
          </cell>
        </row>
        <row r="3658">
          <cell r="A3658" t="str">
            <v>49.06.430</v>
          </cell>
          <cell r="C3658" t="str">
            <v>Tampão em ferro fundido de 300 x 300 mm, classe B 125 (ruptura &gt; 125 kN)</v>
          </cell>
          <cell r="D3658" t="str">
            <v>un</v>
          </cell>
          <cell r="E3658">
            <v>88.3</v>
          </cell>
          <cell r="F3658">
            <v>49.39</v>
          </cell>
          <cell r="G3658">
            <v>137.69</v>
          </cell>
        </row>
        <row r="3659">
          <cell r="A3659" t="str">
            <v>49.06.440</v>
          </cell>
          <cell r="C3659" t="str">
            <v>Tampão em ferro fundido de 400 x 400 mm, classe B 125 (ruptura &gt; 125 kN)</v>
          </cell>
          <cell r="D3659" t="str">
            <v>un</v>
          </cell>
          <cell r="E3659">
            <v>119.5</v>
          </cell>
          <cell r="F3659">
            <v>49.39</v>
          </cell>
          <cell r="G3659">
            <v>168.89</v>
          </cell>
        </row>
        <row r="3660">
          <cell r="A3660" t="str">
            <v>49.06.450</v>
          </cell>
          <cell r="C3660" t="str">
            <v>Tampão em ferro fundido de 500 x 500 mm, classe B 125 (ruptura &gt; 125 kN)</v>
          </cell>
          <cell r="D3660" t="str">
            <v>un</v>
          </cell>
          <cell r="E3660">
            <v>165.6</v>
          </cell>
          <cell r="F3660">
            <v>49.39</v>
          </cell>
          <cell r="G3660">
            <v>214.99</v>
          </cell>
        </row>
        <row r="3661">
          <cell r="A3661" t="str">
            <v>49.06.460</v>
          </cell>
          <cell r="C3661" t="str">
            <v>Tampão em ferro fundido de 600 x 600 mm, classe B 125 (ruptura &gt; 125 kN)</v>
          </cell>
          <cell r="D3661" t="str">
            <v>un</v>
          </cell>
          <cell r="E3661">
            <v>232.64</v>
          </cell>
          <cell r="F3661">
            <v>49.39</v>
          </cell>
          <cell r="G3661">
            <v>282.02999999999997</v>
          </cell>
        </row>
        <row r="3662">
          <cell r="A3662" t="str">
            <v>49.06.480</v>
          </cell>
          <cell r="C3662" t="str">
            <v>Tampão em ferro fundido com tampa articulada, de 400 x 600 mm, classe 15 (ruptura &gt; 1500 kg)</v>
          </cell>
          <cell r="D3662" t="str">
            <v>un</v>
          </cell>
          <cell r="E3662">
            <v>151.52000000000001</v>
          </cell>
          <cell r="F3662">
            <v>49.39</v>
          </cell>
          <cell r="G3662">
            <v>200.91</v>
          </cell>
        </row>
        <row r="3663">
          <cell r="A3663" t="str">
            <v>49.06.550</v>
          </cell>
          <cell r="C3663" t="str">
            <v>Grelha com calha e cesto coletor para piso em aço inoxidável, largura de 15 cm</v>
          </cell>
          <cell r="D3663" t="str">
            <v>m</v>
          </cell>
          <cell r="E3663">
            <v>713.28</v>
          </cell>
          <cell r="F3663">
            <v>15.48</v>
          </cell>
          <cell r="G3663">
            <v>728.76</v>
          </cell>
        </row>
        <row r="3664">
          <cell r="A3664" t="str">
            <v>49.06.560</v>
          </cell>
          <cell r="C3664" t="str">
            <v>Grelha com calha e cesto coletor para piso em aço inoxidável, largura de 20 cm</v>
          </cell>
          <cell r="D3664" t="str">
            <v>m</v>
          </cell>
          <cell r="E3664">
            <v>821.55</v>
          </cell>
          <cell r="F3664">
            <v>20.41</v>
          </cell>
          <cell r="G3664">
            <v>841.96</v>
          </cell>
        </row>
        <row r="3665">
          <cell r="A3665" t="str">
            <v>49.08</v>
          </cell>
          <cell r="B3665" t="str">
            <v>Caixa de passagem e inspeção</v>
          </cell>
        </row>
        <row r="3666">
          <cell r="A3666" t="str">
            <v>49.08.250</v>
          </cell>
          <cell r="C3666" t="str">
            <v>Caixa de areia em PVC, diâmetro nominal de 100 mm</v>
          </cell>
          <cell r="D3666" t="str">
            <v>un</v>
          </cell>
          <cell r="E3666">
            <v>277.66000000000003</v>
          </cell>
          <cell r="F3666">
            <v>36.979999999999997</v>
          </cell>
          <cell r="G3666">
            <v>314.64</v>
          </cell>
        </row>
        <row r="3667">
          <cell r="A3667" t="str">
            <v>49.11</v>
          </cell>
          <cell r="B3667" t="str">
            <v>Canaletas e afins</v>
          </cell>
        </row>
        <row r="3668">
          <cell r="A3668" t="str">
            <v>49.11.130</v>
          </cell>
          <cell r="C3668" t="str">
            <v>Canaleta com grelha em alumínio, largura de 80 mm</v>
          </cell>
          <cell r="D3668" t="str">
            <v>m</v>
          </cell>
          <cell r="E3668">
            <v>179.16</v>
          </cell>
          <cell r="F3668">
            <v>8.24</v>
          </cell>
          <cell r="G3668">
            <v>187.4</v>
          </cell>
        </row>
        <row r="3669">
          <cell r="A3669" t="str">
            <v>49.11.140</v>
          </cell>
          <cell r="C3669" t="str">
            <v>Canaleta com grelha em alumínio, saída central vertical, largura de 46 mm</v>
          </cell>
          <cell r="D3669" t="str">
            <v>m</v>
          </cell>
          <cell r="E3669">
            <v>167.68</v>
          </cell>
          <cell r="F3669">
            <v>8.24</v>
          </cell>
          <cell r="G3669">
            <v>175.92</v>
          </cell>
        </row>
        <row r="3670">
          <cell r="A3670" t="str">
            <v>49.11.141</v>
          </cell>
          <cell r="C3670" t="str">
            <v>Canaleta com grelha abre-fecha, em aluminio, saída central ou vertical, largura 46mm</v>
          </cell>
          <cell r="D3670" t="str">
            <v>m</v>
          </cell>
          <cell r="E3670">
            <v>185.39</v>
          </cell>
          <cell r="F3670">
            <v>8.24</v>
          </cell>
          <cell r="G3670">
            <v>193.63</v>
          </cell>
        </row>
        <row r="3671">
          <cell r="A3671" t="str">
            <v>49.12</v>
          </cell>
          <cell r="B3671" t="str">
            <v>Poço de visita, boca de lobo, caixa de passagem e afins</v>
          </cell>
        </row>
        <row r="3672">
          <cell r="A3672" t="str">
            <v>49.12.010</v>
          </cell>
          <cell r="C3672" t="str">
            <v>Boca de lobo simples tipo PMSP com tampa de concreto</v>
          </cell>
          <cell r="D3672" t="str">
            <v>un</v>
          </cell>
          <cell r="E3672">
            <v>1032</v>
          </cell>
          <cell r="F3672">
            <v>1178.9100000000001</v>
          </cell>
          <cell r="G3672">
            <v>2210.91</v>
          </cell>
        </row>
        <row r="3673">
          <cell r="A3673" t="str">
            <v>49.12.030</v>
          </cell>
          <cell r="C3673" t="str">
            <v>Boca de lobo dupla tipo PMSP com tampa de concreto</v>
          </cell>
          <cell r="D3673" t="str">
            <v>un</v>
          </cell>
          <cell r="E3673">
            <v>1748.35</v>
          </cell>
          <cell r="F3673">
            <v>1832.27</v>
          </cell>
          <cell r="G3673">
            <v>3580.62</v>
          </cell>
        </row>
        <row r="3674">
          <cell r="A3674" t="str">
            <v>49.12.050</v>
          </cell>
          <cell r="C3674" t="str">
            <v>Boca de lobo tripla tipo PMSP com tampa de concreto</v>
          </cell>
          <cell r="D3674" t="str">
            <v>un</v>
          </cell>
          <cell r="E3674">
            <v>2434.17</v>
          </cell>
          <cell r="F3674">
            <v>2480.91</v>
          </cell>
          <cell r="G3674">
            <v>4915.08</v>
          </cell>
        </row>
        <row r="3675">
          <cell r="A3675" t="str">
            <v>49.12.058</v>
          </cell>
          <cell r="C3675" t="str">
            <v>Boca de leão simples tipo PMSP com grelha</v>
          </cell>
          <cell r="D3675" t="str">
            <v>un</v>
          </cell>
          <cell r="E3675">
            <v>792.25</v>
          </cell>
          <cell r="F3675">
            <v>1163.32</v>
          </cell>
          <cell r="G3675">
            <v>1955.57</v>
          </cell>
        </row>
        <row r="3676">
          <cell r="A3676" t="str">
            <v>49.12.100</v>
          </cell>
          <cell r="C3676" t="str">
            <v>Caixa coletora em concreto armado 0,30 x 0,70 x 1,00 m</v>
          </cell>
          <cell r="D3676" t="str">
            <v>un</v>
          </cell>
          <cell r="E3676">
            <v>282.64</v>
          </cell>
          <cell r="F3676">
            <v>309.14</v>
          </cell>
          <cell r="G3676">
            <v>591.78</v>
          </cell>
        </row>
        <row r="3677">
          <cell r="A3677" t="str">
            <v>49.12.110</v>
          </cell>
          <cell r="C3677" t="str">
            <v>Poço de visita de 1,60 x 1,60 x 1,60 m - tipo PMSP</v>
          </cell>
          <cell r="D3677" t="str">
            <v>un</v>
          </cell>
          <cell r="E3677">
            <v>1997.36</v>
          </cell>
          <cell r="F3677">
            <v>1994.72</v>
          </cell>
          <cell r="G3677">
            <v>3992.08</v>
          </cell>
        </row>
        <row r="3678">
          <cell r="A3678" t="str">
            <v>49.12.120</v>
          </cell>
          <cell r="C3678" t="str">
            <v>Chaminé para poço de visita tipo PMSP em alvenaria, diâmetro interno 70 cm - pescoço</v>
          </cell>
          <cell r="D3678" t="str">
            <v>m</v>
          </cell>
          <cell r="E3678">
            <v>168.25</v>
          </cell>
          <cell r="F3678">
            <v>289.79000000000002</v>
          </cell>
          <cell r="G3678">
            <v>458.04</v>
          </cell>
        </row>
        <row r="3679">
          <cell r="A3679" t="str">
            <v>49.12.140</v>
          </cell>
          <cell r="C3679" t="str">
            <v>Poço de visita em alvenaria tipo PMSP - balão</v>
          </cell>
          <cell r="D3679" t="str">
            <v>un</v>
          </cell>
          <cell r="E3679">
            <v>1187.95</v>
          </cell>
          <cell r="F3679">
            <v>1847.42</v>
          </cell>
          <cell r="G3679">
            <v>3035.37</v>
          </cell>
        </row>
        <row r="3680">
          <cell r="A3680" t="str">
            <v>49.13</v>
          </cell>
          <cell r="B3680" t="str">
            <v>Filtro anaeróbio</v>
          </cell>
        </row>
        <row r="3681">
          <cell r="A3681" t="str">
            <v>49.13.010</v>
          </cell>
          <cell r="C3681" t="str">
            <v>Filtro biológico anaeróbio com anéis pré-moldados de concreto diâmetro de 1,40 m - h= 2,00 m</v>
          </cell>
          <cell r="D3681" t="str">
            <v>un</v>
          </cell>
          <cell r="E3681">
            <v>2223.89</v>
          </cell>
          <cell r="F3681">
            <v>2322.4699999999998</v>
          </cell>
          <cell r="G3681">
            <v>4546.3599999999997</v>
          </cell>
        </row>
        <row r="3682">
          <cell r="A3682" t="str">
            <v>49.13.020</v>
          </cell>
          <cell r="C3682" t="str">
            <v>Filtro biológico anaeróbio com anéis pré-moldados de concreto diâmetro de 2,00 m - h= 2,00 m</v>
          </cell>
          <cell r="D3682" t="str">
            <v>un</v>
          </cell>
          <cell r="E3682">
            <v>3523.79</v>
          </cell>
          <cell r="F3682">
            <v>3772.77</v>
          </cell>
          <cell r="G3682">
            <v>7296.56</v>
          </cell>
        </row>
        <row r="3683">
          <cell r="A3683" t="str">
            <v>49.13.030</v>
          </cell>
          <cell r="C3683" t="str">
            <v>Filtro biológico anaeróbio com anéis pré-moldados de concreto diâmetro de 2,40 m - h= 2,00 m</v>
          </cell>
          <cell r="D3683" t="str">
            <v>un</v>
          </cell>
          <cell r="E3683">
            <v>5010.95</v>
          </cell>
          <cell r="F3683">
            <v>4981.2</v>
          </cell>
          <cell r="G3683">
            <v>9992.15</v>
          </cell>
        </row>
        <row r="3684">
          <cell r="A3684" t="str">
            <v>49.13.040</v>
          </cell>
          <cell r="C3684" t="str">
            <v>Filtro biológico anaeróbio com anéis pré-moldados de concreto diâmetro de 2,84 m - h= 2,50 m</v>
          </cell>
          <cell r="D3684" t="str">
            <v>un</v>
          </cell>
          <cell r="E3684">
            <v>7745.99</v>
          </cell>
          <cell r="F3684">
            <v>6208.11</v>
          </cell>
          <cell r="G3684">
            <v>13954.1</v>
          </cell>
        </row>
        <row r="3685">
          <cell r="A3685" t="str">
            <v>49.14</v>
          </cell>
          <cell r="B3685" t="str">
            <v>Fossa séptica</v>
          </cell>
        </row>
        <row r="3686">
          <cell r="A3686" t="str">
            <v>49.14.010</v>
          </cell>
          <cell r="C3686" t="str">
            <v>Fossa séptica câmara única com anéis pré-moldados em concreto, diâmetro externo de 1,50 m, altura útil de 1,50 m</v>
          </cell>
          <cell r="D3686" t="str">
            <v>un</v>
          </cell>
          <cell r="E3686">
            <v>1564.81</v>
          </cell>
          <cell r="F3686">
            <v>1161.32</v>
          </cell>
          <cell r="G3686">
            <v>2726.13</v>
          </cell>
        </row>
        <row r="3687">
          <cell r="A3687" t="str">
            <v>49.14.020</v>
          </cell>
          <cell r="C3687" t="str">
            <v>Fossa séptica câmara única com anéis pré-moldados em concreto, diâmetro externo de 2,50 m, altura útil de 2,50 m</v>
          </cell>
          <cell r="D3687" t="str">
            <v>un</v>
          </cell>
          <cell r="E3687">
            <v>4223.28</v>
          </cell>
          <cell r="F3687">
            <v>1734.09</v>
          </cell>
          <cell r="G3687">
            <v>5957.37</v>
          </cell>
        </row>
        <row r="3688">
          <cell r="A3688" t="str">
            <v>49.14.030</v>
          </cell>
          <cell r="C3688" t="str">
            <v>Fossa séptica câmara única com anéis pré-moldados em concreto, diâmetro externo de 2,50 m, altura útil de 4,00 m</v>
          </cell>
          <cell r="D3688" t="str">
            <v>un</v>
          </cell>
          <cell r="E3688">
            <v>6278.58</v>
          </cell>
          <cell r="F3688">
            <v>3468.18</v>
          </cell>
          <cell r="G3688">
            <v>9746.76</v>
          </cell>
        </row>
        <row r="3689">
          <cell r="A3689" t="str">
            <v>49.14.060</v>
          </cell>
          <cell r="C3689" t="str">
            <v>SM-01 Sumidouro - poço absorvente</v>
          </cell>
          <cell r="D3689" t="str">
            <v>m</v>
          </cell>
          <cell r="E3689">
            <v>241.67</v>
          </cell>
          <cell r="F3689">
            <v>555.9</v>
          </cell>
          <cell r="G3689">
            <v>797.57</v>
          </cell>
        </row>
        <row r="3690">
          <cell r="A3690" t="str">
            <v>49.14.070</v>
          </cell>
          <cell r="C3690" t="str">
            <v>Tampão de concreto para sumidouro - diâmetro interno de 2,0 m</v>
          </cell>
          <cell r="D3690" t="str">
            <v>un</v>
          </cell>
          <cell r="E3690">
            <v>441.95</v>
          </cell>
          <cell r="F3690">
            <v>402.09</v>
          </cell>
          <cell r="G3690">
            <v>844.04</v>
          </cell>
        </row>
        <row r="3691">
          <cell r="A3691" t="str">
            <v>49.15</v>
          </cell>
          <cell r="B3691" t="str">
            <v>Anel e aduela pré-moldados</v>
          </cell>
        </row>
        <row r="3692">
          <cell r="A3692" t="str">
            <v>49.15.010</v>
          </cell>
          <cell r="C3692" t="str">
            <v>Anel pré-moldado de concreto com diâmetro de 0,60 m</v>
          </cell>
          <cell r="D3692" t="str">
            <v>m</v>
          </cell>
          <cell r="E3692">
            <v>242.58</v>
          </cell>
          <cell r="F3692">
            <v>23.89</v>
          </cell>
          <cell r="G3692">
            <v>266.47000000000003</v>
          </cell>
        </row>
        <row r="3693">
          <cell r="A3693" t="str">
            <v>49.15.030</v>
          </cell>
          <cell r="C3693" t="str">
            <v>Anel pré-moldado de concreto com diâmetro de 0,80 m</v>
          </cell>
          <cell r="D3693" t="str">
            <v>m</v>
          </cell>
          <cell r="E3693">
            <v>325.44</v>
          </cell>
          <cell r="F3693">
            <v>35.840000000000003</v>
          </cell>
          <cell r="G3693">
            <v>361.28</v>
          </cell>
        </row>
        <row r="3694">
          <cell r="A3694" t="str">
            <v>49.15.040</v>
          </cell>
          <cell r="C3694" t="str">
            <v>Anel pré-moldado de concreto com diâmetro de 1,20 m</v>
          </cell>
          <cell r="D3694" t="str">
            <v>m</v>
          </cell>
          <cell r="E3694">
            <v>384.23</v>
          </cell>
          <cell r="F3694">
            <v>47.77</v>
          </cell>
          <cell r="G3694">
            <v>432</v>
          </cell>
        </row>
        <row r="3695">
          <cell r="A3695" t="str">
            <v>49.15.050</v>
          </cell>
          <cell r="C3695" t="str">
            <v>Anel pré-moldado de concreto com diâmetro de 1,50 m</v>
          </cell>
          <cell r="D3695" t="str">
            <v>m</v>
          </cell>
          <cell r="E3695">
            <v>618.30999999999995</v>
          </cell>
          <cell r="F3695">
            <v>59.72</v>
          </cell>
          <cell r="G3695">
            <v>678.03</v>
          </cell>
        </row>
        <row r="3696">
          <cell r="A3696" t="str">
            <v>49.15.060</v>
          </cell>
          <cell r="C3696" t="str">
            <v>Anel pré-moldado de concreto com diâmetro de 1,80 m</v>
          </cell>
          <cell r="D3696" t="str">
            <v>m</v>
          </cell>
          <cell r="E3696">
            <v>849.77</v>
          </cell>
          <cell r="F3696">
            <v>71.66</v>
          </cell>
          <cell r="G3696">
            <v>921.43</v>
          </cell>
        </row>
        <row r="3697">
          <cell r="A3697" t="str">
            <v>49.15.100</v>
          </cell>
          <cell r="C3697" t="str">
            <v>Anel pré-moldado de concreto com diâmetro de 3,00 m</v>
          </cell>
          <cell r="D3697" t="str">
            <v>m</v>
          </cell>
          <cell r="E3697">
            <v>1685.27</v>
          </cell>
          <cell r="F3697">
            <v>119.43</v>
          </cell>
          <cell r="G3697">
            <v>1804.7</v>
          </cell>
        </row>
        <row r="3698">
          <cell r="A3698" t="str">
            <v>49.16</v>
          </cell>
          <cell r="B3698" t="str">
            <v>Acessórios hidráulicos para água de reuso</v>
          </cell>
        </row>
        <row r="3699">
          <cell r="A3699" t="str">
            <v>49.16.050</v>
          </cell>
          <cell r="C3699" t="str">
            <v>Realimentador automático, DN= 1'</v>
          </cell>
          <cell r="D3699" t="str">
            <v>un</v>
          </cell>
          <cell r="E3699">
            <v>610.35</v>
          </cell>
          <cell r="F3699">
            <v>14.79</v>
          </cell>
          <cell r="G3699">
            <v>625.14</v>
          </cell>
        </row>
        <row r="3700">
          <cell r="A3700" t="str">
            <v>49.16.051</v>
          </cell>
          <cell r="C3700" t="str">
            <v>Sifão ladrão em polietileno para extravasão, diâmetro de 100mm</v>
          </cell>
          <cell r="D3700" t="str">
            <v>un</v>
          </cell>
          <cell r="E3700">
            <v>216.29</v>
          </cell>
          <cell r="F3700">
            <v>18.5</v>
          </cell>
          <cell r="G3700">
            <v>234.79</v>
          </cell>
        </row>
        <row r="3701">
          <cell r="A3701" t="str">
            <v>50</v>
          </cell>
          <cell r="B3701" t="str">
            <v>DETECÇÃO, COMBATE E PREVENÇÃO A INCÊNDIO</v>
          </cell>
        </row>
        <row r="3702">
          <cell r="A3702" t="str">
            <v>50.01</v>
          </cell>
          <cell r="B3702" t="str">
            <v>Hidrantes e acessórios</v>
          </cell>
        </row>
        <row r="3703">
          <cell r="A3703" t="str">
            <v>50.01.030</v>
          </cell>
          <cell r="C3703" t="str">
            <v>Abrigo duplo para hidrante/mangueira, com visor e suporte (embutir e externo)</v>
          </cell>
          <cell r="D3703" t="str">
            <v>un</v>
          </cell>
          <cell r="E3703">
            <v>521</v>
          </cell>
          <cell r="F3703">
            <v>129.44</v>
          </cell>
          <cell r="G3703">
            <v>650.44000000000005</v>
          </cell>
        </row>
        <row r="3704">
          <cell r="A3704" t="str">
            <v>50.01.060</v>
          </cell>
          <cell r="C3704" t="str">
            <v>Abrigo para hidrante/mangueira (embutir e externo)</v>
          </cell>
          <cell r="D3704" t="str">
            <v>un</v>
          </cell>
          <cell r="E3704">
            <v>221.98</v>
          </cell>
          <cell r="F3704">
            <v>129.44</v>
          </cell>
          <cell r="G3704">
            <v>351.42</v>
          </cell>
        </row>
        <row r="3705">
          <cell r="A3705" t="str">
            <v>50.01.080</v>
          </cell>
          <cell r="C3705" t="str">
            <v>Mangueira com união de engate rápido, DN= 1 1/2´ (38 mm)</v>
          </cell>
          <cell r="D3705" t="str">
            <v>m</v>
          </cell>
          <cell r="E3705">
            <v>14.07</v>
          </cell>
          <cell r="F3705">
            <v>3.71</v>
          </cell>
          <cell r="G3705">
            <v>17.78</v>
          </cell>
        </row>
        <row r="3706">
          <cell r="A3706" t="str">
            <v>50.01.090</v>
          </cell>
          <cell r="C3706" t="str">
            <v>Botoeira para acionamento de bomba de incêndio tipo quebra-vidro</v>
          </cell>
          <cell r="D3706" t="str">
            <v>un</v>
          </cell>
          <cell r="E3706">
            <v>80.3</v>
          </cell>
          <cell r="F3706">
            <v>10.96</v>
          </cell>
          <cell r="G3706">
            <v>91.26</v>
          </cell>
        </row>
        <row r="3707">
          <cell r="A3707" t="str">
            <v>50.01.100</v>
          </cell>
          <cell r="C3707" t="str">
            <v>Mangueira com união de engate rápido, DN= 2 1/2´ (63 mm)</v>
          </cell>
          <cell r="D3707" t="str">
            <v>m</v>
          </cell>
          <cell r="E3707">
            <v>21.86</v>
          </cell>
          <cell r="F3707">
            <v>3.71</v>
          </cell>
          <cell r="G3707">
            <v>25.57</v>
          </cell>
        </row>
        <row r="3708">
          <cell r="A3708" t="str">
            <v>50.01.110</v>
          </cell>
          <cell r="C3708" t="str">
            <v>Esguicho em latão com engate rápido, DN= 2 1/2´, jato regulável</v>
          </cell>
          <cell r="D3708" t="str">
            <v>un</v>
          </cell>
          <cell r="E3708">
            <v>130.38999999999999</v>
          </cell>
          <cell r="F3708">
            <v>3.71</v>
          </cell>
          <cell r="G3708">
            <v>134.1</v>
          </cell>
        </row>
        <row r="3709">
          <cell r="A3709" t="str">
            <v>50.01.130</v>
          </cell>
          <cell r="C3709" t="str">
            <v>Abrigo simples com suporte, em aço inoxidável escovado, para mangueira de 1 1/2´, porta em vidro temperado jateado - inclusive mangueira de 30 m (2 x 15 m)</v>
          </cell>
          <cell r="D3709" t="str">
            <v>un</v>
          </cell>
          <cell r="E3709">
            <v>2805.85</v>
          </cell>
          <cell r="F3709">
            <v>202.33</v>
          </cell>
          <cell r="G3709">
            <v>3008.18</v>
          </cell>
        </row>
        <row r="3710">
          <cell r="A3710" t="str">
            <v>50.01.160</v>
          </cell>
          <cell r="C3710" t="str">
            <v>Adaptador de engate rápido em latão de 2 1/2´ x 1 1/2´</v>
          </cell>
          <cell r="D3710" t="str">
            <v>un</v>
          </cell>
          <cell r="E3710">
            <v>32.93</v>
          </cell>
          <cell r="F3710">
            <v>3.71</v>
          </cell>
          <cell r="G3710">
            <v>36.64</v>
          </cell>
        </row>
        <row r="3711">
          <cell r="A3711" t="str">
            <v>50.01.170</v>
          </cell>
          <cell r="C3711" t="str">
            <v>Adaptador de engate rápido em latão de 2 1/2´ x 2 1/2´</v>
          </cell>
          <cell r="D3711" t="str">
            <v>un</v>
          </cell>
          <cell r="E3711">
            <v>44.98</v>
          </cell>
          <cell r="F3711">
            <v>3.71</v>
          </cell>
          <cell r="G3711">
            <v>48.69</v>
          </cell>
        </row>
        <row r="3712">
          <cell r="A3712" t="str">
            <v>50.01.180</v>
          </cell>
          <cell r="C3712" t="str">
            <v>Hidrante de coluna com duas saídas, 4´x 2 1/2´ - simples</v>
          </cell>
          <cell r="D3712" t="str">
            <v>un</v>
          </cell>
          <cell r="E3712">
            <v>1148.08</v>
          </cell>
          <cell r="F3712">
            <v>47.36</v>
          </cell>
          <cell r="G3712">
            <v>1195.44</v>
          </cell>
        </row>
        <row r="3713">
          <cell r="A3713" t="str">
            <v>50.01.190</v>
          </cell>
          <cell r="C3713" t="str">
            <v>Tampão de engate rápido em latão, DN= 2 1/2´, com corrente</v>
          </cell>
          <cell r="D3713" t="str">
            <v>un</v>
          </cell>
          <cell r="E3713">
            <v>52.39</v>
          </cell>
          <cell r="F3713">
            <v>3.71</v>
          </cell>
          <cell r="G3713">
            <v>56.1</v>
          </cell>
        </row>
        <row r="3714">
          <cell r="A3714" t="str">
            <v>50.01.200</v>
          </cell>
          <cell r="C3714" t="str">
            <v>Tampão de engate rápido em latão, DN= 1 1/2´, com corrente</v>
          </cell>
          <cell r="D3714" t="str">
            <v>un</v>
          </cell>
          <cell r="E3714">
            <v>34.979999999999997</v>
          </cell>
          <cell r="F3714">
            <v>3.71</v>
          </cell>
          <cell r="G3714">
            <v>38.69</v>
          </cell>
        </row>
        <row r="3715">
          <cell r="A3715" t="str">
            <v>50.01.210</v>
          </cell>
          <cell r="C3715" t="str">
            <v>Chave para conexão de engate rápido</v>
          </cell>
          <cell r="D3715" t="str">
            <v>un</v>
          </cell>
          <cell r="E3715">
            <v>11.82</v>
          </cell>
          <cell r="F3715">
            <v>0.49</v>
          </cell>
          <cell r="G3715">
            <v>12.31</v>
          </cell>
        </row>
        <row r="3716">
          <cell r="A3716" t="str">
            <v>50.01.220</v>
          </cell>
          <cell r="C3716" t="str">
            <v>Esguicho latão com engate rápido, DN= 1 1/2´, jato regulável</v>
          </cell>
          <cell r="D3716" t="str">
            <v>un</v>
          </cell>
          <cell r="E3716">
            <v>130.13999999999999</v>
          </cell>
          <cell r="F3716">
            <v>3.71</v>
          </cell>
          <cell r="G3716">
            <v>133.85</v>
          </cell>
        </row>
        <row r="3717">
          <cell r="A3717" t="str">
            <v>50.01.320</v>
          </cell>
          <cell r="C3717" t="str">
            <v>Abrigo de hidrante de 1 1/2´ completo - inclusive mangueira de 30 m (2 x 15 m)</v>
          </cell>
          <cell r="D3717" t="str">
            <v>un</v>
          </cell>
          <cell r="E3717">
            <v>1255.7</v>
          </cell>
          <cell r="F3717">
            <v>192.29</v>
          </cell>
          <cell r="G3717">
            <v>1447.99</v>
          </cell>
        </row>
        <row r="3718">
          <cell r="A3718" t="str">
            <v>50.01.330</v>
          </cell>
          <cell r="C3718" t="str">
            <v>Abrigo de hidrante de 2 1/2´ completo - inclusive mangueira de 30 m (2 x 15 m)</v>
          </cell>
          <cell r="D3718" t="str">
            <v>un</v>
          </cell>
          <cell r="E3718">
            <v>1516.81</v>
          </cell>
          <cell r="F3718">
            <v>192.29</v>
          </cell>
          <cell r="G3718">
            <v>1709.1</v>
          </cell>
        </row>
        <row r="3719">
          <cell r="A3719" t="str">
            <v>50.01.340</v>
          </cell>
          <cell r="C3719" t="str">
            <v>Abrigo para registro de recalque tipo coluna, completo - inclusive tubulações e válvulas</v>
          </cell>
          <cell r="D3719" t="str">
            <v>un</v>
          </cell>
          <cell r="E3719">
            <v>1496.93</v>
          </cell>
          <cell r="F3719">
            <v>578.64</v>
          </cell>
          <cell r="G3719">
            <v>2075.5700000000002</v>
          </cell>
        </row>
        <row r="3720">
          <cell r="A3720" t="str">
            <v>50.02</v>
          </cell>
          <cell r="B3720" t="str">
            <v>Registro e válvula controladora</v>
          </cell>
        </row>
        <row r="3721">
          <cell r="A3721" t="str">
            <v>50.02.020</v>
          </cell>
          <cell r="C3721" t="str">
            <v>Bico de sprinkler cromado pendente com rompimento da ampola a 68°C</v>
          </cell>
          <cell r="D3721" t="str">
            <v>un</v>
          </cell>
          <cell r="E3721">
            <v>20.53</v>
          </cell>
          <cell r="F3721">
            <v>12.96</v>
          </cell>
          <cell r="G3721">
            <v>33.49</v>
          </cell>
        </row>
        <row r="3722">
          <cell r="A3722" t="str">
            <v>50.02.050</v>
          </cell>
          <cell r="C3722" t="str">
            <v>Alarme hidráulico tipo gongo</v>
          </cell>
          <cell r="D3722" t="str">
            <v>un</v>
          </cell>
          <cell r="E3722">
            <v>547.52</v>
          </cell>
          <cell r="F3722">
            <v>18.5</v>
          </cell>
          <cell r="G3722">
            <v>566.02</v>
          </cell>
        </row>
        <row r="3723">
          <cell r="A3723" t="str">
            <v>50.02.060</v>
          </cell>
          <cell r="C3723" t="str">
            <v>Bico de sprinkler tipo ´Up Right´ com rompimento da ampola a 68ºC</v>
          </cell>
          <cell r="D3723" t="str">
            <v>un</v>
          </cell>
          <cell r="E3723">
            <v>20.25</v>
          </cell>
          <cell r="F3723">
            <v>12.96</v>
          </cell>
          <cell r="G3723">
            <v>33.21</v>
          </cell>
        </row>
        <row r="3724">
          <cell r="A3724" t="str">
            <v>50.02.080</v>
          </cell>
          <cell r="C3724" t="str">
            <v>Válvula de governo completa com alarme VGA, corpo em ferro fundido, extremidades flangeadas e DN = 6´</v>
          </cell>
          <cell r="D3724" t="str">
            <v>un</v>
          </cell>
          <cell r="E3724">
            <v>5377.82</v>
          </cell>
          <cell r="F3724">
            <v>110.94</v>
          </cell>
          <cell r="G3724">
            <v>5488.76</v>
          </cell>
        </row>
        <row r="3725">
          <cell r="A3725" t="str">
            <v>50.05</v>
          </cell>
          <cell r="B3725" t="str">
            <v>Iluminação e sinalização de emergência</v>
          </cell>
        </row>
        <row r="3726">
          <cell r="A3726" t="str">
            <v>50.05.021</v>
          </cell>
          <cell r="C3726" t="str">
            <v>Fonte eletroímã para interligar à central do sistema de detecção e alarme de incêndio</v>
          </cell>
          <cell r="D3726" t="str">
            <v>un</v>
          </cell>
          <cell r="E3726">
            <v>446.76</v>
          </cell>
          <cell r="F3726">
            <v>36.5</v>
          </cell>
          <cell r="G3726">
            <v>483.26</v>
          </cell>
        </row>
        <row r="3727">
          <cell r="A3727" t="str">
            <v>50.05.022</v>
          </cell>
          <cell r="C3727" t="str">
            <v>Destravador magnético (Eletroímã) para porta corta-fogo de 24 Vcc</v>
          </cell>
          <cell r="D3727" t="str">
            <v>un</v>
          </cell>
          <cell r="E3727">
            <v>214.5</v>
          </cell>
          <cell r="F3727">
            <v>29.2</v>
          </cell>
          <cell r="G3727">
            <v>243.7</v>
          </cell>
        </row>
        <row r="3728">
          <cell r="A3728" t="str">
            <v>50.05.060</v>
          </cell>
          <cell r="C3728" t="str">
            <v>Central de iluminação de emergência, completa, para até 6.000 W</v>
          </cell>
          <cell r="D3728" t="str">
            <v>un</v>
          </cell>
          <cell r="E3728">
            <v>16106.94</v>
          </cell>
          <cell r="F3728">
            <v>11.63</v>
          </cell>
          <cell r="G3728">
            <v>16118.57</v>
          </cell>
        </row>
        <row r="3729">
          <cell r="A3729" t="str">
            <v>50.05.070</v>
          </cell>
          <cell r="C3729" t="str">
            <v>Luminária para unidade centralizada pendente completa com lâmpadas fluorescentes compactas de 9 W</v>
          </cell>
          <cell r="D3729" t="str">
            <v>un</v>
          </cell>
          <cell r="E3729">
            <v>190.49</v>
          </cell>
          <cell r="F3729">
            <v>18.260000000000002</v>
          </cell>
          <cell r="G3729">
            <v>208.75</v>
          </cell>
        </row>
        <row r="3730">
          <cell r="A3730" t="str">
            <v>50.05.080</v>
          </cell>
          <cell r="C3730" t="str">
            <v>Luminária para unidade centralizada de sobrepor completa com lâmpada fluorescente compacta de 15 W</v>
          </cell>
          <cell r="D3730" t="str">
            <v>un</v>
          </cell>
          <cell r="E3730">
            <v>84.67</v>
          </cell>
          <cell r="F3730">
            <v>18.260000000000002</v>
          </cell>
          <cell r="G3730">
            <v>102.93</v>
          </cell>
        </row>
        <row r="3731">
          <cell r="A3731" t="str">
            <v>50.05.160</v>
          </cell>
          <cell r="C3731" t="str">
            <v>Módulo para adaptação de luminária de emergência, autonomia 90 minutos para lâmpada fluorescente de 32 W</v>
          </cell>
          <cell r="D3731" t="str">
            <v>un</v>
          </cell>
          <cell r="E3731">
            <v>196.76</v>
          </cell>
          <cell r="F3731">
            <v>10.96</v>
          </cell>
          <cell r="G3731">
            <v>207.72</v>
          </cell>
        </row>
        <row r="3732">
          <cell r="A3732" t="str">
            <v>50.05.170</v>
          </cell>
          <cell r="C3732" t="str">
            <v>Acionador manual tipo quebra vidro, em caixa plástica</v>
          </cell>
          <cell r="D3732" t="str">
            <v>un</v>
          </cell>
          <cell r="E3732">
            <v>44.22</v>
          </cell>
          <cell r="F3732">
            <v>10.96</v>
          </cell>
          <cell r="G3732">
            <v>55.18</v>
          </cell>
        </row>
        <row r="3733">
          <cell r="A3733" t="str">
            <v>50.05.210</v>
          </cell>
          <cell r="C3733" t="str">
            <v>Detector termovelocimétrico endereçável com base endereçável</v>
          </cell>
          <cell r="D3733" t="str">
            <v>un</v>
          </cell>
          <cell r="E3733">
            <v>175.08</v>
          </cell>
          <cell r="F3733">
            <v>10.96</v>
          </cell>
          <cell r="G3733">
            <v>186.04</v>
          </cell>
        </row>
        <row r="3734">
          <cell r="A3734" t="str">
            <v>50.05.214</v>
          </cell>
          <cell r="C3734" t="str">
            <v>Detector de gás liquefeito (GLP), gás natural (GN) ou derivados de metano</v>
          </cell>
          <cell r="D3734" t="str">
            <v>un</v>
          </cell>
          <cell r="E3734">
            <v>379.48</v>
          </cell>
          <cell r="F3734">
            <v>10.96</v>
          </cell>
          <cell r="G3734">
            <v>390.44</v>
          </cell>
        </row>
        <row r="3735">
          <cell r="A3735" t="str">
            <v>50.05.230</v>
          </cell>
          <cell r="C3735" t="str">
            <v>Sirene audiovisual tipo endereçável</v>
          </cell>
          <cell r="D3735" t="str">
            <v>un</v>
          </cell>
          <cell r="E3735">
            <v>228.78</v>
          </cell>
          <cell r="F3735">
            <v>10.96</v>
          </cell>
          <cell r="G3735">
            <v>239.74</v>
          </cell>
        </row>
        <row r="3736">
          <cell r="A3736" t="str">
            <v>50.05.240</v>
          </cell>
          <cell r="C3736" t="str">
            <v>Luminária para balizamento ou aclaramento de sobrepor completa com lâmpada fluorescente compacta de 9 W</v>
          </cell>
          <cell r="D3736" t="str">
            <v>un</v>
          </cell>
          <cell r="E3736">
            <v>131.41999999999999</v>
          </cell>
          <cell r="F3736">
            <v>18.260000000000002</v>
          </cell>
          <cell r="G3736">
            <v>149.68</v>
          </cell>
        </row>
        <row r="3737">
          <cell r="A3737" t="str">
            <v>50.05.250</v>
          </cell>
          <cell r="C3737" t="str">
            <v>Central de iluminação de emergência, completa, autonomia 1 hora, para até 240 W</v>
          </cell>
          <cell r="D3737" t="str">
            <v>un</v>
          </cell>
          <cell r="E3737">
            <v>599.12</v>
          </cell>
          <cell r="F3737">
            <v>11.63</v>
          </cell>
          <cell r="G3737">
            <v>610.75</v>
          </cell>
        </row>
        <row r="3738">
          <cell r="A3738" t="str">
            <v>50.05.260</v>
          </cell>
          <cell r="C3738" t="str">
            <v>Bloco autônomo de iluminação de emergência com autonomia mínima de 1 hora, equipado com 2 lâmpadas de 11 W</v>
          </cell>
          <cell r="D3738" t="str">
            <v>un</v>
          </cell>
          <cell r="E3738">
            <v>206.1</v>
          </cell>
          <cell r="F3738">
            <v>11.63</v>
          </cell>
          <cell r="G3738">
            <v>217.73</v>
          </cell>
        </row>
        <row r="3739">
          <cell r="A3739" t="str">
            <v>50.05.270</v>
          </cell>
          <cell r="C3739" t="str">
            <v>Central de detecção e alarme de incêndio completa, autonomia de 1 hora para 12 laços, 220 V/12 V</v>
          </cell>
          <cell r="D3739" t="str">
            <v>un</v>
          </cell>
          <cell r="E3739">
            <v>614.98</v>
          </cell>
          <cell r="F3739">
            <v>11.63</v>
          </cell>
          <cell r="G3739">
            <v>626.61</v>
          </cell>
        </row>
        <row r="3740">
          <cell r="A3740" t="str">
            <v>50.05.280</v>
          </cell>
          <cell r="C3740" t="str">
            <v>Sirene tipo corneta de 12 V</v>
          </cell>
          <cell r="D3740" t="str">
            <v>un</v>
          </cell>
          <cell r="E3740">
            <v>44.27</v>
          </cell>
          <cell r="F3740">
            <v>10.96</v>
          </cell>
          <cell r="G3740">
            <v>55.23</v>
          </cell>
        </row>
        <row r="3741">
          <cell r="A3741" t="str">
            <v>50.05.310</v>
          </cell>
          <cell r="C3741" t="str">
            <v>Bloco autônomo de iluminação de emergência com autonomia mínima de 3 horas, equipado com 2 faróis de lâmpadas de 21/55 W</v>
          </cell>
          <cell r="D3741" t="str">
            <v>un</v>
          </cell>
          <cell r="E3741">
            <v>544.98</v>
          </cell>
          <cell r="F3741">
            <v>11.63</v>
          </cell>
          <cell r="G3741">
            <v>556.61</v>
          </cell>
        </row>
        <row r="3742">
          <cell r="A3742" t="str">
            <v>50.05.400</v>
          </cell>
          <cell r="C3742" t="str">
            <v>Sirene eletrônica em caixa metálica de 4 x 4</v>
          </cell>
          <cell r="D3742" t="str">
            <v>un</v>
          </cell>
          <cell r="E3742">
            <v>83.52</v>
          </cell>
          <cell r="F3742">
            <v>40.159999999999997</v>
          </cell>
          <cell r="G3742">
            <v>123.68</v>
          </cell>
        </row>
        <row r="3743">
          <cell r="A3743" t="str">
            <v>50.05.430</v>
          </cell>
          <cell r="C3743" t="str">
            <v>Detector óptico de fumaça com base endereçável</v>
          </cell>
          <cell r="D3743" t="str">
            <v>un</v>
          </cell>
          <cell r="E3743">
            <v>167</v>
          </cell>
          <cell r="F3743">
            <v>36.5</v>
          </cell>
          <cell r="G3743">
            <v>203.5</v>
          </cell>
        </row>
        <row r="3744">
          <cell r="A3744" t="str">
            <v>50.05.440</v>
          </cell>
          <cell r="C3744" t="str">
            <v>Painel repetidor de detecção e alarme de incêndio tipo endereçável</v>
          </cell>
          <cell r="D3744" t="str">
            <v>un</v>
          </cell>
          <cell r="E3744">
            <v>1304.81</v>
          </cell>
          <cell r="F3744">
            <v>10.96</v>
          </cell>
          <cell r="G3744">
            <v>1315.77</v>
          </cell>
        </row>
        <row r="3745">
          <cell r="A3745" t="str">
            <v>50.05.450</v>
          </cell>
          <cell r="C3745" t="str">
            <v>Acionador manual quebra-vidro endereçável</v>
          </cell>
          <cell r="D3745" t="str">
            <v>un</v>
          </cell>
          <cell r="E3745">
            <v>122.85</v>
          </cell>
          <cell r="F3745">
            <v>10.96</v>
          </cell>
          <cell r="G3745">
            <v>133.81</v>
          </cell>
        </row>
        <row r="3746">
          <cell r="A3746" t="str">
            <v>50.05.470</v>
          </cell>
          <cell r="C3746" t="str">
            <v>Módulo isolador, módulo endereçador para áudio visual</v>
          </cell>
          <cell r="D3746" t="str">
            <v>un</v>
          </cell>
          <cell r="E3746">
            <v>287.27</v>
          </cell>
          <cell r="F3746">
            <v>18.260000000000002</v>
          </cell>
          <cell r="G3746">
            <v>305.52999999999997</v>
          </cell>
        </row>
        <row r="3747">
          <cell r="A3747" t="str">
            <v>50.05.490</v>
          </cell>
          <cell r="C3747" t="str">
            <v>Sinalizador audiovisual endereçável com LED</v>
          </cell>
          <cell r="D3747" t="str">
            <v>un</v>
          </cell>
          <cell r="E3747">
            <v>403.05</v>
          </cell>
          <cell r="F3747">
            <v>10.96</v>
          </cell>
          <cell r="G3747">
            <v>414.01</v>
          </cell>
        </row>
        <row r="3748">
          <cell r="A3748" t="str">
            <v>50.05.491</v>
          </cell>
          <cell r="C3748" t="str">
            <v>Sinalizador visual de advertência</v>
          </cell>
          <cell r="D3748" t="str">
            <v>un</v>
          </cell>
          <cell r="E3748">
            <v>212.11</v>
          </cell>
          <cell r="F3748">
            <v>9.14</v>
          </cell>
          <cell r="G3748">
            <v>221.25</v>
          </cell>
        </row>
        <row r="3749">
          <cell r="A3749" t="str">
            <v>50.05.492</v>
          </cell>
          <cell r="C3749" t="str">
            <v>Sinalizador audiovisual de advertência</v>
          </cell>
          <cell r="D3749" t="str">
            <v>un</v>
          </cell>
          <cell r="E3749">
            <v>238.91</v>
          </cell>
          <cell r="F3749">
            <v>9.14</v>
          </cell>
          <cell r="G3749">
            <v>248.05</v>
          </cell>
        </row>
        <row r="3750">
          <cell r="A3750" t="str">
            <v>50.10</v>
          </cell>
          <cell r="B3750" t="str">
            <v>Extintores</v>
          </cell>
        </row>
        <row r="3751">
          <cell r="A3751" t="str">
            <v>50.10.030</v>
          </cell>
          <cell r="C3751" t="str">
            <v>Extintor sobre rodas de gás carbônico - capacidade de 10 kg</v>
          </cell>
          <cell r="D3751" t="str">
            <v>un</v>
          </cell>
          <cell r="E3751">
            <v>726.58</v>
          </cell>
          <cell r="F3751">
            <v>15.49</v>
          </cell>
          <cell r="G3751">
            <v>742.07</v>
          </cell>
        </row>
        <row r="3752">
          <cell r="A3752" t="str">
            <v>50.10.050</v>
          </cell>
          <cell r="C3752" t="str">
            <v>Extintor sobre rodas de gás carbônico - capacidade de 25 kg</v>
          </cell>
          <cell r="D3752" t="str">
            <v>un</v>
          </cell>
          <cell r="E3752">
            <v>3292.51</v>
          </cell>
          <cell r="F3752">
            <v>15.49</v>
          </cell>
          <cell r="G3752">
            <v>3308</v>
          </cell>
        </row>
        <row r="3753">
          <cell r="A3753" t="str">
            <v>50.10.058</v>
          </cell>
          <cell r="C3753" t="str">
            <v>Extintor manual de pó químico seco BC - capacidade de 4 kg</v>
          </cell>
          <cell r="D3753" t="str">
            <v>un</v>
          </cell>
          <cell r="E3753">
            <v>99.3</v>
          </cell>
          <cell r="F3753">
            <v>15.49</v>
          </cell>
          <cell r="G3753">
            <v>114.79</v>
          </cell>
        </row>
        <row r="3754">
          <cell r="A3754" t="str">
            <v>50.10.060</v>
          </cell>
          <cell r="C3754" t="str">
            <v>Extintor manual de pó químico seco BC - capacidade de 8 kg</v>
          </cell>
          <cell r="D3754" t="str">
            <v>un</v>
          </cell>
          <cell r="E3754">
            <v>132.74</v>
          </cell>
          <cell r="F3754">
            <v>15.49</v>
          </cell>
          <cell r="G3754">
            <v>148.22999999999999</v>
          </cell>
        </row>
        <row r="3755">
          <cell r="A3755" t="str">
            <v>50.10.084</v>
          </cell>
          <cell r="C3755" t="str">
            <v>Extintor manual de pó químico seco 20 BC - capacidade de 12 kg</v>
          </cell>
          <cell r="D3755" t="str">
            <v>un</v>
          </cell>
          <cell r="E3755">
            <v>169.13</v>
          </cell>
          <cell r="F3755">
            <v>15.49</v>
          </cell>
          <cell r="G3755">
            <v>184.62</v>
          </cell>
        </row>
        <row r="3756">
          <cell r="A3756" t="str">
            <v>50.10.090</v>
          </cell>
          <cell r="C3756" t="str">
            <v>Extintor sobre rodas de pó químico seco 20 BC - capacidade de 20 kg</v>
          </cell>
          <cell r="D3756" t="str">
            <v>un</v>
          </cell>
          <cell r="E3756">
            <v>673.44</v>
          </cell>
          <cell r="F3756">
            <v>0</v>
          </cell>
          <cell r="G3756">
            <v>673.44</v>
          </cell>
        </row>
        <row r="3757">
          <cell r="A3757" t="str">
            <v>50.10.100</v>
          </cell>
          <cell r="C3757" t="str">
            <v>Extintor manual de água pressurizada - capacidade de 10 litros</v>
          </cell>
          <cell r="D3757" t="str">
            <v>un</v>
          </cell>
          <cell r="E3757">
            <v>97.53</v>
          </cell>
          <cell r="F3757">
            <v>15.49</v>
          </cell>
          <cell r="G3757">
            <v>113.02</v>
          </cell>
        </row>
        <row r="3758">
          <cell r="A3758" t="str">
            <v>50.10.110</v>
          </cell>
          <cell r="C3758" t="str">
            <v>Extintor manual de pó químico seco ABC - capacidade de 4 kg</v>
          </cell>
          <cell r="D3758" t="str">
            <v>un</v>
          </cell>
          <cell r="E3758">
            <v>127.19</v>
          </cell>
          <cell r="F3758">
            <v>15.49</v>
          </cell>
          <cell r="G3758">
            <v>142.68</v>
          </cell>
        </row>
        <row r="3759">
          <cell r="A3759" t="str">
            <v>50.10.120</v>
          </cell>
          <cell r="C3759" t="str">
            <v>Extintor manual de pó químico seco ABC - capacidade de 6 kg</v>
          </cell>
          <cell r="D3759" t="str">
            <v>un</v>
          </cell>
          <cell r="E3759">
            <v>146.78</v>
          </cell>
          <cell r="F3759">
            <v>15.49</v>
          </cell>
          <cell r="G3759">
            <v>162.27000000000001</v>
          </cell>
        </row>
        <row r="3760">
          <cell r="A3760" t="str">
            <v>50.10.140</v>
          </cell>
          <cell r="C3760" t="str">
            <v>Extintor manual de gás carbônico 5 BC - capacidade de 6 kg</v>
          </cell>
          <cell r="D3760" t="str">
            <v>un</v>
          </cell>
          <cell r="E3760">
            <v>338.19</v>
          </cell>
          <cell r="F3760">
            <v>15.49</v>
          </cell>
          <cell r="G3760">
            <v>353.68</v>
          </cell>
        </row>
        <row r="3761">
          <cell r="A3761" t="str">
            <v>50.10.210</v>
          </cell>
          <cell r="C3761" t="str">
            <v>Suporte para extintor de piso em fibra de vidro</v>
          </cell>
          <cell r="D3761" t="str">
            <v>un</v>
          </cell>
          <cell r="E3761">
            <v>138.61000000000001</v>
          </cell>
          <cell r="F3761">
            <v>1.49</v>
          </cell>
          <cell r="G3761">
            <v>140.1</v>
          </cell>
        </row>
        <row r="3762">
          <cell r="A3762" t="str">
            <v>50.10.220</v>
          </cell>
          <cell r="C3762" t="str">
            <v>Suporte para extintor de piso em aço inoxidável</v>
          </cell>
          <cell r="D3762" t="str">
            <v>un</v>
          </cell>
          <cell r="E3762">
            <v>246</v>
          </cell>
          <cell r="F3762">
            <v>1.49</v>
          </cell>
          <cell r="G3762">
            <v>247.49</v>
          </cell>
        </row>
        <row r="3763">
          <cell r="A3763" t="str">
            <v>50.20</v>
          </cell>
          <cell r="B3763" t="str">
            <v>Reparos, conservações e complementos - GRUPO 50</v>
          </cell>
        </row>
        <row r="3764">
          <cell r="A3764" t="str">
            <v>50.20.110</v>
          </cell>
          <cell r="C3764" t="str">
            <v>Recarga de extintor de água pressurizada</v>
          </cell>
          <cell r="D3764" t="str">
            <v>l</v>
          </cell>
          <cell r="E3764">
            <v>2.78</v>
          </cell>
          <cell r="F3764">
            <v>0</v>
          </cell>
          <cell r="G3764">
            <v>2.78</v>
          </cell>
        </row>
        <row r="3765">
          <cell r="A3765" t="str">
            <v>50.20.120</v>
          </cell>
          <cell r="C3765" t="str">
            <v>Recarga de extintor de gás carbônico</v>
          </cell>
          <cell r="D3765" t="str">
            <v>kg</v>
          </cell>
          <cell r="E3765">
            <v>11.17</v>
          </cell>
          <cell r="F3765">
            <v>0</v>
          </cell>
          <cell r="G3765">
            <v>11.17</v>
          </cell>
        </row>
        <row r="3766">
          <cell r="A3766" t="str">
            <v>50.20.130</v>
          </cell>
          <cell r="C3766" t="str">
            <v>Recarga de extintor de pó químico seco</v>
          </cell>
          <cell r="D3766" t="str">
            <v>kg</v>
          </cell>
          <cell r="E3766">
            <v>9.43</v>
          </cell>
          <cell r="F3766">
            <v>0</v>
          </cell>
          <cell r="G3766">
            <v>9.43</v>
          </cell>
        </row>
        <row r="3767">
          <cell r="A3767" t="str">
            <v>50.20.160</v>
          </cell>
          <cell r="C3767" t="str">
            <v>Pintura de extintor de gás carbônico, pó químico seco, ou água pressurizada, com capacidade acima de 12 kg até 20 kg</v>
          </cell>
          <cell r="D3767" t="str">
            <v>un</v>
          </cell>
          <cell r="E3767">
            <v>24.95</v>
          </cell>
          <cell r="F3767">
            <v>0</v>
          </cell>
          <cell r="G3767">
            <v>24.95</v>
          </cell>
        </row>
        <row r="3768">
          <cell r="A3768" t="str">
            <v>50.20.170</v>
          </cell>
          <cell r="C3768" t="str">
            <v>Pintura de extintor de gás carbônico, pó químico seco, ou água pressurizada, com capacidade até 12 kg</v>
          </cell>
          <cell r="D3768" t="str">
            <v>un</v>
          </cell>
          <cell r="E3768">
            <v>17.41</v>
          </cell>
          <cell r="F3768">
            <v>0</v>
          </cell>
          <cell r="G3768">
            <v>17.41</v>
          </cell>
        </row>
        <row r="3769">
          <cell r="A3769" t="str">
            <v>50.20.200</v>
          </cell>
          <cell r="C3769" t="str">
            <v>Recolocação de bico de sprinkler</v>
          </cell>
          <cell r="D3769" t="str">
            <v>un</v>
          </cell>
          <cell r="E3769">
            <v>0.05</v>
          </cell>
          <cell r="F3769">
            <v>12.96</v>
          </cell>
          <cell r="G3769">
            <v>13.01</v>
          </cell>
        </row>
        <row r="3770">
          <cell r="A3770" t="str">
            <v>54</v>
          </cell>
          <cell r="B3770" t="str">
            <v>PAVIMENTAÇÃO E PASSEIO</v>
          </cell>
        </row>
        <row r="3771">
          <cell r="A3771" t="str">
            <v>54.01</v>
          </cell>
          <cell r="B3771" t="str">
            <v>Pavimentação preparo de base</v>
          </cell>
        </row>
        <row r="3772">
          <cell r="A3772" t="str">
            <v>54.01.010</v>
          </cell>
          <cell r="C3772" t="str">
            <v>Regularização e compactação mecanizada de superfície, sem controle do proctor normal</v>
          </cell>
          <cell r="D3772" t="str">
            <v>m²</v>
          </cell>
          <cell r="E3772">
            <v>1.86</v>
          </cell>
          <cell r="F3772">
            <v>0.12</v>
          </cell>
          <cell r="G3772">
            <v>1.98</v>
          </cell>
        </row>
        <row r="3773">
          <cell r="A3773" t="str">
            <v>54.01.030</v>
          </cell>
          <cell r="C3773" t="str">
            <v>Abertura e preparo de caixa até 40 cm, compactação do subleito mínimo de 95% do PN e transporte até o raio de 1,0 km</v>
          </cell>
          <cell r="D3773" t="str">
            <v>m²</v>
          </cell>
          <cell r="E3773">
            <v>15.38</v>
          </cell>
          <cell r="F3773">
            <v>0.23</v>
          </cell>
          <cell r="G3773">
            <v>15.61</v>
          </cell>
        </row>
        <row r="3774">
          <cell r="A3774" t="str">
            <v>54.01.050</v>
          </cell>
          <cell r="C3774" t="str">
            <v>Compactação do subleito mínimo de 95% do PN</v>
          </cell>
          <cell r="D3774" t="str">
            <v>m³</v>
          </cell>
          <cell r="E3774">
            <v>11.53</v>
          </cell>
          <cell r="F3774">
            <v>0.48</v>
          </cell>
          <cell r="G3774">
            <v>12.01</v>
          </cell>
        </row>
        <row r="3775">
          <cell r="A3775" t="str">
            <v>54.01.200</v>
          </cell>
          <cell r="C3775" t="str">
            <v>Base de macadame hidráulico</v>
          </cell>
          <cell r="D3775" t="str">
            <v>m³</v>
          </cell>
          <cell r="E3775">
            <v>162.41999999999999</v>
          </cell>
          <cell r="F3775">
            <v>22.28</v>
          </cell>
          <cell r="G3775">
            <v>184.7</v>
          </cell>
        </row>
        <row r="3776">
          <cell r="A3776" t="str">
            <v>54.01.210</v>
          </cell>
          <cell r="C3776" t="str">
            <v>Base de brita graduada</v>
          </cell>
          <cell r="D3776" t="str">
            <v>m³</v>
          </cell>
          <cell r="E3776">
            <v>127.21</v>
          </cell>
          <cell r="F3776">
            <v>14.85</v>
          </cell>
          <cell r="G3776">
            <v>142.06</v>
          </cell>
        </row>
        <row r="3777">
          <cell r="A3777" t="str">
            <v>54.01.220</v>
          </cell>
          <cell r="C3777" t="str">
            <v>Base de bica corrida</v>
          </cell>
          <cell r="D3777" t="str">
            <v>m³</v>
          </cell>
          <cell r="E3777">
            <v>112.45</v>
          </cell>
          <cell r="F3777">
            <v>2.29</v>
          </cell>
          <cell r="G3777">
            <v>114.74</v>
          </cell>
        </row>
        <row r="3778">
          <cell r="A3778" t="str">
            <v>54.01.230</v>
          </cell>
          <cell r="C3778" t="str">
            <v>Base de macadame betuminoso</v>
          </cell>
          <cell r="D3778" t="str">
            <v>m³</v>
          </cell>
          <cell r="E3778">
            <v>605.51</v>
          </cell>
          <cell r="F3778">
            <v>11.14</v>
          </cell>
          <cell r="G3778">
            <v>616.65</v>
          </cell>
        </row>
        <row r="3779">
          <cell r="A3779" t="str">
            <v>54.01.300</v>
          </cell>
          <cell r="C3779" t="str">
            <v>Pavimento de concreto rolado (concreto pobre) para base de pavimento rígido</v>
          </cell>
          <cell r="D3779" t="str">
            <v>m³</v>
          </cell>
          <cell r="E3779">
            <v>182.47</v>
          </cell>
          <cell r="F3779">
            <v>0</v>
          </cell>
          <cell r="G3779">
            <v>182.47</v>
          </cell>
        </row>
        <row r="3780">
          <cell r="A3780" t="str">
            <v>54.01.400</v>
          </cell>
          <cell r="C3780" t="str">
            <v>Abertura de caixa até 25 cm, inclui escavação, compactação, transporte e preparo do sub-leito</v>
          </cell>
          <cell r="D3780" t="str">
            <v>m²</v>
          </cell>
          <cell r="E3780">
            <v>12.85</v>
          </cell>
          <cell r="F3780">
            <v>0.34</v>
          </cell>
          <cell r="G3780">
            <v>13.19</v>
          </cell>
        </row>
        <row r="3781">
          <cell r="A3781" t="str">
            <v>54.01.410</v>
          </cell>
          <cell r="C3781" t="str">
            <v>Varrição de pavimento para recapeamento</v>
          </cell>
          <cell r="D3781" t="str">
            <v>m²</v>
          </cell>
          <cell r="E3781">
            <v>0</v>
          </cell>
          <cell r="F3781">
            <v>0.59</v>
          </cell>
          <cell r="G3781">
            <v>0.59</v>
          </cell>
        </row>
        <row r="3782">
          <cell r="A3782" t="str">
            <v>54.02</v>
          </cell>
          <cell r="B3782" t="str">
            <v>Pavimentação com pedrisco e revestimento primário</v>
          </cell>
        </row>
        <row r="3783">
          <cell r="A3783" t="str">
            <v>54.02.030</v>
          </cell>
          <cell r="C3783" t="str">
            <v>Revestimento primário com pedra britada, compactação mínima de 95% do PN</v>
          </cell>
          <cell r="D3783" t="str">
            <v>m³</v>
          </cell>
          <cell r="E3783">
            <v>63.68</v>
          </cell>
          <cell r="F3783">
            <v>9.5</v>
          </cell>
          <cell r="G3783">
            <v>73.180000000000007</v>
          </cell>
        </row>
        <row r="3784">
          <cell r="A3784" t="str">
            <v>54.03</v>
          </cell>
          <cell r="B3784" t="str">
            <v>Pavimentação flexível</v>
          </cell>
        </row>
        <row r="3785">
          <cell r="A3785" t="str">
            <v>54.03.200</v>
          </cell>
          <cell r="C3785" t="str">
            <v>Concreto asfáltico usinado a quente - Binder</v>
          </cell>
          <cell r="D3785" t="str">
            <v>m³</v>
          </cell>
          <cell r="E3785">
            <v>815.73</v>
          </cell>
          <cell r="F3785">
            <v>12.38</v>
          </cell>
          <cell r="G3785">
            <v>828.11</v>
          </cell>
        </row>
        <row r="3786">
          <cell r="A3786" t="str">
            <v>54.03.210</v>
          </cell>
          <cell r="C3786" t="str">
            <v>Camada de rolamento em concreto betuminoso usinado quente - CBUQ</v>
          </cell>
          <cell r="D3786" t="str">
            <v>m³</v>
          </cell>
          <cell r="E3786">
            <v>820.24</v>
          </cell>
          <cell r="F3786">
            <v>12.38</v>
          </cell>
          <cell r="G3786">
            <v>832.62</v>
          </cell>
        </row>
        <row r="3787">
          <cell r="A3787" t="str">
            <v>54.03.221</v>
          </cell>
          <cell r="C3787" t="str">
            <v>Restauração de pavimento asfáltico com concreto betuminoso usinado quente - CBUQ</v>
          </cell>
          <cell r="D3787" t="str">
            <v>m³</v>
          </cell>
          <cell r="E3787">
            <v>757.46</v>
          </cell>
          <cell r="F3787">
            <v>12.38</v>
          </cell>
          <cell r="G3787">
            <v>769.84</v>
          </cell>
        </row>
        <row r="3788">
          <cell r="A3788" t="str">
            <v>54.03.230</v>
          </cell>
          <cell r="C3788" t="str">
            <v>Imprimação betuminosa ligante</v>
          </cell>
          <cell r="D3788" t="str">
            <v>m²</v>
          </cell>
          <cell r="E3788">
            <v>4.58</v>
          </cell>
          <cell r="F3788">
            <v>7.0000000000000007E-2</v>
          </cell>
          <cell r="G3788">
            <v>4.6500000000000004</v>
          </cell>
        </row>
        <row r="3789">
          <cell r="A3789" t="str">
            <v>54.03.240</v>
          </cell>
          <cell r="C3789" t="str">
            <v>Imprimação betuminosa impermeabilizante</v>
          </cell>
          <cell r="D3789" t="str">
            <v>m²</v>
          </cell>
          <cell r="E3789">
            <v>10.74</v>
          </cell>
          <cell r="F3789">
            <v>0.09</v>
          </cell>
          <cell r="G3789">
            <v>10.83</v>
          </cell>
        </row>
        <row r="3790">
          <cell r="A3790" t="str">
            <v>54.03.250</v>
          </cell>
          <cell r="C3790" t="str">
            <v>Revestimento de pré-misturado a quente</v>
          </cell>
          <cell r="D3790" t="str">
            <v>m³</v>
          </cell>
          <cell r="E3790">
            <v>729.87</v>
          </cell>
          <cell r="F3790">
            <v>12.38</v>
          </cell>
          <cell r="G3790">
            <v>742.25</v>
          </cell>
        </row>
        <row r="3791">
          <cell r="A3791" t="str">
            <v>54.03.260</v>
          </cell>
          <cell r="C3791" t="str">
            <v>Revestimento de pré-misturado a frio</v>
          </cell>
          <cell r="D3791" t="str">
            <v>m³</v>
          </cell>
          <cell r="E3791">
            <v>737.78</v>
          </cell>
          <cell r="F3791">
            <v>29.7</v>
          </cell>
          <cell r="G3791">
            <v>767.48</v>
          </cell>
        </row>
        <row r="3792">
          <cell r="A3792" t="str">
            <v>54.04</v>
          </cell>
          <cell r="B3792" t="str">
            <v>Pavimentação em paralelepípedos e blocos de concreto</v>
          </cell>
        </row>
        <row r="3793">
          <cell r="A3793" t="str">
            <v>54.04.030</v>
          </cell>
          <cell r="C3793" t="str">
            <v>Pavimentação em paralelepípedo, sem rejunte</v>
          </cell>
          <cell r="D3793" t="str">
            <v>m²</v>
          </cell>
          <cell r="E3793">
            <v>161.62</v>
          </cell>
          <cell r="F3793">
            <v>18.989999999999998</v>
          </cell>
          <cell r="G3793">
            <v>180.61</v>
          </cell>
        </row>
        <row r="3794">
          <cell r="A3794" t="str">
            <v>54.04.040</v>
          </cell>
          <cell r="C3794" t="str">
            <v>Rejuntamento de paralelepípedo com areia</v>
          </cell>
          <cell r="D3794" t="str">
            <v>m²</v>
          </cell>
          <cell r="E3794">
            <v>7.76</v>
          </cell>
          <cell r="F3794">
            <v>1.49</v>
          </cell>
          <cell r="G3794">
            <v>9.25</v>
          </cell>
        </row>
        <row r="3795">
          <cell r="A3795" t="str">
            <v>54.04.050</v>
          </cell>
          <cell r="C3795" t="str">
            <v>Rejuntamento de paralelepípedo com argamassa de cimento e areia 1:3</v>
          </cell>
          <cell r="D3795" t="str">
            <v>m²</v>
          </cell>
          <cell r="E3795">
            <v>6.06</v>
          </cell>
          <cell r="F3795">
            <v>4.5999999999999996</v>
          </cell>
          <cell r="G3795">
            <v>10.66</v>
          </cell>
        </row>
        <row r="3796">
          <cell r="A3796" t="str">
            <v>54.04.060</v>
          </cell>
          <cell r="C3796" t="str">
            <v>Rejuntamento de paralelepípedo com asfalto e pedrisco</v>
          </cell>
          <cell r="D3796" t="str">
            <v>m²</v>
          </cell>
          <cell r="E3796">
            <v>29.58</v>
          </cell>
          <cell r="F3796">
            <v>3.72</v>
          </cell>
          <cell r="G3796">
            <v>33.299999999999997</v>
          </cell>
        </row>
        <row r="3797">
          <cell r="A3797" t="str">
            <v>54.04.340</v>
          </cell>
          <cell r="C3797" t="str">
            <v>Pavimentação em lajota de concreto 35 MPa, espessura 6 cm, tipos: raquete, retangular, sextavado e 16 faces, com rejunte em areia</v>
          </cell>
          <cell r="D3797" t="str">
            <v>m²</v>
          </cell>
          <cell r="E3797">
            <v>43.07</v>
          </cell>
          <cell r="F3797">
            <v>14.33</v>
          </cell>
          <cell r="G3797">
            <v>57.4</v>
          </cell>
        </row>
        <row r="3798">
          <cell r="A3798" t="str">
            <v>54.04.350</v>
          </cell>
          <cell r="C3798" t="str">
            <v>Pavimentação em lajota de concreto 35 MPa, espessura 8 cm, tipos: raquete, retangular, sextavado e 16 faces, com rejunte em areia</v>
          </cell>
          <cell r="D3798" t="str">
            <v>m²</v>
          </cell>
          <cell r="E3798">
            <v>47.33</v>
          </cell>
          <cell r="F3798">
            <v>19.11</v>
          </cell>
          <cell r="G3798">
            <v>66.44</v>
          </cell>
        </row>
        <row r="3799">
          <cell r="A3799" t="str">
            <v>54.04.360</v>
          </cell>
          <cell r="C3799" t="str">
            <v>Bloco diagonal em concreto tipo piso drenante para plantio de grama - 50 x 50 x 10 cm</v>
          </cell>
          <cell r="D3799" t="str">
            <v>m²</v>
          </cell>
          <cell r="E3799">
            <v>56.44</v>
          </cell>
          <cell r="F3799">
            <v>7.02</v>
          </cell>
          <cell r="G3799">
            <v>63.46</v>
          </cell>
        </row>
        <row r="3800">
          <cell r="A3800" t="str">
            <v>54.04.392</v>
          </cell>
          <cell r="C3800" t="str">
            <v>Piso em placa de concreto permeável drenante, cor natural, com resina protetora</v>
          </cell>
          <cell r="D3800" t="str">
            <v>m²</v>
          </cell>
          <cell r="E3800">
            <v>55.66</v>
          </cell>
          <cell r="F3800">
            <v>14.86</v>
          </cell>
          <cell r="G3800">
            <v>70.52</v>
          </cell>
        </row>
        <row r="3801">
          <cell r="A3801" t="str">
            <v>54.06</v>
          </cell>
          <cell r="B3801" t="str">
            <v>Guias e sarjetas</v>
          </cell>
        </row>
        <row r="3802">
          <cell r="A3802" t="str">
            <v>54.06.020</v>
          </cell>
          <cell r="C3802" t="str">
            <v>Guia pré-moldada curva tipo PMSP 100 - fck 25 MPa</v>
          </cell>
          <cell r="D3802" t="str">
            <v>m</v>
          </cell>
          <cell r="E3802">
            <v>30.84</v>
          </cell>
          <cell r="F3802">
            <v>8.9600000000000009</v>
          </cell>
          <cell r="G3802">
            <v>39.799999999999997</v>
          </cell>
        </row>
        <row r="3803">
          <cell r="A3803" t="str">
            <v>54.06.040</v>
          </cell>
          <cell r="C3803" t="str">
            <v>Guia pré-moldada reta tipo PMSP 100 - fck 25 MPa</v>
          </cell>
          <cell r="D3803" t="str">
            <v>m</v>
          </cell>
          <cell r="E3803">
            <v>28.64</v>
          </cell>
          <cell r="F3803">
            <v>8.9600000000000009</v>
          </cell>
          <cell r="G3803">
            <v>37.6</v>
          </cell>
        </row>
        <row r="3804">
          <cell r="A3804" t="str">
            <v>54.06.100</v>
          </cell>
          <cell r="C3804" t="str">
            <v>Base em concreto com fck de 20 MPa, para guias, sarjetas ou sarjetões</v>
          </cell>
          <cell r="D3804" t="str">
            <v>m³</v>
          </cell>
          <cell r="E3804">
            <v>280.14</v>
          </cell>
          <cell r="F3804">
            <v>32.28</v>
          </cell>
          <cell r="G3804">
            <v>312.42</v>
          </cell>
        </row>
        <row r="3805">
          <cell r="A3805" t="str">
            <v>54.06.110</v>
          </cell>
          <cell r="C3805" t="str">
            <v>Base em concreto com fck de 25 MPa, para guias, sarjetas ou sarjetões</v>
          </cell>
          <cell r="D3805" t="str">
            <v>m³</v>
          </cell>
          <cell r="E3805">
            <v>290.27</v>
          </cell>
          <cell r="F3805">
            <v>32.28</v>
          </cell>
          <cell r="G3805">
            <v>322.55</v>
          </cell>
        </row>
        <row r="3806">
          <cell r="A3806" t="str">
            <v>54.06.150</v>
          </cell>
          <cell r="C3806" t="str">
            <v>Execução de perfil extrusado no local</v>
          </cell>
          <cell r="D3806" t="str">
            <v>m³</v>
          </cell>
          <cell r="E3806">
            <v>879</v>
          </cell>
          <cell r="F3806">
            <v>0</v>
          </cell>
          <cell r="G3806">
            <v>879</v>
          </cell>
        </row>
        <row r="3807">
          <cell r="A3807" t="str">
            <v>54.06.160</v>
          </cell>
          <cell r="C3807" t="str">
            <v>Sarjeta ou sarjetão moldado no local, tipo PMSP em concreto com fck 20 MPa</v>
          </cell>
          <cell r="D3807" t="str">
            <v>m³</v>
          </cell>
          <cell r="E3807">
            <v>374.8</v>
          </cell>
          <cell r="F3807">
            <v>65.84</v>
          </cell>
          <cell r="G3807">
            <v>440.64</v>
          </cell>
        </row>
        <row r="3808">
          <cell r="A3808" t="str">
            <v>54.06.170</v>
          </cell>
          <cell r="C3808" t="str">
            <v>Sarjeta ou sarjetão moldado no local, tipo PMSP em concreto com fck 25 MPa</v>
          </cell>
          <cell r="D3808" t="str">
            <v>m³</v>
          </cell>
          <cell r="E3808">
            <v>384.93</v>
          </cell>
          <cell r="F3808">
            <v>65.84</v>
          </cell>
          <cell r="G3808">
            <v>450.77</v>
          </cell>
        </row>
        <row r="3809">
          <cell r="A3809" t="str">
            <v>54.07</v>
          </cell>
          <cell r="B3809" t="str">
            <v>Calçadas e passeios.</v>
          </cell>
        </row>
        <row r="3810">
          <cell r="A3810" t="str">
            <v>54.07.040</v>
          </cell>
          <cell r="C3810" t="str">
            <v>Passeio em mosaico português</v>
          </cell>
          <cell r="D3810" t="str">
            <v>m²</v>
          </cell>
          <cell r="E3810">
            <v>164.87</v>
          </cell>
          <cell r="F3810">
            <v>0</v>
          </cell>
          <cell r="G3810">
            <v>164.87</v>
          </cell>
        </row>
        <row r="3811">
          <cell r="A3811" t="str">
            <v>54.07.110</v>
          </cell>
          <cell r="C3811" t="str">
            <v>Piso em ladrilho hidráulico preto, branco e cinza 20 x 20 cm, assentado com argamassa colante industrializada</v>
          </cell>
          <cell r="D3811" t="str">
            <v>m²</v>
          </cell>
          <cell r="E3811">
            <v>55.89</v>
          </cell>
          <cell r="F3811">
            <v>8.39</v>
          </cell>
          <cell r="G3811">
            <v>64.28</v>
          </cell>
        </row>
        <row r="3812">
          <cell r="A3812" t="str">
            <v>54.07.130</v>
          </cell>
          <cell r="C3812" t="str">
            <v>Piso em ladrilho hidráulico várias cores 20 x 20 cm, assentado com argamassa colante industrializada</v>
          </cell>
          <cell r="D3812" t="str">
            <v>m²</v>
          </cell>
          <cell r="E3812">
            <v>57.14</v>
          </cell>
          <cell r="F3812">
            <v>8.39</v>
          </cell>
          <cell r="G3812">
            <v>65.53</v>
          </cell>
        </row>
        <row r="3813">
          <cell r="A3813" t="str">
            <v>54.07.210</v>
          </cell>
          <cell r="C3813" t="str">
            <v>Rejuntamento de piso em ladrilho hidráulico (20 x 20 x 1,8 cm) com argamassa industrializada para rejunte, juntas de 2 mm</v>
          </cell>
          <cell r="D3813" t="str">
            <v>m²</v>
          </cell>
          <cell r="E3813">
            <v>2.4</v>
          </cell>
          <cell r="F3813">
            <v>7.49</v>
          </cell>
          <cell r="G3813">
            <v>9.89</v>
          </cell>
        </row>
        <row r="3814">
          <cell r="A3814" t="str">
            <v>54.07.240</v>
          </cell>
          <cell r="C3814" t="str">
            <v>Rejuntamento de piso em ladrilho hidráulico (30 x 30 x 2,5 cm), com cimento branco, juntas de 2 mm</v>
          </cell>
          <cell r="D3814" t="str">
            <v>m²</v>
          </cell>
          <cell r="E3814">
            <v>1.17</v>
          </cell>
          <cell r="F3814">
            <v>7.49</v>
          </cell>
          <cell r="G3814">
            <v>8.66</v>
          </cell>
        </row>
        <row r="3815">
          <cell r="A3815" t="str">
            <v>54.07.260</v>
          </cell>
          <cell r="C3815" t="str">
            <v>Piso em ladrilho hidráulico tipo rampa várias cores 30 x 30 cm, antiderrapante, assentado com argamassa mista</v>
          </cell>
          <cell r="D3815" t="str">
            <v>m²</v>
          </cell>
          <cell r="E3815">
            <v>67.900000000000006</v>
          </cell>
          <cell r="F3815">
            <v>21.24</v>
          </cell>
          <cell r="G3815">
            <v>89.14</v>
          </cell>
        </row>
        <row r="3816">
          <cell r="A3816" t="str">
            <v>54.20</v>
          </cell>
          <cell r="B3816" t="str">
            <v>Reparos, conservações e complementos - GRUPO 54</v>
          </cell>
        </row>
        <row r="3817">
          <cell r="A3817" t="str">
            <v>54.20.040</v>
          </cell>
          <cell r="C3817" t="str">
            <v>Bate-roda em concreto pré-moldado</v>
          </cell>
          <cell r="D3817" t="str">
            <v>m</v>
          </cell>
          <cell r="E3817">
            <v>61.94</v>
          </cell>
          <cell r="F3817">
            <v>10.24</v>
          </cell>
          <cell r="G3817">
            <v>72.180000000000007</v>
          </cell>
        </row>
        <row r="3818">
          <cell r="A3818" t="str">
            <v>54.20.100</v>
          </cell>
          <cell r="C3818" t="str">
            <v>Reassentamento de guia pré-moldada reta e/ou curva</v>
          </cell>
          <cell r="D3818" t="str">
            <v>m</v>
          </cell>
          <cell r="E3818">
            <v>5.71</v>
          </cell>
          <cell r="F3818">
            <v>8.9600000000000009</v>
          </cell>
          <cell r="G3818">
            <v>14.67</v>
          </cell>
        </row>
        <row r="3819">
          <cell r="A3819" t="str">
            <v>54.20.110</v>
          </cell>
          <cell r="C3819" t="str">
            <v>Reassentamento de paralelepípedos, sem rejunte</v>
          </cell>
          <cell r="D3819" t="str">
            <v>m²</v>
          </cell>
          <cell r="E3819">
            <v>8.17</v>
          </cell>
          <cell r="F3819">
            <v>18.989999999999998</v>
          </cell>
          <cell r="G3819">
            <v>27.16</v>
          </cell>
        </row>
        <row r="3820">
          <cell r="A3820" t="str">
            <v>54.20.120</v>
          </cell>
          <cell r="C3820" t="str">
            <v>Reassentamento de pavimentação em lajota de concreto, espessura 6 cm, com rejunte em areia</v>
          </cell>
          <cell r="D3820" t="str">
            <v>m²</v>
          </cell>
          <cell r="E3820">
            <v>5.35</v>
          </cell>
          <cell r="F3820">
            <v>11.74</v>
          </cell>
          <cell r="G3820">
            <v>17.09</v>
          </cell>
        </row>
        <row r="3821">
          <cell r="A3821" t="str">
            <v>54.20.130</v>
          </cell>
          <cell r="C3821" t="str">
            <v>Reassentamento de pavimentação em lajota de concreto, espessura 8 cm, com rejunte em areia</v>
          </cell>
          <cell r="D3821" t="str">
            <v>m²</v>
          </cell>
          <cell r="E3821">
            <v>5.42</v>
          </cell>
          <cell r="F3821">
            <v>13.58</v>
          </cell>
          <cell r="G3821">
            <v>19</v>
          </cell>
        </row>
        <row r="3822">
          <cell r="A3822" t="str">
            <v>54.20.140</v>
          </cell>
          <cell r="C3822" t="str">
            <v>Reassentamento de pavimentação em lajota de concreto, espessura 10 cm, com rejunte em areia</v>
          </cell>
          <cell r="D3822" t="str">
            <v>m²</v>
          </cell>
          <cell r="E3822">
            <v>5.53</v>
          </cell>
          <cell r="F3822">
            <v>16.32</v>
          </cell>
          <cell r="G3822">
            <v>21.85</v>
          </cell>
        </row>
        <row r="3823">
          <cell r="A3823" t="str">
            <v>55</v>
          </cell>
          <cell r="B3823" t="str">
            <v>LIMPEZA E ARREMATE</v>
          </cell>
        </row>
        <row r="3824">
          <cell r="A3824" t="str">
            <v>55.01</v>
          </cell>
          <cell r="B3824" t="str">
            <v>Limpeza de obra</v>
          </cell>
        </row>
        <row r="3825">
          <cell r="A3825" t="str">
            <v>55.01.020</v>
          </cell>
          <cell r="C3825" t="str">
            <v>Limpeza final da obra</v>
          </cell>
          <cell r="D3825" t="str">
            <v>m²</v>
          </cell>
          <cell r="E3825">
            <v>0</v>
          </cell>
          <cell r="F3825">
            <v>10.4</v>
          </cell>
          <cell r="G3825">
            <v>10.4</v>
          </cell>
        </row>
        <row r="3826">
          <cell r="A3826" t="str">
            <v>55.01.030</v>
          </cell>
          <cell r="C3826" t="str">
            <v>Limpeza complementar com hidrojateamento</v>
          </cell>
          <cell r="D3826" t="str">
            <v>m²</v>
          </cell>
          <cell r="E3826">
            <v>1.74</v>
          </cell>
          <cell r="F3826">
            <v>4.32</v>
          </cell>
          <cell r="G3826">
            <v>6.06</v>
          </cell>
        </row>
        <row r="3827">
          <cell r="A3827" t="str">
            <v>55.01.070</v>
          </cell>
          <cell r="C3827" t="str">
            <v>Limpeza complementar e especial de piso com produtos químicos</v>
          </cell>
          <cell r="D3827" t="str">
            <v>m²</v>
          </cell>
          <cell r="E3827">
            <v>0.45</v>
          </cell>
          <cell r="F3827">
            <v>2.97</v>
          </cell>
          <cell r="G3827">
            <v>3.42</v>
          </cell>
        </row>
        <row r="3828">
          <cell r="A3828" t="str">
            <v>55.01.080</v>
          </cell>
          <cell r="C3828" t="str">
            <v>Limpeza complementar e especial de peças e aparelhos sanitários</v>
          </cell>
          <cell r="D3828" t="str">
            <v>un</v>
          </cell>
          <cell r="E3828">
            <v>0</v>
          </cell>
          <cell r="F3828">
            <v>11.88</v>
          </cell>
          <cell r="G3828">
            <v>11.88</v>
          </cell>
        </row>
        <row r="3829">
          <cell r="A3829" t="str">
            <v>55.01.100</v>
          </cell>
          <cell r="C3829" t="str">
            <v>Limpeza complementar e especial de vidros</v>
          </cell>
          <cell r="D3829" t="str">
            <v>m²</v>
          </cell>
          <cell r="E3829">
            <v>0</v>
          </cell>
          <cell r="F3829">
            <v>11.14</v>
          </cell>
          <cell r="G3829">
            <v>11.14</v>
          </cell>
        </row>
        <row r="3830">
          <cell r="A3830" t="str">
            <v>55.01.130</v>
          </cell>
          <cell r="C3830" t="str">
            <v>Limpeza e lavagem de superfície revestida com material cerâmico ou pastilhas por hidrojateamento com rejuntamento</v>
          </cell>
          <cell r="D3830" t="str">
            <v>m²</v>
          </cell>
          <cell r="E3830">
            <v>4.54</v>
          </cell>
          <cell r="F3830">
            <v>4.32</v>
          </cell>
          <cell r="G3830">
            <v>8.86</v>
          </cell>
        </row>
        <row r="3831">
          <cell r="A3831" t="str">
            <v>55.01.140</v>
          </cell>
          <cell r="C3831" t="str">
            <v>Limpeza de superfície com hidrojateamento</v>
          </cell>
          <cell r="D3831" t="str">
            <v>m²</v>
          </cell>
          <cell r="E3831">
            <v>4.9800000000000004</v>
          </cell>
          <cell r="F3831">
            <v>0</v>
          </cell>
          <cell r="G3831">
            <v>4.9800000000000004</v>
          </cell>
        </row>
        <row r="3832">
          <cell r="A3832" t="str">
            <v>55.02</v>
          </cell>
          <cell r="B3832" t="str">
            <v>Limpeza e desinfecção sanitária</v>
          </cell>
        </row>
        <row r="3833">
          <cell r="A3833" t="str">
            <v>55.02.010</v>
          </cell>
          <cell r="C3833" t="str">
            <v>Limpeza de caixa de inspeção</v>
          </cell>
          <cell r="D3833" t="str">
            <v>un</v>
          </cell>
          <cell r="E3833">
            <v>0</v>
          </cell>
          <cell r="F3833">
            <v>4.46</v>
          </cell>
          <cell r="G3833">
            <v>4.46</v>
          </cell>
        </row>
        <row r="3834">
          <cell r="A3834" t="str">
            <v>55.02.020</v>
          </cell>
          <cell r="C3834" t="str">
            <v>Limpeza de fossa</v>
          </cell>
          <cell r="D3834" t="str">
            <v>m³</v>
          </cell>
          <cell r="E3834">
            <v>133.63999999999999</v>
          </cell>
          <cell r="F3834">
            <v>0</v>
          </cell>
          <cell r="G3834">
            <v>133.63999999999999</v>
          </cell>
        </row>
        <row r="3835">
          <cell r="A3835" t="str">
            <v>55.02.040</v>
          </cell>
          <cell r="C3835" t="str">
            <v>Limpeza e desobstrução de boca de lobo</v>
          </cell>
          <cell r="D3835" t="str">
            <v>un</v>
          </cell>
          <cell r="E3835">
            <v>0</v>
          </cell>
          <cell r="F3835">
            <v>16.47</v>
          </cell>
          <cell r="G3835">
            <v>16.47</v>
          </cell>
        </row>
        <row r="3836">
          <cell r="A3836" t="str">
            <v>55.02.050</v>
          </cell>
          <cell r="C3836" t="str">
            <v>Limpeza e desobstrução de canaletas ou tubulações de águas pluviais</v>
          </cell>
          <cell r="D3836" t="str">
            <v>m</v>
          </cell>
          <cell r="E3836">
            <v>0</v>
          </cell>
          <cell r="F3836">
            <v>8.24</v>
          </cell>
          <cell r="G3836">
            <v>8.24</v>
          </cell>
        </row>
        <row r="3837">
          <cell r="A3837" t="str">
            <v>55.02.060</v>
          </cell>
          <cell r="C3837" t="str">
            <v>Limpeza e desentupimento manual de tubulação de esgoto predial</v>
          </cell>
          <cell r="D3837" t="str">
            <v>m</v>
          </cell>
          <cell r="E3837">
            <v>0</v>
          </cell>
          <cell r="F3837">
            <v>8.8800000000000008</v>
          </cell>
          <cell r="G3837">
            <v>8.8800000000000008</v>
          </cell>
        </row>
        <row r="3838">
          <cell r="A3838" t="str">
            <v>55.10</v>
          </cell>
          <cell r="B3838" t="str">
            <v>Remoção de entulho</v>
          </cell>
        </row>
        <row r="3839">
          <cell r="A3839" t="str">
            <v>55.10.030</v>
          </cell>
          <cell r="C3839" t="str">
            <v>Locação de duto coletor de entulho</v>
          </cell>
          <cell r="D3839" t="str">
            <v>mxmês</v>
          </cell>
          <cell r="E3839">
            <v>55</v>
          </cell>
          <cell r="F3839">
            <v>0</v>
          </cell>
          <cell r="G3839">
            <v>55</v>
          </cell>
        </row>
        <row r="3840">
          <cell r="A3840" t="str">
            <v>61</v>
          </cell>
          <cell r="B3840" t="str">
            <v>CONFORTO MECÂNICO, EQUIPAMENTO E SISTEMA</v>
          </cell>
        </row>
        <row r="3841">
          <cell r="A3841" t="str">
            <v>61.01</v>
          </cell>
          <cell r="B3841" t="str">
            <v>Elevador</v>
          </cell>
        </row>
        <row r="3842">
          <cell r="A3842" t="str">
            <v>61.01.670</v>
          </cell>
          <cell r="C3842" t="str">
            <v>Elevador para passageiros, uso interno com capacidade mínima de 600 kg para duas paradas, portas unilaterais</v>
          </cell>
          <cell r="D3842" t="str">
            <v>cj</v>
          </cell>
          <cell r="E3842">
            <v>71295</v>
          </cell>
          <cell r="F3842">
            <v>0</v>
          </cell>
          <cell r="G3842">
            <v>71295</v>
          </cell>
        </row>
        <row r="3843">
          <cell r="A3843" t="str">
            <v>61.01.680</v>
          </cell>
          <cell r="C3843" t="str">
            <v>Elevador para passageiros, uso interno com capacidade mínima de 600 kg para três paradas, portas unilaterais</v>
          </cell>
          <cell r="D3843" t="str">
            <v>cj</v>
          </cell>
          <cell r="E3843">
            <v>75660</v>
          </cell>
          <cell r="F3843">
            <v>0</v>
          </cell>
          <cell r="G3843">
            <v>75660</v>
          </cell>
        </row>
        <row r="3844">
          <cell r="A3844" t="str">
            <v>61.01.690</v>
          </cell>
          <cell r="C3844" t="str">
            <v>Elevador para passageiros, uso interno com capacidade mínima de 600 kg para três paradas, portas bilaterais</v>
          </cell>
          <cell r="D3844" t="str">
            <v>cj</v>
          </cell>
          <cell r="E3844">
            <v>81480</v>
          </cell>
          <cell r="F3844">
            <v>0</v>
          </cell>
          <cell r="G3844">
            <v>81480</v>
          </cell>
        </row>
        <row r="3845">
          <cell r="A3845" t="str">
            <v>61.01.760</v>
          </cell>
          <cell r="C3845" t="str">
            <v>Elevador para passageiros, uso interno com capacidade mínima de 600 kg para quatro paradas, portas bilaterais</v>
          </cell>
          <cell r="D3845" t="str">
            <v>cj</v>
          </cell>
          <cell r="E3845">
            <v>85360</v>
          </cell>
          <cell r="F3845">
            <v>0</v>
          </cell>
          <cell r="G3845">
            <v>85360</v>
          </cell>
        </row>
        <row r="3846">
          <cell r="A3846" t="str">
            <v>61.01.770</v>
          </cell>
          <cell r="C3846" t="str">
            <v>Elevador para passageiros, uso interno com capacidade mínima de 600 kg para quatro paradas, portas unilaterais</v>
          </cell>
          <cell r="D3846" t="str">
            <v>cj</v>
          </cell>
          <cell r="E3846">
            <v>80510</v>
          </cell>
          <cell r="F3846">
            <v>0</v>
          </cell>
          <cell r="G3846">
            <v>80510</v>
          </cell>
        </row>
        <row r="3847">
          <cell r="A3847" t="str">
            <v>61.01.800</v>
          </cell>
          <cell r="C3847" t="str">
            <v>Fechamento em vidro laminado para caixa de elevador</v>
          </cell>
          <cell r="D3847" t="str">
            <v>m²</v>
          </cell>
          <cell r="E3847">
            <v>465.72</v>
          </cell>
          <cell r="F3847">
            <v>0</v>
          </cell>
          <cell r="G3847">
            <v>465.72</v>
          </cell>
        </row>
        <row r="3848">
          <cell r="A3848" t="str">
            <v>61.10</v>
          </cell>
          <cell r="B3848" t="str">
            <v>Climatização</v>
          </cell>
        </row>
        <row r="3849">
          <cell r="A3849" t="str">
            <v>61.10.001</v>
          </cell>
          <cell r="C3849" t="str">
            <v>Resfriadora de líquidos (Chiller), com compressor e condensação à ar, capacidade de 120 TR</v>
          </cell>
          <cell r="D3849" t="str">
            <v>un</v>
          </cell>
          <cell r="E3849">
            <v>277106.7</v>
          </cell>
          <cell r="F3849">
            <v>22693.8</v>
          </cell>
          <cell r="G3849">
            <v>299800.5</v>
          </cell>
        </row>
        <row r="3850">
          <cell r="A3850" t="str">
            <v>61.10.007</v>
          </cell>
          <cell r="C3850" t="str">
            <v>Resfriadora de líquidos (Chiller), com compressor e condensação à ar, capacidade de 160 TR</v>
          </cell>
          <cell r="D3850" t="str">
            <v>un</v>
          </cell>
          <cell r="E3850">
            <v>265269.82</v>
          </cell>
          <cell r="F3850">
            <v>24174.27</v>
          </cell>
          <cell r="G3850">
            <v>289444.09000000003</v>
          </cell>
        </row>
        <row r="3851">
          <cell r="A3851" t="str">
            <v>61.10.010</v>
          </cell>
          <cell r="C3851" t="str">
            <v>Resfriadora de líquidos (Chiller), com compressor e condensação à ar, capacidade de 200-210 TR</v>
          </cell>
          <cell r="D3851" t="str">
            <v>un</v>
          </cell>
          <cell r="E3851">
            <v>448819.93</v>
          </cell>
          <cell r="F3851">
            <v>21978.7</v>
          </cell>
          <cell r="G3851">
            <v>470798.63</v>
          </cell>
        </row>
        <row r="3852">
          <cell r="A3852" t="str">
            <v>61.10.012</v>
          </cell>
          <cell r="C3852" t="str">
            <v>Resfriadora de líquidos (Chiller), com compressor e condensação à ar, capacidade de 80 TR</v>
          </cell>
          <cell r="D3852" t="str">
            <v>un</v>
          </cell>
          <cell r="E3852">
            <v>206248.07</v>
          </cell>
          <cell r="F3852">
            <v>18155.04</v>
          </cell>
          <cell r="G3852">
            <v>224403.11</v>
          </cell>
        </row>
        <row r="3853">
          <cell r="A3853" t="str">
            <v>61.10.100</v>
          </cell>
          <cell r="C3853" t="str">
            <v>Tratamento de ar (Fan-Coil) tipo Air Handling Unit de concepção modular, capacidade de 10 TR</v>
          </cell>
          <cell r="D3853" t="str">
            <v>un</v>
          </cell>
          <cell r="E3853">
            <v>14625.29</v>
          </cell>
          <cell r="F3853">
            <v>2685.35</v>
          </cell>
          <cell r="G3853">
            <v>17310.64</v>
          </cell>
        </row>
        <row r="3854">
          <cell r="A3854" t="str">
            <v>61.10.110</v>
          </cell>
          <cell r="C3854" t="str">
            <v>Tratamento de ar (Fan-Coil) tipo Air Handling Unit de concepção modular, capacidade de 40 TR</v>
          </cell>
          <cell r="D3854" t="str">
            <v>un</v>
          </cell>
          <cell r="E3854">
            <v>40335.699999999997</v>
          </cell>
          <cell r="F3854">
            <v>5866.8</v>
          </cell>
          <cell r="G3854">
            <v>46202.5</v>
          </cell>
        </row>
        <row r="3855">
          <cell r="A3855" t="str">
            <v>61.10.120</v>
          </cell>
          <cell r="C3855" t="str">
            <v>Tratamento de ar (Fan-Coil) tipo Air Handling Unit de concepção modular, capacidade de 50 TR</v>
          </cell>
          <cell r="D3855" t="str">
            <v>un</v>
          </cell>
          <cell r="E3855">
            <v>36771.57</v>
          </cell>
          <cell r="F3855">
            <v>7158.45</v>
          </cell>
          <cell r="G3855">
            <v>43930.02</v>
          </cell>
        </row>
        <row r="3856">
          <cell r="A3856" t="str">
            <v>61.10.200</v>
          </cell>
          <cell r="C3856" t="str">
            <v>Tratamento de ar compacta Fancolete Hidrônico tipo piso-teto, vazão de ar nominal 637 m³/h, capacidade de refrigeração 14.000 Btu/h - 1,2 TR</v>
          </cell>
          <cell r="D3856" t="str">
            <v>un</v>
          </cell>
          <cell r="E3856">
            <v>2882.96</v>
          </cell>
          <cell r="F3856">
            <v>453.28</v>
          </cell>
          <cell r="G3856">
            <v>3336.24</v>
          </cell>
        </row>
        <row r="3857">
          <cell r="A3857" t="str">
            <v>61.10.210</v>
          </cell>
          <cell r="C3857" t="str">
            <v>Tratamento de ar compacta Fancolete Hidrônico tipo piso-teto, vazão de ar nominal 1.215 m³/h, capacidade de refrigeração 25.000 Btu/h - 2,1 TR</v>
          </cell>
          <cell r="D3857" t="str">
            <v>un</v>
          </cell>
          <cell r="E3857">
            <v>3294.7</v>
          </cell>
          <cell r="F3857">
            <v>566.6</v>
          </cell>
          <cell r="G3857">
            <v>3861.3</v>
          </cell>
        </row>
        <row r="3858">
          <cell r="A3858" t="str">
            <v>61.10.220</v>
          </cell>
          <cell r="C3858" t="str">
            <v>Tratamento de ar compacta Fancolete Hidrônico tipo piso-teto, vazão de ar nominal 1.758 m³/h, capacidade de refrigeração 36.000 Btu/h - 3,0 TR</v>
          </cell>
          <cell r="D3858" t="str">
            <v>un</v>
          </cell>
          <cell r="E3858">
            <v>3875.68</v>
          </cell>
          <cell r="F3858">
            <v>679.92</v>
          </cell>
          <cell r="G3858">
            <v>4555.6000000000004</v>
          </cell>
        </row>
        <row r="3859">
          <cell r="A3859" t="str">
            <v>61.10.230</v>
          </cell>
          <cell r="C3859" t="str">
            <v>Tratamento de ar compacta Fancolete Hidrônico tipo piso-teto, vazão de ar nominal 2.166 m³/h, capacidade de refrigeração 48.000 Btu/h - 4,0 TR</v>
          </cell>
          <cell r="D3859" t="str">
            <v>un</v>
          </cell>
          <cell r="E3859">
            <v>4073.66</v>
          </cell>
          <cell r="F3859">
            <v>736.58</v>
          </cell>
          <cell r="G3859">
            <v>4810.24</v>
          </cell>
        </row>
        <row r="3860">
          <cell r="A3860" t="str">
            <v>61.10.250</v>
          </cell>
          <cell r="C3860" t="str">
            <v>Tratamento de ar compacta Fancolete Hidrônico tipo cassete, capacidade de refrigeração 20.000 Btu/h - 1,6 TR</v>
          </cell>
          <cell r="D3860" t="str">
            <v>un</v>
          </cell>
          <cell r="E3860">
            <v>2732.55</v>
          </cell>
          <cell r="F3860">
            <v>354.81</v>
          </cell>
          <cell r="G3860">
            <v>3087.36</v>
          </cell>
        </row>
        <row r="3861">
          <cell r="A3861" t="str">
            <v>61.10.260</v>
          </cell>
          <cell r="C3861" t="str">
            <v>Tratamento de ar compacta Fancolete Hidrônico tipo cassete, capacidade de refrigeração 25.000 Btu/h - 2,1 TR</v>
          </cell>
          <cell r="D3861" t="str">
            <v>un</v>
          </cell>
          <cell r="E3861">
            <v>3111.01</v>
          </cell>
          <cell r="F3861">
            <v>354.81</v>
          </cell>
          <cell r="G3861">
            <v>3465.82</v>
          </cell>
        </row>
        <row r="3862">
          <cell r="A3862" t="str">
            <v>61.10.270</v>
          </cell>
          <cell r="C3862" t="str">
            <v>Tratamento de ar compacta Fancolete Hidrônico tipo cassete, capacidade de refrigeração 32.000 Btu/h - 2,6 TR</v>
          </cell>
          <cell r="D3862" t="str">
            <v>un</v>
          </cell>
          <cell r="E3862">
            <v>3542.03</v>
          </cell>
          <cell r="F3862">
            <v>354.81</v>
          </cell>
          <cell r="G3862">
            <v>3896.84</v>
          </cell>
        </row>
        <row r="3863">
          <cell r="A3863" t="str">
            <v>61.10.300</v>
          </cell>
          <cell r="C3863" t="str">
            <v>Duto flexível aluminizado, seção circular - Ø 10cm (4")</v>
          </cell>
          <cell r="D3863" t="str">
            <v>m</v>
          </cell>
          <cell r="E3863">
            <v>7.97</v>
          </cell>
          <cell r="F3863">
            <v>9.85</v>
          </cell>
          <cell r="G3863">
            <v>17.82</v>
          </cell>
        </row>
        <row r="3864">
          <cell r="A3864" t="str">
            <v>61.10.310</v>
          </cell>
          <cell r="C3864" t="str">
            <v>Duto flexível aluminizado, seção circular - Ø 15cm (6")</v>
          </cell>
          <cell r="D3864" t="str">
            <v>m</v>
          </cell>
          <cell r="E3864">
            <v>11.56</v>
          </cell>
          <cell r="F3864">
            <v>9.85</v>
          </cell>
          <cell r="G3864">
            <v>21.41</v>
          </cell>
        </row>
        <row r="3865">
          <cell r="A3865" t="str">
            <v>61.10.320</v>
          </cell>
          <cell r="C3865" t="str">
            <v>Duto flexível aluminizado, seção circular - Ø 20cm (8")</v>
          </cell>
          <cell r="D3865" t="str">
            <v>m</v>
          </cell>
          <cell r="E3865">
            <v>14.15</v>
          </cell>
          <cell r="F3865">
            <v>9.85</v>
          </cell>
          <cell r="G3865">
            <v>24</v>
          </cell>
        </row>
        <row r="3866">
          <cell r="A3866" t="str">
            <v>61.10.400</v>
          </cell>
          <cell r="C3866" t="str">
            <v>Damper corta fogo (DCF) tipo comporta, com elemento fusível e chave fim de curso.</v>
          </cell>
          <cell r="D3866" t="str">
            <v>m²</v>
          </cell>
          <cell r="E3866">
            <v>3205.88</v>
          </cell>
          <cell r="F3866">
            <v>0</v>
          </cell>
          <cell r="G3866">
            <v>3205.88</v>
          </cell>
        </row>
        <row r="3867">
          <cell r="A3867" t="str">
            <v>61.10.401</v>
          </cell>
          <cell r="C3867" t="str">
            <v>Damper de regulagem manual, tamanho: 0,10 m² a 0,14 m²</v>
          </cell>
          <cell r="D3867" t="str">
            <v>m²</v>
          </cell>
          <cell r="E3867">
            <v>794.1</v>
          </cell>
          <cell r="F3867">
            <v>91.98</v>
          </cell>
          <cell r="G3867">
            <v>886.08</v>
          </cell>
        </row>
        <row r="3868">
          <cell r="A3868" t="str">
            <v>61.10.402</v>
          </cell>
          <cell r="C3868" t="str">
            <v>Damper de regulagem manual, tamanho: 0,15 m² a 0,20 m²</v>
          </cell>
          <cell r="D3868" t="str">
            <v>m²</v>
          </cell>
          <cell r="E3868">
            <v>658.58</v>
          </cell>
          <cell r="F3868">
            <v>71.08</v>
          </cell>
          <cell r="G3868">
            <v>729.66</v>
          </cell>
        </row>
        <row r="3869">
          <cell r="A3869" t="str">
            <v>61.10.403</v>
          </cell>
          <cell r="C3869" t="str">
            <v>Damper de regulagem manual, tamanho: 0,21 m² a 0,40 m²</v>
          </cell>
          <cell r="D3869" t="str">
            <v>m²</v>
          </cell>
          <cell r="E3869">
            <v>529.65</v>
          </cell>
          <cell r="F3869">
            <v>62.73</v>
          </cell>
          <cell r="G3869">
            <v>592.38</v>
          </cell>
        </row>
        <row r="3870">
          <cell r="A3870" t="str">
            <v>61.10.410</v>
          </cell>
          <cell r="C3870" t="str">
            <v>Serviço de instalação de Damper Corta Fogo</v>
          </cell>
          <cell r="D3870" t="str">
            <v>un</v>
          </cell>
          <cell r="E3870">
            <v>0</v>
          </cell>
          <cell r="F3870">
            <v>268.08</v>
          </cell>
          <cell r="G3870">
            <v>268.08</v>
          </cell>
        </row>
        <row r="3871">
          <cell r="A3871" t="str">
            <v>61.10.420</v>
          </cell>
          <cell r="C3871" t="str">
            <v>Motor (atuador) a ser acoplado ao Damper corta fogo</v>
          </cell>
          <cell r="D3871" t="str">
            <v>un</v>
          </cell>
          <cell r="E3871">
            <v>980.95</v>
          </cell>
          <cell r="F3871">
            <v>109.5</v>
          </cell>
          <cell r="G3871">
            <v>1090.45</v>
          </cell>
        </row>
        <row r="3872">
          <cell r="A3872" t="str">
            <v>61.10.430</v>
          </cell>
          <cell r="C3872" t="str">
            <v>Tanque de compensação pressurizado, capacidade (volume mínimo) de 250 litros</v>
          </cell>
          <cell r="D3872" t="str">
            <v>un</v>
          </cell>
          <cell r="E3872">
            <v>4373.59</v>
          </cell>
          <cell r="F3872">
            <v>1133.2</v>
          </cell>
          <cell r="G3872">
            <v>5506.79</v>
          </cell>
        </row>
        <row r="3873">
          <cell r="A3873" t="str">
            <v>61.10.440</v>
          </cell>
          <cell r="C3873" t="str">
            <v>Registro de regulagem de vazão de ar</v>
          </cell>
          <cell r="D3873" t="str">
            <v>un</v>
          </cell>
          <cell r="E3873">
            <v>138.56</v>
          </cell>
          <cell r="F3873">
            <v>33.450000000000003</v>
          </cell>
          <cell r="G3873">
            <v>172.01</v>
          </cell>
        </row>
        <row r="3874">
          <cell r="A3874" t="str">
            <v>61.10.510</v>
          </cell>
          <cell r="C3874" t="str">
            <v>Difusor de ar de longo alcance tipo Jet-Nozzles, vazão de ar 1.330 m³/h</v>
          </cell>
          <cell r="D3874" t="str">
            <v>un</v>
          </cell>
          <cell r="E3874">
            <v>601.91</v>
          </cell>
          <cell r="F3874">
            <v>96.17</v>
          </cell>
          <cell r="G3874">
            <v>698.08</v>
          </cell>
        </row>
        <row r="3875">
          <cell r="A3875" t="str">
            <v>61.10.511</v>
          </cell>
          <cell r="C3875" t="str">
            <v>Difusor para insuflamento de ar com plenum, multivias e colarinho</v>
          </cell>
          <cell r="D3875" t="str">
            <v>m²</v>
          </cell>
          <cell r="E3875">
            <v>1366.31</v>
          </cell>
          <cell r="F3875">
            <v>146.35</v>
          </cell>
          <cell r="G3875">
            <v>1512.66</v>
          </cell>
        </row>
        <row r="3876">
          <cell r="A3876" t="str">
            <v>61.10.512</v>
          </cell>
          <cell r="C3876" t="str">
            <v>Difusor para insuflamento de ar com plenum, com 2 aberturas</v>
          </cell>
          <cell r="D3876" t="str">
            <v>m</v>
          </cell>
          <cell r="E3876">
            <v>1856.63</v>
          </cell>
          <cell r="F3876">
            <v>36.5</v>
          </cell>
          <cell r="G3876">
            <v>1893.13</v>
          </cell>
        </row>
        <row r="3877">
          <cell r="A3877" t="str">
            <v>61.10.513</v>
          </cell>
          <cell r="C3877" t="str">
            <v>Difusor de plástico, diâmetro Ø 15 cm</v>
          </cell>
          <cell r="D3877" t="str">
            <v>un</v>
          </cell>
          <cell r="E3877">
            <v>58.01</v>
          </cell>
          <cell r="F3877">
            <v>33.450000000000003</v>
          </cell>
          <cell r="G3877">
            <v>91.46</v>
          </cell>
        </row>
        <row r="3878">
          <cell r="A3878" t="str">
            <v>61.10.514</v>
          </cell>
          <cell r="C3878" t="str">
            <v>Difusor de plástico, diâmetro 20 cm</v>
          </cell>
          <cell r="D3878" t="str">
            <v>un</v>
          </cell>
          <cell r="E3878">
            <v>74.89</v>
          </cell>
          <cell r="F3878">
            <v>33.450000000000003</v>
          </cell>
          <cell r="G3878">
            <v>108.34</v>
          </cell>
        </row>
        <row r="3879">
          <cell r="A3879" t="str">
            <v>61.10.530</v>
          </cell>
          <cell r="C3879" t="str">
            <v>Difusor de insuflação de ar tipo direcional, medindo 30 x 30 cm</v>
          </cell>
          <cell r="D3879" t="str">
            <v>un</v>
          </cell>
          <cell r="E3879">
            <v>231.7</v>
          </cell>
          <cell r="F3879">
            <v>33.450000000000003</v>
          </cell>
          <cell r="G3879">
            <v>265.14999999999998</v>
          </cell>
        </row>
        <row r="3880">
          <cell r="A3880" t="str">
            <v>61.10.550</v>
          </cell>
          <cell r="C3880" t="str">
            <v>Difusor de insuflação de ar tipo direcional, medindo 45 x 15 cm</v>
          </cell>
          <cell r="D3880" t="str">
            <v>un</v>
          </cell>
          <cell r="E3880">
            <v>181.44</v>
          </cell>
          <cell r="F3880">
            <v>33.450000000000003</v>
          </cell>
          <cell r="G3880">
            <v>214.89</v>
          </cell>
        </row>
        <row r="3881">
          <cell r="A3881" t="str">
            <v>61.10.564</v>
          </cell>
          <cell r="C3881" t="str">
            <v>Grelha de insuflação de ar em alumínio anodizado, de dupla deflexão, tamanho: até 0,10 m²</v>
          </cell>
          <cell r="D3881" t="str">
            <v>m²</v>
          </cell>
          <cell r="E3881">
            <v>1025.48</v>
          </cell>
          <cell r="F3881">
            <v>204.87</v>
          </cell>
          <cell r="G3881">
            <v>1230.3499999999999</v>
          </cell>
        </row>
        <row r="3882">
          <cell r="A3882" t="str">
            <v>61.10.565</v>
          </cell>
          <cell r="C3882" t="str">
            <v>Grelha de insuflação de ar em alumínio anodizado, de dupla deflexão, tamanho: acima de 0,10 m² até 0,50 m²</v>
          </cell>
          <cell r="D3882" t="str">
            <v>m²</v>
          </cell>
          <cell r="E3882">
            <v>796.53</v>
          </cell>
          <cell r="F3882">
            <v>83.62</v>
          </cell>
          <cell r="G3882">
            <v>880.15</v>
          </cell>
        </row>
        <row r="3883">
          <cell r="A3883" t="str">
            <v>61.10.566</v>
          </cell>
          <cell r="C3883" t="str">
            <v>Grelha de insuflação de ar em alumínio anodizado, de dupla deflexão, tamanho: acima de 0,50 m² até 1,00 m²</v>
          </cell>
          <cell r="D3883" t="str">
            <v>m²</v>
          </cell>
          <cell r="E3883">
            <v>756.32</v>
          </cell>
          <cell r="F3883">
            <v>41.81</v>
          </cell>
          <cell r="G3883">
            <v>798.13</v>
          </cell>
        </row>
        <row r="3884">
          <cell r="A3884" t="str">
            <v>61.10.567</v>
          </cell>
          <cell r="C3884" t="str">
            <v>Grelha de porta, tamanho: 0,14 m² a 0,30 m²</v>
          </cell>
          <cell r="D3884" t="str">
            <v>m²</v>
          </cell>
          <cell r="E3884">
            <v>977.44</v>
          </cell>
          <cell r="F3884">
            <v>91.98</v>
          </cell>
          <cell r="G3884">
            <v>1069.42</v>
          </cell>
        </row>
        <row r="3885">
          <cell r="A3885" t="str">
            <v>61.10.568</v>
          </cell>
          <cell r="C3885" t="str">
            <v>Grelha de porta, tamanho: 0,07 m² a 0,13 m²</v>
          </cell>
          <cell r="D3885" t="str">
            <v>m²</v>
          </cell>
          <cell r="E3885">
            <v>1155.03</v>
          </cell>
          <cell r="F3885">
            <v>121.25</v>
          </cell>
          <cell r="G3885">
            <v>1276.28</v>
          </cell>
        </row>
        <row r="3886">
          <cell r="A3886" t="str">
            <v>61.10.569</v>
          </cell>
          <cell r="C3886" t="str">
            <v>Grelha de porta, tamanho: 0,03 m² a 0,06 m²</v>
          </cell>
          <cell r="D3886" t="str">
            <v>m²</v>
          </cell>
          <cell r="E3886">
            <v>1845.14</v>
          </cell>
          <cell r="F3886">
            <v>200.69</v>
          </cell>
          <cell r="G3886">
            <v>2045.83</v>
          </cell>
        </row>
        <row r="3887">
          <cell r="A3887" t="str">
            <v>61.10.574</v>
          </cell>
          <cell r="C3887" t="str">
            <v>Grelha de retorno/exaustão com registro, tamanho: 0,03 m² a 0,06 m²</v>
          </cell>
          <cell r="D3887" t="str">
            <v>m²</v>
          </cell>
          <cell r="E3887">
            <v>1272.3</v>
          </cell>
          <cell r="F3887">
            <v>150.51</v>
          </cell>
          <cell r="G3887">
            <v>1422.81</v>
          </cell>
        </row>
        <row r="3888">
          <cell r="A3888" t="str">
            <v>61.10.575</v>
          </cell>
          <cell r="C3888" t="str">
            <v>Grelha de retorno/exaustão com registro, tamanho: 0,07 m² a 0,13 m²</v>
          </cell>
          <cell r="D3888" t="str">
            <v>m²</v>
          </cell>
          <cell r="E3888">
            <v>968.91</v>
          </cell>
          <cell r="F3888">
            <v>104.54</v>
          </cell>
          <cell r="G3888">
            <v>1073.45</v>
          </cell>
        </row>
        <row r="3889">
          <cell r="A3889" t="str">
            <v>61.10.576</v>
          </cell>
          <cell r="C3889" t="str">
            <v>Grelha de retorno/exaustão com registro, tamanho: 0,14 m² a 0,19 m²</v>
          </cell>
          <cell r="D3889" t="str">
            <v>m²</v>
          </cell>
          <cell r="E3889">
            <v>818.32</v>
          </cell>
          <cell r="F3889">
            <v>83.62</v>
          </cell>
          <cell r="G3889">
            <v>901.94</v>
          </cell>
        </row>
        <row r="3890">
          <cell r="A3890" t="str">
            <v>61.10.577</v>
          </cell>
          <cell r="C3890" t="str">
            <v>Grelha de retorno/exaustão com registro, tamanho: 0,20 m² a 0,40 m²</v>
          </cell>
          <cell r="D3890" t="str">
            <v>m²</v>
          </cell>
          <cell r="E3890">
            <v>736.49</v>
          </cell>
          <cell r="F3890">
            <v>71.08</v>
          </cell>
          <cell r="G3890">
            <v>807.57</v>
          </cell>
        </row>
        <row r="3891">
          <cell r="A3891" t="str">
            <v>61.10.578</v>
          </cell>
          <cell r="C3891" t="str">
            <v>Grelha de retorno/exaustão com registro, tamanho: 0,41 m² a 0,65 m²</v>
          </cell>
          <cell r="D3891" t="str">
            <v>m²</v>
          </cell>
          <cell r="E3891">
            <v>655.38</v>
          </cell>
          <cell r="F3891">
            <v>62.73</v>
          </cell>
          <cell r="G3891">
            <v>718.11</v>
          </cell>
        </row>
        <row r="3892">
          <cell r="A3892" t="str">
            <v>61.10.581</v>
          </cell>
          <cell r="C3892" t="str">
            <v>Veneziana com tela e filtro G4</v>
          </cell>
          <cell r="D3892" t="str">
            <v>m²</v>
          </cell>
          <cell r="E3892">
            <v>890.7</v>
          </cell>
          <cell r="F3892">
            <v>83.62</v>
          </cell>
          <cell r="G3892">
            <v>974.32</v>
          </cell>
        </row>
        <row r="3893">
          <cell r="A3893" t="str">
            <v>61.10.582</v>
          </cell>
          <cell r="C3893" t="str">
            <v>Veneziana com tela</v>
          </cell>
          <cell r="D3893" t="str">
            <v>m²</v>
          </cell>
          <cell r="E3893">
            <v>485.8</v>
          </cell>
          <cell r="F3893">
            <v>50.17</v>
          </cell>
          <cell r="G3893">
            <v>535.97</v>
          </cell>
        </row>
        <row r="3894">
          <cell r="A3894" t="str">
            <v>61.10.583</v>
          </cell>
          <cell r="C3894" t="str">
            <v>Veneziana com tela, tamanho 38,5x33 cm</v>
          </cell>
          <cell r="D3894" t="str">
            <v>un</v>
          </cell>
          <cell r="E3894">
            <v>106.85</v>
          </cell>
          <cell r="F3894">
            <v>37.630000000000003</v>
          </cell>
          <cell r="G3894">
            <v>144.47999999999999</v>
          </cell>
        </row>
        <row r="3895">
          <cell r="A3895" t="str">
            <v>61.10.584</v>
          </cell>
          <cell r="C3895" t="str">
            <v>Veneziana com tela, tamanho 78,5x33 cm</v>
          </cell>
          <cell r="D3895" t="str">
            <v>un</v>
          </cell>
          <cell r="E3895">
            <v>171.58</v>
          </cell>
          <cell r="F3895">
            <v>50.17</v>
          </cell>
          <cell r="G3895">
            <v>221.75</v>
          </cell>
        </row>
        <row r="3896">
          <cell r="A3896" t="str">
            <v>61.14</v>
          </cell>
          <cell r="B3896" t="str">
            <v>Ventilação</v>
          </cell>
        </row>
        <row r="3897">
          <cell r="A3897" t="str">
            <v>61.14.005</v>
          </cell>
          <cell r="C3897" t="str">
            <v>Caixa ventiladora com ventilador centrífugo, vazão 4.600 m³/h, pressão 30 mmCA - 220 / 380 V / 60HZ</v>
          </cell>
          <cell r="D3897" t="str">
            <v>un</v>
          </cell>
          <cell r="E3897">
            <v>4810.45</v>
          </cell>
          <cell r="F3897">
            <v>1699.8</v>
          </cell>
          <cell r="G3897">
            <v>6510.25</v>
          </cell>
        </row>
        <row r="3898">
          <cell r="A3898" t="str">
            <v>61.14.015</v>
          </cell>
          <cell r="C3898" t="str">
            <v>Caixa ventiladora com ventilador centrífugo, vazão 28.000 m³/h, pressão 30 mmCA - 220 / 380 V / 60HZ</v>
          </cell>
          <cell r="D3898" t="str">
            <v>un</v>
          </cell>
          <cell r="E3898">
            <v>16985.89</v>
          </cell>
          <cell r="F3898">
            <v>3966.2</v>
          </cell>
          <cell r="G3898">
            <v>20952.09</v>
          </cell>
        </row>
        <row r="3899">
          <cell r="A3899" t="str">
            <v>61.14.050</v>
          </cell>
          <cell r="C3899" t="str">
            <v>Caixa ventiladora com ventilador centrífugo, vazão 8.800 m³/h, pressão 35 mmCA - 220/380 V / 60Hz</v>
          </cell>
          <cell r="D3899" t="str">
            <v>un</v>
          </cell>
          <cell r="E3899">
            <v>5697.06</v>
          </cell>
          <cell r="F3899">
            <v>219</v>
          </cell>
          <cell r="G3899">
            <v>5916.06</v>
          </cell>
        </row>
        <row r="3900">
          <cell r="A3900" t="str">
            <v>61.14.070</v>
          </cell>
          <cell r="C3900" t="str">
            <v>Caixa ventiladora com ventilador centrífugo, vazão 1.710 m³/h, pressão 35 mmCA - 220/380 V / 60Hz</v>
          </cell>
          <cell r="D3900" t="str">
            <v>un</v>
          </cell>
          <cell r="E3900">
            <v>2836.59</v>
          </cell>
          <cell r="F3900">
            <v>219</v>
          </cell>
          <cell r="G3900">
            <v>3055.59</v>
          </cell>
        </row>
        <row r="3901">
          <cell r="A3901" t="str">
            <v>61.14.080</v>
          </cell>
          <cell r="C3901" t="str">
            <v>Caixa ventiladora com ventilador centrífugo, vazão 1.190 m³/h, pressão 35 mmCA - 220/380 V / 60Hz</v>
          </cell>
          <cell r="D3901" t="str">
            <v>un</v>
          </cell>
          <cell r="E3901">
            <v>2923.93</v>
          </cell>
          <cell r="F3901">
            <v>219</v>
          </cell>
          <cell r="G3901">
            <v>3142.93</v>
          </cell>
        </row>
        <row r="3902">
          <cell r="A3902" t="str">
            <v>61.14.100</v>
          </cell>
          <cell r="C3902" t="str">
            <v>Ventilador centrífugo de dupla aspiração "limite-load", vazão 20.000 m³/h, pressão 50 mmCA - 380/660 V / 60 Hz</v>
          </cell>
          <cell r="D3902" t="str">
            <v>un</v>
          </cell>
          <cell r="E3902">
            <v>9761.5300000000007</v>
          </cell>
          <cell r="F3902">
            <v>513.5</v>
          </cell>
          <cell r="G3902">
            <v>10275.030000000001</v>
          </cell>
        </row>
        <row r="3903">
          <cell r="A3903" t="str">
            <v>61.15</v>
          </cell>
          <cell r="B3903" t="str">
            <v>Controles para Fan-Coil e CAG</v>
          </cell>
        </row>
        <row r="3904">
          <cell r="A3904" t="str">
            <v>61.15.010</v>
          </cell>
          <cell r="C3904" t="str">
            <v>Fonte de alimentação universal bivolt com saída de 24 V - 1,5 A - 35 W</v>
          </cell>
          <cell r="D3904" t="str">
            <v>un</v>
          </cell>
          <cell r="E3904">
            <v>69</v>
          </cell>
          <cell r="F3904">
            <v>1.84</v>
          </cell>
          <cell r="G3904">
            <v>70.84</v>
          </cell>
        </row>
        <row r="3905">
          <cell r="A3905" t="str">
            <v>61.15.020</v>
          </cell>
          <cell r="C3905" t="str">
            <v>Tomada simples de sobrepor universal 2P+T - 10 A - 250 V</v>
          </cell>
          <cell r="D3905" t="str">
            <v>un</v>
          </cell>
          <cell r="E3905">
            <v>10.18</v>
          </cell>
          <cell r="F3905">
            <v>10.96</v>
          </cell>
          <cell r="G3905">
            <v>21.14</v>
          </cell>
        </row>
        <row r="3906">
          <cell r="A3906" t="str">
            <v>61.15.030</v>
          </cell>
          <cell r="C3906" t="str">
            <v>Transformador abaixador, entrada 110/220V, saída 24V+24V, corrente secundário 6A</v>
          </cell>
          <cell r="D3906" t="str">
            <v>un</v>
          </cell>
          <cell r="E3906">
            <v>133.01</v>
          </cell>
          <cell r="F3906">
            <v>1.84</v>
          </cell>
          <cell r="G3906">
            <v>134.85</v>
          </cell>
        </row>
        <row r="3907">
          <cell r="A3907" t="str">
            <v>61.15.040</v>
          </cell>
          <cell r="C3907" t="str">
            <v>Atuador Floating de 40Nm, sinal de controle 3 e 2 pontos, tensão de entrada AC/DC 24V, IP 54</v>
          </cell>
          <cell r="D3907" t="str">
            <v>un</v>
          </cell>
          <cell r="E3907">
            <v>1140.68</v>
          </cell>
          <cell r="F3907">
            <v>11.17</v>
          </cell>
          <cell r="G3907">
            <v>1151.8499999999999</v>
          </cell>
        </row>
        <row r="3908">
          <cell r="A3908" t="str">
            <v>61.15.050</v>
          </cell>
          <cell r="C3908" t="str">
            <v>Válvula motorizada esfera, com duas vias atuador floating, diâmetro 1 1/2"</v>
          </cell>
          <cell r="D3908" t="str">
            <v>un</v>
          </cell>
          <cell r="E3908">
            <v>976.59</v>
          </cell>
          <cell r="F3908">
            <v>16.760000000000002</v>
          </cell>
          <cell r="G3908">
            <v>993.35</v>
          </cell>
        </row>
        <row r="3909">
          <cell r="A3909" t="str">
            <v>61.15.060</v>
          </cell>
          <cell r="C3909" t="str">
            <v>Válvula de balanceamento diâmetro 1 " a 2-1/2"</v>
          </cell>
          <cell r="D3909" t="str">
            <v>un</v>
          </cell>
          <cell r="E3909">
            <v>448.01</v>
          </cell>
          <cell r="F3909">
            <v>13.04</v>
          </cell>
          <cell r="G3909">
            <v>461.05</v>
          </cell>
        </row>
        <row r="3910">
          <cell r="A3910" t="str">
            <v>61.15.070</v>
          </cell>
          <cell r="C3910" t="str">
            <v>Válvula borboleta na configuração wafer motorizada atuador floating diâmetro 3'' a 4"</v>
          </cell>
          <cell r="D3910" t="str">
            <v>un</v>
          </cell>
          <cell r="E3910">
            <v>1604.78</v>
          </cell>
          <cell r="F3910">
            <v>16.760000000000002</v>
          </cell>
          <cell r="G3910">
            <v>1621.54</v>
          </cell>
        </row>
        <row r="3911">
          <cell r="A3911" t="str">
            <v>61.15.080</v>
          </cell>
          <cell r="C3911" t="str">
            <v>Válvula duas vias on/off retorno elétrico diâmetro 1/2" a 3/4"</v>
          </cell>
          <cell r="D3911" t="str">
            <v>un</v>
          </cell>
          <cell r="E3911">
            <v>182.11</v>
          </cell>
          <cell r="F3911">
            <v>16.760000000000002</v>
          </cell>
          <cell r="G3911">
            <v>198.87</v>
          </cell>
        </row>
        <row r="3912">
          <cell r="A3912" t="str">
            <v>61.15.090</v>
          </cell>
          <cell r="C3912" t="str">
            <v>Válvula esfera motorizada de duas vias de atuador proporcional diâmetro 2" a 2-1/2"</v>
          </cell>
          <cell r="D3912" t="str">
            <v>un</v>
          </cell>
          <cell r="E3912">
            <v>1164.51</v>
          </cell>
          <cell r="F3912">
            <v>16.760000000000002</v>
          </cell>
          <cell r="G3912">
            <v>1181.27</v>
          </cell>
        </row>
        <row r="3913">
          <cell r="A3913" t="str">
            <v>61.15.100</v>
          </cell>
          <cell r="C3913" t="str">
            <v>Atuador proporcional de 10 Nm, tensão de entrada AC/DC 24 V - IP 54</v>
          </cell>
          <cell r="D3913" t="str">
            <v>un</v>
          </cell>
          <cell r="E3913">
            <v>503</v>
          </cell>
          <cell r="F3913">
            <v>11.17</v>
          </cell>
          <cell r="G3913">
            <v>514.16999999999996</v>
          </cell>
        </row>
        <row r="3914">
          <cell r="A3914" t="str">
            <v>61.15.110</v>
          </cell>
          <cell r="C3914" t="str">
            <v>Válvula esfera duas vias flangeada, diâmetro 3''</v>
          </cell>
          <cell r="D3914" t="str">
            <v>un</v>
          </cell>
          <cell r="E3914">
            <v>1551.46</v>
          </cell>
          <cell r="F3914">
            <v>13.04</v>
          </cell>
          <cell r="G3914">
            <v>1564.5</v>
          </cell>
        </row>
        <row r="3915">
          <cell r="A3915" t="str">
            <v>61.15.120</v>
          </cell>
          <cell r="C3915" t="str">
            <v>Acoplador a relé 24 VCC/VAC - 1 contato reversível</v>
          </cell>
          <cell r="D3915" t="str">
            <v>un</v>
          </cell>
          <cell r="E3915">
            <v>69.430000000000007</v>
          </cell>
          <cell r="F3915">
            <v>5.48</v>
          </cell>
          <cell r="G3915">
            <v>74.91</v>
          </cell>
        </row>
        <row r="3916">
          <cell r="A3916" t="str">
            <v>61.15.130</v>
          </cell>
          <cell r="C3916" t="str">
            <v>Chave de fluxo para ar</v>
          </cell>
          <cell r="D3916" t="str">
            <v>un</v>
          </cell>
          <cell r="E3916">
            <v>122.79</v>
          </cell>
          <cell r="F3916">
            <v>55.73</v>
          </cell>
          <cell r="G3916">
            <v>178.52</v>
          </cell>
        </row>
        <row r="3917">
          <cell r="A3917" t="str">
            <v>61.15.140</v>
          </cell>
          <cell r="C3917" t="str">
            <v>Repetidor de sinal I/I e V/I</v>
          </cell>
          <cell r="D3917" t="str">
            <v>un</v>
          </cell>
          <cell r="E3917">
            <v>1038.0899999999999</v>
          </cell>
          <cell r="F3917">
            <v>37.83</v>
          </cell>
          <cell r="G3917">
            <v>1075.92</v>
          </cell>
        </row>
        <row r="3918">
          <cell r="A3918" t="str">
            <v>61.15.150</v>
          </cell>
          <cell r="C3918" t="str">
            <v>Relé de corrente ajustável de 0 a 200 A</v>
          </cell>
          <cell r="D3918" t="str">
            <v>un</v>
          </cell>
          <cell r="E3918">
            <v>157.68</v>
          </cell>
          <cell r="F3918">
            <v>27.38</v>
          </cell>
          <cell r="G3918">
            <v>185.06</v>
          </cell>
        </row>
        <row r="3919">
          <cell r="A3919" t="str">
            <v>61.15.160</v>
          </cell>
          <cell r="C3919" t="str">
            <v>Sensor de temperatura ambiente PT100 - 2 fios</v>
          </cell>
          <cell r="D3919" t="str">
            <v>un</v>
          </cell>
          <cell r="E3919">
            <v>128.54</v>
          </cell>
          <cell r="F3919">
            <v>55.37</v>
          </cell>
          <cell r="G3919">
            <v>183.91</v>
          </cell>
        </row>
        <row r="3920">
          <cell r="A3920" t="str">
            <v>61.15.162</v>
          </cell>
          <cell r="C3920" t="str">
            <v>Pressostato diferencial para utilização em sistemas centrais de ar condicionado, pressão diferencial de 55 a 414 kPa</v>
          </cell>
          <cell r="D3920" t="str">
            <v>un</v>
          </cell>
          <cell r="E3920">
            <v>191.49</v>
          </cell>
          <cell r="F3920">
            <v>77.13</v>
          </cell>
          <cell r="G3920">
            <v>268.62</v>
          </cell>
        </row>
        <row r="3921">
          <cell r="A3921" t="str">
            <v>61.15.164</v>
          </cell>
          <cell r="C3921" t="str">
            <v>Termostato de seguraça com temperatura ajustável de 90°C - 110°C</v>
          </cell>
          <cell r="D3921" t="str">
            <v>un</v>
          </cell>
          <cell r="E3921">
            <v>71.569999999999993</v>
          </cell>
          <cell r="F3921">
            <v>60.29</v>
          </cell>
          <cell r="G3921">
            <v>131.86000000000001</v>
          </cell>
        </row>
        <row r="3922">
          <cell r="A3922" t="str">
            <v>61.15.170</v>
          </cell>
          <cell r="C3922" t="str">
            <v>Transmissor de pressão diferencial, operação de 0 a 750 Pa</v>
          </cell>
          <cell r="D3922" t="str">
            <v>un</v>
          </cell>
          <cell r="E3922">
            <v>449.79</v>
          </cell>
          <cell r="F3922">
            <v>55.73</v>
          </cell>
          <cell r="G3922">
            <v>505.52</v>
          </cell>
        </row>
        <row r="3923">
          <cell r="A3923" t="str">
            <v>61.15.172</v>
          </cell>
          <cell r="C3923" t="str">
            <v>Transmissor de pressão compacto, escala de pressão 0 a 10 Bar, sinal de saída 4 - 20 mA</v>
          </cell>
          <cell r="D3923" t="str">
            <v>un</v>
          </cell>
          <cell r="E3923">
            <v>678.46</v>
          </cell>
          <cell r="F3923">
            <v>55.73</v>
          </cell>
          <cell r="G3923">
            <v>734.19</v>
          </cell>
        </row>
        <row r="3924">
          <cell r="A3924" t="str">
            <v>61.15.174</v>
          </cell>
          <cell r="C3924" t="str">
            <v>Transmissor de temperatura e umidade para dutos, alta precisão, corrente de 0 a 20 mA, alimentação 12Vcc a 30Vcc</v>
          </cell>
          <cell r="D3924" t="str">
            <v>un</v>
          </cell>
          <cell r="E3924">
            <v>1177.48</v>
          </cell>
          <cell r="F3924">
            <v>55.73</v>
          </cell>
          <cell r="G3924">
            <v>1233.21</v>
          </cell>
        </row>
        <row r="3925">
          <cell r="A3925" t="str">
            <v>61.15.181</v>
          </cell>
          <cell r="C3925" t="str">
            <v>Controlador lógico programável para 16 entradas/16 saídas</v>
          </cell>
          <cell r="D3925" t="str">
            <v>un</v>
          </cell>
          <cell r="E3925">
            <v>3238.43</v>
          </cell>
          <cell r="F3925">
            <v>240.51</v>
          </cell>
          <cell r="G3925">
            <v>3478.94</v>
          </cell>
        </row>
        <row r="3926">
          <cell r="A3926" t="str">
            <v>61.15.191</v>
          </cell>
          <cell r="C3926" t="str">
            <v>Módulo de expansão para 4 canais de saída analógica</v>
          </cell>
          <cell r="D3926" t="str">
            <v>un</v>
          </cell>
          <cell r="E3926">
            <v>2603.15</v>
          </cell>
          <cell r="F3926">
            <v>141.91</v>
          </cell>
          <cell r="G3926">
            <v>2745.06</v>
          </cell>
        </row>
        <row r="3927">
          <cell r="A3927" t="str">
            <v>61.15.196</v>
          </cell>
          <cell r="C3927" t="str">
            <v>Módulo de expansão para 8 canais de entrada analógica</v>
          </cell>
          <cell r="D3927" t="str">
            <v>un</v>
          </cell>
          <cell r="E3927">
            <v>3857.53</v>
          </cell>
          <cell r="F3927">
            <v>141.91</v>
          </cell>
          <cell r="G3927">
            <v>3999.44</v>
          </cell>
        </row>
        <row r="3928">
          <cell r="A3928" t="str">
            <v>61.15.201</v>
          </cell>
          <cell r="C3928" t="str">
            <v>Módulo de expansão para 8 canais de entrada e saída digitais</v>
          </cell>
          <cell r="D3928" t="str">
            <v>un</v>
          </cell>
          <cell r="E3928">
            <v>663.52</v>
          </cell>
          <cell r="F3928">
            <v>157.82</v>
          </cell>
          <cell r="G3928">
            <v>821.34</v>
          </cell>
        </row>
        <row r="3929">
          <cell r="A3929" t="str">
            <v>61.20</v>
          </cell>
          <cell r="B3929" t="str">
            <v>Reparos, conservações e complementos - GRUPO 61</v>
          </cell>
        </row>
        <row r="3930">
          <cell r="A3930" t="str">
            <v>61.20.040</v>
          </cell>
          <cell r="C3930" t="str">
            <v>Cortina de ar com duas velocidades, para vão de 1,20 m</v>
          </cell>
          <cell r="D3930" t="str">
            <v>cj</v>
          </cell>
          <cell r="E3930">
            <v>605.47</v>
          </cell>
          <cell r="F3930">
            <v>9.6</v>
          </cell>
          <cell r="G3930">
            <v>615.07000000000005</v>
          </cell>
        </row>
        <row r="3931">
          <cell r="A3931" t="str">
            <v>61.20.092</v>
          </cell>
          <cell r="C3931" t="str">
            <v>Cortina de ar com duas velocidades, para vão de 1,50 m</v>
          </cell>
          <cell r="D3931" t="str">
            <v>cj</v>
          </cell>
          <cell r="E3931">
            <v>765.64</v>
          </cell>
          <cell r="F3931">
            <v>9.6</v>
          </cell>
          <cell r="G3931">
            <v>775.24</v>
          </cell>
        </row>
        <row r="3932">
          <cell r="A3932" t="str">
            <v>61.20.100</v>
          </cell>
          <cell r="C3932" t="str">
            <v>Ligação típica, (cavalete), para ar condicionado ´fancoil´, diâmetro de 1/2´</v>
          </cell>
          <cell r="D3932" t="str">
            <v>cj</v>
          </cell>
          <cell r="E3932">
            <v>761.17</v>
          </cell>
          <cell r="F3932">
            <v>391.32</v>
          </cell>
          <cell r="G3932">
            <v>1152.49</v>
          </cell>
        </row>
        <row r="3933">
          <cell r="A3933" t="str">
            <v>61.20.110</v>
          </cell>
          <cell r="C3933" t="str">
            <v>Ligação típica, (cavalete), para ar condicionado ´fancoil´, diâmetro de 3/4´</v>
          </cell>
          <cell r="D3933" t="str">
            <v>cj</v>
          </cell>
          <cell r="E3933">
            <v>872.06</v>
          </cell>
          <cell r="F3933">
            <v>417.24</v>
          </cell>
          <cell r="G3933">
            <v>1289.3</v>
          </cell>
        </row>
        <row r="3934">
          <cell r="A3934" t="str">
            <v>61.20.120</v>
          </cell>
          <cell r="C3934" t="str">
            <v>Ligação típica, (cavalete), para ar condicionado ´fancoil´, diâmetro de 1´</v>
          </cell>
          <cell r="D3934" t="str">
            <v>cj</v>
          </cell>
          <cell r="E3934">
            <v>1056.4100000000001</v>
          </cell>
          <cell r="F3934">
            <v>469.07</v>
          </cell>
          <cell r="G3934">
            <v>1525.48</v>
          </cell>
        </row>
        <row r="3935">
          <cell r="A3935" t="str">
            <v>61.20.130</v>
          </cell>
          <cell r="C3935" t="str">
            <v>Ligação típica, (cavalete), para ar condicionado ´fancoil´, diâmetro de 1 1/4´</v>
          </cell>
          <cell r="D3935" t="str">
            <v>cj</v>
          </cell>
          <cell r="E3935">
            <v>1343.78</v>
          </cell>
          <cell r="F3935">
            <v>494.98</v>
          </cell>
          <cell r="G3935">
            <v>1838.76</v>
          </cell>
        </row>
        <row r="3936">
          <cell r="A3936" t="str">
            <v>61.20.450</v>
          </cell>
          <cell r="C3936" t="str">
            <v>Duto em chapa de aço galvanizado</v>
          </cell>
          <cell r="D3936" t="str">
            <v>kg</v>
          </cell>
          <cell r="E3936">
            <v>13.7</v>
          </cell>
          <cell r="F3936">
            <v>21.23</v>
          </cell>
          <cell r="G3936">
            <v>34.93</v>
          </cell>
        </row>
        <row r="3937">
          <cell r="A3937" t="str">
            <v>62</v>
          </cell>
          <cell r="B3937" t="str">
            <v>COZINHA, REFEITÓRIO, LAVANDERIA INDUSTRIAL E EQUIPAMENTOS</v>
          </cell>
        </row>
        <row r="3938">
          <cell r="A3938" t="str">
            <v>62.04</v>
          </cell>
          <cell r="B3938" t="str">
            <v>Mobiliário e acessórios</v>
          </cell>
        </row>
        <row r="3939">
          <cell r="A3939" t="str">
            <v>62.04.060</v>
          </cell>
          <cell r="C3939" t="str">
            <v>Tanque duplo com pés em aço inoxidável de 1600 x 700 x 850 mm</v>
          </cell>
          <cell r="D3939" t="str">
            <v>un</v>
          </cell>
          <cell r="E3939">
            <v>3162.6</v>
          </cell>
          <cell r="F3939">
            <v>18.5</v>
          </cell>
          <cell r="G3939">
            <v>3181.1</v>
          </cell>
        </row>
        <row r="3940">
          <cell r="A3940" t="str">
            <v>62.04.070</v>
          </cell>
          <cell r="C3940" t="str">
            <v>Mesa em aço inoxidável, largura até 700 mm</v>
          </cell>
          <cell r="D3940" t="str">
            <v>m</v>
          </cell>
          <cell r="E3940">
            <v>1373</v>
          </cell>
          <cell r="F3940">
            <v>0</v>
          </cell>
          <cell r="G3940">
            <v>1373</v>
          </cell>
        </row>
        <row r="3941">
          <cell r="A3941" t="str">
            <v>62.04.090</v>
          </cell>
          <cell r="C3941" t="str">
            <v>Mesa lateral em aço inoxidável com prateleira inferior, largura até 700 mm</v>
          </cell>
          <cell r="D3941" t="str">
            <v>m</v>
          </cell>
          <cell r="E3941">
            <v>1465.64</v>
          </cell>
          <cell r="F3941">
            <v>0</v>
          </cell>
          <cell r="G3941">
            <v>1465.64</v>
          </cell>
        </row>
        <row r="3942">
          <cell r="A3942" t="str">
            <v>62.20</v>
          </cell>
          <cell r="B3942" t="str">
            <v>Reparos, conservações e complementos - GRUPO 62</v>
          </cell>
        </row>
        <row r="3943">
          <cell r="A3943" t="str">
            <v>62.20.330</v>
          </cell>
          <cell r="C3943" t="str">
            <v>Coifa em aço inoxidável com filtro e exaustor axial - área até 3,00 m²</v>
          </cell>
          <cell r="D3943" t="str">
            <v>m²</v>
          </cell>
          <cell r="E3943">
            <v>5961.1</v>
          </cell>
          <cell r="F3943">
            <v>0</v>
          </cell>
          <cell r="G3943">
            <v>5961.1</v>
          </cell>
        </row>
        <row r="3944">
          <cell r="A3944" t="str">
            <v>62.20.340</v>
          </cell>
          <cell r="C3944" t="str">
            <v>Coifa em aço inoxidável com filtro e exaustor axial - área de 3,01 até 7,50 m²</v>
          </cell>
          <cell r="D3944" t="str">
            <v>m²</v>
          </cell>
          <cell r="E3944">
            <v>6097.4</v>
          </cell>
          <cell r="F3944">
            <v>0</v>
          </cell>
          <cell r="G3944">
            <v>6097.4</v>
          </cell>
        </row>
        <row r="3945">
          <cell r="A3945" t="str">
            <v>62.20.350</v>
          </cell>
          <cell r="C3945" t="str">
            <v>Coifa em aço inoxidável com filtro e exaustor axial - área de 7,51 até 16,00 m²</v>
          </cell>
          <cell r="D3945" t="str">
            <v>m²</v>
          </cell>
          <cell r="E3945">
            <v>3174.01</v>
          </cell>
          <cell r="F3945">
            <v>0</v>
          </cell>
          <cell r="G3945">
            <v>3174.01</v>
          </cell>
        </row>
        <row r="3946">
          <cell r="A3946" t="str">
            <v>65</v>
          </cell>
          <cell r="B3946" t="str">
            <v>RESFRIAMENTO E CONSERVAÇÃO DE MATERIAL PERECÍVEL</v>
          </cell>
        </row>
        <row r="3947">
          <cell r="A3947" t="str">
            <v>65.01</v>
          </cell>
          <cell r="B3947" t="str">
            <v>Câmara frigorífica para resfriado</v>
          </cell>
        </row>
        <row r="3948">
          <cell r="A3948" t="str">
            <v>65.01.210</v>
          </cell>
          <cell r="C3948" t="str">
            <v>Câmara frigorífica para resfriados</v>
          </cell>
          <cell r="D3948" t="str">
            <v>m²</v>
          </cell>
          <cell r="E3948">
            <v>1645.49</v>
          </cell>
          <cell r="F3948">
            <v>0</v>
          </cell>
          <cell r="G3948">
            <v>1645.49</v>
          </cell>
        </row>
        <row r="3949">
          <cell r="A3949" t="str">
            <v>65.02</v>
          </cell>
          <cell r="B3949" t="str">
            <v>Câmara frigorífica para congelado</v>
          </cell>
        </row>
        <row r="3950">
          <cell r="A3950" t="str">
            <v>65.02.100</v>
          </cell>
          <cell r="C3950" t="str">
            <v>Câmara frigorífica para congelados</v>
          </cell>
          <cell r="D3950" t="str">
            <v>m²</v>
          </cell>
          <cell r="E3950">
            <v>2336.0300000000002</v>
          </cell>
          <cell r="F3950">
            <v>0</v>
          </cell>
          <cell r="G3950">
            <v>2336.0300000000002</v>
          </cell>
        </row>
        <row r="3951">
          <cell r="A3951" t="str">
            <v>66</v>
          </cell>
          <cell r="B3951" t="str">
            <v>SEGURANÇA, VIGILÂNCIA E CONTROLE, EQUIPAMENTO E SISTEMA</v>
          </cell>
        </row>
        <row r="3952">
          <cell r="A3952" t="str">
            <v>66.02</v>
          </cell>
          <cell r="B3952" t="str">
            <v>Controle de acessos e alarme</v>
          </cell>
        </row>
        <row r="3953">
          <cell r="A3953" t="str">
            <v>66.02.060</v>
          </cell>
          <cell r="C3953" t="str">
            <v>Repetidora de sinais de ocorrências, do painel sinóptico da central de alarme</v>
          </cell>
          <cell r="D3953" t="str">
            <v>un</v>
          </cell>
          <cell r="E3953">
            <v>1008.99</v>
          </cell>
          <cell r="F3953">
            <v>10.96</v>
          </cell>
          <cell r="G3953">
            <v>1019.95</v>
          </cell>
        </row>
        <row r="3954">
          <cell r="A3954" t="str">
            <v>66.02.090</v>
          </cell>
          <cell r="C3954" t="str">
            <v>Detector de metais, tipo portal, microprocessado</v>
          </cell>
          <cell r="D3954" t="str">
            <v>un</v>
          </cell>
          <cell r="E3954">
            <v>6666.72</v>
          </cell>
          <cell r="F3954">
            <v>0</v>
          </cell>
          <cell r="G3954">
            <v>6666.72</v>
          </cell>
        </row>
        <row r="3955">
          <cell r="A3955" t="str">
            <v>66.02.130</v>
          </cell>
          <cell r="C3955" t="str">
            <v>Porteiro eletrônico com um interfone</v>
          </cell>
          <cell r="D3955" t="str">
            <v>cj</v>
          </cell>
          <cell r="E3955">
            <v>153.49</v>
          </cell>
          <cell r="F3955">
            <v>36.5</v>
          </cell>
          <cell r="G3955">
            <v>189.99</v>
          </cell>
        </row>
        <row r="3956">
          <cell r="A3956" t="str">
            <v>66.02.239</v>
          </cell>
          <cell r="C3956" t="str">
            <v>Sistema eletrônico de automatização de portão deslizante, para esforços até 800 kg</v>
          </cell>
          <cell r="D3956" t="str">
            <v>cj</v>
          </cell>
          <cell r="E3956">
            <v>2616.67</v>
          </cell>
          <cell r="F3956">
            <v>0</v>
          </cell>
          <cell r="G3956">
            <v>2616.67</v>
          </cell>
        </row>
        <row r="3957">
          <cell r="A3957" t="str">
            <v>66.02.240</v>
          </cell>
          <cell r="C3957" t="str">
            <v>Sistema eletrônico de automatização de portão deslizante, para esforços maior de 800 kg e até 1400 kg</v>
          </cell>
          <cell r="D3957" t="str">
            <v>cj</v>
          </cell>
          <cell r="E3957">
            <v>3452.22</v>
          </cell>
          <cell r="F3957">
            <v>0</v>
          </cell>
          <cell r="G3957">
            <v>3452.22</v>
          </cell>
        </row>
        <row r="3958">
          <cell r="A3958" t="str">
            <v>66.02.460</v>
          </cell>
          <cell r="C3958" t="str">
            <v>Vídeo porteiro eletrônico colorido, com um interfone</v>
          </cell>
          <cell r="D3958" t="str">
            <v>cj</v>
          </cell>
          <cell r="E3958">
            <v>1091.5</v>
          </cell>
          <cell r="F3958">
            <v>91.26</v>
          </cell>
          <cell r="G3958">
            <v>1182.76</v>
          </cell>
        </row>
        <row r="3959">
          <cell r="A3959" t="str">
            <v>66.02.500</v>
          </cell>
          <cell r="C3959" t="str">
            <v>Central de alarme microprocessada, para até 125 zonas</v>
          </cell>
          <cell r="D3959" t="str">
            <v>un</v>
          </cell>
          <cell r="E3959">
            <v>2305.0500000000002</v>
          </cell>
          <cell r="F3959">
            <v>10.96</v>
          </cell>
          <cell r="G3959">
            <v>2316.0100000000002</v>
          </cell>
        </row>
        <row r="3960">
          <cell r="A3960" t="str">
            <v>66.02.560</v>
          </cell>
          <cell r="C3960" t="str">
            <v>Controlador de acesso com identificação por impressão digital (biometria) e software de gerenciamento</v>
          </cell>
          <cell r="D3960" t="str">
            <v>cj</v>
          </cell>
          <cell r="E3960">
            <v>2379.83</v>
          </cell>
          <cell r="F3960">
            <v>498.38</v>
          </cell>
          <cell r="G3960">
            <v>2878.21</v>
          </cell>
        </row>
        <row r="3961">
          <cell r="A3961" t="str">
            <v>66.08</v>
          </cell>
          <cell r="B3961" t="str">
            <v>Equipamentos para sistema de segurança, vigilância e controle</v>
          </cell>
        </row>
        <row r="3962">
          <cell r="A3962" t="str">
            <v>66.08.042</v>
          </cell>
          <cell r="C3962" t="str">
            <v>Câmera fixa compacta de 1/3", colorida, com lente varifocal, para áreas internas e externas</v>
          </cell>
          <cell r="D3962" t="str">
            <v>un</v>
          </cell>
          <cell r="E3962">
            <v>755.32</v>
          </cell>
          <cell r="F3962">
            <v>149.13999999999999</v>
          </cell>
          <cell r="G3962">
            <v>904.46</v>
          </cell>
        </row>
        <row r="3963">
          <cell r="A3963" t="str">
            <v>66.08.049</v>
          </cell>
          <cell r="C3963" t="str">
            <v>Câmera IP HD 1.3 MP, com dome de proteção e lente varifocal, para áreas internas e externas</v>
          </cell>
          <cell r="D3963" t="str">
            <v>un</v>
          </cell>
          <cell r="E3963">
            <v>3127.07</v>
          </cell>
          <cell r="F3963">
            <v>149.13999999999999</v>
          </cell>
          <cell r="G3963">
            <v>3276.21</v>
          </cell>
        </row>
        <row r="3964">
          <cell r="A3964" t="str">
            <v>66.08.061</v>
          </cell>
          <cell r="C3964" t="str">
            <v>Mesa controladora híbrida para até 32 câmeras IPs com teclado e joystick, compatível com sistema de CFTV, IP ou analógico</v>
          </cell>
          <cell r="D3964" t="str">
            <v>un</v>
          </cell>
          <cell r="E3964">
            <v>2819.95</v>
          </cell>
          <cell r="F3964">
            <v>812.56</v>
          </cell>
          <cell r="G3964">
            <v>3632.51</v>
          </cell>
        </row>
        <row r="3965">
          <cell r="A3965" t="str">
            <v>66.08.081</v>
          </cell>
          <cell r="C3965" t="str">
            <v>Mesa de apoio para até 6 monitores de 21,5"</v>
          </cell>
          <cell r="D3965" t="str">
            <v>un</v>
          </cell>
          <cell r="E3965">
            <v>6080.04</v>
          </cell>
          <cell r="F3965">
            <v>32.92</v>
          </cell>
          <cell r="G3965">
            <v>6112.96</v>
          </cell>
        </row>
        <row r="3966">
          <cell r="A3966" t="str">
            <v>66.08.100</v>
          </cell>
          <cell r="C3966" t="str">
            <v>Rack fechado padrão metálico, 19 x 12 Us x 470 mm</v>
          </cell>
          <cell r="D3966" t="str">
            <v>un</v>
          </cell>
          <cell r="E3966">
            <v>570.66999999999996</v>
          </cell>
          <cell r="F3966">
            <v>253.93</v>
          </cell>
          <cell r="G3966">
            <v>824.6</v>
          </cell>
        </row>
        <row r="3967">
          <cell r="A3967" t="str">
            <v>66.08.110</v>
          </cell>
          <cell r="C3967" t="str">
            <v>Rack fechado padrão metálico, 19 x 20 Us x 470 mm</v>
          </cell>
          <cell r="D3967" t="str">
            <v>un</v>
          </cell>
          <cell r="E3967">
            <v>997.38</v>
          </cell>
          <cell r="F3967">
            <v>253.93</v>
          </cell>
          <cell r="G3967">
            <v>1251.31</v>
          </cell>
        </row>
        <row r="3968">
          <cell r="A3968" t="str">
            <v>66.08.111</v>
          </cell>
          <cell r="C3968" t="str">
            <v>Rack fechado de piso padrão metálico, 19 x 24 Us x 570 mm</v>
          </cell>
          <cell r="D3968" t="str">
            <v>un</v>
          </cell>
          <cell r="E3968">
            <v>968.57</v>
          </cell>
          <cell r="F3968">
            <v>253.93</v>
          </cell>
          <cell r="G3968">
            <v>1222.5</v>
          </cell>
        </row>
        <row r="3969">
          <cell r="A3969" t="str">
            <v>66.08.115</v>
          </cell>
          <cell r="C3969" t="str">
            <v>Rack fechado de piso padrão metálico, 19 x 44 Us x 770 mm</v>
          </cell>
          <cell r="D3969" t="str">
            <v>un</v>
          </cell>
          <cell r="E3969">
            <v>1880.51</v>
          </cell>
          <cell r="F3969">
            <v>507.85</v>
          </cell>
          <cell r="G3969">
            <v>2388.36</v>
          </cell>
        </row>
        <row r="3970">
          <cell r="A3970" t="str">
            <v>66.08.131</v>
          </cell>
          <cell r="C3970" t="str">
            <v>Monitor LCD ou LED colorido, tela plana de 21,5"</v>
          </cell>
          <cell r="D3970" t="str">
            <v>un</v>
          </cell>
          <cell r="E3970">
            <v>678.15</v>
          </cell>
          <cell r="F3970">
            <v>8.1</v>
          </cell>
          <cell r="G3970">
            <v>686.25</v>
          </cell>
        </row>
        <row r="3971">
          <cell r="A3971" t="str">
            <v>66.08.240</v>
          </cell>
          <cell r="C3971" t="str">
            <v>Filtro passivo e misturador de sinais VHF / UHF / CATV</v>
          </cell>
          <cell r="D3971" t="str">
            <v>un</v>
          </cell>
          <cell r="E3971">
            <v>8.4600000000000009</v>
          </cell>
          <cell r="F3971">
            <v>18.260000000000002</v>
          </cell>
          <cell r="G3971">
            <v>26.72</v>
          </cell>
        </row>
        <row r="3972">
          <cell r="A3972" t="str">
            <v>66.08.250</v>
          </cell>
          <cell r="C3972" t="str">
            <v>Receptor de sinais via satélite para 8 canais (rack)</v>
          </cell>
          <cell r="D3972" t="str">
            <v>un</v>
          </cell>
          <cell r="E3972">
            <v>3801.19</v>
          </cell>
          <cell r="F3972">
            <v>146</v>
          </cell>
          <cell r="G3972">
            <v>3947.19</v>
          </cell>
        </row>
        <row r="3973">
          <cell r="A3973" t="str">
            <v>66.08.254</v>
          </cell>
          <cell r="C3973" t="str">
            <v>Receptor de sinais via satélite para acesso em rede local, sem fio</v>
          </cell>
          <cell r="D3973" t="str">
            <v>un</v>
          </cell>
          <cell r="E3973">
            <v>1238.03</v>
          </cell>
          <cell r="F3973">
            <v>146</v>
          </cell>
          <cell r="G3973">
            <v>1384.03</v>
          </cell>
        </row>
        <row r="3974">
          <cell r="A3974" t="str">
            <v>66.08.260</v>
          </cell>
          <cell r="C3974" t="str">
            <v>Modulador de canais VHF / UHF / CATV / CFTV</v>
          </cell>
          <cell r="D3974" t="str">
            <v>un</v>
          </cell>
          <cell r="E3974">
            <v>235.98</v>
          </cell>
          <cell r="F3974">
            <v>36.5</v>
          </cell>
          <cell r="G3974">
            <v>272.48</v>
          </cell>
        </row>
        <row r="3975">
          <cell r="A3975" t="str">
            <v>66.08.270</v>
          </cell>
          <cell r="C3975" t="str">
            <v>Amplificador de linha VHF / UHF com conector de F-50 dB</v>
          </cell>
          <cell r="D3975" t="str">
            <v>un</v>
          </cell>
          <cell r="E3975">
            <v>484.46</v>
          </cell>
          <cell r="F3975">
            <v>10.96</v>
          </cell>
          <cell r="G3975">
            <v>495.42</v>
          </cell>
        </row>
        <row r="3976">
          <cell r="A3976" t="str">
            <v>66.08.322</v>
          </cell>
          <cell r="C3976" t="str">
            <v>Câmara fixa com domo e suporte de fixação, sensor de imagem CMOS, função WDR</v>
          </cell>
          <cell r="D3976" t="str">
            <v>un</v>
          </cell>
          <cell r="E3976">
            <v>9065.11</v>
          </cell>
          <cell r="F3976">
            <v>149.13999999999999</v>
          </cell>
          <cell r="G3976">
            <v>9214.25</v>
          </cell>
        </row>
        <row r="3977">
          <cell r="A3977" t="str">
            <v>66.08.340</v>
          </cell>
          <cell r="C3977" t="str">
            <v>Unidade de disco rígido (HD) externo de 5 TB</v>
          </cell>
          <cell r="D3977" t="str">
            <v>un</v>
          </cell>
          <cell r="E3977">
            <v>951.97</v>
          </cell>
          <cell r="F3977">
            <v>2.7</v>
          </cell>
          <cell r="G3977">
            <v>954.67</v>
          </cell>
        </row>
        <row r="3978">
          <cell r="A3978" t="str">
            <v>66.08.400</v>
          </cell>
          <cell r="C3978" t="str">
            <v>Estação de monitoramento "WorkStation" para até 3 monitores - memória ram de 8 GB</v>
          </cell>
          <cell r="D3978" t="str">
            <v>cj</v>
          </cell>
          <cell r="E3978">
            <v>6970.03</v>
          </cell>
          <cell r="F3978">
            <v>192.87</v>
          </cell>
          <cell r="G3978">
            <v>7162.9</v>
          </cell>
        </row>
        <row r="3979">
          <cell r="A3979" t="str">
            <v>66.08.401</v>
          </cell>
          <cell r="C3979" t="str">
            <v>Estação de monitoramento "WorkStation" para até 3 monitores - memória ram de 16 GB</v>
          </cell>
          <cell r="D3979" t="str">
            <v>cj</v>
          </cell>
          <cell r="E3979">
            <v>13714.5</v>
          </cell>
          <cell r="F3979">
            <v>192.87</v>
          </cell>
          <cell r="G3979">
            <v>13907.37</v>
          </cell>
        </row>
        <row r="3980">
          <cell r="A3980" t="str">
            <v>66.08.600</v>
          </cell>
          <cell r="C3980" t="str">
            <v>Unidade gerenciadora digital de vídeo em rede (NVR) de até 8 câmeras IP, armazenamento de 6 TB, 1 interface de rede Fast Ethernet</v>
          </cell>
          <cell r="D3980" t="str">
            <v>un</v>
          </cell>
          <cell r="E3980">
            <v>1105.7</v>
          </cell>
          <cell r="F3980">
            <v>128.57</v>
          </cell>
          <cell r="G3980">
            <v>1234.27</v>
          </cell>
        </row>
        <row r="3981">
          <cell r="A3981" t="str">
            <v>66.08.610</v>
          </cell>
          <cell r="C3981" t="str">
            <v>Unidade gerenciadora digital de vídeo em rede (NVR) de até 16 câmeras IP, armazenamento de 12 TB, 1 interface de rede Gigabit Ethernet e 4 entradas de alarme</v>
          </cell>
          <cell r="D3981" t="str">
            <v>un</v>
          </cell>
          <cell r="E3981">
            <v>1397.03</v>
          </cell>
          <cell r="F3981">
            <v>192.87</v>
          </cell>
          <cell r="G3981">
            <v>1589.9</v>
          </cell>
        </row>
        <row r="3982">
          <cell r="A3982" t="str">
            <v>66.08.620</v>
          </cell>
          <cell r="C3982" t="str">
            <v>Unidade gerenciadora digital vídeo em rede (NVR) de até 32 câmeras IP, armazenamento de 48 TB, 2 interface de rede Gigabit Ethernet e 16 entradas de alarme</v>
          </cell>
          <cell r="D3982" t="str">
            <v>un</v>
          </cell>
          <cell r="E3982">
            <v>3417.03</v>
          </cell>
          <cell r="F3982">
            <v>253.93</v>
          </cell>
          <cell r="G3982">
            <v>3670.96</v>
          </cell>
        </row>
        <row r="3983">
          <cell r="A3983" t="str">
            <v>66.20</v>
          </cell>
          <cell r="B3983" t="str">
            <v>Reparos, conservações e complementos - GRUPO 66</v>
          </cell>
        </row>
        <row r="3984">
          <cell r="A3984" t="str">
            <v>66.20.150</v>
          </cell>
          <cell r="C3984" t="str">
            <v>Guia organizadora de cabos para rack, 19´ 1 U</v>
          </cell>
          <cell r="D3984" t="str">
            <v>un</v>
          </cell>
          <cell r="E3984">
            <v>13.64</v>
          </cell>
          <cell r="F3984">
            <v>10.16</v>
          </cell>
          <cell r="G3984">
            <v>23.8</v>
          </cell>
        </row>
        <row r="3985">
          <cell r="A3985" t="str">
            <v>66.20.170</v>
          </cell>
          <cell r="C3985" t="str">
            <v>Guia organizadora de cabos para rack, 19´ 2 U</v>
          </cell>
          <cell r="D3985" t="str">
            <v>un</v>
          </cell>
          <cell r="E3985">
            <v>21.73</v>
          </cell>
          <cell r="F3985">
            <v>10.16</v>
          </cell>
          <cell r="G3985">
            <v>31.89</v>
          </cell>
        </row>
        <row r="3986">
          <cell r="A3986" t="str">
            <v>66.20.180</v>
          </cell>
          <cell r="C3986" t="str">
            <v>Caixa de proteção com suporte para câmera fixa interna ou externa</v>
          </cell>
          <cell r="D3986" t="str">
            <v>un</v>
          </cell>
          <cell r="E3986">
            <v>33.99</v>
          </cell>
          <cell r="F3986">
            <v>41.85</v>
          </cell>
          <cell r="G3986">
            <v>75.84</v>
          </cell>
        </row>
        <row r="3987">
          <cell r="A3987" t="str">
            <v>66.20.202</v>
          </cell>
          <cell r="C3987" t="str">
            <v>Instalação de câmera fixa para CFTV</v>
          </cell>
          <cell r="D3987" t="str">
            <v>un</v>
          </cell>
          <cell r="E3987">
            <v>0</v>
          </cell>
          <cell r="F3987">
            <v>149.13999999999999</v>
          </cell>
          <cell r="G3987">
            <v>149.13999999999999</v>
          </cell>
        </row>
        <row r="3988">
          <cell r="A3988" t="str">
            <v>66.20.212</v>
          </cell>
          <cell r="C3988" t="str">
            <v>Instalação de câmera móvel para CFTV</v>
          </cell>
          <cell r="D3988" t="str">
            <v>un</v>
          </cell>
          <cell r="E3988">
            <v>0</v>
          </cell>
          <cell r="F3988">
            <v>149.13999999999999</v>
          </cell>
          <cell r="G3988">
            <v>149.13999999999999</v>
          </cell>
        </row>
        <row r="3989">
          <cell r="A3989" t="str">
            <v>66.20.221</v>
          </cell>
          <cell r="C3989" t="str">
            <v>Switch Gigabit para servidor central com 24 portas frontais e 2 portas SFP, capacidade de 10/100/1000 Mbps</v>
          </cell>
          <cell r="D3989" t="str">
            <v>un</v>
          </cell>
          <cell r="E3989">
            <v>7779</v>
          </cell>
          <cell r="F3989">
            <v>13.51</v>
          </cell>
          <cell r="G3989">
            <v>7792.51</v>
          </cell>
        </row>
        <row r="3990">
          <cell r="A3990" t="str">
            <v>66.20.225</v>
          </cell>
          <cell r="C3990" t="str">
            <v>Switch Gigabit 24 portas com capacidade de 10/100/1000/Mbps</v>
          </cell>
          <cell r="D3990" t="str">
            <v>un</v>
          </cell>
          <cell r="E3990">
            <v>2496.1799999999998</v>
          </cell>
          <cell r="F3990">
            <v>13.51</v>
          </cell>
          <cell r="G3990">
            <v>2509.69</v>
          </cell>
        </row>
        <row r="3991">
          <cell r="A3991" t="str">
            <v>67</v>
          </cell>
          <cell r="B3991" t="str">
            <v>CAPTAÇÃO, ADUÇÃO E TRATAMENTO DE ÁGUA E ESGOTO, EQUIPAMENTOS E SISTEMA</v>
          </cell>
        </row>
        <row r="3992">
          <cell r="A3992" t="str">
            <v>67.02</v>
          </cell>
          <cell r="B3992" t="str">
            <v>Tratamento</v>
          </cell>
        </row>
        <row r="3993">
          <cell r="A3993" t="str">
            <v>67.02.160</v>
          </cell>
          <cell r="C3993" t="str">
            <v>Medidor de vazão tipo calha Parshall com garganta W= 3´</v>
          </cell>
          <cell r="D3993" t="str">
            <v>un</v>
          </cell>
          <cell r="E3993">
            <v>1058.8900000000001</v>
          </cell>
          <cell r="F3993">
            <v>65.84</v>
          </cell>
          <cell r="G3993">
            <v>1124.73</v>
          </cell>
        </row>
        <row r="3994">
          <cell r="A3994" t="str">
            <v>67.02.210</v>
          </cell>
          <cell r="C3994" t="str">
            <v>Tela galvanizada revestida em poliamida, malha de 10 mm</v>
          </cell>
          <cell r="D3994" t="str">
            <v>m²</v>
          </cell>
          <cell r="E3994">
            <v>519.03</v>
          </cell>
          <cell r="F3994">
            <v>7.43</v>
          </cell>
          <cell r="G3994">
            <v>526.46</v>
          </cell>
        </row>
        <row r="3995">
          <cell r="A3995" t="str">
            <v>67.02.240</v>
          </cell>
          <cell r="C3995" t="str">
            <v>Grade média em aço carbono, espaçamento de 2 cm com barras chatas de 1´ x 3/8´</v>
          </cell>
          <cell r="D3995" t="str">
            <v>m²</v>
          </cell>
          <cell r="E3995">
            <v>1457.83</v>
          </cell>
          <cell r="F3995">
            <v>7.43</v>
          </cell>
          <cell r="G3995">
            <v>1465.26</v>
          </cell>
        </row>
        <row r="3996">
          <cell r="A3996" t="str">
            <v>67.02.280</v>
          </cell>
          <cell r="C3996" t="str">
            <v>Cesto em chapa de aço inoxidável com espessura de 1,5 mm e furos de 1/2´</v>
          </cell>
          <cell r="D3996" t="str">
            <v>un</v>
          </cell>
          <cell r="E3996">
            <v>687.36</v>
          </cell>
          <cell r="F3996">
            <v>3.72</v>
          </cell>
          <cell r="G3996">
            <v>691.08</v>
          </cell>
        </row>
        <row r="3997">
          <cell r="A3997" t="str">
            <v>67.02.301</v>
          </cell>
          <cell r="C3997" t="str">
            <v>Peneira estática em poliéster reforçado de fibra de vidro (PRFV) com tela de aço inoxidável AISI 304, malha de 1,5 mm, vazão de 50 l/s</v>
          </cell>
          <cell r="D3997" t="str">
            <v>un</v>
          </cell>
          <cell r="E3997">
            <v>17517</v>
          </cell>
          <cell r="F3997">
            <v>132.52000000000001</v>
          </cell>
          <cell r="G3997">
            <v>17649.52</v>
          </cell>
        </row>
        <row r="3998">
          <cell r="A3998" t="str">
            <v>67.02.320</v>
          </cell>
          <cell r="C3998" t="str">
            <v>Comporta em fibra de vidro (stop log) - espessura de 10 mm</v>
          </cell>
          <cell r="D3998" t="str">
            <v>m²</v>
          </cell>
          <cell r="E3998">
            <v>1680.22</v>
          </cell>
          <cell r="F3998">
            <v>23.89</v>
          </cell>
          <cell r="G3998">
            <v>1704.11</v>
          </cell>
        </row>
        <row r="3999">
          <cell r="A3999" t="str">
            <v>67.02.330</v>
          </cell>
          <cell r="C3999" t="str">
            <v>Sistema de tratamento de águas cinzas e aproveitamento de águas pluviais, para reuso em fins não potáveis, vazão de 2,00 m³/h</v>
          </cell>
          <cell r="D3999" t="str">
            <v>un</v>
          </cell>
          <cell r="E3999">
            <v>76510</v>
          </cell>
          <cell r="F3999">
            <v>0</v>
          </cell>
          <cell r="G3999">
            <v>76510</v>
          </cell>
        </row>
        <row r="4000">
          <cell r="A4000" t="str">
            <v>67.02.400</v>
          </cell>
          <cell r="C4000" t="str">
            <v>Tanque em fibra de vidro (PRFV) com quebra ondas, capacidade de 25.000 l e misturador interno vertical em aço inoxidável</v>
          </cell>
          <cell r="D4000" t="str">
            <v>un</v>
          </cell>
          <cell r="E4000">
            <v>52207.42</v>
          </cell>
          <cell r="F4000">
            <v>213.93</v>
          </cell>
          <cell r="G4000">
            <v>52421.35</v>
          </cell>
        </row>
        <row r="4001">
          <cell r="A4001" t="str">
            <v>67.02.410</v>
          </cell>
          <cell r="C4001" t="str">
            <v>Sistema de tratamento de efluente por reator anaeróbio (UASB) e Filtro aeróbio (FAS), para obras de segurança com vazão máxima horária 12 l/s</v>
          </cell>
          <cell r="D4001" t="str">
            <v>cj</v>
          </cell>
          <cell r="E4001">
            <v>308075.92</v>
          </cell>
          <cell r="F4001">
            <v>0</v>
          </cell>
          <cell r="G4001">
            <v>308075.92</v>
          </cell>
        </row>
        <row r="4002">
          <cell r="A4002" t="str">
            <v>67.02.502</v>
          </cell>
          <cell r="C4002" t="str">
            <v>Elaboração de projeto de sistema de estação compacta de tratamento de esgoto para vazão máxima horária 12,0 l/s e atendimento classe II, assessoria, documentação e aprovação na CETESB</v>
          </cell>
          <cell r="D4002" t="str">
            <v>cj</v>
          </cell>
          <cell r="E4002">
            <v>4574.2</v>
          </cell>
          <cell r="F4002">
            <v>52769.69</v>
          </cell>
          <cell r="G4002">
            <v>57343.89</v>
          </cell>
        </row>
        <row r="4003">
          <cell r="A4003" t="str">
            <v>67.02.503</v>
          </cell>
          <cell r="C4003" t="str">
            <v>Elaboração de projeto de sistema de estação compacta de tratamento de esgoto para vazão máxima horária 12,0 l/s e atendimento classe II, tratamento de nitrogênio e fósforo, assessoria, documentação e aprovação na CETESB</v>
          </cell>
          <cell r="D4003" t="str">
            <v>cj</v>
          </cell>
          <cell r="E4003">
            <v>6412.6</v>
          </cell>
          <cell r="F4003">
            <v>45622.69</v>
          </cell>
          <cell r="G4003">
            <v>52035.29</v>
          </cell>
        </row>
        <row r="4004">
          <cell r="A4004" t="str">
            <v>68</v>
          </cell>
          <cell r="B4004" t="str">
            <v>ELETRIFICAÇÃO, EQUIPAMENTOS E SISTEMA</v>
          </cell>
        </row>
        <row r="4005">
          <cell r="A4005" t="str">
            <v>68.01</v>
          </cell>
          <cell r="B4005" t="str">
            <v>Posteamento</v>
          </cell>
        </row>
        <row r="4006">
          <cell r="A4006" t="str">
            <v>68.01.600</v>
          </cell>
          <cell r="C4006" t="str">
            <v>Poste de concreto circular, 200 kg, H = 7,00 m</v>
          </cell>
          <cell r="D4006" t="str">
            <v>un</v>
          </cell>
          <cell r="E4006">
            <v>690.64</v>
          </cell>
          <cell r="F4006">
            <v>222.95</v>
          </cell>
          <cell r="G4006">
            <v>913.59</v>
          </cell>
        </row>
        <row r="4007">
          <cell r="A4007" t="str">
            <v>68.01.620</v>
          </cell>
          <cell r="C4007" t="str">
            <v>Poste de concreto circular, 200 kg, H = 9,00 m</v>
          </cell>
          <cell r="D4007" t="str">
            <v>un</v>
          </cell>
          <cell r="E4007">
            <v>1285.1199999999999</v>
          </cell>
          <cell r="F4007">
            <v>222.95</v>
          </cell>
          <cell r="G4007">
            <v>1508.07</v>
          </cell>
        </row>
        <row r="4008">
          <cell r="A4008" t="str">
            <v>68.01.630</v>
          </cell>
          <cell r="C4008" t="str">
            <v>Poste de concreto circular, 200 kg, H = 10,00 m</v>
          </cell>
          <cell r="D4008" t="str">
            <v>un</v>
          </cell>
          <cell r="E4008">
            <v>1185.76</v>
          </cell>
          <cell r="F4008">
            <v>222.95</v>
          </cell>
          <cell r="G4008">
            <v>1408.71</v>
          </cell>
        </row>
        <row r="4009">
          <cell r="A4009" t="str">
            <v>68.01.640</v>
          </cell>
          <cell r="C4009" t="str">
            <v>Poste de concreto circular, 200 kg, H = 11,00 m</v>
          </cell>
          <cell r="D4009" t="str">
            <v>un</v>
          </cell>
          <cell r="E4009">
            <v>941.91</v>
          </cell>
          <cell r="F4009">
            <v>222.95</v>
          </cell>
          <cell r="G4009">
            <v>1164.8599999999999</v>
          </cell>
        </row>
        <row r="4010">
          <cell r="A4010" t="str">
            <v>68.01.650</v>
          </cell>
          <cell r="C4010" t="str">
            <v>Poste de concreto circular, 200 kg, H = 12,00 m</v>
          </cell>
          <cell r="D4010" t="str">
            <v>un</v>
          </cell>
          <cell r="E4010">
            <v>1372.05</v>
          </cell>
          <cell r="F4010">
            <v>222.95</v>
          </cell>
          <cell r="G4010">
            <v>1595</v>
          </cell>
        </row>
        <row r="4011">
          <cell r="A4011" t="str">
            <v>68.01.670</v>
          </cell>
          <cell r="C4011" t="str">
            <v>Poste de concreto circular, 300 kg, H = 9,00 m</v>
          </cell>
          <cell r="D4011" t="str">
            <v>un</v>
          </cell>
          <cell r="E4011">
            <v>920.06</v>
          </cell>
          <cell r="F4011">
            <v>222.95</v>
          </cell>
          <cell r="G4011">
            <v>1143.01</v>
          </cell>
        </row>
        <row r="4012">
          <cell r="A4012" t="str">
            <v>68.01.730</v>
          </cell>
          <cell r="C4012" t="str">
            <v>Poste de concreto circular, 400 kg, H = 9,00 m</v>
          </cell>
          <cell r="D4012" t="str">
            <v>un</v>
          </cell>
          <cell r="E4012">
            <v>1087.72</v>
          </cell>
          <cell r="F4012">
            <v>222.95</v>
          </cell>
          <cell r="G4012">
            <v>1310.67</v>
          </cell>
        </row>
        <row r="4013">
          <cell r="A4013" t="str">
            <v>68.01.740</v>
          </cell>
          <cell r="C4013" t="str">
            <v>Poste de concreto circular, 400 kg, H = 10,00 m</v>
          </cell>
          <cell r="D4013" t="str">
            <v>un</v>
          </cell>
          <cell r="E4013">
            <v>1265.17</v>
          </cell>
          <cell r="F4013">
            <v>222.95</v>
          </cell>
          <cell r="G4013">
            <v>1488.12</v>
          </cell>
        </row>
        <row r="4014">
          <cell r="A4014" t="str">
            <v>68.01.750</v>
          </cell>
          <cell r="C4014" t="str">
            <v>Poste de concreto circular, 400 kg, H = 11,00 m</v>
          </cell>
          <cell r="D4014" t="str">
            <v>un</v>
          </cell>
          <cell r="E4014">
            <v>1399.61</v>
          </cell>
          <cell r="F4014">
            <v>222.95</v>
          </cell>
          <cell r="G4014">
            <v>1622.56</v>
          </cell>
        </row>
        <row r="4015">
          <cell r="A4015" t="str">
            <v>68.01.760</v>
          </cell>
          <cell r="C4015" t="str">
            <v>Poste de concreto circular, 400 kg, H = 12,00 m</v>
          </cell>
          <cell r="D4015" t="str">
            <v>un</v>
          </cell>
          <cell r="E4015">
            <v>1678.3</v>
          </cell>
          <cell r="F4015">
            <v>222.95</v>
          </cell>
          <cell r="G4015">
            <v>1901.25</v>
          </cell>
        </row>
        <row r="4016">
          <cell r="A4016" t="str">
            <v>68.01.790</v>
          </cell>
          <cell r="C4016" t="str">
            <v>Poste de concreto circular, 600 kg, H = 10,00 m</v>
          </cell>
          <cell r="D4016" t="str">
            <v>un</v>
          </cell>
          <cell r="E4016">
            <v>1368.97</v>
          </cell>
          <cell r="F4016">
            <v>222.95</v>
          </cell>
          <cell r="G4016">
            <v>1591.92</v>
          </cell>
        </row>
        <row r="4017">
          <cell r="A4017" t="str">
            <v>68.01.800</v>
          </cell>
          <cell r="C4017" t="str">
            <v>Poste de concreto circular, 600 kg, H = 11,00 m</v>
          </cell>
          <cell r="D4017" t="str">
            <v>un</v>
          </cell>
          <cell r="E4017">
            <v>1749.17</v>
          </cell>
          <cell r="F4017">
            <v>222.95</v>
          </cell>
          <cell r="G4017">
            <v>1972.12</v>
          </cell>
        </row>
        <row r="4018">
          <cell r="A4018" t="str">
            <v>68.01.810</v>
          </cell>
          <cell r="C4018" t="str">
            <v>Poste de concreto circular, 600 kg, H = 12,00 m</v>
          </cell>
          <cell r="D4018" t="str">
            <v>un</v>
          </cell>
          <cell r="E4018">
            <v>1958.66</v>
          </cell>
          <cell r="F4018">
            <v>222.95</v>
          </cell>
          <cell r="G4018">
            <v>2181.61</v>
          </cell>
        </row>
        <row r="4019">
          <cell r="A4019" t="str">
            <v>68.01.850</v>
          </cell>
          <cell r="C4019" t="str">
            <v>Poste de concreto circular, 1000 kg, H = 12,00 m</v>
          </cell>
          <cell r="D4019" t="str">
            <v>un</v>
          </cell>
          <cell r="E4019">
            <v>2873.48</v>
          </cell>
          <cell r="F4019">
            <v>222.95</v>
          </cell>
          <cell r="G4019">
            <v>3096.43</v>
          </cell>
        </row>
        <row r="4020">
          <cell r="A4020" t="str">
            <v>68.02</v>
          </cell>
          <cell r="B4020" t="str">
            <v>Estrutura específica</v>
          </cell>
        </row>
        <row r="4021">
          <cell r="A4021" t="str">
            <v>68.02.010</v>
          </cell>
          <cell r="C4021" t="str">
            <v>Estai</v>
          </cell>
          <cell r="D4021" t="str">
            <v>un</v>
          </cell>
          <cell r="E4021">
            <v>313.10000000000002</v>
          </cell>
          <cell r="F4021">
            <v>130.71</v>
          </cell>
          <cell r="G4021">
            <v>443.81</v>
          </cell>
        </row>
        <row r="4022">
          <cell r="A4022" t="str">
            <v>68.02.020</v>
          </cell>
          <cell r="C4022" t="str">
            <v>Estrutura tipo M1</v>
          </cell>
          <cell r="D4022" t="str">
            <v>un</v>
          </cell>
          <cell r="E4022">
            <v>288.83999999999997</v>
          </cell>
          <cell r="F4022">
            <v>156.84</v>
          </cell>
          <cell r="G4022">
            <v>445.68</v>
          </cell>
        </row>
        <row r="4023">
          <cell r="A4023" t="str">
            <v>68.02.030</v>
          </cell>
          <cell r="C4023" t="str">
            <v>Estrutura tipo M2</v>
          </cell>
          <cell r="D4023" t="str">
            <v>un</v>
          </cell>
          <cell r="E4023">
            <v>598.34</v>
          </cell>
          <cell r="F4023">
            <v>156.84</v>
          </cell>
          <cell r="G4023">
            <v>755.18</v>
          </cell>
        </row>
        <row r="4024">
          <cell r="A4024" t="str">
            <v>68.02.040</v>
          </cell>
          <cell r="C4024" t="str">
            <v>Estrutura tipo N3</v>
          </cell>
          <cell r="D4024" t="str">
            <v>un</v>
          </cell>
          <cell r="E4024">
            <v>785.26</v>
          </cell>
          <cell r="F4024">
            <v>235.27</v>
          </cell>
          <cell r="G4024">
            <v>1020.53</v>
          </cell>
        </row>
        <row r="4025">
          <cell r="A4025" t="str">
            <v>68.02.050</v>
          </cell>
          <cell r="C4025" t="str">
            <v>Estrutura tipo M1 - N3</v>
          </cell>
          <cell r="D4025" t="str">
            <v>un</v>
          </cell>
          <cell r="E4025">
            <v>885.16</v>
          </cell>
          <cell r="F4025">
            <v>313.68</v>
          </cell>
          <cell r="G4025">
            <v>1198.8399999999999</v>
          </cell>
        </row>
        <row r="4026">
          <cell r="A4026" t="str">
            <v>68.02.060</v>
          </cell>
          <cell r="C4026" t="str">
            <v>Estrutura tipo M4</v>
          </cell>
          <cell r="D4026" t="str">
            <v>un</v>
          </cell>
          <cell r="E4026">
            <v>1387.25</v>
          </cell>
          <cell r="F4026">
            <v>235.27</v>
          </cell>
          <cell r="G4026">
            <v>1622.52</v>
          </cell>
        </row>
        <row r="4027">
          <cell r="A4027" t="str">
            <v>68.02.070</v>
          </cell>
          <cell r="C4027" t="str">
            <v>Estrutura tipo N2</v>
          </cell>
          <cell r="D4027" t="str">
            <v>un</v>
          </cell>
          <cell r="E4027">
            <v>667.47</v>
          </cell>
          <cell r="F4027">
            <v>235.27</v>
          </cell>
          <cell r="G4027">
            <v>902.74</v>
          </cell>
        </row>
        <row r="4028">
          <cell r="A4028" t="str">
            <v>68.02.090</v>
          </cell>
          <cell r="C4028" t="str">
            <v>Estrutura tipo N4</v>
          </cell>
          <cell r="D4028" t="str">
            <v>un</v>
          </cell>
          <cell r="E4028">
            <v>1369.82</v>
          </cell>
          <cell r="F4028">
            <v>313.68</v>
          </cell>
          <cell r="G4028">
            <v>1683.5</v>
          </cell>
        </row>
        <row r="4029">
          <cell r="A4029" t="str">
            <v>68.02.100</v>
          </cell>
          <cell r="C4029" t="str">
            <v>Armação secundária tipo 1C - 2R</v>
          </cell>
          <cell r="D4029" t="str">
            <v>un</v>
          </cell>
          <cell r="E4029">
            <v>59.38</v>
          </cell>
          <cell r="F4029">
            <v>104.56</v>
          </cell>
          <cell r="G4029">
            <v>163.94</v>
          </cell>
        </row>
        <row r="4030">
          <cell r="A4030" t="str">
            <v>68.02.110</v>
          </cell>
          <cell r="C4030" t="str">
            <v>Armação secundária tipo 1C - 3R</v>
          </cell>
          <cell r="D4030" t="str">
            <v>un</v>
          </cell>
          <cell r="E4030">
            <v>64.14</v>
          </cell>
          <cell r="F4030">
            <v>104.56</v>
          </cell>
          <cell r="G4030">
            <v>168.7</v>
          </cell>
        </row>
        <row r="4031">
          <cell r="A4031" t="str">
            <v>68.02.120</v>
          </cell>
          <cell r="C4031" t="str">
            <v>Armação secundária tipo 2C - 3R</v>
          </cell>
          <cell r="D4031" t="str">
            <v>un</v>
          </cell>
          <cell r="E4031">
            <v>103.65</v>
          </cell>
          <cell r="F4031">
            <v>130.71</v>
          </cell>
          <cell r="G4031">
            <v>234.36</v>
          </cell>
        </row>
        <row r="4032">
          <cell r="A4032" t="str">
            <v>68.02.140</v>
          </cell>
          <cell r="C4032" t="str">
            <v>Armação secundária tipo 4C - 6R</v>
          </cell>
          <cell r="D4032" t="str">
            <v>un</v>
          </cell>
          <cell r="E4032">
            <v>207.3</v>
          </cell>
          <cell r="F4032">
            <v>156.84</v>
          </cell>
          <cell r="G4032">
            <v>364.14</v>
          </cell>
        </row>
        <row r="4033">
          <cell r="A4033" t="str">
            <v>68.20</v>
          </cell>
          <cell r="B4033" t="str">
            <v>Reparos, conservações e complementos - GRUPO 68</v>
          </cell>
        </row>
        <row r="4034">
          <cell r="A4034" t="str">
            <v>68.20.010</v>
          </cell>
          <cell r="C4034" t="str">
            <v>Recolocação de poste de madeira</v>
          </cell>
          <cell r="D4034" t="str">
            <v>un</v>
          </cell>
          <cell r="E4034">
            <v>146.56</v>
          </cell>
          <cell r="F4034">
            <v>175.98</v>
          </cell>
          <cell r="G4034">
            <v>322.54000000000002</v>
          </cell>
        </row>
        <row r="4035">
          <cell r="A4035" t="str">
            <v>68.20.040</v>
          </cell>
          <cell r="C4035" t="str">
            <v>Braçadeira circular em aço carbono galvanizado, diâmetro nominal de 140 até 300 mm</v>
          </cell>
          <cell r="D4035" t="str">
            <v>un</v>
          </cell>
          <cell r="E4035">
            <v>27.63</v>
          </cell>
          <cell r="F4035">
            <v>12.85</v>
          </cell>
          <cell r="G4035">
            <v>40.479999999999997</v>
          </cell>
        </row>
        <row r="4036">
          <cell r="A4036" t="str">
            <v>68.20.050</v>
          </cell>
          <cell r="C4036" t="str">
            <v>Cruzeta em aço carbono galvanizado perfil ´L´ 75 x 75 x 8 mm, comprimento 2500 mm</v>
          </cell>
          <cell r="D4036" t="str">
            <v>un</v>
          </cell>
          <cell r="E4036">
            <v>325.95999999999998</v>
          </cell>
          <cell r="F4036">
            <v>25.68</v>
          </cell>
          <cell r="G4036">
            <v>351.64</v>
          </cell>
        </row>
        <row r="4037">
          <cell r="A4037" t="str">
            <v>68.20.120</v>
          </cell>
          <cell r="C4037" t="str">
            <v>Bengala em PVC para ramal de entrada, diâmetro de 32 mm</v>
          </cell>
          <cell r="D4037" t="str">
            <v>un</v>
          </cell>
          <cell r="E4037">
            <v>12.48</v>
          </cell>
          <cell r="F4037">
            <v>25.56</v>
          </cell>
          <cell r="G4037">
            <v>38.04</v>
          </cell>
        </row>
        <row r="4038">
          <cell r="A4038" t="str">
            <v>69</v>
          </cell>
          <cell r="B4038" t="str">
            <v>TELEFONIA, LÓGICA E TRANSMISSÃO DE DADOS, EQUIPAMENTOS E SISTEMA</v>
          </cell>
        </row>
        <row r="4039">
          <cell r="A4039" t="str">
            <v>69.03</v>
          </cell>
          <cell r="B4039" t="str">
            <v>Distribuição e comando, caixas e equipamentos específicos</v>
          </cell>
        </row>
        <row r="4040">
          <cell r="A4040" t="str">
            <v>69.03.090</v>
          </cell>
          <cell r="C4040" t="str">
            <v>Aparelho telefônico multifrequencial, com teclas ´FLASH´, ´HOOK´, ´PAUSE´, ´LND´, ´MODE´</v>
          </cell>
          <cell r="D4040" t="str">
            <v>un</v>
          </cell>
          <cell r="E4040">
            <v>49.98</v>
          </cell>
          <cell r="F4040">
            <v>0</v>
          </cell>
          <cell r="G4040">
            <v>49.98</v>
          </cell>
        </row>
        <row r="4041">
          <cell r="A4041" t="str">
            <v>69.03.130</v>
          </cell>
          <cell r="C4041" t="str">
            <v>Caixa subterrânea de entrada de telefonia, tipo R1 (600 x 350 x 500) mm, padrão TELEBRÁS, com tampa</v>
          </cell>
          <cell r="D4041" t="str">
            <v>un</v>
          </cell>
          <cell r="E4041">
            <v>218.39</v>
          </cell>
          <cell r="F4041">
            <v>46</v>
          </cell>
          <cell r="G4041">
            <v>264.39</v>
          </cell>
        </row>
        <row r="4042">
          <cell r="A4042" t="str">
            <v>69.03.140</v>
          </cell>
          <cell r="C4042" t="str">
            <v>Caixa subterrânea de entrada de telefonia, tipo R2 (1070 x 520 x 500) mm, padrão TELEBRÁS, com tampa</v>
          </cell>
          <cell r="D4042" t="str">
            <v>un</v>
          </cell>
          <cell r="E4042">
            <v>479.98</v>
          </cell>
          <cell r="F4042">
            <v>97.85</v>
          </cell>
          <cell r="G4042">
            <v>577.83000000000004</v>
          </cell>
        </row>
        <row r="4043">
          <cell r="A4043" t="str">
            <v>69.03.310</v>
          </cell>
          <cell r="C4043" t="str">
            <v>Caixa de tomada em poliamida e tampa para piso elevado, com 4 alojamentos para elétrica e até 8 alojamentos para telefonia e dados</v>
          </cell>
          <cell r="D4043" t="str">
            <v>un</v>
          </cell>
          <cell r="E4043">
            <v>108.71</v>
          </cell>
          <cell r="F4043">
            <v>14.6</v>
          </cell>
          <cell r="G4043">
            <v>123.31</v>
          </cell>
        </row>
        <row r="4044">
          <cell r="A4044" t="str">
            <v>69.03.340</v>
          </cell>
          <cell r="C4044" t="str">
            <v>Conector RJ-45 fêmea - categoria 6</v>
          </cell>
          <cell r="D4044" t="str">
            <v>un</v>
          </cell>
          <cell r="E4044">
            <v>27.68</v>
          </cell>
          <cell r="F4044">
            <v>5.48</v>
          </cell>
          <cell r="G4044">
            <v>33.159999999999997</v>
          </cell>
        </row>
        <row r="4045">
          <cell r="A4045" t="str">
            <v>69.03.360</v>
          </cell>
          <cell r="C4045" t="str">
            <v>Conector RJ-45 fêmea - categoria 6A</v>
          </cell>
          <cell r="D4045" t="str">
            <v>un</v>
          </cell>
          <cell r="E4045">
            <v>115.02</v>
          </cell>
          <cell r="F4045">
            <v>5.48</v>
          </cell>
          <cell r="G4045">
            <v>120.5</v>
          </cell>
        </row>
        <row r="4046">
          <cell r="A4046" t="str">
            <v>69.03.400</v>
          </cell>
          <cell r="C4046" t="str">
            <v>Central PABX híbrida de telefonia para 8 linhas tronco e 24 ramais digital e analógico</v>
          </cell>
          <cell r="D4046" t="str">
            <v>cj</v>
          </cell>
          <cell r="E4046">
            <v>4982.7</v>
          </cell>
          <cell r="F4046">
            <v>0</v>
          </cell>
          <cell r="G4046">
            <v>4982.7</v>
          </cell>
        </row>
        <row r="4047">
          <cell r="A4047" t="str">
            <v>69.03.410</v>
          </cell>
          <cell r="C4047" t="str">
            <v>Central PABX híbrida de telefonia para 8 linhas tronco e 128 ramais digital e analógico</v>
          </cell>
          <cell r="D4047" t="str">
            <v>cj</v>
          </cell>
          <cell r="E4047">
            <v>26614.959999999999</v>
          </cell>
          <cell r="F4047">
            <v>0</v>
          </cell>
          <cell r="G4047">
            <v>26614.959999999999</v>
          </cell>
        </row>
        <row r="4048">
          <cell r="A4048" t="str">
            <v>69.03.420</v>
          </cell>
          <cell r="C4048" t="str">
            <v>Central PABX híbrida de telefonia para 8 linhas tronco e 128 ramais digital e analógico, com recursos PBX Networking</v>
          </cell>
          <cell r="D4048" t="str">
            <v>cj</v>
          </cell>
          <cell r="E4048">
            <v>48581.42</v>
          </cell>
          <cell r="F4048">
            <v>0</v>
          </cell>
          <cell r="G4048">
            <v>48581.42</v>
          </cell>
        </row>
        <row r="4049">
          <cell r="A4049" t="str">
            <v>69.05</v>
          </cell>
          <cell r="B4049" t="str">
            <v>Estabilização de tensão</v>
          </cell>
        </row>
        <row r="4050">
          <cell r="A4050" t="str">
            <v>69.05.010</v>
          </cell>
          <cell r="C4050" t="str">
            <v>Estabilizador eletrônico de tensão, monofásico, com potência de 5 kVA</v>
          </cell>
          <cell r="D4050" t="str">
            <v>un</v>
          </cell>
          <cell r="E4050">
            <v>5986.11</v>
          </cell>
          <cell r="F4050">
            <v>54.76</v>
          </cell>
          <cell r="G4050">
            <v>6040.87</v>
          </cell>
        </row>
        <row r="4051">
          <cell r="A4051" t="str">
            <v>69.05.040</v>
          </cell>
          <cell r="C4051" t="str">
            <v>Estabilizador eletrônico de tensão, monofásico, com potência de 10 kVA</v>
          </cell>
          <cell r="D4051" t="str">
            <v>un</v>
          </cell>
          <cell r="E4051">
            <v>8874.6200000000008</v>
          </cell>
          <cell r="F4051">
            <v>54.76</v>
          </cell>
          <cell r="G4051">
            <v>8929.3799999999992</v>
          </cell>
        </row>
        <row r="4052">
          <cell r="A4052" t="str">
            <v>69.05.230</v>
          </cell>
          <cell r="C4052" t="str">
            <v>Estabilizador eletrônico de tensão, trifásico, com potência de 40 kVA</v>
          </cell>
          <cell r="D4052" t="str">
            <v>un</v>
          </cell>
          <cell r="E4052">
            <v>28064.71</v>
          </cell>
          <cell r="F4052">
            <v>54.76</v>
          </cell>
          <cell r="G4052">
            <v>28119.47</v>
          </cell>
        </row>
        <row r="4053">
          <cell r="A4053" t="str">
            <v>69.06</v>
          </cell>
          <cell r="B4053" t="str">
            <v>Sistemas ininterruptos de energia</v>
          </cell>
        </row>
        <row r="4054">
          <cell r="A4054" t="str">
            <v>69.06.020</v>
          </cell>
          <cell r="C4054" t="str">
            <v>Sistema ininterrupto de energia, trifásico on line de 10 kVA (220 V/220 V), com autonomia de 15 minutos</v>
          </cell>
          <cell r="D4054" t="str">
            <v>un</v>
          </cell>
          <cell r="E4054">
            <v>34831.39</v>
          </cell>
          <cell r="F4054">
            <v>102.7</v>
          </cell>
          <cell r="G4054">
            <v>34934.089999999997</v>
          </cell>
        </row>
        <row r="4055">
          <cell r="A4055" t="str">
            <v>69.06.030</v>
          </cell>
          <cell r="C4055" t="str">
            <v>Sistema ininterrupto de energia, trifásico on line de 20 kVA (220 V/208 V-108 V), com autonomia 15 minutos</v>
          </cell>
          <cell r="D4055" t="str">
            <v>un</v>
          </cell>
          <cell r="E4055">
            <v>44614.91</v>
          </cell>
          <cell r="F4055">
            <v>102.7</v>
          </cell>
          <cell r="G4055">
            <v>44717.61</v>
          </cell>
        </row>
        <row r="4056">
          <cell r="A4056" t="str">
            <v>69.06.040</v>
          </cell>
          <cell r="C4056" t="str">
            <v>Sistema ininterrupto de energia, trifásico on line senoidal de 15 kVA (208 V/110 V), com autonomia de 15 minutos</v>
          </cell>
          <cell r="D4056" t="str">
            <v>un</v>
          </cell>
          <cell r="E4056">
            <v>45473.13</v>
          </cell>
          <cell r="F4056">
            <v>102.7</v>
          </cell>
          <cell r="G4056">
            <v>45575.83</v>
          </cell>
        </row>
        <row r="4057">
          <cell r="A4057" t="str">
            <v>69.06.050</v>
          </cell>
          <cell r="C4057" t="str">
            <v>Sistema ininterrupto de energia, monofásico, com potência de 2 kVA</v>
          </cell>
          <cell r="D4057" t="str">
            <v>un</v>
          </cell>
          <cell r="E4057">
            <v>5005.3100000000004</v>
          </cell>
          <cell r="F4057">
            <v>73</v>
          </cell>
          <cell r="G4057">
            <v>5078.3100000000004</v>
          </cell>
        </row>
        <row r="4058">
          <cell r="A4058" t="str">
            <v>69.06.080</v>
          </cell>
          <cell r="C4058" t="str">
            <v>Sistema ininterrupto de energia, monofásico on line senoidal de 5 kVA (220 V/110 V), com autonomia de 15 minutos</v>
          </cell>
          <cell r="D4058" t="str">
            <v>un</v>
          </cell>
          <cell r="E4058">
            <v>14398.21</v>
          </cell>
          <cell r="F4058">
            <v>102.7</v>
          </cell>
          <cell r="G4058">
            <v>14500.91</v>
          </cell>
        </row>
        <row r="4059">
          <cell r="A4059" t="str">
            <v>69.06.100</v>
          </cell>
          <cell r="C4059" t="str">
            <v>Sistema ininterrupto de energia, monofásico, com potência entre 5 a 7,5 kVA</v>
          </cell>
          <cell r="D4059" t="str">
            <v>un</v>
          </cell>
          <cell r="E4059">
            <v>19731.41</v>
          </cell>
          <cell r="F4059">
            <v>73</v>
          </cell>
          <cell r="G4059">
            <v>19804.41</v>
          </cell>
        </row>
        <row r="4060">
          <cell r="A4060" t="str">
            <v>69.06.110</v>
          </cell>
          <cell r="C4060" t="str">
            <v>Sistema ininterrupto de energia, monofásico de 600 VA (127 V/127 V), com autonomia de 10 a 15 minutos</v>
          </cell>
          <cell r="D4060" t="str">
            <v>un</v>
          </cell>
          <cell r="E4060">
            <v>716.71</v>
          </cell>
          <cell r="F4060">
            <v>36.5</v>
          </cell>
          <cell r="G4060">
            <v>753.21</v>
          </cell>
        </row>
        <row r="4061">
          <cell r="A4061" t="str">
            <v>69.06.120</v>
          </cell>
          <cell r="C4061" t="str">
            <v>Sistema ininterrupto de energia, trifásico on line senoidal de 10 kVA (220 V/110 V), com autonomia de 2 horas</v>
          </cell>
          <cell r="D4061" t="str">
            <v>un</v>
          </cell>
          <cell r="E4061">
            <v>49487.88</v>
          </cell>
          <cell r="F4061">
            <v>102.7</v>
          </cell>
          <cell r="G4061">
            <v>49590.58</v>
          </cell>
        </row>
        <row r="4062">
          <cell r="A4062" t="str">
            <v>69.06.200</v>
          </cell>
          <cell r="C4062" t="str">
            <v>Sistema ininterrupto de energia, trifásico on line de 20 kVA (220/127 V), com autonomia de 15 minutos</v>
          </cell>
          <cell r="D4062" t="str">
            <v>un</v>
          </cell>
          <cell r="E4062">
            <v>47488.74</v>
          </cell>
          <cell r="F4062">
            <v>102.7</v>
          </cell>
          <cell r="G4062">
            <v>47591.44</v>
          </cell>
        </row>
        <row r="4063">
          <cell r="A4063" t="str">
            <v>69.06.210</v>
          </cell>
          <cell r="C4063" t="str">
            <v>Sistema ininterrupto de energia, trifásico on line de 60 kVA (220/127 V), com autonomia de 15 minutos</v>
          </cell>
          <cell r="D4063" t="str">
            <v>un</v>
          </cell>
          <cell r="E4063">
            <v>118936.52</v>
          </cell>
          <cell r="F4063">
            <v>102.7</v>
          </cell>
          <cell r="G4063">
            <v>119039.22</v>
          </cell>
        </row>
        <row r="4064">
          <cell r="A4064" t="str">
            <v>69.06.220</v>
          </cell>
          <cell r="C4064" t="str">
            <v>Sistema ininterrupto de energia, trifásico on line de 80 kVA (220/127 V), com autonomia de 15 minutos</v>
          </cell>
          <cell r="D4064" t="str">
            <v>un</v>
          </cell>
          <cell r="E4064">
            <v>150309.28</v>
          </cell>
          <cell r="F4064">
            <v>102.7</v>
          </cell>
          <cell r="G4064">
            <v>150411.98000000001</v>
          </cell>
        </row>
        <row r="4065">
          <cell r="A4065" t="str">
            <v>69.06.240</v>
          </cell>
          <cell r="C4065" t="str">
            <v>Sistema ininterrupto de energia, trifásico on line de 20 kVA (380/220 V), com autonomia de 15 minutos</v>
          </cell>
          <cell r="D4065" t="str">
            <v>un</v>
          </cell>
          <cell r="E4065">
            <v>49684.97</v>
          </cell>
          <cell r="F4065">
            <v>102.7</v>
          </cell>
          <cell r="G4065">
            <v>49787.67</v>
          </cell>
        </row>
        <row r="4066">
          <cell r="A4066" t="str">
            <v>69.06.280</v>
          </cell>
          <cell r="C4066" t="str">
            <v>Sistema ininterrupto de energia, trifásico on line senoidal de 5 kVA (220/110 V), com autonomia de 15 minutos</v>
          </cell>
          <cell r="D4066" t="str">
            <v>un</v>
          </cell>
          <cell r="E4066">
            <v>22355.18</v>
          </cell>
          <cell r="F4066">
            <v>102.7</v>
          </cell>
          <cell r="G4066">
            <v>22457.88</v>
          </cell>
        </row>
        <row r="4067">
          <cell r="A4067" t="str">
            <v>69.06.290</v>
          </cell>
          <cell r="C4067" t="str">
            <v>Sistema ininterrupto de energia, trifásico on line senoidal de 10 kVA (220/110 V), com autonomia de 10 a 15 minutos</v>
          </cell>
          <cell r="D4067" t="str">
            <v>un</v>
          </cell>
          <cell r="E4067">
            <v>36695.82</v>
          </cell>
          <cell r="F4067">
            <v>102.7</v>
          </cell>
          <cell r="G4067">
            <v>36798.519999999997</v>
          </cell>
        </row>
        <row r="4068">
          <cell r="A4068" t="str">
            <v>69.06.300</v>
          </cell>
          <cell r="C4068" t="str">
            <v>Sistema ininterrupto de energia, trifásico on line senoidal de 50 kVA (220/110 V), com autonomia de 15 minutos</v>
          </cell>
          <cell r="D4068" t="str">
            <v>un</v>
          </cell>
          <cell r="E4068">
            <v>91353.919999999998</v>
          </cell>
          <cell r="F4068">
            <v>102.7</v>
          </cell>
          <cell r="G4068">
            <v>91456.62</v>
          </cell>
        </row>
        <row r="4069">
          <cell r="A4069" t="str">
            <v>69.06.320</v>
          </cell>
          <cell r="C4069" t="str">
            <v>Sistema ininterrupto de energia, trifásico on line senoidal de 7,5 kVA (220/110 V), com autonomia de 15 minutos</v>
          </cell>
          <cell r="D4069" t="str">
            <v>un</v>
          </cell>
          <cell r="E4069">
            <v>24124.25</v>
          </cell>
          <cell r="F4069">
            <v>102.7</v>
          </cell>
          <cell r="G4069">
            <v>24226.95</v>
          </cell>
        </row>
        <row r="4070">
          <cell r="A4070" t="str">
            <v>69.08</v>
          </cell>
          <cell r="B4070" t="str">
            <v>Equipamentos para informática</v>
          </cell>
        </row>
        <row r="4071">
          <cell r="A4071" t="str">
            <v>69.08.010</v>
          </cell>
          <cell r="C4071" t="str">
            <v>Distribuidor interno óptico - 1 U para até 24 fibras</v>
          </cell>
          <cell r="D4071" t="str">
            <v>un</v>
          </cell>
          <cell r="E4071">
            <v>506.33</v>
          </cell>
          <cell r="F4071">
            <v>41.85</v>
          </cell>
          <cell r="G4071">
            <v>548.17999999999995</v>
          </cell>
        </row>
        <row r="4072">
          <cell r="A4072" t="str">
            <v>69.09</v>
          </cell>
          <cell r="B4072" t="str">
            <v>Sistema de rede</v>
          </cell>
        </row>
        <row r="4073">
          <cell r="A4073" t="str">
            <v>69.09.250</v>
          </cell>
          <cell r="C4073" t="str">
            <v>Patch cords de 1,50 ou 3,00 m - RJ-45 / RJ-45 - categoria 6A</v>
          </cell>
          <cell r="D4073" t="str">
            <v>un</v>
          </cell>
          <cell r="E4073">
            <v>29.35</v>
          </cell>
          <cell r="F4073">
            <v>7.3</v>
          </cell>
          <cell r="G4073">
            <v>36.65</v>
          </cell>
        </row>
        <row r="4074">
          <cell r="A4074" t="str">
            <v>69.09.260</v>
          </cell>
          <cell r="C4074" t="str">
            <v>Patch panel de 24 portas - categoria 6</v>
          </cell>
          <cell r="D4074" t="str">
            <v>un</v>
          </cell>
          <cell r="E4074">
            <v>651.65</v>
          </cell>
          <cell r="F4074">
            <v>29.2</v>
          </cell>
          <cell r="G4074">
            <v>680.85</v>
          </cell>
        </row>
        <row r="4075">
          <cell r="A4075" t="str">
            <v>69.09.300</v>
          </cell>
          <cell r="C4075" t="str">
            <v>Voice panel de 50 portas - categoria 3</v>
          </cell>
          <cell r="D4075" t="str">
            <v>un</v>
          </cell>
          <cell r="E4075">
            <v>380.9</v>
          </cell>
          <cell r="F4075">
            <v>29.2</v>
          </cell>
          <cell r="G4075">
            <v>410.1</v>
          </cell>
        </row>
        <row r="4076">
          <cell r="A4076" t="str">
            <v>69.09.360</v>
          </cell>
          <cell r="C4076" t="str">
            <v>Patch cords de 2,00 ou 3,00 m - RJ-45 / RJ-45 - categoria 6A</v>
          </cell>
          <cell r="D4076" t="str">
            <v>un</v>
          </cell>
          <cell r="E4076">
            <v>128.32</v>
          </cell>
          <cell r="F4076">
            <v>7.3</v>
          </cell>
          <cell r="G4076">
            <v>135.62</v>
          </cell>
        </row>
        <row r="4077">
          <cell r="A4077" t="str">
            <v>69.09.370</v>
          </cell>
          <cell r="C4077" t="str">
            <v>Transceptor Gigabit SX - LC conectável de formato pequeno (SFP)</v>
          </cell>
          <cell r="D4077" t="str">
            <v>un</v>
          </cell>
          <cell r="E4077">
            <v>2221.41</v>
          </cell>
          <cell r="F4077">
            <v>2.7</v>
          </cell>
          <cell r="G4077">
            <v>2224.11</v>
          </cell>
        </row>
        <row r="4078">
          <cell r="A4078" t="str">
            <v>69.10</v>
          </cell>
          <cell r="B4078" t="str">
            <v>Telecomunicações</v>
          </cell>
        </row>
        <row r="4079">
          <cell r="A4079" t="str">
            <v>69.10.130</v>
          </cell>
          <cell r="C4079" t="str">
            <v>Amplificador de potência para VHF e CATV-50 dB, frequência 40 a 550 MHz</v>
          </cell>
          <cell r="D4079" t="str">
            <v>un</v>
          </cell>
          <cell r="E4079">
            <v>749.19</v>
          </cell>
          <cell r="F4079">
            <v>16.739999999999998</v>
          </cell>
          <cell r="G4079">
            <v>765.93</v>
          </cell>
        </row>
        <row r="4080">
          <cell r="A4080" t="str">
            <v>69.10.140</v>
          </cell>
          <cell r="C4080" t="str">
            <v>Antena parabólica com captador de sinais e modulador de áudio e vídeo</v>
          </cell>
          <cell r="D4080" t="str">
            <v>cj</v>
          </cell>
          <cell r="E4080">
            <v>361.14</v>
          </cell>
          <cell r="F4080">
            <v>292</v>
          </cell>
          <cell r="G4080">
            <v>653.14</v>
          </cell>
        </row>
        <row r="4081">
          <cell r="A4081" t="str">
            <v>69.20</v>
          </cell>
          <cell r="B4081" t="str">
            <v>Reparos, conservações e complementos - GRUPO 69</v>
          </cell>
        </row>
        <row r="4082">
          <cell r="A4082" t="str">
            <v>69.20.010</v>
          </cell>
          <cell r="C4082" t="str">
            <v>Arame de espinar em aço inoxidável nu, para TV a cabo</v>
          </cell>
          <cell r="D4082" t="str">
            <v>m</v>
          </cell>
          <cell r="E4082">
            <v>0.31</v>
          </cell>
          <cell r="F4082">
            <v>3.66</v>
          </cell>
          <cell r="G4082">
            <v>3.97</v>
          </cell>
        </row>
        <row r="4083">
          <cell r="A4083" t="str">
            <v>69.20.040</v>
          </cell>
          <cell r="C4083" t="str">
            <v>Isolador roldana em porcelana de 72 x 72 mm</v>
          </cell>
          <cell r="D4083" t="str">
            <v>un</v>
          </cell>
          <cell r="E4083">
            <v>3.7</v>
          </cell>
          <cell r="F4083">
            <v>7.3</v>
          </cell>
          <cell r="G4083">
            <v>11</v>
          </cell>
        </row>
        <row r="4084">
          <cell r="A4084" t="str">
            <v>69.20.050</v>
          </cell>
          <cell r="C4084" t="str">
            <v>Suporte para isolador roldana tipo DM, padrão TELEBRÁS</v>
          </cell>
          <cell r="D4084" t="str">
            <v>un</v>
          </cell>
          <cell r="E4084">
            <v>1.34</v>
          </cell>
          <cell r="F4084">
            <v>7.3</v>
          </cell>
          <cell r="G4084">
            <v>8.64</v>
          </cell>
        </row>
        <row r="4085">
          <cell r="A4085" t="str">
            <v>69.20.070</v>
          </cell>
          <cell r="C4085" t="str">
            <v>Fita em aço inoxidável para poste de 0,50 m x 19 mm, com fecho em aço inoxidável</v>
          </cell>
          <cell r="D4085" t="str">
            <v>un</v>
          </cell>
          <cell r="E4085">
            <v>1.54</v>
          </cell>
          <cell r="F4085">
            <v>7.3</v>
          </cell>
          <cell r="G4085">
            <v>8.84</v>
          </cell>
        </row>
        <row r="4086">
          <cell r="A4086" t="str">
            <v>69.20.100</v>
          </cell>
          <cell r="C4086" t="str">
            <v>Tampa para caixa R1, padrão TELEBRÁS</v>
          </cell>
          <cell r="D4086" t="str">
            <v>un</v>
          </cell>
          <cell r="E4086">
            <v>158.88</v>
          </cell>
          <cell r="F4086">
            <v>8.11</v>
          </cell>
          <cell r="G4086">
            <v>166.99</v>
          </cell>
        </row>
        <row r="4087">
          <cell r="A4087" t="str">
            <v>69.20.110</v>
          </cell>
          <cell r="C4087" t="str">
            <v>Tampa para caixa R2, padrão TELEBRÁS</v>
          </cell>
          <cell r="D4087" t="str">
            <v>un</v>
          </cell>
          <cell r="E4087">
            <v>372.1</v>
          </cell>
          <cell r="F4087">
            <v>8.11</v>
          </cell>
          <cell r="G4087">
            <v>380.21</v>
          </cell>
        </row>
        <row r="4088">
          <cell r="A4088" t="str">
            <v>69.20.130</v>
          </cell>
          <cell r="C4088" t="str">
            <v>Bloco de ligação interna para 10 pares, BLI-10</v>
          </cell>
          <cell r="D4088" t="str">
            <v>un</v>
          </cell>
          <cell r="E4088">
            <v>3.93</v>
          </cell>
          <cell r="F4088">
            <v>12.85</v>
          </cell>
          <cell r="G4088">
            <v>16.78</v>
          </cell>
        </row>
        <row r="4089">
          <cell r="A4089" t="str">
            <v>69.20.140</v>
          </cell>
          <cell r="C4089" t="str">
            <v>Bloco de ligação com engate rápido para 10 pares, BER-10</v>
          </cell>
          <cell r="D4089" t="str">
            <v>un</v>
          </cell>
          <cell r="E4089">
            <v>22.26</v>
          </cell>
          <cell r="F4089">
            <v>12.85</v>
          </cell>
          <cell r="G4089">
            <v>35.11</v>
          </cell>
        </row>
        <row r="4090">
          <cell r="A4090" t="str">
            <v>69.20.170</v>
          </cell>
          <cell r="C4090" t="str">
            <v>Calha de aço com 4 tomadas 2P+T - 250 V, com cabo</v>
          </cell>
          <cell r="D4090" t="str">
            <v>un</v>
          </cell>
          <cell r="E4090">
            <v>57.31</v>
          </cell>
          <cell r="F4090">
            <v>1.49</v>
          </cell>
          <cell r="G4090">
            <v>58.8</v>
          </cell>
        </row>
        <row r="4091">
          <cell r="A4091" t="str">
            <v>69.20.180</v>
          </cell>
          <cell r="C4091" t="str">
            <v>Cordão óptico duplex, multimodo com conector LC/LC - 2,5 m</v>
          </cell>
          <cell r="D4091" t="str">
            <v>un</v>
          </cell>
          <cell r="E4091">
            <v>96.66</v>
          </cell>
          <cell r="F4091">
            <v>8.3699999999999992</v>
          </cell>
          <cell r="G4091">
            <v>105.03</v>
          </cell>
        </row>
        <row r="4092">
          <cell r="A4092" t="str">
            <v>69.20.200</v>
          </cell>
          <cell r="C4092" t="str">
            <v>Bandeja fixa para rack, 19" x 500 mm</v>
          </cell>
          <cell r="D4092" t="str">
            <v>un</v>
          </cell>
          <cell r="E4092">
            <v>60.91</v>
          </cell>
          <cell r="F4092">
            <v>5.4</v>
          </cell>
          <cell r="G4092">
            <v>66.31</v>
          </cell>
        </row>
        <row r="4093">
          <cell r="A4093" t="str">
            <v>69.20.210</v>
          </cell>
          <cell r="C4093" t="str">
            <v>Bandeja fixa para rack, 19" x 800 mm</v>
          </cell>
          <cell r="D4093" t="str">
            <v>un</v>
          </cell>
          <cell r="E4093">
            <v>85.47</v>
          </cell>
          <cell r="F4093">
            <v>5.4</v>
          </cell>
          <cell r="G4093">
            <v>90.87</v>
          </cell>
        </row>
        <row r="4094">
          <cell r="A4094" t="str">
            <v>69.20.220</v>
          </cell>
          <cell r="C4094" t="str">
            <v>Bandeja deslizante para rack, 19" x 800 mm</v>
          </cell>
          <cell r="D4094" t="str">
            <v>un</v>
          </cell>
          <cell r="E4094">
            <v>157.02000000000001</v>
          </cell>
          <cell r="F4094">
            <v>5.4</v>
          </cell>
          <cell r="G4094">
            <v>162.41999999999999</v>
          </cell>
        </row>
        <row r="4095">
          <cell r="A4095" t="str">
            <v>69.20.230</v>
          </cell>
          <cell r="C4095" t="str">
            <v>Calha de aço com 8 tomadas 2P+T - 250 V, com cabo</v>
          </cell>
          <cell r="D4095" t="str">
            <v>un</v>
          </cell>
          <cell r="E4095">
            <v>64.319999999999993</v>
          </cell>
          <cell r="F4095">
            <v>1.49</v>
          </cell>
          <cell r="G4095">
            <v>65.81</v>
          </cell>
        </row>
        <row r="4096">
          <cell r="A4096" t="str">
            <v>69.20.240</v>
          </cell>
          <cell r="C4096" t="str">
            <v>Calha de aço com 12 tomadas 2P+T - 250 V, com cabo</v>
          </cell>
          <cell r="D4096" t="str">
            <v>un</v>
          </cell>
          <cell r="E4096">
            <v>79.5</v>
          </cell>
          <cell r="F4096">
            <v>1.49</v>
          </cell>
          <cell r="G4096">
            <v>80.989999999999995</v>
          </cell>
        </row>
        <row r="4097">
          <cell r="A4097" t="str">
            <v>69.20.248</v>
          </cell>
          <cell r="C4097" t="str">
            <v>Painel frontal cego - 19" x 1 U</v>
          </cell>
          <cell r="D4097" t="str">
            <v>un</v>
          </cell>
          <cell r="E4097">
            <v>9.76</v>
          </cell>
          <cell r="F4097">
            <v>2.97</v>
          </cell>
          <cell r="G4097">
            <v>12.73</v>
          </cell>
        </row>
        <row r="4098">
          <cell r="A4098" t="str">
            <v>69.20.250</v>
          </cell>
          <cell r="C4098" t="str">
            <v>Painel frontal cego - 19" x 2 U</v>
          </cell>
          <cell r="D4098" t="str">
            <v>un</v>
          </cell>
          <cell r="E4098">
            <v>9.85</v>
          </cell>
          <cell r="F4098">
            <v>2.97</v>
          </cell>
          <cell r="G4098">
            <v>12.82</v>
          </cell>
        </row>
        <row r="4099">
          <cell r="A4099" t="str">
            <v>69.20.260</v>
          </cell>
          <cell r="C4099" t="str">
            <v>Protetor de surto híbrido para rede de telecomunicações</v>
          </cell>
          <cell r="D4099" t="str">
            <v>un</v>
          </cell>
          <cell r="E4099">
            <v>14.96</v>
          </cell>
          <cell r="F4099">
            <v>13.81</v>
          </cell>
          <cell r="G4099">
            <v>28.77</v>
          </cell>
        </row>
        <row r="4100">
          <cell r="A4100" t="str">
            <v>69.20.270</v>
          </cell>
          <cell r="C4100" t="str">
            <v>Divisor interno com 1 entrada e 2 saídas - 75 Ohms</v>
          </cell>
          <cell r="D4100" t="str">
            <v>un</v>
          </cell>
          <cell r="E4100">
            <v>7.23</v>
          </cell>
          <cell r="F4100">
            <v>8.3699999999999992</v>
          </cell>
          <cell r="G4100">
            <v>15.6</v>
          </cell>
        </row>
        <row r="4101">
          <cell r="A4101" t="str">
            <v>69.20.280</v>
          </cell>
          <cell r="C4101" t="str">
            <v>Divisor interno com 1 entrada e 4 saídas - 75 Ohms</v>
          </cell>
          <cell r="D4101" t="str">
            <v>un</v>
          </cell>
          <cell r="E4101">
            <v>10.33</v>
          </cell>
          <cell r="F4101">
            <v>8.3699999999999992</v>
          </cell>
          <cell r="G4101">
            <v>18.7</v>
          </cell>
        </row>
        <row r="4102">
          <cell r="A4102" t="str">
            <v>69.20.290</v>
          </cell>
          <cell r="C4102" t="str">
            <v>Tomada blindada para VHF/UHF, CATV e FM, frequência 5 MHz a 1 GHz</v>
          </cell>
          <cell r="D4102" t="str">
            <v>un</v>
          </cell>
          <cell r="E4102">
            <v>9.2799999999999994</v>
          </cell>
          <cell r="F4102">
            <v>8.3699999999999992</v>
          </cell>
          <cell r="G4102">
            <v>17.649999999999999</v>
          </cell>
        </row>
        <row r="4103">
          <cell r="A4103" t="str">
            <v>69.20.300</v>
          </cell>
          <cell r="C4103" t="str">
            <v>Bloco de distribuição com protetor de surtos, para 10 pares, BTDG-10</v>
          </cell>
          <cell r="D4103" t="str">
            <v>un</v>
          </cell>
          <cell r="E4103">
            <v>20.38</v>
          </cell>
          <cell r="F4103">
            <v>14.18</v>
          </cell>
          <cell r="G4103">
            <v>34.56</v>
          </cell>
        </row>
        <row r="4104">
          <cell r="A4104" t="str">
            <v>69.20.340</v>
          </cell>
          <cell r="C4104" t="str">
            <v>Tomada para TV, tipo pino Jack, com placa</v>
          </cell>
          <cell r="D4104" t="str">
            <v>un</v>
          </cell>
          <cell r="E4104">
            <v>8.4499999999999993</v>
          </cell>
          <cell r="F4104">
            <v>7.3</v>
          </cell>
          <cell r="G4104">
            <v>15.75</v>
          </cell>
        </row>
        <row r="4105">
          <cell r="A4105" t="str">
            <v>69.20.350</v>
          </cell>
          <cell r="C4105" t="str">
            <v>Caixa de emenda ventilada, em polipropileno, para até 200 pares</v>
          </cell>
          <cell r="D4105" t="str">
            <v>un</v>
          </cell>
          <cell r="E4105">
            <v>91.44</v>
          </cell>
          <cell r="F4105">
            <v>25.68</v>
          </cell>
          <cell r="G4105">
            <v>117.12</v>
          </cell>
        </row>
        <row r="4106">
          <cell r="A4106" t="str">
            <v>97</v>
          </cell>
          <cell r="B4106" t="str">
            <v>SINALIZAÇÃO E COMUNICAÇÃO VISUAL</v>
          </cell>
        </row>
        <row r="4107">
          <cell r="A4107" t="str">
            <v>97.01</v>
          </cell>
          <cell r="B4107" t="str">
            <v>Adesivos</v>
          </cell>
        </row>
        <row r="4108">
          <cell r="A4108" t="str">
            <v>97.01.010</v>
          </cell>
          <cell r="C4108" t="str">
            <v>Adesivo vinílico, padrão regulamentado, para sinalização de incêndio</v>
          </cell>
          <cell r="D4108" t="str">
            <v>un</v>
          </cell>
          <cell r="E4108">
            <v>13.53</v>
          </cell>
          <cell r="F4108">
            <v>2.23</v>
          </cell>
          <cell r="G4108">
            <v>15.76</v>
          </cell>
        </row>
        <row r="4109">
          <cell r="A4109" t="str">
            <v>97.02</v>
          </cell>
          <cell r="B4109" t="str">
            <v>Placas, pórticos e obeliscos arquitetônicos</v>
          </cell>
        </row>
        <row r="4110">
          <cell r="A4110" t="str">
            <v>97.02.030</v>
          </cell>
          <cell r="C4110" t="str">
            <v>Placa comemorativa em aço inoxidável escovado</v>
          </cell>
          <cell r="D4110" t="str">
            <v>m²</v>
          </cell>
          <cell r="E4110">
            <v>5616.12</v>
          </cell>
          <cell r="F4110">
            <v>65.84</v>
          </cell>
          <cell r="G4110">
            <v>5681.96</v>
          </cell>
        </row>
        <row r="4111">
          <cell r="A4111" t="str">
            <v>97.02.036</v>
          </cell>
          <cell r="C4111" t="str">
            <v>Placa de identificação em PVC com texto em vinil</v>
          </cell>
          <cell r="D4111" t="str">
            <v>m²</v>
          </cell>
          <cell r="E4111">
            <v>373.26</v>
          </cell>
          <cell r="F4111">
            <v>65.84</v>
          </cell>
          <cell r="G4111">
            <v>439.1</v>
          </cell>
        </row>
        <row r="4112">
          <cell r="A4112" t="str">
            <v>97.02.190</v>
          </cell>
          <cell r="C4112" t="str">
            <v>Placa de identificação em acrílico com texto em vinil</v>
          </cell>
          <cell r="D4112" t="str">
            <v>m²</v>
          </cell>
          <cell r="E4112">
            <v>739.27</v>
          </cell>
          <cell r="F4112">
            <v>65.84</v>
          </cell>
          <cell r="G4112">
            <v>805.11</v>
          </cell>
        </row>
        <row r="4113">
          <cell r="A4113" t="str">
            <v>97.02.193</v>
          </cell>
          <cell r="C4113" t="str">
            <v>Placa de sinalização em PVC fotoluminescente (200x200mm), com indicação de equipamentos de alarme, detecção e extinção de incêndio</v>
          </cell>
          <cell r="D4113" t="str">
            <v>un</v>
          </cell>
          <cell r="E4113">
            <v>12.92</v>
          </cell>
          <cell r="F4113">
            <v>4.78</v>
          </cell>
          <cell r="G4113">
            <v>17.7</v>
          </cell>
        </row>
        <row r="4114">
          <cell r="A4114" t="str">
            <v>97.02.194</v>
          </cell>
          <cell r="C4114" t="str">
            <v>Placa de sinalização em PVC fotoluminescente (150x150mm), com indicação de equipamentos de combate à incêndio e alarme</v>
          </cell>
          <cell r="D4114" t="str">
            <v>un</v>
          </cell>
          <cell r="E4114">
            <v>7.94</v>
          </cell>
          <cell r="F4114">
            <v>4.78</v>
          </cell>
          <cell r="G4114">
            <v>12.72</v>
          </cell>
        </row>
        <row r="4115">
          <cell r="A4115" t="str">
            <v>97.02.195</v>
          </cell>
          <cell r="C4115" t="str">
            <v>Placa de sinalização em PVC fotoluminescente, com indicação de rota de evacuação e saída de emergência</v>
          </cell>
          <cell r="D4115" t="str">
            <v>un</v>
          </cell>
          <cell r="E4115">
            <v>13.01</v>
          </cell>
          <cell r="F4115">
            <v>4.78</v>
          </cell>
          <cell r="G4115">
            <v>17.79</v>
          </cell>
        </row>
        <row r="4116">
          <cell r="A4116" t="str">
            <v>97.02.196</v>
          </cell>
          <cell r="C4116" t="str">
            <v>Placa de sinalização em PVC fotoluminescente, com identificação de pavimentos</v>
          </cell>
          <cell r="D4116" t="str">
            <v>un</v>
          </cell>
          <cell r="E4116">
            <v>9.5</v>
          </cell>
          <cell r="F4116">
            <v>4.78</v>
          </cell>
          <cell r="G4116">
            <v>14.28</v>
          </cell>
        </row>
        <row r="4117">
          <cell r="A4117" t="str">
            <v>97.02.197</v>
          </cell>
          <cell r="C4117" t="str">
            <v>Placa de sinalização em PVC, com indicação de alerta</v>
          </cell>
          <cell r="D4117" t="str">
            <v>un</v>
          </cell>
          <cell r="E4117">
            <v>12.64</v>
          </cell>
          <cell r="F4117">
            <v>4.78</v>
          </cell>
          <cell r="G4117">
            <v>17.420000000000002</v>
          </cell>
        </row>
        <row r="4118">
          <cell r="A4118" t="str">
            <v>97.02.198</v>
          </cell>
          <cell r="C4118" t="str">
            <v>Placa de sinalização em PVC, com indicação de proibição normativa</v>
          </cell>
          <cell r="D4118" t="str">
            <v>un</v>
          </cell>
          <cell r="E4118">
            <v>11.97</v>
          </cell>
          <cell r="F4118">
            <v>4.78</v>
          </cell>
          <cell r="G4118">
            <v>16.75</v>
          </cell>
        </row>
        <row r="4119">
          <cell r="A4119" t="str">
            <v>97.02.210</v>
          </cell>
          <cell r="C4119" t="str">
            <v>Placa de sinalização em PVC para ambientes</v>
          </cell>
          <cell r="D4119" t="str">
            <v>un</v>
          </cell>
          <cell r="E4119">
            <v>160.16999999999999</v>
          </cell>
          <cell r="F4119">
            <v>2.72</v>
          </cell>
          <cell r="G4119">
            <v>162.88999999999999</v>
          </cell>
        </row>
        <row r="4120">
          <cell r="A4120" t="str">
            <v>97.03</v>
          </cell>
          <cell r="B4120" t="str">
            <v>Pintura de letras e pictogramas</v>
          </cell>
        </row>
        <row r="4121">
          <cell r="A4121" t="str">
            <v>97.03.010</v>
          </cell>
          <cell r="C4121" t="str">
            <v>Sinalização com pictograma em tinta acrílica</v>
          </cell>
          <cell r="D4121" t="str">
            <v>un</v>
          </cell>
          <cell r="E4121">
            <v>6.45</v>
          </cell>
          <cell r="F4121">
            <v>38.29</v>
          </cell>
          <cell r="G4121">
            <v>44.74</v>
          </cell>
        </row>
        <row r="4122">
          <cell r="A4122" t="str">
            <v>97.04</v>
          </cell>
          <cell r="B4122" t="str">
            <v>Pintura de sinalização viária</v>
          </cell>
        </row>
        <row r="4123">
          <cell r="A4123" t="str">
            <v>97.04.010</v>
          </cell>
          <cell r="C4123" t="str">
            <v>Sinalização horizontal com tinta vinílica ou acrílica</v>
          </cell>
          <cell r="D4123" t="str">
            <v>m²</v>
          </cell>
          <cell r="E4123">
            <v>23.14</v>
          </cell>
          <cell r="F4123">
            <v>0</v>
          </cell>
          <cell r="G4123">
            <v>23.14</v>
          </cell>
        </row>
        <row r="4124">
          <cell r="A4124" t="str">
            <v>97.04.020</v>
          </cell>
          <cell r="C4124" t="str">
            <v>Sinalização horizontal com termoplástico tipo Hot-spray</v>
          </cell>
          <cell r="D4124" t="str">
            <v>m²</v>
          </cell>
          <cell r="E4124">
            <v>37.56</v>
          </cell>
          <cell r="F4124">
            <v>0</v>
          </cell>
          <cell r="G4124">
            <v>37.56</v>
          </cell>
        </row>
        <row r="4125">
          <cell r="A4125" t="str">
            <v>97.05</v>
          </cell>
          <cell r="B4125" t="str">
            <v>Placas, pórticos e sinalização viária</v>
          </cell>
        </row>
        <row r="4126">
          <cell r="A4126" t="str">
            <v>97.05.070</v>
          </cell>
          <cell r="C4126" t="str">
            <v>Manta de borracha para sinalização em estacionamento e proteção de coluna e parede, de 1000 x 750 mm e espessura 10 mm</v>
          </cell>
          <cell r="D4126" t="str">
            <v>un</v>
          </cell>
          <cell r="E4126">
            <v>79.959999999999994</v>
          </cell>
          <cell r="F4126">
            <v>5.59</v>
          </cell>
          <cell r="G4126">
            <v>85.55</v>
          </cell>
        </row>
        <row r="4127">
          <cell r="A4127" t="str">
            <v>97.05.080</v>
          </cell>
          <cell r="C4127" t="str">
            <v>Cantoneira de borracha para sinalização em estacionamento e proteção de coluna, de 750 x 100 x 100 mm e espessura 10 mm</v>
          </cell>
          <cell r="D4127" t="str">
            <v>un</v>
          </cell>
          <cell r="E4127">
            <v>24.63</v>
          </cell>
          <cell r="F4127">
            <v>1.1499999999999999</v>
          </cell>
          <cell r="G4127">
            <v>25.78</v>
          </cell>
        </row>
        <row r="4128">
          <cell r="A4128" t="str">
            <v>97.05.100</v>
          </cell>
          <cell r="C4128" t="str">
            <v>Sinalização vertical em placa de aço galvanizada com pintura em esmalte sintético</v>
          </cell>
          <cell r="D4128" t="str">
            <v>m²</v>
          </cell>
          <cell r="E4128">
            <v>647.14</v>
          </cell>
          <cell r="F4128">
            <v>46.3</v>
          </cell>
          <cell r="G4128">
            <v>693.44</v>
          </cell>
        </row>
        <row r="4129">
          <cell r="A4129" t="str">
            <v>97.05.130</v>
          </cell>
          <cell r="C4129" t="str">
            <v>Colocação de placa em suporte de madeira / metálico - solo</v>
          </cell>
          <cell r="D4129" t="str">
            <v>m²</v>
          </cell>
          <cell r="E4129">
            <v>40.56</v>
          </cell>
          <cell r="F4129">
            <v>0</v>
          </cell>
          <cell r="G4129">
            <v>40.56</v>
          </cell>
        </row>
        <row r="4130">
          <cell r="A4130" t="str">
            <v>97.05.140</v>
          </cell>
          <cell r="C4130" t="str">
            <v>Suporte de perfil metálico galvanizado</v>
          </cell>
          <cell r="D4130" t="str">
            <v>kg</v>
          </cell>
          <cell r="E4130">
            <v>15.64</v>
          </cell>
          <cell r="F4130">
            <v>0</v>
          </cell>
          <cell r="G4130">
            <v>15.64</v>
          </cell>
        </row>
        <row r="4131">
          <cell r="A4131" t="str">
            <v>98</v>
          </cell>
          <cell r="B4131" t="str">
            <v>ARQUITETURA DE INTERIORES</v>
          </cell>
        </row>
        <row r="4132">
          <cell r="A4132" t="str">
            <v>98.02</v>
          </cell>
          <cell r="B4132" t="str">
            <v>Mobiliário</v>
          </cell>
        </row>
        <row r="4133">
          <cell r="A4133" t="str">
            <v>98.02.210</v>
          </cell>
          <cell r="C4133" t="str">
            <v>Banco de madeira com encosto e pés em ferro fundido pintado</v>
          </cell>
          <cell r="D4133" t="str">
            <v>un</v>
          </cell>
          <cell r="E4133">
            <v>389.07</v>
          </cell>
          <cell r="F4133">
            <v>0</v>
          </cell>
          <cell r="G4133">
            <v>389.07</v>
          </cell>
        </row>
      </sheetData>
      <sheetData sheetId="1"/>
      <sheetData sheetId="2">
        <row r="1">
          <cell r="B1" t="str">
            <v>Composições de serviços</v>
          </cell>
          <cell r="D1">
            <v>1.2672000000000001</v>
          </cell>
        </row>
        <row r="3">
          <cell r="A3" t="str">
            <v>OBRA: REFORMA E AMPLIAÇÃO DE SISTEMA DE CLIMATIZAÇÃO, VENTILAÇÃO E EXAUSTÃO MECÂNICA DO HOSPITAL GERAL DR. JOSÉ PANGELLA</v>
          </cell>
        </row>
        <row r="4">
          <cell r="A4" t="str">
            <v>LOCAL: AVENIDA MINISTRO PETRÔNIO PORTELA, 1800 - VILA PENTEADO - SÃO PAULO - SP</v>
          </cell>
        </row>
        <row r="5">
          <cell r="A5" t="str">
            <v>Fonte de Preços Unitários: Boletim CPOS VERSÃO 175 - Vigência: a partir de 01/03/19</v>
          </cell>
        </row>
        <row r="7">
          <cell r="A7" t="str">
            <v>Código</v>
          </cell>
          <cell r="B7" t="str">
            <v>Descrição</v>
          </cell>
          <cell r="C7" t="str">
            <v>unidade</v>
          </cell>
          <cell r="D7" t="str">
            <v>quantidade</v>
          </cell>
          <cell r="E7" t="str">
            <v>valor unit</v>
          </cell>
          <cell r="F7" t="str">
            <v>Total</v>
          </cell>
        </row>
        <row r="8">
          <cell r="A8" t="str">
            <v>Com007</v>
          </cell>
          <cell r="B8" t="str">
            <v>Tinta acrilica em massa, inclusive preparo - Ref Tinta Hospitalar lavável Sherwin Williams</v>
          </cell>
          <cell r="C8" t="str">
            <v>m²</v>
          </cell>
          <cell r="D8">
            <v>1</v>
          </cell>
          <cell r="F8">
            <v>20.084239999999998</v>
          </cell>
        </row>
        <row r="9">
          <cell r="A9" t="str">
            <v>B.01.000.010140</v>
          </cell>
          <cell r="B9" t="str">
            <v>Pintor</v>
          </cell>
          <cell r="C9" t="str">
            <v>h</v>
          </cell>
          <cell r="D9">
            <v>0.55000000000000004</v>
          </cell>
          <cell r="E9">
            <v>8.2100000000000009</v>
          </cell>
          <cell r="F9">
            <v>4.5199999999999996</v>
          </cell>
        </row>
        <row r="10">
          <cell r="A10" t="str">
            <v>B.01.000.010141</v>
          </cell>
          <cell r="B10" t="str">
            <v>Ajudante de pintor</v>
          </cell>
          <cell r="C10" t="str">
            <v>h</v>
          </cell>
          <cell r="D10">
            <v>0.55000000000000004</v>
          </cell>
          <cell r="E10">
            <v>6.24</v>
          </cell>
          <cell r="F10">
            <v>3.43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A14" t="str">
            <v>Leis sociais</v>
          </cell>
          <cell r="F14">
            <v>10.07424</v>
          </cell>
        </row>
        <row r="15">
          <cell r="A15" t="str">
            <v>Cot006</v>
          </cell>
          <cell r="B15" t="str">
            <v>Tinta acrílica Hospitalar lavável</v>
          </cell>
          <cell r="C15" t="str">
            <v>l</v>
          </cell>
          <cell r="D15">
            <v>0.35</v>
          </cell>
          <cell r="E15">
            <v>0</v>
          </cell>
          <cell r="F15">
            <v>0</v>
          </cell>
        </row>
        <row r="16">
          <cell r="A16" t="str">
            <v>J.02.000.037518</v>
          </cell>
          <cell r="B16" t="str">
            <v>Selador para tinta acrílica Coral, Suvinil ou equivalente</v>
          </cell>
          <cell r="C16" t="str">
            <v>l</v>
          </cell>
          <cell r="D16">
            <v>0.24</v>
          </cell>
          <cell r="E16">
            <v>7.85</v>
          </cell>
          <cell r="F16">
            <v>1.88</v>
          </cell>
        </row>
        <row r="17">
          <cell r="A17" t="str">
            <v>J.01.000.038014</v>
          </cell>
          <cell r="B17" t="str">
            <v>Lixa massa/madeira uso geral Norton, Alcar ou equivalente (médias)</v>
          </cell>
          <cell r="C17" t="str">
            <v>un</v>
          </cell>
          <cell r="D17">
            <v>0.35</v>
          </cell>
          <cell r="E17">
            <v>0.52</v>
          </cell>
          <cell r="F17">
            <v>0.18</v>
          </cell>
        </row>
        <row r="19">
          <cell r="A19" t="str">
            <v>Com001</v>
          </cell>
          <cell r="B19" t="str">
            <v>Climatizador de ar tipo Self Contained - condensador remoto com descarga horizontal - 180.000 BTU/h - Completo conforme Memorial Descritivo</v>
          </cell>
          <cell r="C19" t="str">
            <v>cj</v>
          </cell>
          <cell r="D19">
            <v>1</v>
          </cell>
          <cell r="F19">
            <v>50900.340000000004</v>
          </cell>
        </row>
        <row r="20">
          <cell r="A20" t="str">
            <v>B.01.000.010101</v>
          </cell>
          <cell r="B20" t="str">
            <v>Ajudante geral</v>
          </cell>
          <cell r="C20" t="str">
            <v>h</v>
          </cell>
          <cell r="D20">
            <v>40</v>
          </cell>
          <cell r="E20">
            <v>6.55</v>
          </cell>
          <cell r="F20">
            <v>262</v>
          </cell>
        </row>
        <row r="21">
          <cell r="A21" t="str">
            <v>B.01.000.010119</v>
          </cell>
          <cell r="B21" t="str">
            <v>Ajudante de encanador</v>
          </cell>
          <cell r="C21" t="str">
            <v>h</v>
          </cell>
          <cell r="D21">
            <v>40</v>
          </cell>
          <cell r="E21">
            <v>6.55</v>
          </cell>
          <cell r="F21">
            <v>262</v>
          </cell>
        </row>
        <row r="22">
          <cell r="A22" t="str">
            <v>B.01.000.010118</v>
          </cell>
          <cell r="B22" t="str">
            <v>Encanador</v>
          </cell>
          <cell r="C22" t="str">
            <v>h</v>
          </cell>
          <cell r="D22">
            <v>40</v>
          </cell>
          <cell r="E22">
            <v>9.76</v>
          </cell>
          <cell r="F22">
            <v>390.4</v>
          </cell>
        </row>
        <row r="23">
          <cell r="A23" t="str">
            <v>B.01.000.010148</v>
          </cell>
          <cell r="B23" t="str">
            <v>Soldador</v>
          </cell>
          <cell r="C23" t="str">
            <v>h</v>
          </cell>
          <cell r="D23">
            <v>40</v>
          </cell>
          <cell r="E23">
            <v>10.27</v>
          </cell>
          <cell r="F23">
            <v>410.8</v>
          </cell>
        </row>
        <row r="24">
          <cell r="A24" t="str">
            <v>B.01.000.010507</v>
          </cell>
          <cell r="B24" t="str">
            <v>Montador eletromecânico</v>
          </cell>
          <cell r="C24" t="str">
            <v>h</v>
          </cell>
          <cell r="D24">
            <v>40</v>
          </cell>
          <cell r="E24">
            <v>23.01</v>
          </cell>
          <cell r="F24">
            <v>920.4</v>
          </cell>
        </row>
        <row r="25">
          <cell r="A25" t="str">
            <v>Leis sociais</v>
          </cell>
          <cell r="F25">
            <v>2845.62</v>
          </cell>
        </row>
        <row r="28">
          <cell r="A28" t="str">
            <v>Cot001</v>
          </cell>
          <cell r="B28" t="str">
            <v>Climatizador de ar tipo Self Contained - condensador remoto com descarga horizontal - 180.000 BTU/h - Completo conforme Memorial Descritivo</v>
          </cell>
          <cell r="C28" t="str">
            <v>cj</v>
          </cell>
          <cell r="D28">
            <v>1</v>
          </cell>
          <cell r="E28">
            <v>42350</v>
          </cell>
          <cell r="F28">
            <v>42350</v>
          </cell>
        </row>
        <row r="29">
          <cell r="A29" t="str">
            <v>S.04.000.081352</v>
          </cell>
          <cell r="B29" t="str">
            <v>Caminhão guindaste sobre pneus com capacidade de carga de 30 Toneladas</v>
          </cell>
          <cell r="C29" t="str">
            <v>h</v>
          </cell>
          <cell r="D29">
            <v>24</v>
          </cell>
          <cell r="E29">
            <v>144.13</v>
          </cell>
          <cell r="F29">
            <v>3459.12</v>
          </cell>
        </row>
        <row r="30">
          <cell r="A30" t="str">
            <v>Com002</v>
          </cell>
          <cell r="B30" t="str">
            <v>Valvula Borboleta 3" motorizada proporcional e sensor de pressão  (completa)</v>
          </cell>
          <cell r="C30" t="str">
            <v>un</v>
          </cell>
          <cell r="D30">
            <v>1</v>
          </cell>
          <cell r="F30">
            <v>9709.7100000000009</v>
          </cell>
        </row>
        <row r="31">
          <cell r="A31" t="str">
            <v>B.01.000.010101</v>
          </cell>
          <cell r="B31" t="str">
            <v>Ajudante geral</v>
          </cell>
          <cell r="C31" t="str">
            <v>h</v>
          </cell>
          <cell r="D31">
            <v>24</v>
          </cell>
          <cell r="E31">
            <v>6.55</v>
          </cell>
          <cell r="F31">
            <v>157.19999999999999</v>
          </cell>
        </row>
        <row r="32">
          <cell r="A32" t="str">
            <v>B.01.000.010119</v>
          </cell>
          <cell r="B32" t="str">
            <v>Ajudante de encanador</v>
          </cell>
          <cell r="C32" t="str">
            <v>h</v>
          </cell>
          <cell r="D32">
            <v>24</v>
          </cell>
          <cell r="E32">
            <v>6.55</v>
          </cell>
          <cell r="F32">
            <v>157.19999999999999</v>
          </cell>
        </row>
        <row r="33">
          <cell r="A33" t="str">
            <v>B.01.000.010118</v>
          </cell>
          <cell r="B33" t="str">
            <v>Encanador</v>
          </cell>
          <cell r="C33" t="str">
            <v>h</v>
          </cell>
          <cell r="D33">
            <v>24</v>
          </cell>
          <cell r="E33">
            <v>9.76</v>
          </cell>
          <cell r="F33">
            <v>234.24</v>
          </cell>
        </row>
        <row r="34">
          <cell r="A34" t="str">
            <v>B.01.000.010507</v>
          </cell>
          <cell r="B34" t="str">
            <v>Montador eletromecânico</v>
          </cell>
          <cell r="C34" t="str">
            <v>h</v>
          </cell>
          <cell r="D34">
            <v>24</v>
          </cell>
          <cell r="E34">
            <v>23.01</v>
          </cell>
          <cell r="F34">
            <v>552.24</v>
          </cell>
        </row>
        <row r="35">
          <cell r="A35" t="str">
            <v>Leis sociais</v>
          </cell>
          <cell r="F35">
            <v>1395.04</v>
          </cell>
        </row>
        <row r="38">
          <cell r="A38" t="str">
            <v>Cot002</v>
          </cell>
          <cell r="B38" t="str">
            <v>Valvula Borboleta 3" motorizada proporcional e sensor de pressão  (completa)</v>
          </cell>
          <cell r="C38" t="str">
            <v>cj</v>
          </cell>
          <cell r="D38">
            <v>1</v>
          </cell>
          <cell r="E38">
            <v>6540.89</v>
          </cell>
          <cell r="F38">
            <v>6540.89</v>
          </cell>
        </row>
        <row r="39">
          <cell r="A39" t="str">
            <v>39.21.254</v>
          </cell>
          <cell r="B39" t="str">
            <v>Cabo de cobre flexível de 4 x 10 mm², isolamento 0,6/1 kV - isolação HEPR 90°C</v>
          </cell>
          <cell r="C39" t="str">
            <v>m</v>
          </cell>
          <cell r="D39">
            <v>30</v>
          </cell>
          <cell r="E39">
            <v>22.43</v>
          </cell>
          <cell r="F39">
            <v>672.9</v>
          </cell>
        </row>
        <row r="42">
          <cell r="A42" t="str">
            <v>Com003</v>
          </cell>
          <cell r="B42" t="str">
            <v>Duto em chapa de alumínio</v>
          </cell>
          <cell r="C42" t="str">
            <v>kg</v>
          </cell>
          <cell r="D42">
            <v>1</v>
          </cell>
          <cell r="F42">
            <v>55.49</v>
          </cell>
        </row>
        <row r="43">
          <cell r="A43" t="str">
            <v>B.01.000.010144</v>
          </cell>
          <cell r="B43" t="str">
            <v>Serralheiro</v>
          </cell>
          <cell r="C43" t="str">
            <v>h</v>
          </cell>
          <cell r="D43">
            <v>0.55000000000000004</v>
          </cell>
          <cell r="E43">
            <v>10.47</v>
          </cell>
          <cell r="F43">
            <v>5.76</v>
          </cell>
        </row>
        <row r="44">
          <cell r="A44" t="str">
            <v>B.01.000.010145</v>
          </cell>
          <cell r="B44" t="str">
            <v>Ajudante serralheiro</v>
          </cell>
          <cell r="C44" t="str">
            <v>h</v>
          </cell>
          <cell r="D44">
            <v>0.55000000000000004</v>
          </cell>
          <cell r="E44">
            <v>6.55</v>
          </cell>
          <cell r="F44">
            <v>3.6</v>
          </cell>
        </row>
        <row r="47">
          <cell r="A47" t="str">
            <v>Leis sociais</v>
          </cell>
          <cell r="F47">
            <v>11.86</v>
          </cell>
        </row>
        <row r="48">
          <cell r="A48" t="str">
            <v>cot003</v>
          </cell>
          <cell r="B48" t="str">
            <v>Duto em chapa de alumínio</v>
          </cell>
          <cell r="C48" t="str">
            <v>kg</v>
          </cell>
          <cell r="D48">
            <v>1</v>
          </cell>
          <cell r="E48">
            <v>34.270000000000003</v>
          </cell>
          <cell r="F48">
            <v>34.270000000000003</v>
          </cell>
        </row>
        <row r="49">
          <cell r="A49" t="str">
            <v>P.04.000.042290</v>
          </cell>
          <cell r="B49" t="str">
            <v>Perfilado perfurado 38 x 38 mm em chapa 14 pré-zincada</v>
          </cell>
          <cell r="C49" t="str">
            <v>m</v>
          </cell>
          <cell r="D49">
            <v>7.2700000000000001E-2</v>
          </cell>
          <cell r="E49">
            <v>15.69</v>
          </cell>
          <cell r="F49">
            <v>1.1399999999999999</v>
          </cell>
        </row>
        <row r="50">
          <cell r="A50" t="str">
            <v>P.04.000.042301</v>
          </cell>
          <cell r="B50" t="str">
            <v>Tirante/vergalhão aço rosca total de 3/8´</v>
          </cell>
          <cell r="C50" t="str">
            <v>m</v>
          </cell>
          <cell r="D50">
            <v>0.67410000000000003</v>
          </cell>
          <cell r="E50">
            <v>4.88</v>
          </cell>
          <cell r="F50">
            <v>3.29</v>
          </cell>
        </row>
        <row r="52">
          <cell r="A52" t="str">
            <v>Com004</v>
          </cell>
          <cell r="B52" t="str">
            <v>Caixa de filtros F8/H13 para vazão de 10.500 m³/h</v>
          </cell>
          <cell r="C52" t="str">
            <v>cj</v>
          </cell>
          <cell r="D52">
            <v>1</v>
          </cell>
          <cell r="F52">
            <v>10391.960000000001</v>
          </cell>
        </row>
        <row r="53">
          <cell r="A53" t="str">
            <v>B.01.000.010144</v>
          </cell>
          <cell r="B53" t="str">
            <v>Serralheiro</v>
          </cell>
          <cell r="C53" t="str">
            <v>h</v>
          </cell>
          <cell r="D53">
            <v>72</v>
          </cell>
          <cell r="E53">
            <v>10.47</v>
          </cell>
          <cell r="F53">
            <v>753.84</v>
          </cell>
        </row>
        <row r="54">
          <cell r="A54" t="str">
            <v>B.01.000.010145</v>
          </cell>
          <cell r="B54" t="str">
            <v>Ajudante serralheiro</v>
          </cell>
          <cell r="C54" t="str">
            <v>h</v>
          </cell>
          <cell r="D54">
            <v>72</v>
          </cell>
          <cell r="E54">
            <v>6.55</v>
          </cell>
          <cell r="F54">
            <v>471.6</v>
          </cell>
        </row>
        <row r="55">
          <cell r="A55" t="str">
            <v>P.04.000.042290</v>
          </cell>
          <cell r="B55" t="str">
            <v>Perfilado perfurado 38 x 38 mm em chapa 14 pré-zincada</v>
          </cell>
          <cell r="C55" t="str">
            <v>m</v>
          </cell>
          <cell r="D55">
            <v>7.2700000000000001E-2</v>
          </cell>
          <cell r="E55">
            <v>15.69</v>
          </cell>
          <cell r="F55">
            <v>1.1399999999999999</v>
          </cell>
        </row>
        <row r="56">
          <cell r="A56" t="str">
            <v>P.04.000.042301</v>
          </cell>
          <cell r="B56" t="str">
            <v>Tirante/vergalhão aço rosca total de 3/8´</v>
          </cell>
          <cell r="C56" t="str">
            <v>m</v>
          </cell>
          <cell r="D56">
            <v>0.67410000000000003</v>
          </cell>
          <cell r="E56">
            <v>4.88</v>
          </cell>
          <cell r="F56">
            <v>3.29</v>
          </cell>
        </row>
        <row r="57">
          <cell r="A57" t="str">
            <v>Leis Sociais</v>
          </cell>
          <cell r="F57">
            <v>1558.49</v>
          </cell>
        </row>
        <row r="58">
          <cell r="A58" t="str">
            <v>cot004</v>
          </cell>
          <cell r="B58" t="str">
            <v>Caixa de filtros F8 para vazão de 10.500 m³/h</v>
          </cell>
          <cell r="C58" t="str">
            <v>pc</v>
          </cell>
          <cell r="D58">
            <v>4</v>
          </cell>
          <cell r="E58">
            <v>186.3</v>
          </cell>
          <cell r="F58">
            <v>745.2</v>
          </cell>
        </row>
        <row r="59">
          <cell r="A59" t="str">
            <v>cot005</v>
          </cell>
          <cell r="B59" t="str">
            <v>Caixa de filtros H13 para vazão de 10.500 m³/h</v>
          </cell>
          <cell r="C59" t="str">
            <v>pc</v>
          </cell>
          <cell r="D59">
            <v>4</v>
          </cell>
          <cell r="E59">
            <v>875.6</v>
          </cell>
          <cell r="F59">
            <v>3502.4</v>
          </cell>
        </row>
        <row r="60">
          <cell r="A60" t="str">
            <v>cot006</v>
          </cell>
          <cell r="B60" t="str">
            <v>Caixa de arranjo/filtragem modulação 2x2</v>
          </cell>
          <cell r="C60" t="str">
            <v>pc</v>
          </cell>
          <cell r="D60">
            <v>1</v>
          </cell>
          <cell r="E60">
            <v>3356</v>
          </cell>
          <cell r="F60">
            <v>3356</v>
          </cell>
        </row>
        <row r="62">
          <cell r="A62" t="str">
            <v>Com005</v>
          </cell>
          <cell r="B62" t="str">
            <v>Caixa de filtros F8 para vazão de 10.500 m³/h</v>
          </cell>
          <cell r="C62" t="str">
            <v>cj</v>
          </cell>
          <cell r="D62">
            <v>1</v>
          </cell>
          <cell r="F62">
            <v>9646.76</v>
          </cell>
        </row>
        <row r="63">
          <cell r="A63" t="str">
            <v>B.01.000.010144</v>
          </cell>
          <cell r="B63" t="str">
            <v>Serralheiro</v>
          </cell>
          <cell r="C63" t="str">
            <v>h</v>
          </cell>
          <cell r="D63">
            <v>72</v>
          </cell>
          <cell r="E63">
            <v>10.47</v>
          </cell>
          <cell r="F63">
            <v>753.84</v>
          </cell>
        </row>
        <row r="64">
          <cell r="A64" t="str">
            <v>B.01.000.010145</v>
          </cell>
          <cell r="B64" t="str">
            <v>Ajudante serralheiro</v>
          </cell>
          <cell r="C64" t="str">
            <v>h</v>
          </cell>
          <cell r="D64">
            <v>72</v>
          </cell>
          <cell r="E64">
            <v>6.55</v>
          </cell>
          <cell r="F64">
            <v>471.6</v>
          </cell>
        </row>
        <row r="65">
          <cell r="A65" t="str">
            <v>P.04.000.042290</v>
          </cell>
          <cell r="B65" t="str">
            <v>Perfilado perfurado 38 x 38 mm em chapa 14 pré-zincada</v>
          </cell>
          <cell r="C65" t="str">
            <v>m</v>
          </cell>
          <cell r="D65">
            <v>7.2700000000000001E-2</v>
          </cell>
          <cell r="E65">
            <v>15.69</v>
          </cell>
          <cell r="F65">
            <v>1.1399999999999999</v>
          </cell>
        </row>
        <row r="66">
          <cell r="A66" t="str">
            <v>P.04.000.042301</v>
          </cell>
          <cell r="B66" t="str">
            <v>Tirante/vergalhão aço rosca total de 3/8´</v>
          </cell>
          <cell r="C66" t="str">
            <v>m</v>
          </cell>
          <cell r="D66">
            <v>0.67410000000000003</v>
          </cell>
          <cell r="E66">
            <v>4.88</v>
          </cell>
          <cell r="F66">
            <v>3.29</v>
          </cell>
        </row>
        <row r="67">
          <cell r="A67" t="str">
            <v>Leis Sociais</v>
          </cell>
          <cell r="F67">
            <v>1558.49</v>
          </cell>
        </row>
        <row r="68">
          <cell r="A68" t="str">
            <v>cot005</v>
          </cell>
          <cell r="B68" t="str">
            <v>Caixa de filtros H13 para vazão de 10.500 m³/h</v>
          </cell>
          <cell r="C68" t="str">
            <v>pc</v>
          </cell>
          <cell r="D68">
            <v>4</v>
          </cell>
          <cell r="E68">
            <v>875.6</v>
          </cell>
          <cell r="F68">
            <v>3502.4</v>
          </cell>
        </row>
        <row r="69">
          <cell r="A69" t="str">
            <v>cot006</v>
          </cell>
          <cell r="B69" t="str">
            <v>Caixa de arranjo/filtragem modulação 2x2</v>
          </cell>
          <cell r="C69" t="str">
            <v>pc</v>
          </cell>
          <cell r="D69">
            <v>1</v>
          </cell>
          <cell r="E69">
            <v>3356</v>
          </cell>
          <cell r="F69">
            <v>3356</v>
          </cell>
        </row>
        <row r="71">
          <cell r="A71" t="str">
            <v>Com006</v>
          </cell>
          <cell r="B71" t="str">
            <v>Proteção mecânica dos isolamentos em alumínio liso</v>
          </cell>
          <cell r="C71" t="str">
            <v>m²</v>
          </cell>
          <cell r="D71">
            <v>1</v>
          </cell>
          <cell r="F71">
            <v>208.61</v>
          </cell>
          <cell r="G71" t="str">
            <v>ref. 32.11.150</v>
          </cell>
        </row>
        <row r="72">
          <cell r="A72" t="str">
            <v>B.01.000.010118</v>
          </cell>
          <cell r="B72" t="str">
            <v>Encanador</v>
          </cell>
          <cell r="C72" t="str">
            <v>h</v>
          </cell>
          <cell r="D72">
            <v>4</v>
          </cell>
          <cell r="E72">
            <v>9.76</v>
          </cell>
          <cell r="F72">
            <v>39.04</v>
          </cell>
        </row>
        <row r="73">
          <cell r="A73" t="str">
            <v>B.01.000.010119</v>
          </cell>
          <cell r="B73" t="str">
            <v>Ajudante de encanador</v>
          </cell>
          <cell r="C73" t="str">
            <v>h</v>
          </cell>
          <cell r="D73">
            <v>4</v>
          </cell>
          <cell r="E73">
            <v>6.55</v>
          </cell>
          <cell r="F73">
            <v>26.2</v>
          </cell>
        </row>
        <row r="74">
          <cell r="A74" t="str">
            <v>E.07.000.090592</v>
          </cell>
          <cell r="B74" t="str">
            <v>Cinta de alumínio, diâmetro de 1/2´</v>
          </cell>
          <cell r="C74" t="str">
            <v>m</v>
          </cell>
          <cell r="D74">
            <v>1.2</v>
          </cell>
          <cell r="E74">
            <v>0.53</v>
          </cell>
          <cell r="F74">
            <v>0.64</v>
          </cell>
        </row>
        <row r="75">
          <cell r="A75" t="str">
            <v>leis Sociais</v>
          </cell>
          <cell r="F75">
            <v>83.48</v>
          </cell>
        </row>
        <row r="76">
          <cell r="A76" t="str">
            <v>cot006</v>
          </cell>
          <cell r="B76" t="str">
            <v>Alumínio liso espessura 0,7mm</v>
          </cell>
          <cell r="C76" t="str">
            <v>m²</v>
          </cell>
          <cell r="D76">
            <v>1</v>
          </cell>
          <cell r="E76">
            <v>59.25</v>
          </cell>
          <cell r="F76">
            <v>59.25</v>
          </cell>
        </row>
        <row r="78">
          <cell r="A78" t="str">
            <v>Com007</v>
          </cell>
          <cell r="B78" t="str">
            <v>Sensor de temperatura de imersão com haste de 6"</v>
          </cell>
          <cell r="C78" t="str">
            <v>un</v>
          </cell>
          <cell r="D78">
            <v>1</v>
          </cell>
          <cell r="F78">
            <v>191.38</v>
          </cell>
        </row>
        <row r="79">
          <cell r="A79" t="str">
            <v>B.01.000.010115</v>
          </cell>
          <cell r="B79" t="str">
            <v>Eletricista</v>
          </cell>
          <cell r="C79" t="str">
            <v>h</v>
          </cell>
          <cell r="D79">
            <v>0.75</v>
          </cell>
          <cell r="E79">
            <v>9.5500000000000007</v>
          </cell>
          <cell r="F79">
            <v>7.16</v>
          </cell>
        </row>
        <row r="80">
          <cell r="A80" t="str">
            <v>B.01.000.010116</v>
          </cell>
          <cell r="B80" t="str">
            <v>Ajudante eletricista</v>
          </cell>
          <cell r="C80" t="str">
            <v>h</v>
          </cell>
          <cell r="D80">
            <v>1.75</v>
          </cell>
          <cell r="E80">
            <v>6.55</v>
          </cell>
          <cell r="F80">
            <v>11.46</v>
          </cell>
        </row>
        <row r="81">
          <cell r="A81" t="str">
            <v>B.01.000.010118</v>
          </cell>
          <cell r="B81" t="str">
            <v>Encanador</v>
          </cell>
          <cell r="C81" t="str">
            <v>h</v>
          </cell>
          <cell r="D81">
            <v>0.75</v>
          </cell>
          <cell r="E81">
            <v>9.76</v>
          </cell>
          <cell r="F81">
            <v>7.32</v>
          </cell>
        </row>
        <row r="82">
          <cell r="A82" t="str">
            <v>B.01.000.010119</v>
          </cell>
          <cell r="B82" t="str">
            <v>Ajudante de encanador</v>
          </cell>
          <cell r="C82" t="str">
            <v>h</v>
          </cell>
          <cell r="D82">
            <v>1.75</v>
          </cell>
          <cell r="E82">
            <v>6.55</v>
          </cell>
          <cell r="F82">
            <v>11.46</v>
          </cell>
        </row>
        <row r="83">
          <cell r="A83" t="str">
            <v>Leis Sociais</v>
          </cell>
          <cell r="F83">
            <v>47.39</v>
          </cell>
        </row>
        <row r="84">
          <cell r="A84" t="str">
            <v>cot008</v>
          </cell>
          <cell r="B84" t="str">
            <v>Sensor de temperatura de imersão com haste de 6"</v>
          </cell>
          <cell r="C84" t="str">
            <v>un</v>
          </cell>
          <cell r="D84">
            <v>1</v>
          </cell>
          <cell r="E84">
            <v>106.59</v>
          </cell>
          <cell r="F84">
            <v>106.59</v>
          </cell>
        </row>
        <row r="85">
          <cell r="A85" t="str">
            <v>Com008</v>
          </cell>
          <cell r="B85" t="str">
            <v>Unidade de tratamento de ar (Fan Coil), 15 TR e vazão 10.000m³/h - com filtro de Ar G4/F8</v>
          </cell>
          <cell r="C85" t="str">
            <v>un</v>
          </cell>
          <cell r="D85">
            <v>1</v>
          </cell>
          <cell r="F85">
            <v>37117.42</v>
          </cell>
        </row>
        <row r="86">
          <cell r="A86" t="str">
            <v>B.01.000.010101</v>
          </cell>
          <cell r="B86" t="str">
            <v>Ajudante geral</v>
          </cell>
          <cell r="C86" t="str">
            <v>h</v>
          </cell>
          <cell r="D86">
            <v>240</v>
          </cell>
          <cell r="E86">
            <v>6.55</v>
          </cell>
          <cell r="F86">
            <v>1572</v>
          </cell>
        </row>
        <row r="87">
          <cell r="A87" t="str">
            <v>B.01.000.010115</v>
          </cell>
          <cell r="B87" t="str">
            <v>Eletricista</v>
          </cell>
          <cell r="C87" t="str">
            <v>h</v>
          </cell>
          <cell r="D87">
            <v>5</v>
          </cell>
          <cell r="E87">
            <v>9.5500000000000007</v>
          </cell>
          <cell r="F87">
            <v>47.75</v>
          </cell>
        </row>
        <row r="88">
          <cell r="A88" t="str">
            <v>B.01.000.010116</v>
          </cell>
          <cell r="B88" t="str">
            <v>Ajudante eletricista</v>
          </cell>
          <cell r="C88" t="str">
            <v>h</v>
          </cell>
          <cell r="D88">
            <v>5</v>
          </cell>
          <cell r="E88">
            <v>6.55</v>
          </cell>
          <cell r="F88">
            <v>32.75</v>
          </cell>
        </row>
        <row r="89">
          <cell r="A89" t="str">
            <v>B.01.000.010506</v>
          </cell>
          <cell r="B89" t="str">
            <v>Montador</v>
          </cell>
          <cell r="C89" t="str">
            <v>h</v>
          </cell>
          <cell r="D89">
            <v>35</v>
          </cell>
          <cell r="E89">
            <v>11.89</v>
          </cell>
          <cell r="F89">
            <v>416.15</v>
          </cell>
        </row>
        <row r="90">
          <cell r="A90" t="str">
            <v>Leis Sociais</v>
          </cell>
          <cell r="F90">
            <v>2621.39</v>
          </cell>
        </row>
        <row r="91">
          <cell r="A91" t="str">
            <v>S.01.000.080351</v>
          </cell>
          <cell r="B91" t="str">
            <v>Guindauto MUNCK M-640/18 com lança telescópica capacidade 3750 kg</v>
          </cell>
          <cell r="C91" t="str">
            <v>h</v>
          </cell>
          <cell r="D91">
            <v>3</v>
          </cell>
          <cell r="E91">
            <v>142.46</v>
          </cell>
          <cell r="F91">
            <v>427.38</v>
          </cell>
        </row>
        <row r="92">
          <cell r="A92" t="str">
            <v>cot009</v>
          </cell>
          <cell r="B92" t="str">
            <v>Unidade de tratamento de ar (Fan Coil), 15 TR e vazão 10.000m³/h - com filtro de Ar G4/F8</v>
          </cell>
          <cell r="C92" t="str">
            <v>un</v>
          </cell>
          <cell r="D92">
            <v>1</v>
          </cell>
          <cell r="E92">
            <v>32000</v>
          </cell>
          <cell r="F92">
            <v>32000</v>
          </cell>
        </row>
        <row r="94">
          <cell r="A94" t="str">
            <v>Com009</v>
          </cell>
          <cell r="B94" t="str">
            <v>Unidade de tratamento de ar (Fan Coil), 5 a 10 TR´s e vazão 2.000 a 6.000m³/h - com filtro de Ar G4/F8/H13 e atenuador</v>
          </cell>
          <cell r="C94" t="str">
            <v>un</v>
          </cell>
          <cell r="D94">
            <v>1</v>
          </cell>
          <cell r="F94">
            <v>40073.14</v>
          </cell>
        </row>
        <row r="95">
          <cell r="A95" t="str">
            <v>B.01.000.010101</v>
          </cell>
          <cell r="B95" t="str">
            <v>Ajudante geral</v>
          </cell>
          <cell r="C95" t="str">
            <v>h</v>
          </cell>
          <cell r="D95">
            <v>35</v>
          </cell>
          <cell r="E95">
            <v>6.55</v>
          </cell>
          <cell r="F95">
            <v>229.25</v>
          </cell>
        </row>
        <row r="96">
          <cell r="A96" t="str">
            <v>B.01.000.010115</v>
          </cell>
          <cell r="B96" t="str">
            <v>Eletricista</v>
          </cell>
          <cell r="C96" t="str">
            <v>h</v>
          </cell>
          <cell r="D96">
            <v>5</v>
          </cell>
          <cell r="E96">
            <v>9.5500000000000007</v>
          </cell>
          <cell r="F96">
            <v>47.75</v>
          </cell>
        </row>
        <row r="97">
          <cell r="A97" t="str">
            <v>B.01.000.010116</v>
          </cell>
          <cell r="B97" t="str">
            <v>Ajudante eletricista</v>
          </cell>
          <cell r="C97" t="str">
            <v>h</v>
          </cell>
          <cell r="D97">
            <v>5</v>
          </cell>
          <cell r="E97">
            <v>6.55</v>
          </cell>
          <cell r="F97">
            <v>32.75</v>
          </cell>
        </row>
        <row r="98">
          <cell r="A98" t="str">
            <v>B.01.000.010506</v>
          </cell>
          <cell r="B98" t="str">
            <v>Montador</v>
          </cell>
          <cell r="C98" t="str">
            <v>h</v>
          </cell>
          <cell r="D98">
            <v>35</v>
          </cell>
          <cell r="E98">
            <v>11.89</v>
          </cell>
          <cell r="F98">
            <v>416.15</v>
          </cell>
        </row>
        <row r="99">
          <cell r="A99" t="str">
            <v>Leis Sociais</v>
          </cell>
          <cell r="F99">
            <v>919.86</v>
          </cell>
        </row>
        <row r="100">
          <cell r="A100" t="str">
            <v>S.01.000.080351</v>
          </cell>
          <cell r="B100" t="str">
            <v>Guindauto MUNCK M-640/18 com lança telescópica capacidade 3750 kg</v>
          </cell>
          <cell r="C100" t="str">
            <v>h</v>
          </cell>
          <cell r="D100">
            <v>3</v>
          </cell>
          <cell r="E100">
            <v>142.46</v>
          </cell>
          <cell r="F100">
            <v>427.38</v>
          </cell>
        </row>
        <row r="101">
          <cell r="A101" t="str">
            <v>cot010</v>
          </cell>
          <cell r="B101" t="str">
            <v>Unidade de tratamento de ar (Fan Coil), 5 a 10 TR´s e vazão 2.000 a 6.000m³/h - com filtro de Ar G4/F8/H13 e atenuador</v>
          </cell>
          <cell r="C101" t="str">
            <v>un</v>
          </cell>
          <cell r="D101">
            <v>1</v>
          </cell>
          <cell r="E101">
            <v>38000</v>
          </cell>
          <cell r="F101">
            <v>38000</v>
          </cell>
        </row>
        <row r="103">
          <cell r="A103" t="str">
            <v>Com010</v>
          </cell>
          <cell r="B103" t="str">
            <v>Elevador sistema cremalheira, com cabine fechada, capacidade de carga 1.200kg (15 pessoas), torre de 24 m, até 5 paradas, com operador.</v>
          </cell>
          <cell r="C103" t="str">
            <v>un x mês</v>
          </cell>
          <cell r="F103">
            <v>14851.18</v>
          </cell>
        </row>
        <row r="104">
          <cell r="A104" t="str">
            <v>B.01.000.010143</v>
          </cell>
          <cell r="B104" t="str">
            <v>Operador</v>
          </cell>
          <cell r="C104" t="str">
            <v>h</v>
          </cell>
          <cell r="D104">
            <v>300</v>
          </cell>
          <cell r="E104">
            <v>12.46</v>
          </cell>
          <cell r="F104">
            <v>3738</v>
          </cell>
          <cell r="G104" t="str">
            <v>Considerado 10hs/dia para um período de 30 dias</v>
          </cell>
        </row>
        <row r="107">
          <cell r="A107" t="str">
            <v>Leis Sociais</v>
          </cell>
          <cell r="F107">
            <v>4736.79</v>
          </cell>
        </row>
        <row r="108">
          <cell r="A108" t="str">
            <v>Cot011</v>
          </cell>
          <cell r="B108" t="str">
            <v>Elevador sistema cremalheira, com cabine fechada, capacidade de carga 1.200kg (15 pessoas), torre de 24 m, até 5 paradas, com operador.</v>
          </cell>
          <cell r="C108" t="str">
            <v>un x mês</v>
          </cell>
          <cell r="D108">
            <v>1</v>
          </cell>
          <cell r="E108">
            <v>6376.39</v>
          </cell>
          <cell r="F108">
            <v>6376.39</v>
          </cell>
        </row>
      </sheetData>
      <sheetData sheetId="3"/>
      <sheetData sheetId="4"/>
      <sheetData sheetId="5"/>
      <sheetData sheetId="6"/>
      <sheetData sheetId="7"/>
      <sheetData sheetId="8">
        <row r="45">
          <cell r="D45">
            <v>625200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os"/>
      <sheetName val="planilha"/>
      <sheetName val="resumo"/>
      <sheetName val="cronograma"/>
      <sheetName val="Comp"/>
      <sheetName val="Adm Local"/>
    </sheetNames>
    <sheetDataSet>
      <sheetData sheetId="0">
        <row r="1">
          <cell r="A1"/>
          <cell r="C1"/>
          <cell r="E1"/>
          <cell r="F1"/>
          <cell r="G1"/>
        </row>
        <row r="2">
          <cell r="A2"/>
          <cell r="C2" t="str">
            <v>CPOS - COMPANHIA PAULISTA DE OBRAS E SERVIÇOS</v>
          </cell>
          <cell r="D2"/>
          <cell r="E2"/>
          <cell r="F2"/>
          <cell r="G2"/>
        </row>
        <row r="3">
          <cell r="A3"/>
          <cell r="C3" t="str">
            <v>BOLETIM REFERENCIAL DE CUSTOS - TABELA DE SERVIÇOS</v>
          </cell>
          <cell r="D3"/>
          <cell r="E3"/>
          <cell r="F3"/>
          <cell r="G3"/>
        </row>
        <row r="4">
          <cell r="A4"/>
          <cell r="C4" t="str">
            <v>SEM DESONERAÇÃO (ONERADO)</v>
          </cell>
          <cell r="D4"/>
          <cell r="E4"/>
          <cell r="F4"/>
          <cell r="G4"/>
        </row>
        <row r="5">
          <cell r="A5"/>
          <cell r="C5"/>
          <cell r="E5"/>
          <cell r="F5"/>
          <cell r="G5" t="str">
            <v>VERSÃO 175</v>
          </cell>
        </row>
        <row r="6">
          <cell r="A6"/>
          <cell r="C6"/>
          <cell r="E6"/>
          <cell r="F6"/>
          <cell r="G6" t="str">
            <v>Vigência: a partir de 01/03/19</v>
          </cell>
        </row>
        <row r="7">
          <cell r="A7"/>
          <cell r="C7"/>
          <cell r="D7" t="str">
            <v>BDI : 0,00 %</v>
          </cell>
          <cell r="E7"/>
          <cell r="F7"/>
          <cell r="G7" t="str">
            <v>L.S.: 126,72 %</v>
          </cell>
        </row>
        <row r="8">
          <cell r="A8" t="str">
            <v>Referência</v>
          </cell>
          <cell r="B8" t="str">
            <v xml:space="preserve"> Descrição</v>
          </cell>
          <cell r="C8"/>
          <cell r="D8" t="str">
            <v>Un</v>
          </cell>
          <cell r="E8" t="str">
            <v>Material</v>
          </cell>
          <cell r="F8" t="str">
            <v>Mão de Obra</v>
          </cell>
          <cell r="G8" t="str">
            <v>Custo Total</v>
          </cell>
        </row>
        <row r="9">
          <cell r="A9" t="str">
            <v>01</v>
          </cell>
          <cell r="B9" t="str">
            <v>SERVIÇO TÉCNICO ESPECIALIZADO</v>
          </cell>
          <cell r="C9"/>
          <cell r="D9"/>
          <cell r="E9"/>
          <cell r="F9"/>
          <cell r="G9"/>
        </row>
        <row r="10">
          <cell r="A10" t="str">
            <v>01.02</v>
          </cell>
          <cell r="B10" t="str">
            <v>Parecer técnico</v>
          </cell>
          <cell r="C10" t="str">
            <v>Parecer técnico</v>
          </cell>
          <cell r="D10"/>
          <cell r="E10"/>
          <cell r="F10"/>
          <cell r="G10"/>
        </row>
        <row r="11">
          <cell r="A11" t="str">
            <v>01.02.071</v>
          </cell>
          <cell r="B11"/>
          <cell r="C11" t="str">
            <v>Parecer técnico de fundações, contenções e recomendações gerais, para empreendimentos com área construída até 1.000 m²</v>
          </cell>
          <cell r="D11" t="str">
            <v>un</v>
          </cell>
          <cell r="E11">
            <v>0</v>
          </cell>
          <cell r="F11">
            <v>4649.13</v>
          </cell>
          <cell r="G11">
            <v>4649.13</v>
          </cell>
        </row>
        <row r="12">
          <cell r="A12" t="str">
            <v>01.02.081</v>
          </cell>
          <cell r="B12"/>
          <cell r="C12" t="str">
            <v>Parecer técnico de fundações, contenções e recomendações gerais, para empreendimentos com área construída de 1.001 a 2.000 m²</v>
          </cell>
          <cell r="D12" t="str">
            <v>un</v>
          </cell>
          <cell r="E12">
            <v>0</v>
          </cell>
          <cell r="F12">
            <v>6182.42</v>
          </cell>
          <cell r="G12">
            <v>6182.42</v>
          </cell>
        </row>
        <row r="13">
          <cell r="A13" t="str">
            <v>01.02.091</v>
          </cell>
          <cell r="B13"/>
          <cell r="C13" t="str">
            <v>Parecer técnico de fundações, contenções e recomendações gerais, para empreendimentos com área construída de 2.001 a 5.000 m²</v>
          </cell>
          <cell r="D13" t="str">
            <v>un</v>
          </cell>
          <cell r="E13">
            <v>0</v>
          </cell>
          <cell r="F13">
            <v>10560.97</v>
          </cell>
          <cell r="G13">
            <v>10560.97</v>
          </cell>
        </row>
        <row r="14">
          <cell r="A14" t="str">
            <v>01.02.101</v>
          </cell>
          <cell r="B14"/>
          <cell r="C14" t="str">
            <v>Parecer técnico de fundações, contenções e recomendações gerais, para empreendimentos com área construída de 5.001 a 10.000 m²</v>
          </cell>
          <cell r="D14" t="str">
            <v>un</v>
          </cell>
          <cell r="E14">
            <v>0</v>
          </cell>
          <cell r="F14">
            <v>14480.32</v>
          </cell>
          <cell r="G14">
            <v>14480.32</v>
          </cell>
        </row>
        <row r="15">
          <cell r="A15" t="str">
            <v>01.02.111</v>
          </cell>
          <cell r="B15"/>
          <cell r="C15" t="str">
            <v>Parecer técnico de fundações, contenções e recomendações gerais, para empreendimentos com área construída acima de 10.000 m²</v>
          </cell>
          <cell r="D15" t="str">
            <v>un</v>
          </cell>
          <cell r="E15">
            <v>0</v>
          </cell>
          <cell r="F15">
            <v>16874.560000000001</v>
          </cell>
          <cell r="G15">
            <v>16874.560000000001</v>
          </cell>
        </row>
        <row r="16">
          <cell r="A16" t="str">
            <v>01.06</v>
          </cell>
          <cell r="B16" t="str">
            <v>Projeto de instalações elétricas</v>
          </cell>
          <cell r="C16" t="str">
            <v>Projeto de instalações elétricas</v>
          </cell>
          <cell r="D16"/>
          <cell r="E16"/>
          <cell r="F16"/>
          <cell r="G16"/>
        </row>
        <row r="17">
          <cell r="A17" t="str">
            <v>01.06.021</v>
          </cell>
          <cell r="B17"/>
          <cell r="C17" t="str">
            <v>Elaboração de projeto de adequação de entrada de energia elétrica junto a concessionária, com medição em baixa tensão e demanda até 75 kVA</v>
          </cell>
          <cell r="D17" t="str">
            <v>un</v>
          </cell>
          <cell r="E17">
            <v>0</v>
          </cell>
          <cell r="F17">
            <v>5620.92</v>
          </cell>
          <cell r="G17">
            <v>5620.92</v>
          </cell>
        </row>
        <row r="18">
          <cell r="A18" t="str">
            <v>01.06.031</v>
          </cell>
          <cell r="B18"/>
          <cell r="C18" t="str">
            <v>Elaboração de projeto de adequação de entrada de energia elétrica junto a concessionária, com medição em média tensão, subestação simplificada e demanda de 75 kVA a 300 kVA</v>
          </cell>
          <cell r="D18" t="str">
            <v>un</v>
          </cell>
          <cell r="E18">
            <v>0</v>
          </cell>
          <cell r="F18">
            <v>9505.56</v>
          </cell>
          <cell r="G18">
            <v>9505.56</v>
          </cell>
        </row>
        <row r="19">
          <cell r="A19" t="str">
            <v>01.06.032</v>
          </cell>
          <cell r="B19"/>
          <cell r="C19" t="str">
            <v>Elaboração de projeto de adequação de entrada de energia elétrica junto a concessionária, com medição em média tensão e demanda de 75 kVA a 300 kVA</v>
          </cell>
          <cell r="D19" t="str">
            <v>un</v>
          </cell>
          <cell r="E19">
            <v>0</v>
          </cell>
          <cell r="F19">
            <v>12875.88</v>
          </cell>
          <cell r="G19">
            <v>12875.88</v>
          </cell>
        </row>
        <row r="20">
          <cell r="A20" t="str">
            <v>01.06.041</v>
          </cell>
          <cell r="B20"/>
          <cell r="C20" t="str">
            <v>Elaboração de projeto de adequação de entrada de energia elétrica junto a concessionária, com medição em média tensão e demanda acima de 300 kVA a 2 MVA</v>
          </cell>
          <cell r="D20" t="str">
            <v>un</v>
          </cell>
          <cell r="E20">
            <v>0</v>
          </cell>
          <cell r="F20">
            <v>17135.099999999999</v>
          </cell>
          <cell r="G20">
            <v>17135.099999999999</v>
          </cell>
        </row>
        <row r="21">
          <cell r="A21" t="str">
            <v>01.17</v>
          </cell>
          <cell r="B21" t="str">
            <v>Projeto executivo</v>
          </cell>
          <cell r="C21" t="str">
            <v>Projeto executivo</v>
          </cell>
          <cell r="D21"/>
          <cell r="E21"/>
          <cell r="F21"/>
          <cell r="G21"/>
        </row>
        <row r="22">
          <cell r="A22" t="str">
            <v>01.17.031</v>
          </cell>
          <cell r="B22"/>
          <cell r="C22" t="str">
            <v>Projeto executivo de arquitetura em formato A1</v>
          </cell>
          <cell r="D22" t="str">
            <v>un</v>
          </cell>
          <cell r="E22">
            <v>0</v>
          </cell>
          <cell r="F22">
            <v>2312.48</v>
          </cell>
          <cell r="G22">
            <v>2312.48</v>
          </cell>
        </row>
        <row r="23">
          <cell r="A23" t="str">
            <v>01.17.041</v>
          </cell>
          <cell r="B23"/>
          <cell r="C23" t="str">
            <v>Projeto executivo de arquitetura em formato A0</v>
          </cell>
          <cell r="D23" t="str">
            <v>un</v>
          </cell>
          <cell r="E23">
            <v>0</v>
          </cell>
          <cell r="F23">
            <v>3132.96</v>
          </cell>
          <cell r="G23">
            <v>3132.96</v>
          </cell>
        </row>
        <row r="24">
          <cell r="A24" t="str">
            <v>01.17.051</v>
          </cell>
          <cell r="B24"/>
          <cell r="C24" t="str">
            <v>Projeto executivo de estrutura em formato A1</v>
          </cell>
          <cell r="D24" t="str">
            <v>un</v>
          </cell>
          <cell r="E24">
            <v>0</v>
          </cell>
          <cell r="F24">
            <v>1691.1</v>
          </cell>
          <cell r="G24">
            <v>1691.1</v>
          </cell>
        </row>
        <row r="25">
          <cell r="A25" t="str">
            <v>01.17.061</v>
          </cell>
          <cell r="B25"/>
          <cell r="C25" t="str">
            <v>Projeto executivo de estrutura em formato A0</v>
          </cell>
          <cell r="D25" t="str">
            <v>un</v>
          </cell>
          <cell r="E25">
            <v>0</v>
          </cell>
          <cell r="F25">
            <v>2318.67</v>
          </cell>
          <cell r="G25">
            <v>2318.67</v>
          </cell>
        </row>
        <row r="26">
          <cell r="A26" t="str">
            <v>01.17.071</v>
          </cell>
          <cell r="B26"/>
          <cell r="C26" t="str">
            <v>Projeto executivo de instalações hidráulicas em formato A1</v>
          </cell>
          <cell r="D26" t="str">
            <v>un</v>
          </cell>
          <cell r="E26">
            <v>0</v>
          </cell>
          <cell r="F26">
            <v>727.39</v>
          </cell>
          <cell r="G26">
            <v>727.39</v>
          </cell>
        </row>
        <row r="27">
          <cell r="A27" t="str">
            <v>01.17.081</v>
          </cell>
          <cell r="B27"/>
          <cell r="C27" t="str">
            <v>Projeto executivo de instalações hidráulicas em formato A0</v>
          </cell>
          <cell r="D27" t="str">
            <v>un</v>
          </cell>
          <cell r="E27">
            <v>0</v>
          </cell>
          <cell r="F27">
            <v>967.71</v>
          </cell>
          <cell r="G27">
            <v>967.71</v>
          </cell>
        </row>
        <row r="28">
          <cell r="A28" t="str">
            <v>01.17.111</v>
          </cell>
          <cell r="B28"/>
          <cell r="C28" t="str">
            <v>Projeto executivo de instalações elétricas em formato A1</v>
          </cell>
          <cell r="D28" t="str">
            <v>un</v>
          </cell>
          <cell r="E28">
            <v>0</v>
          </cell>
          <cell r="F28">
            <v>783.1</v>
          </cell>
          <cell r="G28">
            <v>783.1</v>
          </cell>
        </row>
        <row r="29">
          <cell r="A29" t="str">
            <v>01.17.121</v>
          </cell>
          <cell r="B29"/>
          <cell r="C29" t="str">
            <v>Projeto executivo de instalações elétricas em formato A0</v>
          </cell>
          <cell r="D29" t="str">
            <v>un</v>
          </cell>
          <cell r="E29">
            <v>0</v>
          </cell>
          <cell r="F29">
            <v>1081.4100000000001</v>
          </cell>
          <cell r="G29">
            <v>1081.4100000000001</v>
          </cell>
        </row>
        <row r="30">
          <cell r="A30" t="str">
            <v>01.17.151</v>
          </cell>
          <cell r="B30"/>
          <cell r="C30" t="str">
            <v>Projeto executivo de climatização em formato A1</v>
          </cell>
          <cell r="D30" t="str">
            <v>un</v>
          </cell>
          <cell r="E30">
            <v>0</v>
          </cell>
          <cell r="F30">
            <v>1509.52</v>
          </cell>
          <cell r="G30">
            <v>1509.52</v>
          </cell>
        </row>
        <row r="31">
          <cell r="A31" t="str">
            <v>01.17.161</v>
          </cell>
          <cell r="B31"/>
          <cell r="C31" t="str">
            <v>Projeto executivo de climatização em formato A0</v>
          </cell>
          <cell r="D31" t="str">
            <v>un</v>
          </cell>
          <cell r="E31">
            <v>0</v>
          </cell>
          <cell r="F31">
            <v>2050.83</v>
          </cell>
          <cell r="G31">
            <v>2050.83</v>
          </cell>
        </row>
        <row r="32">
          <cell r="A32" t="str">
            <v>01.17.171</v>
          </cell>
          <cell r="B32"/>
          <cell r="C32" t="str">
            <v>Projeto executivo de chuveiros automáticos em formato A1</v>
          </cell>
          <cell r="D32" t="str">
            <v>un</v>
          </cell>
          <cell r="E32">
            <v>0</v>
          </cell>
          <cell r="F32">
            <v>1309.08</v>
          </cell>
          <cell r="G32">
            <v>1309.08</v>
          </cell>
        </row>
        <row r="33">
          <cell r="A33" t="str">
            <v>01.17.181</v>
          </cell>
          <cell r="B33"/>
          <cell r="C33" t="str">
            <v>Projeto executivo de chuveiros automáticos em formato A0</v>
          </cell>
          <cell r="D33" t="str">
            <v>un</v>
          </cell>
          <cell r="E33">
            <v>0</v>
          </cell>
          <cell r="F33">
            <v>1687.23</v>
          </cell>
          <cell r="G33">
            <v>1687.23</v>
          </cell>
        </row>
        <row r="34">
          <cell r="A34" t="str">
            <v>01.20</v>
          </cell>
          <cell r="B34" t="str">
            <v>Levantamento topográfico e geofísico</v>
          </cell>
          <cell r="C34" t="str">
            <v>Levantamento topográfico e geofísico</v>
          </cell>
          <cell r="D34"/>
          <cell r="E34"/>
          <cell r="F34"/>
          <cell r="G34"/>
        </row>
        <row r="35">
          <cell r="A35" t="str">
            <v>01.20.010</v>
          </cell>
          <cell r="B35"/>
          <cell r="C35" t="str">
            <v>Taxa de mobilização e desmobilização de equipamentos para execução de levantamento topográfico</v>
          </cell>
          <cell r="D35" t="str">
            <v>tx</v>
          </cell>
          <cell r="E35">
            <v>1085.8499999999999</v>
          </cell>
          <cell r="F35">
            <v>0</v>
          </cell>
          <cell r="G35">
            <v>1085.8499999999999</v>
          </cell>
        </row>
        <row r="36">
          <cell r="A36" t="str">
            <v>01.20.691</v>
          </cell>
          <cell r="B36"/>
          <cell r="C36" t="str">
            <v>Levantamento planimétrico cadastral com áreas ocupadas predominantemente por comunidades - área até 20.000 m² (mínimo de 3.500 m²)</v>
          </cell>
          <cell r="D36" t="str">
            <v>m²</v>
          </cell>
          <cell r="E36">
            <v>0.32</v>
          </cell>
          <cell r="F36">
            <v>0.37</v>
          </cell>
          <cell r="G36">
            <v>0.69</v>
          </cell>
        </row>
        <row r="37">
          <cell r="A37" t="str">
            <v>01.20.701</v>
          </cell>
          <cell r="B37"/>
          <cell r="C37" t="str">
            <v>Levantamento planimétrico cadastral com áreas ocupadas predominantemente por comunidades - área acima de 20.000 m² até 200.000 m²</v>
          </cell>
          <cell r="D37" t="str">
            <v>m²</v>
          </cell>
          <cell r="E37">
            <v>0.25</v>
          </cell>
          <cell r="F37">
            <v>0.3</v>
          </cell>
          <cell r="G37">
            <v>0.55000000000000004</v>
          </cell>
        </row>
        <row r="38">
          <cell r="A38" t="str">
            <v>01.20.711</v>
          </cell>
          <cell r="B38"/>
          <cell r="C38" t="str">
            <v>Levantamento planimétrico cadastral com áreas ocupadas predominantemente por comunidades - área acima de 200.000 m²</v>
          </cell>
          <cell r="D38" t="str">
            <v>m²</v>
          </cell>
          <cell r="E38">
            <v>0.2</v>
          </cell>
          <cell r="F38">
            <v>0.25</v>
          </cell>
          <cell r="G38">
            <v>0.45</v>
          </cell>
        </row>
        <row r="39">
          <cell r="A39" t="str">
            <v>01.20.721</v>
          </cell>
          <cell r="B39"/>
          <cell r="C39" t="str">
            <v>Levantamento planimétrico cadastral com áreas até 50% de ocupação - área até 20.000 m² (mínimo de 3.500 m²)</v>
          </cell>
          <cell r="D39" t="str">
            <v>m²</v>
          </cell>
          <cell r="E39">
            <v>0.28000000000000003</v>
          </cell>
          <cell r="F39">
            <v>0.33</v>
          </cell>
          <cell r="G39">
            <v>0.61</v>
          </cell>
        </row>
        <row r="40">
          <cell r="A40" t="str">
            <v>01.20.731</v>
          </cell>
          <cell r="B40"/>
          <cell r="C40" t="str">
            <v>Levantamento planimétrico cadastral com áreas até 50% de ocupação - área acima de 20.000 m² até 200.000 m²</v>
          </cell>
          <cell r="D40" t="str">
            <v>m²</v>
          </cell>
          <cell r="E40">
            <v>0.13</v>
          </cell>
          <cell r="F40">
            <v>0.37</v>
          </cell>
          <cell r="G40">
            <v>0.5</v>
          </cell>
        </row>
        <row r="41">
          <cell r="A41" t="str">
            <v>01.20.741</v>
          </cell>
          <cell r="B41"/>
          <cell r="C41" t="str">
            <v>Levantamento planimétrico cadastral com áreas até 50% de ocupação - área acima de 200.000 m²</v>
          </cell>
          <cell r="D41" t="str">
            <v>m²</v>
          </cell>
          <cell r="E41">
            <v>0.18</v>
          </cell>
          <cell r="F41">
            <v>0.21</v>
          </cell>
          <cell r="G41">
            <v>0.39</v>
          </cell>
        </row>
        <row r="42">
          <cell r="A42" t="str">
            <v>01.20.751</v>
          </cell>
          <cell r="B42"/>
          <cell r="C42" t="str">
            <v>Levantamento planimétrico cadastral com áreas acima de 50% de ocupação - área até 20.000 m² (mínimo de 4.000 m²)</v>
          </cell>
          <cell r="D42" t="str">
            <v>m²</v>
          </cell>
          <cell r="E42">
            <v>0.25</v>
          </cell>
          <cell r="F42">
            <v>0.3</v>
          </cell>
          <cell r="G42">
            <v>0.55000000000000004</v>
          </cell>
        </row>
        <row r="43">
          <cell r="A43" t="str">
            <v>01.20.761</v>
          </cell>
          <cell r="B43"/>
          <cell r="C43" t="str">
            <v>Levantamento planimétrico cadastral com áreas acima de 50% de ocupação - área acima de 20.000 m² até 200.000 m²</v>
          </cell>
          <cell r="D43" t="str">
            <v>m²</v>
          </cell>
          <cell r="E43">
            <v>0.21</v>
          </cell>
          <cell r="F43">
            <v>0.26</v>
          </cell>
          <cell r="G43">
            <v>0.47</v>
          </cell>
        </row>
        <row r="44">
          <cell r="A44" t="str">
            <v>01.20.771</v>
          </cell>
          <cell r="B44"/>
          <cell r="C44" t="str">
            <v>Levantamento planimétrico cadastral com áreas acima de 50% de ocupação - área acima de 200.000 m²</v>
          </cell>
          <cell r="D44" t="str">
            <v>m²</v>
          </cell>
          <cell r="E44">
            <v>0.2</v>
          </cell>
          <cell r="F44">
            <v>0.25</v>
          </cell>
          <cell r="G44">
            <v>0.45</v>
          </cell>
        </row>
        <row r="45">
          <cell r="A45" t="str">
            <v>01.20.781</v>
          </cell>
          <cell r="B45"/>
          <cell r="C45" t="str">
            <v>Levantamento planialtimétrico cadastral com áreas ocupadas predominantemente por comunidades - área até 20.000 m² (mínimo de 3.500 m²)</v>
          </cell>
          <cell r="D45" t="str">
            <v>m²</v>
          </cell>
          <cell r="E45">
            <v>0.35</v>
          </cell>
          <cell r="F45">
            <v>0.41</v>
          </cell>
          <cell r="G45">
            <v>0.76</v>
          </cell>
        </row>
        <row r="46">
          <cell r="A46" t="str">
            <v>01.20.791</v>
          </cell>
          <cell r="B46"/>
          <cell r="C46" t="str">
            <v>Levantamento planialtimétrico cadastral com áreas ocupadas predominantemente por comunidades - área acima de 20.000 m² até 200.000 m²</v>
          </cell>
          <cell r="D46" t="str">
            <v>m²</v>
          </cell>
          <cell r="E46">
            <v>0.27</v>
          </cell>
          <cell r="F46">
            <v>0.33</v>
          </cell>
          <cell r="G46">
            <v>0.6</v>
          </cell>
        </row>
        <row r="47">
          <cell r="A47" t="str">
            <v>01.20.801</v>
          </cell>
          <cell r="B47"/>
          <cell r="C47" t="str">
            <v>Levantamento planialtimétrico cadastral com áreas ocupadas predominantemente por comunidades - área acima de 200.000 m²</v>
          </cell>
          <cell r="D47" t="str">
            <v>m²</v>
          </cell>
          <cell r="E47">
            <v>0.21</v>
          </cell>
          <cell r="F47">
            <v>0.26</v>
          </cell>
          <cell r="G47">
            <v>0.47</v>
          </cell>
        </row>
        <row r="48">
          <cell r="A48" t="str">
            <v>01.20.811</v>
          </cell>
          <cell r="B48"/>
          <cell r="C48" t="str">
            <v>Levantamento planialtimétrico cadastral com áreas até 50% de ocupação - área até 20.000 m² (mínimo de 4.000 m²)</v>
          </cell>
          <cell r="D48" t="str">
            <v>m²</v>
          </cell>
          <cell r="E48">
            <v>0.28000000000000003</v>
          </cell>
          <cell r="F48">
            <v>0.35</v>
          </cell>
          <cell r="G48">
            <v>0.63</v>
          </cell>
        </row>
        <row r="49">
          <cell r="A49" t="str">
            <v>01.20.821</v>
          </cell>
          <cell r="B49"/>
          <cell r="C49" t="str">
            <v>Levantamento planialtimétrico cadastral com áreas até 50% de ocupação - área acima de 20.000 m² até 200.000 m²</v>
          </cell>
          <cell r="D49" t="str">
            <v>m²</v>
          </cell>
          <cell r="E49">
            <v>0.23</v>
          </cell>
          <cell r="F49">
            <v>0.28999999999999998</v>
          </cell>
          <cell r="G49">
            <v>0.52</v>
          </cell>
        </row>
        <row r="50">
          <cell r="A50" t="str">
            <v>01.20.831</v>
          </cell>
          <cell r="B50"/>
          <cell r="C50" t="str">
            <v>Levantamento planialtimétrico cadastral com áreas até 50% de ocupação - área acima de 200.000 m²</v>
          </cell>
          <cell r="D50" t="str">
            <v>m²</v>
          </cell>
          <cell r="E50">
            <v>0.2</v>
          </cell>
          <cell r="F50">
            <v>0.25</v>
          </cell>
          <cell r="G50">
            <v>0.45</v>
          </cell>
        </row>
        <row r="51">
          <cell r="A51" t="str">
            <v>01.20.841</v>
          </cell>
          <cell r="B51"/>
          <cell r="C51" t="str">
            <v>Levantamento planialtimétrico cadastral com áreas acima de 50% de ocupação - área até 20.000 m² (mínimo de 3.500 m²)</v>
          </cell>
          <cell r="D51" t="str">
            <v>m²</v>
          </cell>
          <cell r="E51">
            <v>0.33</v>
          </cell>
          <cell r="F51">
            <v>0.4</v>
          </cell>
          <cell r="G51">
            <v>0.73</v>
          </cell>
        </row>
        <row r="52">
          <cell r="A52" t="str">
            <v>01.20.851</v>
          </cell>
          <cell r="B52"/>
          <cell r="C52" t="str">
            <v>Levantamento planialtimétrico cadastral com áreas acima de 50% de ocupação - área acima de 20.000 m² até 200.000 m²</v>
          </cell>
          <cell r="D52" t="str">
            <v>m²</v>
          </cell>
          <cell r="E52">
            <v>0.22</v>
          </cell>
          <cell r="F52">
            <v>0.26</v>
          </cell>
          <cell r="G52">
            <v>0.48</v>
          </cell>
        </row>
        <row r="53">
          <cell r="A53" t="str">
            <v>01.20.861</v>
          </cell>
          <cell r="B53"/>
          <cell r="C53" t="str">
            <v>Levantamento planialtimétrico cadastral com áreas acima de 50% de ocupação - área acima de 200.000 m²</v>
          </cell>
          <cell r="D53" t="str">
            <v>m²</v>
          </cell>
          <cell r="E53">
            <v>0.13</v>
          </cell>
          <cell r="F53">
            <v>0.28999999999999998</v>
          </cell>
          <cell r="G53">
            <v>0.42</v>
          </cell>
        </row>
        <row r="54">
          <cell r="A54" t="str">
            <v>01.20.871</v>
          </cell>
          <cell r="B54"/>
          <cell r="C54" t="str">
            <v>Levantamento planialtimétrico cadastral em área rural até 2 alqueires (mínimo de 10.000 m²)</v>
          </cell>
          <cell r="D54" t="str">
            <v>m²</v>
          </cell>
          <cell r="E54">
            <v>0.13</v>
          </cell>
          <cell r="F54">
            <v>0.16</v>
          </cell>
          <cell r="G54">
            <v>0.28999999999999998</v>
          </cell>
        </row>
        <row r="55">
          <cell r="A55" t="str">
            <v>01.20.881</v>
          </cell>
          <cell r="B55"/>
          <cell r="C55" t="str">
            <v>Levantamento planialtimétrico cadastral em área rural acima de 2 até 5 alqueires</v>
          </cell>
          <cell r="D55" t="str">
            <v>m²</v>
          </cell>
          <cell r="E55">
            <v>0.1</v>
          </cell>
          <cell r="F55">
            <v>0.13</v>
          </cell>
          <cell r="G55">
            <v>0.23</v>
          </cell>
        </row>
        <row r="56">
          <cell r="A56" t="str">
            <v>01.20.891</v>
          </cell>
          <cell r="B56"/>
          <cell r="C56" t="str">
            <v>Levantamento planialtimétrico cadastral em área rural acima de 5 até 10 alqueires</v>
          </cell>
          <cell r="D56" t="str">
            <v>m²</v>
          </cell>
          <cell r="E56">
            <v>0.08</v>
          </cell>
          <cell r="F56">
            <v>0.1</v>
          </cell>
          <cell r="G56">
            <v>0.18</v>
          </cell>
        </row>
        <row r="57">
          <cell r="A57" t="str">
            <v>01.20.901</v>
          </cell>
          <cell r="B57"/>
          <cell r="C57" t="str">
            <v>Levantamento planialtimétrico cadastral em área rural acima de 10 alqueires</v>
          </cell>
          <cell r="D57" t="str">
            <v>m²</v>
          </cell>
          <cell r="E57">
            <v>7.0000000000000007E-2</v>
          </cell>
          <cell r="F57">
            <v>0.09</v>
          </cell>
          <cell r="G57">
            <v>0.16</v>
          </cell>
        </row>
        <row r="58">
          <cell r="A58" t="str">
            <v>01.20.911</v>
          </cell>
          <cell r="B58"/>
          <cell r="C58" t="str">
            <v>Transporte de referência de nível (RN) - classe IIN (mínimo de 2km)</v>
          </cell>
          <cell r="D58" t="str">
            <v>km</v>
          </cell>
          <cell r="E58">
            <v>512.05999999999995</v>
          </cell>
          <cell r="F58">
            <v>494.33</v>
          </cell>
          <cell r="G58">
            <v>1006.39</v>
          </cell>
        </row>
        <row r="59">
          <cell r="A59" t="str">
            <v>01.20.921</v>
          </cell>
          <cell r="B59"/>
          <cell r="C59" t="str">
            <v>Implantação de marcos atraves de levantamento com GPS (mínimo de 3 marcos)</v>
          </cell>
          <cell r="D59" t="str">
            <v>un</v>
          </cell>
          <cell r="E59">
            <v>579.9</v>
          </cell>
          <cell r="F59">
            <v>337.88</v>
          </cell>
          <cell r="G59">
            <v>917.78</v>
          </cell>
        </row>
        <row r="60">
          <cell r="A60" t="str">
            <v>01.21</v>
          </cell>
          <cell r="B60" t="str">
            <v>Estudo geotécnico (sondagem)</v>
          </cell>
          <cell r="C60" t="str">
            <v>Estudo geotécnico (sondagem)</v>
          </cell>
          <cell r="D60"/>
          <cell r="E60"/>
          <cell r="F60"/>
          <cell r="G60"/>
        </row>
        <row r="61">
          <cell r="A61" t="str">
            <v>01.21.010</v>
          </cell>
          <cell r="B61"/>
          <cell r="C61" t="str">
            <v>Taxa de mobilização e desmobilização de equipamentos para execução de sondagem</v>
          </cell>
          <cell r="D61" t="str">
            <v>tx</v>
          </cell>
          <cell r="E61">
            <v>987</v>
          </cell>
          <cell r="F61">
            <v>0</v>
          </cell>
          <cell r="G61">
            <v>987</v>
          </cell>
        </row>
        <row r="62">
          <cell r="A62" t="str">
            <v>01.21.090</v>
          </cell>
          <cell r="B62"/>
          <cell r="C62" t="str">
            <v>Taxa de mobilização e desmobilização de equipamentos para execução de sondagem rotativa</v>
          </cell>
          <cell r="D62" t="str">
            <v>tx</v>
          </cell>
          <cell r="E62">
            <v>4733.8999999999996</v>
          </cell>
          <cell r="F62">
            <v>0</v>
          </cell>
          <cell r="G62">
            <v>4733.8999999999996</v>
          </cell>
        </row>
        <row r="63">
          <cell r="A63" t="str">
            <v>01.21.100</v>
          </cell>
          <cell r="B63"/>
          <cell r="C63" t="str">
            <v>Sondagem do terreno a trado</v>
          </cell>
          <cell r="D63" t="str">
            <v>m</v>
          </cell>
          <cell r="E63">
            <v>90.94</v>
          </cell>
          <cell r="F63">
            <v>0</v>
          </cell>
          <cell r="G63">
            <v>90.94</v>
          </cell>
        </row>
        <row r="64">
          <cell r="A64" t="str">
            <v>01.21.110</v>
          </cell>
          <cell r="B64"/>
          <cell r="C64" t="str">
            <v>Sondagem do terreno à percussão (mínimo de 30 m)</v>
          </cell>
          <cell r="D64" t="str">
            <v>m</v>
          </cell>
          <cell r="E64">
            <v>103.31</v>
          </cell>
          <cell r="F64">
            <v>0</v>
          </cell>
          <cell r="G64">
            <v>103.31</v>
          </cell>
        </row>
        <row r="65">
          <cell r="A65" t="str">
            <v>01.21.120</v>
          </cell>
          <cell r="B65"/>
          <cell r="C65" t="str">
            <v>Sondagem do terreno rotativa em solo</v>
          </cell>
          <cell r="D65" t="str">
            <v>m</v>
          </cell>
          <cell r="E65">
            <v>299.06</v>
          </cell>
          <cell r="F65">
            <v>0</v>
          </cell>
          <cell r="G65">
            <v>299.06</v>
          </cell>
        </row>
        <row r="66">
          <cell r="A66" t="str">
            <v>01.21.130</v>
          </cell>
          <cell r="B66"/>
          <cell r="C66" t="str">
            <v>Sondagem do terreno rotativa em rocha</v>
          </cell>
          <cell r="D66" t="str">
            <v>m</v>
          </cell>
          <cell r="E66">
            <v>1048.0899999999999</v>
          </cell>
          <cell r="F66">
            <v>0</v>
          </cell>
          <cell r="G66">
            <v>1048.0899999999999</v>
          </cell>
        </row>
        <row r="67">
          <cell r="A67" t="str">
            <v>01.21.140</v>
          </cell>
          <cell r="B67"/>
          <cell r="C67" t="str">
            <v>Sondagem do terreno à percussão com a utilização de torquímetro (mínimo de 30 m)</v>
          </cell>
          <cell r="D67" t="str">
            <v>m</v>
          </cell>
          <cell r="E67">
            <v>109.14</v>
          </cell>
          <cell r="F67">
            <v>0</v>
          </cell>
          <cell r="G67">
            <v>109.14</v>
          </cell>
        </row>
        <row r="68">
          <cell r="A68" t="str">
            <v>01.23</v>
          </cell>
          <cell r="B68" t="str">
            <v>Tratamento, recuperação e trabalhos especiais em concreto</v>
          </cell>
          <cell r="C68" t="str">
            <v>Tratamento, recuperação e trabalhos especiais em concreto</v>
          </cell>
          <cell r="D68"/>
          <cell r="E68"/>
          <cell r="F68"/>
          <cell r="G68"/>
        </row>
        <row r="69">
          <cell r="A69" t="str">
            <v>01.23.010</v>
          </cell>
          <cell r="B69"/>
          <cell r="C69" t="str">
            <v>Taxa de mobilização e desmobilização de equipamentos para execução de corte em concreto armado</v>
          </cell>
          <cell r="D69" t="str">
            <v>tx</v>
          </cell>
          <cell r="E69">
            <v>322.25</v>
          </cell>
          <cell r="F69">
            <v>0</v>
          </cell>
          <cell r="G69">
            <v>322.25</v>
          </cell>
        </row>
        <row r="70">
          <cell r="A70" t="str">
            <v>01.23.020</v>
          </cell>
          <cell r="B70"/>
          <cell r="C70" t="str">
            <v>Limpeza de armadura com escova de aço</v>
          </cell>
          <cell r="D70" t="str">
            <v>m²</v>
          </cell>
          <cell r="E70">
            <v>2.16</v>
          </cell>
          <cell r="F70">
            <v>4.46</v>
          </cell>
          <cell r="G70">
            <v>6.62</v>
          </cell>
        </row>
        <row r="71">
          <cell r="A71" t="str">
            <v>01.23.030</v>
          </cell>
          <cell r="B71"/>
          <cell r="C71" t="str">
            <v>Preparo de ponte de aderência com adesivo a base de epóxi</v>
          </cell>
          <cell r="D71" t="str">
            <v>m²</v>
          </cell>
          <cell r="E71">
            <v>80.28</v>
          </cell>
          <cell r="F71">
            <v>32.92</v>
          </cell>
          <cell r="G71">
            <v>113.2</v>
          </cell>
        </row>
        <row r="72">
          <cell r="A72" t="str">
            <v>01.23.040</v>
          </cell>
          <cell r="B72"/>
          <cell r="C72" t="str">
            <v>Tratamento de armadura com produto anticorrosivo a base de zinco</v>
          </cell>
          <cell r="D72" t="str">
            <v>m²</v>
          </cell>
          <cell r="E72">
            <v>12.07</v>
          </cell>
          <cell r="F72">
            <v>28.77</v>
          </cell>
          <cell r="G72">
            <v>40.840000000000003</v>
          </cell>
        </row>
        <row r="73">
          <cell r="A73" t="str">
            <v>01.23.060</v>
          </cell>
          <cell r="B73"/>
          <cell r="C73" t="str">
            <v>Corte de concreto deteriorado inclusive remoção dos detritos</v>
          </cell>
          <cell r="D73" t="str">
            <v>m²</v>
          </cell>
          <cell r="E73">
            <v>0</v>
          </cell>
          <cell r="F73">
            <v>22.28</v>
          </cell>
          <cell r="G73">
            <v>22.28</v>
          </cell>
        </row>
        <row r="74">
          <cell r="A74" t="str">
            <v>01.23.070</v>
          </cell>
          <cell r="B74"/>
          <cell r="C74" t="str">
            <v>Demarcação de área com disco de corte diamantado</v>
          </cell>
          <cell r="D74" t="str">
            <v>m</v>
          </cell>
          <cell r="E74">
            <v>0.64</v>
          </cell>
          <cell r="F74">
            <v>3.3</v>
          </cell>
          <cell r="G74">
            <v>3.94</v>
          </cell>
        </row>
        <row r="75">
          <cell r="A75" t="str">
            <v>01.23.100</v>
          </cell>
          <cell r="B75"/>
          <cell r="C75" t="str">
            <v>Demolição de concreto armado com preservação de armadura, para reforço e recuperação estrutural</v>
          </cell>
          <cell r="D75" t="str">
            <v>m³</v>
          </cell>
          <cell r="E75">
            <v>0</v>
          </cell>
          <cell r="F75">
            <v>336.2</v>
          </cell>
          <cell r="G75">
            <v>336.2</v>
          </cell>
        </row>
        <row r="76">
          <cell r="A76" t="str">
            <v>01.23.140</v>
          </cell>
          <cell r="B76"/>
          <cell r="C76" t="str">
            <v>Furação de 1 1/4" em concreto armado</v>
          </cell>
          <cell r="D76" t="str">
            <v>m</v>
          </cell>
          <cell r="E76">
            <v>159.30000000000001</v>
          </cell>
          <cell r="F76">
            <v>0</v>
          </cell>
          <cell r="G76">
            <v>159.30000000000001</v>
          </cell>
        </row>
        <row r="77">
          <cell r="A77" t="str">
            <v>01.23.150</v>
          </cell>
          <cell r="B77"/>
          <cell r="C77" t="str">
            <v>Furação de 1 1/2" em concreto armado</v>
          </cell>
          <cell r="D77" t="str">
            <v>m</v>
          </cell>
          <cell r="E77">
            <v>156.59</v>
          </cell>
          <cell r="F77">
            <v>0</v>
          </cell>
          <cell r="G77">
            <v>156.59</v>
          </cell>
        </row>
        <row r="78">
          <cell r="A78" t="str">
            <v>01.23.160</v>
          </cell>
          <cell r="B78"/>
          <cell r="C78" t="str">
            <v>Furação de 2 1/4" em concreto armado</v>
          </cell>
          <cell r="D78" t="str">
            <v>m</v>
          </cell>
          <cell r="E78">
            <v>181.65</v>
          </cell>
          <cell r="F78">
            <v>0</v>
          </cell>
          <cell r="G78">
            <v>181.65</v>
          </cell>
        </row>
        <row r="79">
          <cell r="A79" t="str">
            <v>01.23.190</v>
          </cell>
          <cell r="B79"/>
          <cell r="C79" t="str">
            <v>Furação de 2 1/2" em concreto armado</v>
          </cell>
          <cell r="D79" t="str">
            <v>m</v>
          </cell>
          <cell r="E79">
            <v>184.85</v>
          </cell>
          <cell r="F79">
            <v>0</v>
          </cell>
          <cell r="G79">
            <v>184.85</v>
          </cell>
        </row>
        <row r="80">
          <cell r="A80" t="str">
            <v>01.23.200</v>
          </cell>
          <cell r="B80"/>
          <cell r="C80" t="str">
            <v>Taxa de mobilização e desmobilização de equipamentos para execução de perfuração em concreto</v>
          </cell>
          <cell r="D80" t="str">
            <v>tx</v>
          </cell>
          <cell r="E80">
            <v>152.43</v>
          </cell>
          <cell r="F80">
            <v>0</v>
          </cell>
          <cell r="G80">
            <v>152.43</v>
          </cell>
        </row>
        <row r="81">
          <cell r="A81" t="str">
            <v>01.23.221</v>
          </cell>
          <cell r="B81"/>
          <cell r="C81" t="str">
            <v>Furação para até 10mm x 100mm em concreto armado, inclusive colagem de armadura (barra de até Ø 8,0mm)</v>
          </cell>
          <cell r="D81" t="str">
            <v>un</v>
          </cell>
          <cell r="E81">
            <v>6.33</v>
          </cell>
          <cell r="F81">
            <v>0</v>
          </cell>
          <cell r="G81">
            <v>6.33</v>
          </cell>
        </row>
        <row r="82">
          <cell r="A82" t="str">
            <v>01.23.222</v>
          </cell>
          <cell r="B82"/>
          <cell r="C82" t="str">
            <v>Furação para 12,5mm x 100mm em concreto armado, inclusive colagem de armadura (barra de Ø 10mm)</v>
          </cell>
          <cell r="D82" t="str">
            <v>un</v>
          </cell>
          <cell r="E82">
            <v>7.37</v>
          </cell>
          <cell r="F82">
            <v>0</v>
          </cell>
          <cell r="G82">
            <v>7.37</v>
          </cell>
        </row>
        <row r="83">
          <cell r="A83" t="str">
            <v>01.23.223</v>
          </cell>
          <cell r="B83"/>
          <cell r="C83" t="str">
            <v>Furação para 16mm x 100mm em concreto armado, inclusive colagem de armadura (barra de Ø 12,5mm)</v>
          </cell>
          <cell r="D83" t="str">
            <v>un</v>
          </cell>
          <cell r="E83">
            <v>9.7200000000000006</v>
          </cell>
          <cell r="F83">
            <v>0</v>
          </cell>
          <cell r="G83">
            <v>9.7200000000000006</v>
          </cell>
        </row>
        <row r="84">
          <cell r="A84" t="str">
            <v>01.23.231</v>
          </cell>
          <cell r="B84"/>
          <cell r="C84" t="str">
            <v>Furação para até 10mm x 150mm em concreto armado, inclusive colagem de armadura (barra de até Ø 8,0mm)</v>
          </cell>
          <cell r="D84" t="str">
            <v>un</v>
          </cell>
          <cell r="E84">
            <v>9.49</v>
          </cell>
          <cell r="F84">
            <v>0</v>
          </cell>
          <cell r="G84">
            <v>9.49</v>
          </cell>
        </row>
        <row r="85">
          <cell r="A85" t="str">
            <v>01.23.232</v>
          </cell>
          <cell r="B85"/>
          <cell r="C85" t="str">
            <v>Furação para 12,5mm x 150mm em concreto armado, inclusive colagem de armadura (barra de Ø 10mm)</v>
          </cell>
          <cell r="D85" t="str">
            <v>un</v>
          </cell>
          <cell r="E85">
            <v>11.25</v>
          </cell>
          <cell r="F85">
            <v>0</v>
          </cell>
          <cell r="G85">
            <v>11.25</v>
          </cell>
        </row>
        <row r="86">
          <cell r="A86" t="str">
            <v>01.23.233</v>
          </cell>
          <cell r="B86"/>
          <cell r="C86" t="str">
            <v>Furação para 16mm x 150mm em concreto armado, inclusive colagem de armadura (barra de Ø 12,5mm)</v>
          </cell>
          <cell r="D86" t="str">
            <v>un</v>
          </cell>
          <cell r="E86">
            <v>14.45</v>
          </cell>
          <cell r="F86">
            <v>0</v>
          </cell>
          <cell r="G86">
            <v>14.45</v>
          </cell>
        </row>
        <row r="87">
          <cell r="A87" t="str">
            <v>01.23.234</v>
          </cell>
          <cell r="B87"/>
          <cell r="C87" t="str">
            <v>Furação para 20mm x 150mm em concreto armado, inclusive colagem de armadura (barra de Ø 16mm)</v>
          </cell>
          <cell r="D87" t="str">
            <v>un</v>
          </cell>
          <cell r="E87">
            <v>17.309999999999999</v>
          </cell>
          <cell r="F87">
            <v>0</v>
          </cell>
          <cell r="G87">
            <v>17.309999999999999</v>
          </cell>
        </row>
        <row r="88">
          <cell r="A88" t="str">
            <v>01.23.236</v>
          </cell>
          <cell r="B88"/>
          <cell r="C88" t="str">
            <v>Furação para até 10mm x 200mm em concreto armado, inclusive colagem de armadura (barra de até Ø 8,0mm)</v>
          </cell>
          <cell r="D88" t="str">
            <v>un</v>
          </cell>
          <cell r="E88">
            <v>12.65</v>
          </cell>
          <cell r="F88">
            <v>0</v>
          </cell>
          <cell r="G88">
            <v>12.65</v>
          </cell>
        </row>
        <row r="89">
          <cell r="A89" t="str">
            <v>01.23.237</v>
          </cell>
          <cell r="B89"/>
          <cell r="C89" t="str">
            <v>Furação para 12,5mm x 200mm em concreto armado, inclusive colagem de armadura (barra de Ø 10mm)</v>
          </cell>
          <cell r="D89" t="str">
            <v>un</v>
          </cell>
          <cell r="E89">
            <v>14.98</v>
          </cell>
          <cell r="F89">
            <v>0</v>
          </cell>
          <cell r="G89">
            <v>14.98</v>
          </cell>
        </row>
        <row r="90">
          <cell r="A90" t="str">
            <v>01.23.238</v>
          </cell>
          <cell r="B90"/>
          <cell r="C90" t="str">
            <v>Furação para 16mm x 200mm em concreto armado, inclusive colagem de armadura (barra de Ø 12,5mm)</v>
          </cell>
          <cell r="D90" t="str">
            <v>un</v>
          </cell>
          <cell r="E90">
            <v>19.43</v>
          </cell>
          <cell r="F90">
            <v>0</v>
          </cell>
          <cell r="G90">
            <v>19.43</v>
          </cell>
        </row>
        <row r="91">
          <cell r="A91" t="str">
            <v>01.23.239</v>
          </cell>
          <cell r="B91"/>
          <cell r="C91" t="str">
            <v>Furação para 20mm x 200mm em concreto armado, inclusive colagem de armadura (barra de Ø 16mm)</v>
          </cell>
          <cell r="D91" t="str">
            <v>un</v>
          </cell>
          <cell r="E91">
            <v>23.32</v>
          </cell>
          <cell r="F91">
            <v>0</v>
          </cell>
          <cell r="G91">
            <v>23.32</v>
          </cell>
        </row>
        <row r="92">
          <cell r="A92" t="str">
            <v>01.23.254</v>
          </cell>
          <cell r="B92"/>
          <cell r="C92" t="str">
            <v>Furação de 1" em concreto armado</v>
          </cell>
          <cell r="D92" t="str">
            <v>m</v>
          </cell>
          <cell r="E92">
            <v>164.76</v>
          </cell>
          <cell r="F92">
            <v>0</v>
          </cell>
          <cell r="G92">
            <v>164.76</v>
          </cell>
        </row>
        <row r="93">
          <cell r="A93" t="str">
            <v>01.23.260</v>
          </cell>
          <cell r="B93"/>
          <cell r="C93" t="str">
            <v>Furação de 2" em concreto armado</v>
          </cell>
          <cell r="D93" t="str">
            <v>m</v>
          </cell>
          <cell r="E93">
            <v>195.1</v>
          </cell>
          <cell r="F93">
            <v>0</v>
          </cell>
          <cell r="G93">
            <v>195.1</v>
          </cell>
        </row>
        <row r="94">
          <cell r="A94" t="str">
            <v>01.23.264</v>
          </cell>
          <cell r="B94"/>
          <cell r="C94" t="str">
            <v>Furação de 3" em concreto armado</v>
          </cell>
          <cell r="D94" t="str">
            <v>m</v>
          </cell>
          <cell r="E94">
            <v>224.56</v>
          </cell>
          <cell r="F94">
            <v>0</v>
          </cell>
          <cell r="G94">
            <v>224.56</v>
          </cell>
        </row>
        <row r="95">
          <cell r="A95" t="str">
            <v>01.23.270</v>
          </cell>
          <cell r="B95"/>
          <cell r="C95" t="str">
            <v>Furação de 4" em concreto armado</v>
          </cell>
          <cell r="D95" t="str">
            <v>m</v>
          </cell>
          <cell r="E95">
            <v>252.17</v>
          </cell>
          <cell r="F95">
            <v>0</v>
          </cell>
          <cell r="G95">
            <v>252.17</v>
          </cell>
        </row>
        <row r="96">
          <cell r="A96" t="str">
            <v>01.23.274</v>
          </cell>
          <cell r="B96"/>
          <cell r="C96" t="str">
            <v>Furação de 5" em concreto armado</v>
          </cell>
          <cell r="D96" t="str">
            <v>m</v>
          </cell>
          <cell r="E96">
            <v>293.01</v>
          </cell>
          <cell r="F96">
            <v>0</v>
          </cell>
          <cell r="G96">
            <v>293.01</v>
          </cell>
        </row>
        <row r="97">
          <cell r="A97" t="str">
            <v>01.23.280</v>
          </cell>
          <cell r="B97"/>
          <cell r="C97" t="str">
            <v>Furação de 6" em concreto armado</v>
          </cell>
          <cell r="D97" t="str">
            <v>m</v>
          </cell>
          <cell r="E97">
            <v>347.37</v>
          </cell>
          <cell r="F97">
            <v>0</v>
          </cell>
          <cell r="G97">
            <v>347.37</v>
          </cell>
        </row>
        <row r="98">
          <cell r="A98" t="str">
            <v>01.23.510</v>
          </cell>
          <cell r="B98"/>
          <cell r="C98" t="str">
            <v>Corte vertical em concreto armado, espessura de 15 cm</v>
          </cell>
          <cell r="D98" t="str">
            <v>m</v>
          </cell>
          <cell r="E98">
            <v>209.89</v>
          </cell>
          <cell r="F98">
            <v>0</v>
          </cell>
          <cell r="G98">
            <v>209.89</v>
          </cell>
        </row>
        <row r="99">
          <cell r="A99" t="str">
            <v>01.23.700</v>
          </cell>
          <cell r="B99"/>
          <cell r="C99" t="str">
            <v>Taxa de mobilização e desmobilização para reforço estrutural com fibra de carbono</v>
          </cell>
          <cell r="D99" t="str">
            <v>tx</v>
          </cell>
          <cell r="E99">
            <v>963.04</v>
          </cell>
          <cell r="F99">
            <v>3036.61</v>
          </cell>
          <cell r="G99">
            <v>3999.65</v>
          </cell>
        </row>
        <row r="100">
          <cell r="A100" t="str">
            <v>01.23.701</v>
          </cell>
          <cell r="B100"/>
          <cell r="C100" t="str">
            <v>Preparação de substrato para colagem de fibra de carbono, mediante lixamento e/ou apicoamento e escovação</v>
          </cell>
          <cell r="D100" t="str">
            <v>m²</v>
          </cell>
          <cell r="E100">
            <v>4.9800000000000004</v>
          </cell>
          <cell r="F100">
            <v>32.18</v>
          </cell>
          <cell r="G100">
            <v>37.159999999999997</v>
          </cell>
        </row>
        <row r="101">
          <cell r="A101" t="str">
            <v>01.23.702</v>
          </cell>
          <cell r="B101"/>
          <cell r="C101" t="str">
            <v>Fibra de carbono para reforço estrutural de alta resistencia - 300 g/m²</v>
          </cell>
          <cell r="D101" t="str">
            <v>m²</v>
          </cell>
          <cell r="E101">
            <v>275.95999999999998</v>
          </cell>
          <cell r="F101">
            <v>229.56</v>
          </cell>
          <cell r="G101">
            <v>505.52</v>
          </cell>
        </row>
        <row r="102">
          <cell r="A102" t="str">
            <v>01.27</v>
          </cell>
          <cell r="B102" t="str">
            <v>Estudo e programa ambientais</v>
          </cell>
          <cell r="C102" t="str">
            <v>Estudo e programa ambientais</v>
          </cell>
          <cell r="D102"/>
          <cell r="E102"/>
          <cell r="F102"/>
          <cell r="G102"/>
        </row>
        <row r="103">
          <cell r="A103" t="str">
            <v>01.27.011</v>
          </cell>
          <cell r="B103"/>
          <cell r="C103" t="str">
            <v>Projeto e implementação de gerenciamento integrado de resíduos sólidos e gestão de perdas</v>
          </cell>
          <cell r="D103" t="str">
            <v>un</v>
          </cell>
          <cell r="E103">
            <v>136.4</v>
          </cell>
          <cell r="F103">
            <v>6774.19</v>
          </cell>
          <cell r="G103">
            <v>6910.59</v>
          </cell>
        </row>
        <row r="104">
          <cell r="A104" t="str">
            <v>01.27.021</v>
          </cell>
          <cell r="B104"/>
          <cell r="C104" t="str">
            <v>Projeto e implementação de educação ambiental</v>
          </cell>
          <cell r="D104" t="str">
            <v>un</v>
          </cell>
          <cell r="E104">
            <v>136.4</v>
          </cell>
          <cell r="F104">
            <v>8933.59</v>
          </cell>
          <cell r="G104">
            <v>9069.99</v>
          </cell>
        </row>
        <row r="105">
          <cell r="A105" t="str">
            <v>01.27.031</v>
          </cell>
          <cell r="B105"/>
          <cell r="C105" t="str">
            <v>Projeto e implementação de controle ambiental da obra</v>
          </cell>
          <cell r="D105" t="str">
            <v>un</v>
          </cell>
          <cell r="E105">
            <v>136.4</v>
          </cell>
          <cell r="F105">
            <v>7835.34</v>
          </cell>
          <cell r="G105">
            <v>7971.74</v>
          </cell>
        </row>
        <row r="106">
          <cell r="A106" t="str">
            <v>01.27.041</v>
          </cell>
          <cell r="B106"/>
          <cell r="C106" t="str">
            <v>Laudo de caracterização de vegetação</v>
          </cell>
          <cell r="D106" t="str">
            <v>un</v>
          </cell>
          <cell r="E106">
            <v>395.4</v>
          </cell>
          <cell r="F106">
            <v>18881.599999999999</v>
          </cell>
          <cell r="G106">
            <v>19277</v>
          </cell>
        </row>
        <row r="107">
          <cell r="A107" t="str">
            <v>01.27.051</v>
          </cell>
          <cell r="B107"/>
          <cell r="C107" t="str">
            <v>Laudo de caracterização da fauna associada à flora</v>
          </cell>
          <cell r="D107" t="str">
            <v>un</v>
          </cell>
          <cell r="E107">
            <v>395.4</v>
          </cell>
          <cell r="F107">
            <v>28941.360000000001</v>
          </cell>
          <cell r="G107">
            <v>29336.76</v>
          </cell>
        </row>
        <row r="108">
          <cell r="A108" t="str">
            <v>01.27.061</v>
          </cell>
          <cell r="B108"/>
          <cell r="C108" t="str">
            <v>Projeto e implementação de monitoramento da fauna durante a obra</v>
          </cell>
          <cell r="D108" t="str">
            <v>un</v>
          </cell>
          <cell r="E108">
            <v>395.4</v>
          </cell>
          <cell r="F108">
            <v>11361.06</v>
          </cell>
          <cell r="G108">
            <v>11756.46</v>
          </cell>
        </row>
        <row r="109">
          <cell r="A109" t="str">
            <v>01.27.071</v>
          </cell>
          <cell r="B109"/>
          <cell r="C109" t="str">
            <v>Laudo de autodepuração</v>
          </cell>
          <cell r="D109" t="str">
            <v>un</v>
          </cell>
          <cell r="E109">
            <v>321.39999999999998</v>
          </cell>
          <cell r="F109">
            <v>13608.68</v>
          </cell>
          <cell r="G109">
            <v>13930.08</v>
          </cell>
        </row>
        <row r="110">
          <cell r="A110" t="str">
            <v>01.27.091</v>
          </cell>
          <cell r="B110"/>
          <cell r="C110" t="str">
            <v>Estudo de impacto de vizinhança, em área urbana até 10.000 m²</v>
          </cell>
          <cell r="D110" t="str">
            <v>un</v>
          </cell>
          <cell r="E110">
            <v>195.6</v>
          </cell>
          <cell r="F110">
            <v>22022.77</v>
          </cell>
          <cell r="G110">
            <v>22218.37</v>
          </cell>
        </row>
        <row r="111">
          <cell r="A111" t="str">
            <v>01.28</v>
          </cell>
          <cell r="B111" t="str">
            <v>Poço profundo</v>
          </cell>
          <cell r="C111" t="str">
            <v>Poço profundo</v>
          </cell>
          <cell r="D111"/>
          <cell r="E111"/>
          <cell r="F111"/>
          <cell r="G111"/>
        </row>
        <row r="112">
          <cell r="A112" t="str">
            <v>01.28.010</v>
          </cell>
          <cell r="B112"/>
          <cell r="C112" t="str">
            <v>Taxa de mobilização e desmobilização de equipamentos para execução de perfuração para poço profundo - profundidade até 200 m</v>
          </cell>
          <cell r="D112" t="str">
            <v>tx</v>
          </cell>
          <cell r="E112">
            <v>7534.54</v>
          </cell>
          <cell r="F112">
            <v>0</v>
          </cell>
          <cell r="G112">
            <v>7534.54</v>
          </cell>
        </row>
        <row r="113">
          <cell r="A113" t="str">
            <v>01.28.020</v>
          </cell>
          <cell r="B113"/>
          <cell r="C113" t="str">
            <v>Taxa de mobilização e desmobilização de equipamentos para execução de perfuração para poço profundo - profundidade acima de 200 m e até 300 m</v>
          </cell>
          <cell r="D113" t="str">
            <v>tx</v>
          </cell>
          <cell r="E113">
            <v>10926.9</v>
          </cell>
          <cell r="F113">
            <v>0</v>
          </cell>
          <cell r="G113">
            <v>10926.9</v>
          </cell>
        </row>
        <row r="114">
          <cell r="A114" t="str">
            <v>01.28.030</v>
          </cell>
          <cell r="B114"/>
          <cell r="C114" t="str">
            <v>Taxa de mobilização e desmobilização de equipamentos para execução de perfuração para poço profundo - profundidade acima de 300 m</v>
          </cell>
          <cell r="D114" t="str">
            <v>tx</v>
          </cell>
          <cell r="E114">
            <v>14763.61</v>
          </cell>
          <cell r="F114">
            <v>0</v>
          </cell>
          <cell r="G114">
            <v>14763.61</v>
          </cell>
        </row>
        <row r="115">
          <cell r="A115" t="str">
            <v>01.28.040</v>
          </cell>
          <cell r="B115"/>
          <cell r="C115" t="str">
            <v>Perfuração rotativa para poço profundo em camadas de solos sedimentares, diâmetro de 8 1/2" (215,90 mm)</v>
          </cell>
          <cell r="D115" t="str">
            <v>m</v>
          </cell>
          <cell r="E115">
            <v>363.96</v>
          </cell>
          <cell r="F115">
            <v>0</v>
          </cell>
          <cell r="G115">
            <v>363.96</v>
          </cell>
        </row>
        <row r="116">
          <cell r="A116" t="str">
            <v>01.28.050</v>
          </cell>
          <cell r="B116"/>
          <cell r="C116" t="str">
            <v>Perfuração rotativa para poço profundo em aluvião, arenito, ou solos sedimentados em geral, diâmetro de 10" (250 mm)</v>
          </cell>
          <cell r="D116" t="str">
            <v>m</v>
          </cell>
          <cell r="E116">
            <v>398.59</v>
          </cell>
          <cell r="F116">
            <v>0</v>
          </cell>
          <cell r="G116">
            <v>398.59</v>
          </cell>
        </row>
        <row r="117">
          <cell r="A117" t="str">
            <v>01.28.060</v>
          </cell>
          <cell r="B117"/>
          <cell r="C117" t="str">
            <v>Perfuração rotativa para poço profundo em aluvião, arenito, ou solos sedimentados em geral, diâmetro de 12" (300 mm)</v>
          </cell>
          <cell r="D117" t="str">
            <v>m</v>
          </cell>
          <cell r="E117">
            <v>511.95</v>
          </cell>
          <cell r="F117">
            <v>0</v>
          </cell>
          <cell r="G117">
            <v>511.95</v>
          </cell>
        </row>
        <row r="118">
          <cell r="A118" t="str">
            <v>01.28.070</v>
          </cell>
          <cell r="B118"/>
          <cell r="C118" t="str">
            <v>Perfuração rotativa para poço profundo em aluvião, arenito, ou solos sedimentados em geral, diâmetro de 14" (350 mm)</v>
          </cell>
          <cell r="D118" t="str">
            <v>m</v>
          </cell>
          <cell r="E118">
            <v>688.62</v>
          </cell>
          <cell r="F118">
            <v>0</v>
          </cell>
          <cell r="G118">
            <v>688.62</v>
          </cell>
        </row>
        <row r="119">
          <cell r="A119" t="str">
            <v>01.28.080</v>
          </cell>
          <cell r="B119"/>
          <cell r="C119" t="str">
            <v>Perfuração rotativa para poço profundo em aluvião, arenito, ou solos sedimentados em geral, diâmetro de 16" (400 mm)</v>
          </cell>
          <cell r="D119" t="str">
            <v>m</v>
          </cell>
          <cell r="E119">
            <v>824.36</v>
          </cell>
          <cell r="F119">
            <v>0</v>
          </cell>
          <cell r="G119">
            <v>824.36</v>
          </cell>
        </row>
        <row r="120">
          <cell r="A120" t="str">
            <v>01.28.090</v>
          </cell>
          <cell r="B120"/>
          <cell r="C120" t="str">
            <v>Perfuração rotativa para poço profundo em aluvião, arenito, ou solos sedimentados em geral, diâmetro de 18" (450 mm)</v>
          </cell>
          <cell r="D120" t="str">
            <v>m</v>
          </cell>
          <cell r="E120">
            <v>984.82</v>
          </cell>
          <cell r="F120">
            <v>0</v>
          </cell>
          <cell r="G120">
            <v>984.82</v>
          </cell>
        </row>
        <row r="121">
          <cell r="A121" t="str">
            <v>01.28.100</v>
          </cell>
          <cell r="B121"/>
          <cell r="C121" t="str">
            <v>Perfuração rotativa para poço profundo em aluvião, arenito, ou solos sedimentados em geral, diâmetro de 20" (500 mm)</v>
          </cell>
          <cell r="D121" t="str">
            <v>m</v>
          </cell>
          <cell r="E121">
            <v>1197.06</v>
          </cell>
          <cell r="F121">
            <v>0</v>
          </cell>
          <cell r="G121">
            <v>1197.06</v>
          </cell>
        </row>
        <row r="122">
          <cell r="A122" t="str">
            <v>01.28.110</v>
          </cell>
          <cell r="B122"/>
          <cell r="C122" t="str">
            <v>Perfuração rotativa para poço profundo em aluvião, arenito, ou solos sedimentados em geral, diâmetro de 22" (550 mm)</v>
          </cell>
          <cell r="D122" t="str">
            <v>m</v>
          </cell>
          <cell r="E122">
            <v>1427.82</v>
          </cell>
          <cell r="F122">
            <v>0</v>
          </cell>
          <cell r="G122">
            <v>1427.82</v>
          </cell>
        </row>
        <row r="123">
          <cell r="A123" t="str">
            <v>01.28.120</v>
          </cell>
          <cell r="B123"/>
          <cell r="C123" t="str">
            <v>Perfuração rotativa para poço profundo em aluvião, arenito, ou solos sedimentados em geral, diâmetro de 26" (650 mm)</v>
          </cell>
          <cell r="D123" t="str">
            <v>m</v>
          </cell>
          <cell r="E123">
            <v>2088.62</v>
          </cell>
          <cell r="F123">
            <v>0</v>
          </cell>
          <cell r="G123">
            <v>2088.62</v>
          </cell>
        </row>
        <row r="124">
          <cell r="A124" t="str">
            <v>01.28.130</v>
          </cell>
          <cell r="B124"/>
          <cell r="C124" t="str">
            <v>Perfuração rotativa para poço profundo em solos e/ou rocha metassedimentar alterada em geral, diâmetro de 20" (508 mm)</v>
          </cell>
          <cell r="D124" t="str">
            <v>m</v>
          </cell>
          <cell r="E124">
            <v>892.99</v>
          </cell>
          <cell r="F124">
            <v>0</v>
          </cell>
          <cell r="G124">
            <v>892.99</v>
          </cell>
        </row>
        <row r="125">
          <cell r="A125" t="str">
            <v>01.28.140</v>
          </cell>
          <cell r="B125"/>
          <cell r="C125" t="str">
            <v>Perfuração roto-pneumática para poço profundo em rocha metassedimentar em geral, diâmetro de 12 1/4" (311,15 mm)</v>
          </cell>
          <cell r="D125" t="str">
            <v>m</v>
          </cell>
          <cell r="E125">
            <v>853.22</v>
          </cell>
          <cell r="F125">
            <v>0</v>
          </cell>
          <cell r="G125">
            <v>853.22</v>
          </cell>
        </row>
        <row r="126">
          <cell r="A126" t="str">
            <v>01.28.150</v>
          </cell>
          <cell r="B126"/>
          <cell r="C126" t="str">
            <v>Perfuração rotativa para poço profundo em rocha sã (basalto), diâmetro de 14" (350 mm)</v>
          </cell>
          <cell r="D126" t="str">
            <v>m</v>
          </cell>
          <cell r="E126">
            <v>3166.03</v>
          </cell>
          <cell r="F126">
            <v>0</v>
          </cell>
          <cell r="G126">
            <v>3166.03</v>
          </cell>
        </row>
        <row r="127">
          <cell r="A127" t="str">
            <v>01.28.160</v>
          </cell>
          <cell r="B127"/>
          <cell r="C127" t="str">
            <v>Perfuração rotativa para poço profundo em rocha alterada (basalto alterado), diâmetro de 8" (200 mm)</v>
          </cell>
          <cell r="D127" t="str">
            <v>m</v>
          </cell>
          <cell r="E127">
            <v>333.8</v>
          </cell>
          <cell r="F127">
            <v>0</v>
          </cell>
          <cell r="G127">
            <v>333.8</v>
          </cell>
        </row>
        <row r="128">
          <cell r="A128" t="str">
            <v>01.28.170</v>
          </cell>
          <cell r="B128"/>
          <cell r="C128" t="str">
            <v>Perfuração rotativa para poço profundo em rocha alterada (basalto alterado), diâmetro de 10" (250 mm)</v>
          </cell>
          <cell r="D128" t="str">
            <v>m</v>
          </cell>
          <cell r="E128">
            <v>450.7</v>
          </cell>
          <cell r="F128">
            <v>0</v>
          </cell>
          <cell r="G128">
            <v>450.7</v>
          </cell>
        </row>
        <row r="129">
          <cell r="A129" t="str">
            <v>01.28.180</v>
          </cell>
          <cell r="B129"/>
          <cell r="C129" t="str">
            <v>Perfuração rotativa para poço profundo em rocha alterada (basalto alterado), diâmetro de 12" (300 mm)</v>
          </cell>
          <cell r="D129" t="str">
            <v>m</v>
          </cell>
          <cell r="E129">
            <v>638.9</v>
          </cell>
          <cell r="F129">
            <v>0</v>
          </cell>
          <cell r="G129">
            <v>638.9</v>
          </cell>
        </row>
        <row r="130">
          <cell r="A130" t="str">
            <v>01.28.190</v>
          </cell>
          <cell r="B130"/>
          <cell r="C130" t="str">
            <v>Perfuração roto-pneumática para poço profundo em rocha sã (basalto), diâmetro de 6" (150 mm)</v>
          </cell>
          <cell r="D130" t="str">
            <v>m</v>
          </cell>
          <cell r="E130">
            <v>233.93</v>
          </cell>
          <cell r="F130">
            <v>0</v>
          </cell>
          <cell r="G130">
            <v>233.93</v>
          </cell>
        </row>
        <row r="131">
          <cell r="A131" t="str">
            <v>01.28.200</v>
          </cell>
          <cell r="B131"/>
          <cell r="C131" t="str">
            <v>Perfuração roto-pneumática para poço profundo em rocha sã (basalto), diâmetro de 8" (200 mm)</v>
          </cell>
          <cell r="D131" t="str">
            <v>m</v>
          </cell>
          <cell r="E131">
            <v>413.49</v>
          </cell>
          <cell r="F131">
            <v>0</v>
          </cell>
          <cell r="G131">
            <v>413.49</v>
          </cell>
        </row>
        <row r="132">
          <cell r="A132" t="str">
            <v>01.28.210</v>
          </cell>
          <cell r="B132"/>
          <cell r="C132" t="str">
            <v>Perfuração roto-pneumática para poço profundo em rocha sã (basalto), diâmetro de 10" (250 mm)</v>
          </cell>
          <cell r="D132" t="str">
            <v>m</v>
          </cell>
          <cell r="E132">
            <v>609.39</v>
          </cell>
          <cell r="F132">
            <v>0</v>
          </cell>
          <cell r="G132">
            <v>609.39</v>
          </cell>
        </row>
        <row r="133">
          <cell r="A133" t="str">
            <v>01.28.220</v>
          </cell>
          <cell r="B133"/>
          <cell r="C133" t="str">
            <v>Perfuração roto-pneumática para poço profundo em rocha sã (basalto), diâmetro de 12" (300 mm)</v>
          </cell>
          <cell r="D133" t="str">
            <v>m</v>
          </cell>
          <cell r="E133">
            <v>1730.88</v>
          </cell>
          <cell r="F133">
            <v>0</v>
          </cell>
          <cell r="G133">
            <v>1730.88</v>
          </cell>
        </row>
        <row r="134">
          <cell r="A134" t="str">
            <v>01.28.230</v>
          </cell>
          <cell r="B134"/>
          <cell r="C134" t="str">
            <v>Perfuração roto-pneumática para poço profundo em rocha sã (basalto), diâmetro de 14" (350 mm)</v>
          </cell>
          <cell r="D134" t="str">
            <v>m</v>
          </cell>
          <cell r="E134">
            <v>1974.53</v>
          </cell>
          <cell r="F134">
            <v>0</v>
          </cell>
          <cell r="G134">
            <v>1974.53</v>
          </cell>
        </row>
        <row r="135">
          <cell r="A135" t="str">
            <v>01.28.240</v>
          </cell>
          <cell r="B135"/>
          <cell r="C135" t="str">
            <v>Perfuração roto-pneumática para poço profundo em rocha sã (basalto), diâmetro de 18" (450 mm)</v>
          </cell>
          <cell r="D135" t="str">
            <v>m</v>
          </cell>
          <cell r="E135">
            <v>2581.61</v>
          </cell>
          <cell r="F135">
            <v>0</v>
          </cell>
          <cell r="G135">
            <v>2581.61</v>
          </cell>
        </row>
        <row r="136">
          <cell r="A136" t="str">
            <v>01.28.250</v>
          </cell>
          <cell r="B136"/>
          <cell r="C136" t="str">
            <v>Revestimento interno de poço profundo tubo liso em aço galvanizado, diâmetro de 6" (152,40 mm) - união solda</v>
          </cell>
          <cell r="D136" t="str">
            <v>m</v>
          </cell>
          <cell r="E136">
            <v>406.59</v>
          </cell>
          <cell r="F136">
            <v>0</v>
          </cell>
          <cell r="G136">
            <v>406.59</v>
          </cell>
        </row>
        <row r="137">
          <cell r="A137" t="str">
            <v>01.28.260</v>
          </cell>
          <cell r="B137"/>
          <cell r="C137" t="str">
            <v>Revestimento interno de poço profundo tubo PVC geomecânico nervurado standard, diâmetro de 6" (150 mm)</v>
          </cell>
          <cell r="D137" t="str">
            <v>m</v>
          </cell>
          <cell r="E137">
            <v>289.68</v>
          </cell>
          <cell r="F137">
            <v>0</v>
          </cell>
          <cell r="G137">
            <v>289.68</v>
          </cell>
        </row>
        <row r="138">
          <cell r="A138" t="str">
            <v>01.28.270</v>
          </cell>
          <cell r="B138"/>
          <cell r="C138" t="str">
            <v>Revestimento interno de poço profundo tubo PVC geomecânico nervurado reforçado, diâmetro de 8" (200 mm)</v>
          </cell>
          <cell r="D138" t="str">
            <v>m</v>
          </cell>
          <cell r="E138">
            <v>564.9</v>
          </cell>
          <cell r="F138">
            <v>0</v>
          </cell>
          <cell r="G138">
            <v>564.9</v>
          </cell>
        </row>
        <row r="139">
          <cell r="A139" t="str">
            <v>01.28.280</v>
          </cell>
          <cell r="B139"/>
          <cell r="C139" t="str">
            <v>Revestimento interno de poço profundo tubo de aço preto, diâmetro de 6" (152,40 mm)</v>
          </cell>
          <cell r="D139" t="str">
            <v>m</v>
          </cell>
          <cell r="E139">
            <v>334.09</v>
          </cell>
          <cell r="F139">
            <v>0</v>
          </cell>
          <cell r="G139">
            <v>334.09</v>
          </cell>
        </row>
        <row r="140">
          <cell r="A140" t="str">
            <v>01.28.290</v>
          </cell>
          <cell r="B140"/>
          <cell r="C140" t="str">
            <v>Revestimento interno de poço profundo tubo preto DIN 2440, diâmetro de 6" (150 mm)</v>
          </cell>
          <cell r="D140" t="str">
            <v>m</v>
          </cell>
          <cell r="E140">
            <v>377.39</v>
          </cell>
          <cell r="F140">
            <v>0</v>
          </cell>
          <cell r="G140">
            <v>377.39</v>
          </cell>
        </row>
        <row r="141">
          <cell r="A141" t="str">
            <v>01.28.300</v>
          </cell>
          <cell r="B141"/>
          <cell r="C141" t="str">
            <v>Revestimento interno de poço profundo tubo preto DIN 2440, diâmetro de 8" (200 mm)</v>
          </cell>
          <cell r="D141" t="str">
            <v>m</v>
          </cell>
          <cell r="E141">
            <v>576.16999999999996</v>
          </cell>
          <cell r="F141">
            <v>0</v>
          </cell>
          <cell r="G141">
            <v>576.16999999999996</v>
          </cell>
        </row>
        <row r="142">
          <cell r="A142" t="str">
            <v>01.28.310</v>
          </cell>
          <cell r="B142"/>
          <cell r="C142" t="str">
            <v>Revestimento interno de poço profundo tubo aço preto liso calandrado, diâmetro de 16" (406,40 mm)</v>
          </cell>
          <cell r="D142" t="str">
            <v>m</v>
          </cell>
          <cell r="E142">
            <v>944.62</v>
          </cell>
          <cell r="F142">
            <v>0</v>
          </cell>
          <cell r="G142">
            <v>944.62</v>
          </cell>
        </row>
        <row r="143">
          <cell r="A143" t="str">
            <v>01.28.350</v>
          </cell>
          <cell r="B143"/>
          <cell r="C143" t="str">
            <v>Revestimento da boca de poço profundo tubo chapa 3/16", diâmetro de 12"</v>
          </cell>
          <cell r="D143" t="str">
            <v>m</v>
          </cell>
          <cell r="E143">
            <v>761.09</v>
          </cell>
          <cell r="F143">
            <v>0</v>
          </cell>
          <cell r="G143">
            <v>761.09</v>
          </cell>
        </row>
        <row r="144">
          <cell r="A144" t="str">
            <v>01.28.360</v>
          </cell>
          <cell r="B144"/>
          <cell r="C144" t="str">
            <v>Revestimento da boca de poço profundo tubo chapa 3/16", diâmetro de 14"</v>
          </cell>
          <cell r="D144" t="str">
            <v>m</v>
          </cell>
          <cell r="E144">
            <v>853.51</v>
          </cell>
          <cell r="F144">
            <v>0</v>
          </cell>
          <cell r="G144">
            <v>853.51</v>
          </cell>
        </row>
        <row r="145">
          <cell r="A145" t="str">
            <v>01.28.370</v>
          </cell>
          <cell r="B145"/>
          <cell r="C145" t="str">
            <v>Revestimento da boca de poço profundo tubo chapa 3/16", diâmetro de 16"</v>
          </cell>
          <cell r="D145" t="str">
            <v>m</v>
          </cell>
          <cell r="E145">
            <v>1020.89</v>
          </cell>
          <cell r="F145">
            <v>0</v>
          </cell>
          <cell r="G145">
            <v>1020.89</v>
          </cell>
        </row>
        <row r="146">
          <cell r="A146" t="str">
            <v>01.28.380</v>
          </cell>
          <cell r="B146"/>
          <cell r="C146" t="str">
            <v>Revestimento da boca de poço profundo tubo chapa 3/16", diâmetro de 20"</v>
          </cell>
          <cell r="D146" t="str">
            <v>m</v>
          </cell>
          <cell r="E146">
            <v>945.6</v>
          </cell>
          <cell r="F146">
            <v>0</v>
          </cell>
          <cell r="G146">
            <v>945.6</v>
          </cell>
        </row>
        <row r="147">
          <cell r="A147" t="str">
            <v>01.28.390</v>
          </cell>
          <cell r="B147"/>
          <cell r="C147" t="str">
            <v>Filtro PVC geomecânico nervurado tipo standard para poço profundo, diâmetro de 6" (150 mm)</v>
          </cell>
          <cell r="D147" t="str">
            <v>m</v>
          </cell>
          <cell r="E147">
            <v>367.62</v>
          </cell>
          <cell r="F147">
            <v>0</v>
          </cell>
          <cell r="G147">
            <v>367.62</v>
          </cell>
        </row>
        <row r="148">
          <cell r="A148" t="str">
            <v>01.28.400</v>
          </cell>
          <cell r="B148"/>
          <cell r="C148" t="str">
            <v>Filtro PVC geomecânico nervurado tipo reforçado para poço profundo, diâmetro de 8" (200 mm)</v>
          </cell>
          <cell r="D148" t="str">
            <v>m</v>
          </cell>
          <cell r="E148">
            <v>675.84</v>
          </cell>
          <cell r="F148">
            <v>0</v>
          </cell>
          <cell r="G148">
            <v>675.84</v>
          </cell>
        </row>
        <row r="149">
          <cell r="A149" t="str">
            <v>01.28.410</v>
          </cell>
          <cell r="B149"/>
          <cell r="C149" t="str">
            <v>Filtro espiralado galvanizado simples (standard) para poço profundo, diâmetro de 6" (152,40 mm)</v>
          </cell>
          <cell r="D149" t="str">
            <v>m</v>
          </cell>
          <cell r="E149">
            <v>692.62</v>
          </cell>
          <cell r="F149">
            <v>0</v>
          </cell>
          <cell r="G149">
            <v>692.62</v>
          </cell>
        </row>
        <row r="150">
          <cell r="A150" t="str">
            <v>01.28.420</v>
          </cell>
          <cell r="B150"/>
          <cell r="C150" t="str">
            <v>Filtro espiralado galvanizado reforçado para poço profundo, diâmetro de 6" (152,40 mm)</v>
          </cell>
          <cell r="D150" t="str">
            <v>m</v>
          </cell>
          <cell r="E150">
            <v>825.64</v>
          </cell>
          <cell r="F150">
            <v>0</v>
          </cell>
          <cell r="G150">
            <v>825.64</v>
          </cell>
        </row>
        <row r="151">
          <cell r="A151" t="str">
            <v>01.28.430</v>
          </cell>
          <cell r="B151"/>
          <cell r="C151" t="str">
            <v>Filtro espiralado em aço inoxidável reforçado para poço profundo, diâmetro de 6" (152,40 mm)</v>
          </cell>
          <cell r="D151" t="str">
            <v>m</v>
          </cell>
          <cell r="E151">
            <v>1679.45</v>
          </cell>
          <cell r="F151">
            <v>0</v>
          </cell>
          <cell r="G151">
            <v>1679.45</v>
          </cell>
        </row>
        <row r="152">
          <cell r="A152" t="str">
            <v>01.28.440</v>
          </cell>
          <cell r="B152"/>
          <cell r="C152" t="str">
            <v>Filtro galvanizado tipo NOLD para poço profundo, diâmetro de 6" (150 mm)</v>
          </cell>
          <cell r="D152" t="str">
            <v>m</v>
          </cell>
          <cell r="E152">
            <v>609.63</v>
          </cell>
          <cell r="F152">
            <v>0</v>
          </cell>
          <cell r="G152">
            <v>609.63</v>
          </cell>
        </row>
        <row r="153">
          <cell r="A153" t="str">
            <v>01.28.450</v>
          </cell>
          <cell r="B153"/>
          <cell r="C153" t="str">
            <v>Pré-filtro tipo pérola para poço profundo</v>
          </cell>
          <cell r="D153" t="str">
            <v>m³</v>
          </cell>
          <cell r="E153">
            <v>1650.99</v>
          </cell>
          <cell r="F153">
            <v>0</v>
          </cell>
          <cell r="G153">
            <v>1650.99</v>
          </cell>
        </row>
        <row r="154">
          <cell r="A154" t="str">
            <v>01.28.460</v>
          </cell>
          <cell r="B154"/>
          <cell r="C154" t="str">
            <v>Pré-filtro tipo Jacareí para poço profundo</v>
          </cell>
          <cell r="D154" t="str">
            <v>m³</v>
          </cell>
          <cell r="E154">
            <v>1416.85</v>
          </cell>
          <cell r="F154">
            <v>0</v>
          </cell>
          <cell r="G154">
            <v>1416.85</v>
          </cell>
        </row>
        <row r="155">
          <cell r="A155" t="str">
            <v>01.28.470</v>
          </cell>
          <cell r="B155"/>
          <cell r="C155" t="str">
            <v>Perfilagem ótica (filmagem / endoscopia) para poço profundo</v>
          </cell>
          <cell r="D155" t="str">
            <v>m</v>
          </cell>
          <cell r="E155">
            <v>64.83</v>
          </cell>
          <cell r="F155">
            <v>0</v>
          </cell>
          <cell r="G155">
            <v>64.83</v>
          </cell>
        </row>
        <row r="156">
          <cell r="A156" t="str">
            <v>01.28.480</v>
          </cell>
          <cell r="B156"/>
          <cell r="C156" t="str">
            <v>Perfilagem elétrica de poço profundo</v>
          </cell>
          <cell r="D156" t="str">
            <v>m</v>
          </cell>
          <cell r="E156">
            <v>125.01</v>
          </cell>
          <cell r="F156">
            <v>0</v>
          </cell>
          <cell r="G156">
            <v>125.01</v>
          </cell>
        </row>
        <row r="157">
          <cell r="A157" t="str">
            <v>01.28.490</v>
          </cell>
          <cell r="B157"/>
          <cell r="C157" t="str">
            <v>Taxa de mobilização e desmobilização de equipamentos para execução de bombeamento, limpeza, desenvolvimento e teste de vazão</v>
          </cell>
          <cell r="D157" t="str">
            <v>tx</v>
          </cell>
          <cell r="E157">
            <v>3072.49</v>
          </cell>
          <cell r="F157">
            <v>0</v>
          </cell>
          <cell r="G157">
            <v>3072.49</v>
          </cell>
        </row>
        <row r="158">
          <cell r="A158" t="str">
            <v>01.28.500</v>
          </cell>
          <cell r="B158"/>
          <cell r="C158" t="str">
            <v>Limpeza e desenvolvimento do poço profundo</v>
          </cell>
          <cell r="D158" t="str">
            <v>h</v>
          </cell>
          <cell r="E158">
            <v>270.39</v>
          </cell>
          <cell r="F158">
            <v>0</v>
          </cell>
          <cell r="G158">
            <v>270.39</v>
          </cell>
        </row>
        <row r="159">
          <cell r="A159" t="str">
            <v>01.28.510</v>
          </cell>
          <cell r="B159"/>
          <cell r="C159" t="str">
            <v>Ensaio de vazão (bombeamento) para poço profundo, com bomba submersa</v>
          </cell>
          <cell r="D159" t="str">
            <v>h</v>
          </cell>
          <cell r="E159">
            <v>243.69</v>
          </cell>
          <cell r="F159">
            <v>0</v>
          </cell>
          <cell r="G159">
            <v>243.69</v>
          </cell>
        </row>
        <row r="160">
          <cell r="A160" t="str">
            <v>01.28.520</v>
          </cell>
          <cell r="B160"/>
          <cell r="C160" t="str">
            <v>Ensaio de vazão escalonado para poço profundo</v>
          </cell>
          <cell r="D160" t="str">
            <v>h</v>
          </cell>
          <cell r="E160">
            <v>278.63</v>
          </cell>
          <cell r="F160">
            <v>0</v>
          </cell>
          <cell r="G160">
            <v>278.63</v>
          </cell>
        </row>
        <row r="161">
          <cell r="A161" t="str">
            <v>01.28.530</v>
          </cell>
          <cell r="B161"/>
          <cell r="C161" t="str">
            <v>Ensaio de recuperação de nível para poço profundo</v>
          </cell>
          <cell r="D161" t="str">
            <v>h</v>
          </cell>
          <cell r="E161">
            <v>280.51</v>
          </cell>
          <cell r="F161">
            <v>0</v>
          </cell>
          <cell r="G161">
            <v>280.51</v>
          </cell>
        </row>
        <row r="162">
          <cell r="A162" t="str">
            <v>01.28.540</v>
          </cell>
          <cell r="B162"/>
          <cell r="C162" t="str">
            <v>Desinfecção de poço profundo</v>
          </cell>
          <cell r="D162" t="str">
            <v>un</v>
          </cell>
          <cell r="E162">
            <v>1320.59</v>
          </cell>
          <cell r="F162">
            <v>0</v>
          </cell>
          <cell r="G162">
            <v>1320.59</v>
          </cell>
        </row>
        <row r="163">
          <cell r="A163" t="str">
            <v>01.28.550</v>
          </cell>
          <cell r="B163"/>
          <cell r="C163" t="str">
            <v>Análise físico-química e bacteriológica da água para poço profundo</v>
          </cell>
          <cell r="D163" t="str">
            <v>cj</v>
          </cell>
          <cell r="E163">
            <v>2626.48</v>
          </cell>
          <cell r="F163">
            <v>0</v>
          </cell>
          <cell r="G163">
            <v>2626.48</v>
          </cell>
        </row>
        <row r="164">
          <cell r="A164" t="str">
            <v>01.28.560</v>
          </cell>
          <cell r="B164"/>
          <cell r="C164" t="str">
            <v>Centralizador de coluna para poço profundo, diâmetro de 4´ ou 6´</v>
          </cell>
          <cell r="D164" t="str">
            <v>un</v>
          </cell>
          <cell r="E164">
            <v>280.29000000000002</v>
          </cell>
          <cell r="F164">
            <v>0</v>
          </cell>
          <cell r="G164">
            <v>280.29000000000002</v>
          </cell>
        </row>
        <row r="165">
          <cell r="A165" t="str">
            <v>01.28.570</v>
          </cell>
          <cell r="B165"/>
          <cell r="C165" t="str">
            <v>Cimentação de boca do poço profundo, entre perfuração de maior diâmetro (cimentação do espaço anular)</v>
          </cell>
          <cell r="D165" t="str">
            <v>m³</v>
          </cell>
          <cell r="E165">
            <v>1415.43</v>
          </cell>
          <cell r="F165">
            <v>0</v>
          </cell>
          <cell r="G165">
            <v>1415.43</v>
          </cell>
        </row>
        <row r="166">
          <cell r="A166" t="str">
            <v>01.28.580</v>
          </cell>
          <cell r="B166"/>
          <cell r="C166" t="str">
            <v>Laje de proteção em concreto armado para poço profundo (área mínimo de 3,00 m²)</v>
          </cell>
          <cell r="D166" t="str">
            <v>un</v>
          </cell>
          <cell r="E166">
            <v>655.69</v>
          </cell>
          <cell r="F166">
            <v>386.57</v>
          </cell>
          <cell r="G166">
            <v>1042.26</v>
          </cell>
        </row>
        <row r="167">
          <cell r="A167" t="str">
            <v>01.28.590</v>
          </cell>
          <cell r="B167"/>
          <cell r="C167" t="str">
            <v>Lacre do poço profundo (tampa)</v>
          </cell>
          <cell r="D167" t="str">
            <v>un</v>
          </cell>
          <cell r="E167">
            <v>719.81</v>
          </cell>
          <cell r="F167">
            <v>0</v>
          </cell>
          <cell r="G167">
            <v>719.81</v>
          </cell>
        </row>
        <row r="168">
          <cell r="A168" t="str">
            <v>01.28.600</v>
          </cell>
          <cell r="B168"/>
          <cell r="C168" t="str">
            <v>Licença de perfuração para poço profundo</v>
          </cell>
          <cell r="D168" t="str">
            <v>un</v>
          </cell>
          <cell r="E168">
            <v>5304.75</v>
          </cell>
          <cell r="F168">
            <v>0</v>
          </cell>
          <cell r="G168">
            <v>5304.75</v>
          </cell>
        </row>
        <row r="169">
          <cell r="A169" t="str">
            <v>01.28.610</v>
          </cell>
          <cell r="B169"/>
          <cell r="C169" t="str">
            <v>Outorga de direito de uso para poço profundo</v>
          </cell>
          <cell r="D169" t="str">
            <v>un</v>
          </cell>
          <cell r="E169">
            <v>3661.3</v>
          </cell>
          <cell r="F169">
            <v>0</v>
          </cell>
          <cell r="G169">
            <v>3661.3</v>
          </cell>
        </row>
        <row r="170">
          <cell r="A170" t="str">
            <v>01.28.620</v>
          </cell>
          <cell r="B170"/>
          <cell r="C170" t="str">
            <v>Parecer técnico junto a CETESB</v>
          </cell>
          <cell r="D170" t="str">
            <v>un</v>
          </cell>
          <cell r="E170">
            <v>4283.88</v>
          </cell>
          <cell r="F170">
            <v>0</v>
          </cell>
          <cell r="G170">
            <v>4283.88</v>
          </cell>
        </row>
        <row r="171">
          <cell r="A171" t="str">
            <v>02</v>
          </cell>
          <cell r="B171" t="str">
            <v>INÍCIO, APOIO E ADMINISTRAÇÃO DA OBRA</v>
          </cell>
          <cell r="C171" t="str">
            <v>INÍCIO, APOIO E ADMINISTRAÇÃO DA OBRA</v>
          </cell>
          <cell r="D171"/>
          <cell r="E171"/>
          <cell r="F171"/>
          <cell r="G171"/>
        </row>
        <row r="172">
          <cell r="A172" t="str">
            <v>02.01</v>
          </cell>
          <cell r="B172" t="str">
            <v>Construção provisória</v>
          </cell>
          <cell r="C172" t="str">
            <v>Construção provisória</v>
          </cell>
          <cell r="D172"/>
          <cell r="E172"/>
          <cell r="F172"/>
          <cell r="G172"/>
        </row>
        <row r="173">
          <cell r="A173" t="str">
            <v>02.01.021</v>
          </cell>
          <cell r="B173"/>
          <cell r="C173" t="str">
            <v>Construção provisória em madeira - fornecimento e montagem</v>
          </cell>
          <cell r="D173" t="str">
            <v>m²</v>
          </cell>
          <cell r="E173">
            <v>194.86</v>
          </cell>
          <cell r="F173">
            <v>93.48</v>
          </cell>
          <cell r="G173">
            <v>288.33999999999997</v>
          </cell>
        </row>
        <row r="174">
          <cell r="A174" t="str">
            <v>02.01.171</v>
          </cell>
          <cell r="B174"/>
          <cell r="C174" t="str">
            <v>Sanitário/vestiário provisório em alvenaria</v>
          </cell>
          <cell r="D174" t="str">
            <v>m²</v>
          </cell>
          <cell r="E174">
            <v>342.04</v>
          </cell>
          <cell r="F174">
            <v>238.72</v>
          </cell>
          <cell r="G174">
            <v>580.76</v>
          </cell>
        </row>
        <row r="175">
          <cell r="A175" t="str">
            <v>02.01.180</v>
          </cell>
          <cell r="B175"/>
          <cell r="C175" t="str">
            <v>Banheiro químico modelo Standard, com manutenção conforme exigências da CETESB</v>
          </cell>
          <cell r="D175" t="str">
            <v>unxmês</v>
          </cell>
          <cell r="E175">
            <v>479.17</v>
          </cell>
          <cell r="F175">
            <v>0</v>
          </cell>
          <cell r="G175">
            <v>479.17</v>
          </cell>
        </row>
        <row r="176">
          <cell r="A176" t="str">
            <v>02.01.200</v>
          </cell>
          <cell r="B176"/>
          <cell r="C176" t="str">
            <v>Desmobilização de construção provisória</v>
          </cell>
          <cell r="D176" t="str">
            <v>m²</v>
          </cell>
          <cell r="E176">
            <v>9.26</v>
          </cell>
          <cell r="F176">
            <v>5.26</v>
          </cell>
          <cell r="G176">
            <v>14.52</v>
          </cell>
        </row>
        <row r="177">
          <cell r="A177" t="str">
            <v>02.02</v>
          </cell>
          <cell r="B177" t="str">
            <v>Container</v>
          </cell>
          <cell r="C177" t="str">
            <v>Container</v>
          </cell>
          <cell r="D177"/>
          <cell r="E177"/>
          <cell r="F177"/>
          <cell r="G177"/>
        </row>
        <row r="178">
          <cell r="A178" t="str">
            <v>02.02.120</v>
          </cell>
          <cell r="B178"/>
          <cell r="C178" t="str">
            <v>Locação de container tipo alojamento - área mínima de 13,80 m²</v>
          </cell>
          <cell r="D178" t="str">
            <v>unxmês</v>
          </cell>
          <cell r="E178">
            <v>510.37</v>
          </cell>
          <cell r="F178">
            <v>60.65</v>
          </cell>
          <cell r="G178">
            <v>571.02</v>
          </cell>
        </row>
        <row r="179">
          <cell r="A179" t="str">
            <v>02.02.130</v>
          </cell>
          <cell r="B179"/>
          <cell r="C179" t="str">
            <v>Locação de container tipo escritório com 1 vaso sanitário, 1 lavatório e 1 ponto para chuveiro - área mínima de 13,80 m²</v>
          </cell>
          <cell r="D179" t="str">
            <v>unxmês</v>
          </cell>
          <cell r="E179">
            <v>676</v>
          </cell>
          <cell r="F179">
            <v>102.17</v>
          </cell>
          <cell r="G179">
            <v>778.17</v>
          </cell>
        </row>
        <row r="180">
          <cell r="A180" t="str">
            <v>02.02.140</v>
          </cell>
          <cell r="B180"/>
          <cell r="C180" t="str">
            <v>Locação de container tipo sanitário com 2 vasos sanitários, 2 lavatórios, 2 mictórios e 4 pontos para chuveiro - área mínima de 13,80 m²</v>
          </cell>
          <cell r="D180" t="str">
            <v>unxmês</v>
          </cell>
          <cell r="E180">
            <v>721.73</v>
          </cell>
          <cell r="F180">
            <v>102.17</v>
          </cell>
          <cell r="G180">
            <v>823.9</v>
          </cell>
        </row>
        <row r="181">
          <cell r="A181" t="str">
            <v>02.02.150</v>
          </cell>
          <cell r="B181"/>
          <cell r="C181" t="str">
            <v>Locação de container tipo depósito - área mínima de 13,80 m²</v>
          </cell>
          <cell r="D181" t="str">
            <v>unxmês</v>
          </cell>
          <cell r="E181">
            <v>470.92</v>
          </cell>
          <cell r="F181">
            <v>60.65</v>
          </cell>
          <cell r="G181">
            <v>531.57000000000005</v>
          </cell>
        </row>
        <row r="182">
          <cell r="A182" t="str">
            <v>02.02.160</v>
          </cell>
          <cell r="B182"/>
          <cell r="C182" t="str">
            <v>Locação de container tipo guarita - área mínima de 4,60 m²</v>
          </cell>
          <cell r="D182" t="str">
            <v>unxmês</v>
          </cell>
          <cell r="E182">
            <v>381.54</v>
          </cell>
          <cell r="F182">
            <v>20.2</v>
          </cell>
          <cell r="G182">
            <v>401.74</v>
          </cell>
        </row>
        <row r="183">
          <cell r="A183" t="str">
            <v>02.03</v>
          </cell>
          <cell r="B183" t="str">
            <v>Tapume, vedação e proteções diversas</v>
          </cell>
          <cell r="C183" t="str">
            <v>Tapume, vedação e proteções diversas</v>
          </cell>
          <cell r="D183"/>
          <cell r="E183"/>
          <cell r="F183"/>
          <cell r="G183"/>
        </row>
        <row r="184">
          <cell r="A184" t="str">
            <v>02.03.030</v>
          </cell>
          <cell r="B184"/>
          <cell r="C184" t="str">
            <v>Proteção de superfícies em geral com plástico bolha</v>
          </cell>
          <cell r="D184" t="str">
            <v>m²</v>
          </cell>
          <cell r="E184">
            <v>0.41</v>
          </cell>
          <cell r="F184">
            <v>1.49</v>
          </cell>
          <cell r="G184">
            <v>1.9</v>
          </cell>
        </row>
        <row r="185">
          <cell r="A185" t="str">
            <v>02.03.060</v>
          </cell>
          <cell r="B185"/>
          <cell r="C185" t="str">
            <v>Proteção de fachada com tela de nylon</v>
          </cell>
          <cell r="D185" t="str">
            <v>m²</v>
          </cell>
          <cell r="E185">
            <v>2.84</v>
          </cell>
          <cell r="F185">
            <v>14.66</v>
          </cell>
          <cell r="G185">
            <v>17.5</v>
          </cell>
        </row>
        <row r="186">
          <cell r="A186" t="str">
            <v>02.03.080</v>
          </cell>
          <cell r="B186"/>
          <cell r="C186" t="str">
            <v>Fechamento provisório de vãos em chapa de madeira compensada</v>
          </cell>
          <cell r="D186" t="str">
            <v>m²</v>
          </cell>
          <cell r="E186">
            <v>8.35</v>
          </cell>
          <cell r="F186">
            <v>20.88</v>
          </cell>
          <cell r="G186">
            <v>29.23</v>
          </cell>
        </row>
        <row r="187">
          <cell r="A187" t="str">
            <v>02.03.110</v>
          </cell>
          <cell r="B187"/>
          <cell r="C187" t="str">
            <v>Tapume móvel para fechamento de áreas</v>
          </cell>
          <cell r="D187" t="str">
            <v>m²</v>
          </cell>
          <cell r="E187">
            <v>24.51</v>
          </cell>
          <cell r="F187">
            <v>38.64</v>
          </cell>
          <cell r="G187">
            <v>63.15</v>
          </cell>
        </row>
        <row r="188">
          <cell r="A188" t="str">
            <v>02.03.120</v>
          </cell>
          <cell r="B188"/>
          <cell r="C188" t="str">
            <v>Tapume fixo para fechamento de áreas, com portão</v>
          </cell>
          <cell r="D188" t="str">
            <v>m²</v>
          </cell>
          <cell r="E188">
            <v>24.51</v>
          </cell>
          <cell r="F188">
            <v>38.380000000000003</v>
          </cell>
          <cell r="G188">
            <v>62.89</v>
          </cell>
        </row>
        <row r="189">
          <cell r="A189" t="str">
            <v>02.03.200</v>
          </cell>
          <cell r="B189"/>
          <cell r="C189" t="str">
            <v>Locação de quadros metálicos para plataforma de proteção, inclusive o madeiramento</v>
          </cell>
          <cell r="D189" t="str">
            <v>m²xmês</v>
          </cell>
          <cell r="E189">
            <v>19.04</v>
          </cell>
          <cell r="F189">
            <v>0.75</v>
          </cell>
          <cell r="G189">
            <v>19.79</v>
          </cell>
        </row>
        <row r="190">
          <cell r="A190" t="str">
            <v>02.03.240</v>
          </cell>
          <cell r="B190"/>
          <cell r="C190" t="str">
            <v>Proteção de piso com tecido de aniagem e gesso</v>
          </cell>
          <cell r="D190" t="str">
            <v>m²</v>
          </cell>
          <cell r="E190">
            <v>7.11</v>
          </cell>
          <cell r="F190">
            <v>2.97</v>
          </cell>
          <cell r="G190">
            <v>10.08</v>
          </cell>
        </row>
        <row r="191">
          <cell r="A191" t="str">
            <v>02.03.250</v>
          </cell>
          <cell r="B191"/>
          <cell r="C191" t="str">
            <v>Tapume fixo em painel OSB - espessura 8 mm</v>
          </cell>
          <cell r="D191" t="str">
            <v>m²</v>
          </cell>
          <cell r="E191">
            <v>32.97</v>
          </cell>
          <cell r="F191">
            <v>28.32</v>
          </cell>
          <cell r="G191">
            <v>61.29</v>
          </cell>
        </row>
        <row r="192">
          <cell r="A192" t="str">
            <v>02.03.260</v>
          </cell>
          <cell r="B192"/>
          <cell r="C192" t="str">
            <v>Tapume fixo em painel OSB - espessura 10 mm</v>
          </cell>
          <cell r="D192" t="str">
            <v>m²</v>
          </cell>
          <cell r="E192">
            <v>37.01</v>
          </cell>
          <cell r="F192">
            <v>28.32</v>
          </cell>
          <cell r="G192">
            <v>65.33</v>
          </cell>
        </row>
        <row r="193">
          <cell r="A193" t="str">
            <v>02.03.270</v>
          </cell>
          <cell r="B193"/>
          <cell r="C193" t="str">
            <v>Tapume fixo em painel OSB - espessura 12 mm</v>
          </cell>
          <cell r="D193" t="str">
            <v>m²</v>
          </cell>
          <cell r="E193">
            <v>39.61</v>
          </cell>
          <cell r="F193">
            <v>28.32</v>
          </cell>
          <cell r="G193">
            <v>67.930000000000007</v>
          </cell>
        </row>
        <row r="194">
          <cell r="A194" t="str">
            <v>02.03.500</v>
          </cell>
          <cell r="B194"/>
          <cell r="C194" t="str">
            <v>Proteção em madeira e lona plástica para equipamento mecânico ou informática - para obras de reforma</v>
          </cell>
          <cell r="D194" t="str">
            <v>m³</v>
          </cell>
          <cell r="E194">
            <v>27.43</v>
          </cell>
          <cell r="F194">
            <v>32.68</v>
          </cell>
          <cell r="G194">
            <v>60.11</v>
          </cell>
        </row>
        <row r="195">
          <cell r="A195" t="str">
            <v>02.05</v>
          </cell>
          <cell r="B195" t="str">
            <v>Andaime e balancim</v>
          </cell>
          <cell r="C195" t="str">
            <v>Andaime e balancim</v>
          </cell>
          <cell r="D195"/>
          <cell r="E195"/>
          <cell r="F195"/>
          <cell r="G195"/>
        </row>
        <row r="196">
          <cell r="A196" t="str">
            <v>02.05.060</v>
          </cell>
          <cell r="B196"/>
          <cell r="C196" t="str">
            <v>Montagem e desmontagem de andaime torre metálica com altura até 10 m</v>
          </cell>
          <cell r="D196" t="str">
            <v>m</v>
          </cell>
          <cell r="E196">
            <v>0</v>
          </cell>
          <cell r="F196">
            <v>9.07</v>
          </cell>
          <cell r="G196">
            <v>9.07</v>
          </cell>
        </row>
        <row r="197">
          <cell r="A197" t="str">
            <v>02.05.080</v>
          </cell>
          <cell r="B197"/>
          <cell r="C197" t="str">
            <v>Montagem e desmontagem de andaime torre metálica com altura superior a 10 m</v>
          </cell>
          <cell r="D197" t="str">
            <v>m</v>
          </cell>
          <cell r="E197">
            <v>0</v>
          </cell>
          <cell r="F197">
            <v>22.88</v>
          </cell>
          <cell r="G197">
            <v>22.88</v>
          </cell>
        </row>
        <row r="198">
          <cell r="A198" t="str">
            <v>02.05.090</v>
          </cell>
          <cell r="B198"/>
          <cell r="C198" t="str">
            <v>Montagem e desmontagem de andaime tubular fachadeiro com altura até 10 m</v>
          </cell>
          <cell r="D198" t="str">
            <v>m²</v>
          </cell>
          <cell r="E198">
            <v>0</v>
          </cell>
          <cell r="F198">
            <v>9.07</v>
          </cell>
          <cell r="G198">
            <v>9.07</v>
          </cell>
        </row>
        <row r="199">
          <cell r="A199" t="str">
            <v>02.05.100</v>
          </cell>
          <cell r="B199"/>
          <cell r="C199" t="str">
            <v>Montagem e desmontagem de andaime tubular fachadeiro com altura superior a 10 m</v>
          </cell>
          <cell r="D199" t="str">
            <v>m²</v>
          </cell>
          <cell r="E199">
            <v>0</v>
          </cell>
          <cell r="F199">
            <v>22.88</v>
          </cell>
          <cell r="G199">
            <v>22.88</v>
          </cell>
        </row>
        <row r="200">
          <cell r="A200" t="str">
            <v>02.05.195</v>
          </cell>
          <cell r="B200"/>
          <cell r="C200" t="str">
            <v>Balancim elétrico tipo plataforma para transporte vertical, com altura até 60 m</v>
          </cell>
          <cell r="D200" t="str">
            <v>unxmês</v>
          </cell>
          <cell r="E200">
            <v>1334.87</v>
          </cell>
          <cell r="F200">
            <v>0</v>
          </cell>
          <cell r="G200">
            <v>1334.87</v>
          </cell>
        </row>
        <row r="201">
          <cell r="A201" t="str">
            <v>02.05.202</v>
          </cell>
          <cell r="B201"/>
          <cell r="C201" t="str">
            <v>Andaime torre metálico (1,5 x 1,5 m) com piso metálico</v>
          </cell>
          <cell r="D201" t="str">
            <v>mxmês</v>
          </cell>
          <cell r="E201">
            <v>14.87</v>
          </cell>
          <cell r="F201">
            <v>3.56</v>
          </cell>
          <cell r="G201">
            <v>18.43</v>
          </cell>
        </row>
        <row r="202">
          <cell r="A202" t="str">
            <v>02.05.212</v>
          </cell>
          <cell r="B202"/>
          <cell r="C202" t="str">
            <v>Andaime tubular fachadeiro com piso metálico e sapatas ajustáveis</v>
          </cell>
          <cell r="D202" t="str">
            <v>m²xmês</v>
          </cell>
          <cell r="E202">
            <v>6.78</v>
          </cell>
          <cell r="F202">
            <v>3.56</v>
          </cell>
          <cell r="G202">
            <v>10.34</v>
          </cell>
        </row>
        <row r="203">
          <cell r="A203" t="str">
            <v>02.06</v>
          </cell>
          <cell r="B203" t="str">
            <v>Alocação de equipe, equipamento e ferramental</v>
          </cell>
          <cell r="C203" t="str">
            <v>Alocação de equipe, equipamento e ferramental</v>
          </cell>
          <cell r="D203"/>
          <cell r="E203"/>
          <cell r="F203"/>
          <cell r="G203"/>
        </row>
        <row r="204">
          <cell r="A204" t="str">
            <v>02.06.030</v>
          </cell>
          <cell r="B204"/>
          <cell r="C204" t="str">
            <v>Locação de plataforma elevatória articulada, com altura aproximada de 12,50m, capacidade de carga de 227kg, elétrica</v>
          </cell>
          <cell r="D204" t="str">
            <v>unxmês</v>
          </cell>
          <cell r="E204">
            <v>5361.33</v>
          </cell>
          <cell r="F204">
            <v>2542.5</v>
          </cell>
          <cell r="G204">
            <v>7903.83</v>
          </cell>
        </row>
        <row r="205">
          <cell r="A205" t="str">
            <v>02.06.040</v>
          </cell>
          <cell r="B205"/>
          <cell r="C205" t="str">
            <v>Locação de plataforma elevatória articulada, com altura aproximada de 20,00m, capacidade de carga de 227kg, diesel</v>
          </cell>
          <cell r="D205" t="str">
            <v>unxmês</v>
          </cell>
          <cell r="E205">
            <v>9039.33</v>
          </cell>
          <cell r="F205">
            <v>2542.5</v>
          </cell>
          <cell r="G205">
            <v>11581.83</v>
          </cell>
        </row>
        <row r="206">
          <cell r="A206" t="str">
            <v>02.08</v>
          </cell>
          <cell r="B206" t="str">
            <v>Sinalização de obra</v>
          </cell>
          <cell r="C206" t="str">
            <v>Sinalização de obra</v>
          </cell>
          <cell r="D206"/>
          <cell r="E206"/>
          <cell r="F206"/>
          <cell r="G206"/>
        </row>
        <row r="207">
          <cell r="A207" t="str">
            <v>02.08.020</v>
          </cell>
          <cell r="B207"/>
          <cell r="C207" t="str">
            <v>Placa de identificação para obra</v>
          </cell>
          <cell r="D207" t="str">
            <v>m²</v>
          </cell>
          <cell r="E207">
            <v>314.02999999999997</v>
          </cell>
          <cell r="F207">
            <v>68.22</v>
          </cell>
          <cell r="G207">
            <v>382.25</v>
          </cell>
        </row>
        <row r="208">
          <cell r="A208" t="str">
            <v>02.08.040</v>
          </cell>
          <cell r="B208"/>
          <cell r="C208" t="str">
            <v>Placa em lona com impressão digital e requadro em metalon</v>
          </cell>
          <cell r="D208" t="str">
            <v>m²</v>
          </cell>
          <cell r="E208">
            <v>261.25</v>
          </cell>
          <cell r="F208">
            <v>19.309999999999999</v>
          </cell>
          <cell r="G208">
            <v>280.56</v>
          </cell>
        </row>
        <row r="209">
          <cell r="A209" t="str">
            <v>02.08.050</v>
          </cell>
          <cell r="B209"/>
          <cell r="C209" t="str">
            <v>Placa em lona com impressão digital e estrutura em madeira</v>
          </cell>
          <cell r="D209" t="str">
            <v>m²</v>
          </cell>
          <cell r="E209">
            <v>102.93</v>
          </cell>
          <cell r="F209">
            <v>37.99</v>
          </cell>
          <cell r="G209">
            <v>140.91999999999999</v>
          </cell>
        </row>
        <row r="210">
          <cell r="A210" t="str">
            <v>02.09</v>
          </cell>
          <cell r="B210" t="str">
            <v>Limpeza de terreno</v>
          </cell>
          <cell r="C210" t="str">
            <v>Limpeza de terreno</v>
          </cell>
          <cell r="D210"/>
          <cell r="E210"/>
          <cell r="F210"/>
          <cell r="G210"/>
        </row>
        <row r="211">
          <cell r="A211" t="str">
            <v>02.09.030</v>
          </cell>
          <cell r="B211"/>
          <cell r="C211" t="str">
            <v>Limpeza manual do terreno, inclusive troncos até 5 cm de diâmetro, com caminhão à disposição dentro da obra, até o raio de 1,0 km</v>
          </cell>
          <cell r="D211" t="str">
            <v>m²</v>
          </cell>
          <cell r="E211">
            <v>1.4</v>
          </cell>
          <cell r="F211">
            <v>3.72</v>
          </cell>
          <cell r="G211">
            <v>5.12</v>
          </cell>
        </row>
        <row r="212">
          <cell r="A212" t="str">
            <v>02.09.040</v>
          </cell>
          <cell r="B212"/>
          <cell r="C212" t="str">
            <v>Limpeza mecanizada do terreno, inclusive troncos até 15 cm de diâmetro, com caminhão à disposição dentro e fora da obra, com transporte no raio de até 1,0 km</v>
          </cell>
          <cell r="D212" t="str">
            <v>m²</v>
          </cell>
          <cell r="E212">
            <v>2.17</v>
          </cell>
          <cell r="F212">
            <v>0.12</v>
          </cell>
          <cell r="G212">
            <v>2.29</v>
          </cell>
        </row>
        <row r="213">
          <cell r="A213" t="str">
            <v>02.09.130</v>
          </cell>
          <cell r="B213"/>
          <cell r="C213" t="str">
            <v>Limpeza mecanizada do terreno, inclusive troncos com diâmetro acima de 15 cm até 50 cm, com caminhão à disposição dentro da obra, até o raio de 1,0 km</v>
          </cell>
          <cell r="D213" t="str">
            <v>m²</v>
          </cell>
          <cell r="E213">
            <v>2.33</v>
          </cell>
          <cell r="F213">
            <v>0.12</v>
          </cell>
          <cell r="G213">
            <v>2.4500000000000002</v>
          </cell>
        </row>
        <row r="214">
          <cell r="A214" t="str">
            <v>02.09.150</v>
          </cell>
          <cell r="B214"/>
          <cell r="C214" t="str">
            <v>Corte e derrubada de eucalípto (1° corte) - idade até 4 anos</v>
          </cell>
          <cell r="D214" t="str">
            <v>m³</v>
          </cell>
          <cell r="E214">
            <v>47.82</v>
          </cell>
          <cell r="F214">
            <v>6.69</v>
          </cell>
          <cell r="G214">
            <v>54.51</v>
          </cell>
        </row>
        <row r="215">
          <cell r="A215" t="str">
            <v>02.09.160</v>
          </cell>
          <cell r="B215"/>
          <cell r="C215" t="str">
            <v>Corte e derrubada de eucalípto (1° corte) - idade acima de 4 anos</v>
          </cell>
          <cell r="D215" t="str">
            <v>m³</v>
          </cell>
          <cell r="E215">
            <v>56.32</v>
          </cell>
          <cell r="F215">
            <v>7.87</v>
          </cell>
          <cell r="G215">
            <v>64.19</v>
          </cell>
        </row>
        <row r="216">
          <cell r="A216" t="str">
            <v>02.10</v>
          </cell>
          <cell r="B216" t="str">
            <v>Locação de obra</v>
          </cell>
          <cell r="C216" t="str">
            <v>Locação de obra</v>
          </cell>
          <cell r="D216"/>
          <cell r="E216"/>
          <cell r="F216"/>
          <cell r="G216"/>
        </row>
        <row r="217">
          <cell r="A217" t="str">
            <v>02.10.020</v>
          </cell>
          <cell r="B217"/>
          <cell r="C217" t="str">
            <v>Locação de obra de edificação</v>
          </cell>
          <cell r="D217" t="str">
            <v>m²</v>
          </cell>
          <cell r="E217">
            <v>4.82</v>
          </cell>
          <cell r="F217">
            <v>4.28</v>
          </cell>
          <cell r="G217">
            <v>9.1</v>
          </cell>
        </row>
        <row r="218">
          <cell r="A218" t="str">
            <v>02.10.040</v>
          </cell>
          <cell r="B218"/>
          <cell r="C218" t="str">
            <v>Locação de rede de canalização</v>
          </cell>
          <cell r="D218" t="str">
            <v>m</v>
          </cell>
          <cell r="E218">
            <v>0.6</v>
          </cell>
          <cell r="F218">
            <v>0.31</v>
          </cell>
          <cell r="G218">
            <v>0.91</v>
          </cell>
        </row>
        <row r="219">
          <cell r="A219" t="str">
            <v>02.10.050</v>
          </cell>
          <cell r="B219"/>
          <cell r="C219" t="str">
            <v>Locação para muros, cercas e alambrados</v>
          </cell>
          <cell r="D219" t="str">
            <v>m</v>
          </cell>
          <cell r="E219">
            <v>0.6</v>
          </cell>
          <cell r="F219">
            <v>0.31</v>
          </cell>
          <cell r="G219">
            <v>0.91</v>
          </cell>
        </row>
        <row r="220">
          <cell r="A220" t="str">
            <v>02.10.060</v>
          </cell>
          <cell r="B220"/>
          <cell r="C220" t="str">
            <v>Locação de vias, calçadas, tanques e lagoas</v>
          </cell>
          <cell r="D220" t="str">
            <v>m²</v>
          </cell>
          <cell r="E220">
            <v>0.52</v>
          </cell>
          <cell r="F220">
            <v>0.61</v>
          </cell>
          <cell r="G220">
            <v>1.1299999999999999</v>
          </cell>
        </row>
        <row r="221">
          <cell r="A221" t="str">
            <v>03</v>
          </cell>
          <cell r="B221" t="str">
            <v>DEMOLIÇÃO SEM REAPROVEITAMENTO</v>
          </cell>
          <cell r="C221" t="str">
            <v>DEMOLIÇÃO SEM REAPROVEITAMENTO</v>
          </cell>
          <cell r="D221"/>
          <cell r="E221"/>
          <cell r="F221"/>
          <cell r="G221"/>
        </row>
        <row r="222">
          <cell r="A222" t="str">
            <v>03.01</v>
          </cell>
          <cell r="B222" t="str">
            <v>Demolição de concreto, lastro, mistura e afins</v>
          </cell>
          <cell r="C222" t="str">
            <v>Demolição de concreto, lastro, mistura e afins</v>
          </cell>
          <cell r="D222"/>
          <cell r="E222"/>
          <cell r="F222"/>
          <cell r="G222"/>
        </row>
        <row r="223">
          <cell r="A223" t="str">
            <v>03.01.020</v>
          </cell>
          <cell r="B223"/>
          <cell r="C223" t="str">
            <v>Demolição manual de concreto simples</v>
          </cell>
          <cell r="D223" t="str">
            <v>m³</v>
          </cell>
          <cell r="E223">
            <v>0</v>
          </cell>
          <cell r="F223">
            <v>163.35</v>
          </cell>
          <cell r="G223">
            <v>163.35</v>
          </cell>
        </row>
        <row r="224">
          <cell r="A224" t="str">
            <v>03.01.040</v>
          </cell>
          <cell r="B224"/>
          <cell r="C224" t="str">
            <v>Demolição manual de concreto armado</v>
          </cell>
          <cell r="D224" t="str">
            <v>m³</v>
          </cell>
          <cell r="E224">
            <v>0</v>
          </cell>
          <cell r="F224">
            <v>297</v>
          </cell>
          <cell r="G224">
            <v>297</v>
          </cell>
        </row>
        <row r="225">
          <cell r="A225" t="str">
            <v>03.01.060</v>
          </cell>
          <cell r="B225"/>
          <cell r="C225" t="str">
            <v>Demolição manual de lajes pré-moldadas, incluindo revestimento</v>
          </cell>
          <cell r="D225" t="str">
            <v>m²</v>
          </cell>
          <cell r="E225">
            <v>0</v>
          </cell>
          <cell r="F225">
            <v>22.28</v>
          </cell>
          <cell r="G225">
            <v>22.28</v>
          </cell>
        </row>
        <row r="226">
          <cell r="A226" t="str">
            <v>03.01.200</v>
          </cell>
          <cell r="B226"/>
          <cell r="C226" t="str">
            <v>Demolição mecanizada de concreto armado, inclusive fragmentação, carregamento, transporte até 1,0 quilômetro e descarregamento</v>
          </cell>
          <cell r="D226" t="str">
            <v>m³</v>
          </cell>
          <cell r="E226">
            <v>259.62</v>
          </cell>
          <cell r="F226">
            <v>89.1</v>
          </cell>
          <cell r="G226">
            <v>348.72</v>
          </cell>
        </row>
        <row r="227">
          <cell r="A227" t="str">
            <v>03.01.210</v>
          </cell>
          <cell r="B227"/>
          <cell r="C227" t="str">
            <v>Demolição mecanizada de concreto armado, inclusive fragmentação e acomodação do material</v>
          </cell>
          <cell r="D227" t="str">
            <v>m³</v>
          </cell>
          <cell r="E227">
            <v>247.72</v>
          </cell>
          <cell r="F227">
            <v>89.1</v>
          </cell>
          <cell r="G227">
            <v>336.82</v>
          </cell>
        </row>
        <row r="228">
          <cell r="A228" t="str">
            <v>03.01.220</v>
          </cell>
          <cell r="B228"/>
          <cell r="C228" t="str">
            <v>Demolição mecanizada de concreto simples, inclusive fragmentação, carregamento, transporte até 1,0 quilômetro e descarregamento</v>
          </cell>
          <cell r="D228" t="str">
            <v>m³</v>
          </cell>
          <cell r="E228">
            <v>135.76</v>
          </cell>
          <cell r="F228">
            <v>59.4</v>
          </cell>
          <cell r="G228">
            <v>195.16</v>
          </cell>
        </row>
        <row r="229">
          <cell r="A229" t="str">
            <v>03.01.230</v>
          </cell>
          <cell r="B229"/>
          <cell r="C229" t="str">
            <v>Demolição mecanizada de concreto simples, inclusive fragmentação e acomodação do material</v>
          </cell>
          <cell r="D229" t="str">
            <v>m³</v>
          </cell>
          <cell r="E229">
            <v>123.86</v>
          </cell>
          <cell r="F229">
            <v>59.4</v>
          </cell>
          <cell r="G229">
            <v>183.26</v>
          </cell>
        </row>
        <row r="230">
          <cell r="A230" t="str">
            <v>03.01.240</v>
          </cell>
          <cell r="B230"/>
          <cell r="C230" t="str">
            <v>Demolição mecanizada de pavimento ou piso em concreto, inclusive fragmentação, carregamento, transporte até 1,0 quilômetro e descarregamento</v>
          </cell>
          <cell r="D230" t="str">
            <v>m²</v>
          </cell>
          <cell r="E230">
            <v>13.33</v>
          </cell>
          <cell r="F230">
            <v>5.94</v>
          </cell>
          <cell r="G230">
            <v>19.27</v>
          </cell>
        </row>
        <row r="231">
          <cell r="A231" t="str">
            <v>03.01.250</v>
          </cell>
          <cell r="B231"/>
          <cell r="C231" t="str">
            <v>Demolição mecanizada de pavimento ou piso em concreto, inclusive fragmentação e acomodação do material</v>
          </cell>
          <cell r="D231" t="str">
            <v>m²</v>
          </cell>
          <cell r="E231">
            <v>12.39</v>
          </cell>
          <cell r="F231">
            <v>5.94</v>
          </cell>
          <cell r="G231">
            <v>18.329999999999998</v>
          </cell>
        </row>
        <row r="232">
          <cell r="A232" t="str">
            <v>03.01.260</v>
          </cell>
          <cell r="B232"/>
          <cell r="C232" t="str">
            <v>Demolição mecanizada de sarjeta ou sarjetão, inclusive fragmentação, carregamento, transporte até 1,0 quilômetro e descarregamento</v>
          </cell>
          <cell r="D232" t="str">
            <v>m³</v>
          </cell>
          <cell r="E232">
            <v>133.19</v>
          </cell>
          <cell r="F232">
            <v>59.4</v>
          </cell>
          <cell r="G232">
            <v>192.59</v>
          </cell>
        </row>
        <row r="233">
          <cell r="A233" t="str">
            <v>03.01.270</v>
          </cell>
          <cell r="B233"/>
          <cell r="C233" t="str">
            <v>Demolição mecanizada de sarjeta ou sarjetão, inclusive fragmentação e acomodação do material</v>
          </cell>
          <cell r="D233" t="str">
            <v>m³</v>
          </cell>
          <cell r="E233">
            <v>123.86</v>
          </cell>
          <cell r="F233">
            <v>59.4</v>
          </cell>
          <cell r="G233">
            <v>183.26</v>
          </cell>
        </row>
        <row r="234">
          <cell r="A234" t="str">
            <v>03.02</v>
          </cell>
          <cell r="B234" t="str">
            <v>Demolição de alvenaria</v>
          </cell>
          <cell r="C234" t="str">
            <v>Demolição de alvenaria</v>
          </cell>
          <cell r="D234"/>
          <cell r="E234"/>
          <cell r="F234"/>
          <cell r="G234"/>
        </row>
        <row r="235">
          <cell r="A235" t="str">
            <v>03.02.020</v>
          </cell>
          <cell r="B235"/>
          <cell r="C235" t="str">
            <v>Demolição manual de alvenaria de fundação/embasamento</v>
          </cell>
          <cell r="D235" t="str">
            <v>m³</v>
          </cell>
          <cell r="E235">
            <v>0</v>
          </cell>
          <cell r="F235">
            <v>89.1</v>
          </cell>
          <cell r="G235">
            <v>89.1</v>
          </cell>
        </row>
        <row r="236">
          <cell r="A236" t="str">
            <v>03.02.040</v>
          </cell>
          <cell r="B236"/>
          <cell r="C236" t="str">
            <v>Demolição manual de alvenaria de elevação ou elemento vazado, incluindo revestimento</v>
          </cell>
          <cell r="D236" t="str">
            <v>m³</v>
          </cell>
          <cell r="E236">
            <v>0</v>
          </cell>
          <cell r="F236">
            <v>59.4</v>
          </cell>
          <cell r="G236">
            <v>59.4</v>
          </cell>
        </row>
        <row r="237">
          <cell r="A237" t="str">
            <v>03.03</v>
          </cell>
          <cell r="B237" t="str">
            <v>Demolição de revestimento em massa</v>
          </cell>
          <cell r="C237" t="str">
            <v>Demolição de revestimento em massa</v>
          </cell>
          <cell r="D237"/>
          <cell r="E237"/>
          <cell r="F237"/>
          <cell r="G237"/>
        </row>
        <row r="238">
          <cell r="A238" t="str">
            <v>03.03.020</v>
          </cell>
          <cell r="B238"/>
          <cell r="C238" t="str">
            <v>Apicoamento manual de piso, parede ou teto</v>
          </cell>
          <cell r="D238" t="str">
            <v>m²</v>
          </cell>
          <cell r="E238">
            <v>0</v>
          </cell>
          <cell r="F238">
            <v>2.23</v>
          </cell>
          <cell r="G238">
            <v>2.23</v>
          </cell>
        </row>
        <row r="239">
          <cell r="A239" t="str">
            <v>03.03.040</v>
          </cell>
          <cell r="B239"/>
          <cell r="C239" t="str">
            <v>Demolição manual de revestimento em massa de parede ou teto</v>
          </cell>
          <cell r="D239" t="str">
            <v>m²</v>
          </cell>
          <cell r="E239">
            <v>0</v>
          </cell>
          <cell r="F239">
            <v>4.46</v>
          </cell>
          <cell r="G239">
            <v>4.46</v>
          </cell>
        </row>
        <row r="240">
          <cell r="A240" t="str">
            <v>03.03.060</v>
          </cell>
          <cell r="B240"/>
          <cell r="C240" t="str">
            <v>Demolição manual de revestimento em massa de piso</v>
          </cell>
          <cell r="D240" t="str">
            <v>m²</v>
          </cell>
          <cell r="E240">
            <v>0</v>
          </cell>
          <cell r="F240">
            <v>7.43</v>
          </cell>
          <cell r="G240">
            <v>7.43</v>
          </cell>
        </row>
        <row r="241">
          <cell r="A241" t="str">
            <v>03.04</v>
          </cell>
          <cell r="B241" t="str">
            <v>Demolição de revestimento cerâmico e ladrilho hidráulico</v>
          </cell>
          <cell r="C241" t="str">
            <v>Demolição de revestimento cerâmico e ladrilho hidráulico</v>
          </cell>
          <cell r="D241"/>
          <cell r="E241"/>
          <cell r="F241"/>
          <cell r="G241"/>
        </row>
        <row r="242">
          <cell r="A242" t="str">
            <v>03.04.020</v>
          </cell>
          <cell r="B242"/>
          <cell r="C242" t="str">
            <v>Demolição manual de revestimento cerâmico, incluindo a base</v>
          </cell>
          <cell r="D242" t="str">
            <v>m²</v>
          </cell>
          <cell r="E242">
            <v>0</v>
          </cell>
          <cell r="F242">
            <v>8.91</v>
          </cell>
          <cell r="G242">
            <v>8.91</v>
          </cell>
        </row>
        <row r="243">
          <cell r="A243" t="str">
            <v>03.04.030</v>
          </cell>
          <cell r="B243"/>
          <cell r="C243" t="str">
            <v>Demolição manual de revestimento em ladrilho hidráulico, incluindo a base</v>
          </cell>
          <cell r="D243" t="str">
            <v>m²</v>
          </cell>
          <cell r="E243">
            <v>0</v>
          </cell>
          <cell r="F243">
            <v>7.43</v>
          </cell>
          <cell r="G243">
            <v>7.43</v>
          </cell>
        </row>
        <row r="244">
          <cell r="A244" t="str">
            <v>03.04.040</v>
          </cell>
          <cell r="B244"/>
          <cell r="C244" t="str">
            <v>Demolição manual de rodapé, soleira ou peitoril, em material cerâmico e/ou ladrilho hidráulico, incluindo a base</v>
          </cell>
          <cell r="D244" t="str">
            <v>m</v>
          </cell>
          <cell r="E244">
            <v>0</v>
          </cell>
          <cell r="F244">
            <v>2.23</v>
          </cell>
          <cell r="G244">
            <v>2.23</v>
          </cell>
        </row>
        <row r="245">
          <cell r="A245" t="str">
            <v>03.05</v>
          </cell>
          <cell r="B245" t="str">
            <v>Demolição de revestimento sintético</v>
          </cell>
          <cell r="C245" t="str">
            <v>Demolição de revestimento sintético</v>
          </cell>
          <cell r="D245"/>
          <cell r="E245"/>
          <cell r="F245"/>
          <cell r="G245"/>
        </row>
        <row r="246">
          <cell r="A246" t="str">
            <v>03.05.020</v>
          </cell>
          <cell r="B246"/>
          <cell r="C246" t="str">
            <v>Demolição manual de revestimento sintético, incluindo a base</v>
          </cell>
          <cell r="D246" t="str">
            <v>m²</v>
          </cell>
          <cell r="E246">
            <v>0</v>
          </cell>
          <cell r="F246">
            <v>5.94</v>
          </cell>
          <cell r="G246">
            <v>5.94</v>
          </cell>
        </row>
        <row r="247">
          <cell r="A247" t="str">
            <v>03.06</v>
          </cell>
          <cell r="B247" t="str">
            <v>Demolição de revestimento em pedra e blocos maciços</v>
          </cell>
          <cell r="C247" t="str">
            <v>Demolição de revestimento em pedra e blocos maciços</v>
          </cell>
          <cell r="D247"/>
          <cell r="E247"/>
          <cell r="F247"/>
          <cell r="G247"/>
        </row>
        <row r="248">
          <cell r="A248" t="str">
            <v>03.06.050</v>
          </cell>
          <cell r="B248"/>
          <cell r="C248" t="str">
            <v>Desmonte (levantamento) mecanizado de pavimento em paralelepípedo ou lajota de concreto, inclusive carregamento, transporte até 1,0 quilômetro e descarregamento</v>
          </cell>
          <cell r="D248" t="str">
            <v>m²</v>
          </cell>
          <cell r="E248">
            <v>9.5399999999999991</v>
          </cell>
          <cell r="F248">
            <v>7.43</v>
          </cell>
          <cell r="G248">
            <v>16.97</v>
          </cell>
        </row>
        <row r="249">
          <cell r="A249" t="str">
            <v>03.06.060</v>
          </cell>
          <cell r="B249"/>
          <cell r="C249" t="str">
            <v>Desmonte (levantamento) mecanizado de pavimento em paralelepípedo ou lajota de concreto, inclusive acomodação do material</v>
          </cell>
          <cell r="D249" t="str">
            <v>m²</v>
          </cell>
          <cell r="E249">
            <v>0.89</v>
          </cell>
          <cell r="F249">
            <v>7.43</v>
          </cell>
          <cell r="G249">
            <v>8.32</v>
          </cell>
        </row>
        <row r="250">
          <cell r="A250" t="str">
            <v>03.07</v>
          </cell>
          <cell r="B250" t="str">
            <v>Demolição de revestimento asfáltico</v>
          </cell>
          <cell r="C250" t="str">
            <v>Demolição de revestimento asfáltico</v>
          </cell>
          <cell r="D250"/>
          <cell r="E250"/>
          <cell r="F250"/>
          <cell r="G250"/>
        </row>
        <row r="251">
          <cell r="A251" t="str">
            <v>03.07.010</v>
          </cell>
          <cell r="B251"/>
          <cell r="C251" t="str">
            <v>Demolição (levantamento) mecanizada de pavimento asfáltico, inclusive carregamento, transporte até 1,0 quilômetro e descarregamento</v>
          </cell>
          <cell r="D251" t="str">
            <v>m²</v>
          </cell>
          <cell r="E251">
            <v>13.68</v>
          </cell>
          <cell r="F251">
            <v>2.97</v>
          </cell>
          <cell r="G251">
            <v>16.649999999999999</v>
          </cell>
        </row>
        <row r="252">
          <cell r="A252" t="str">
            <v>03.07.030</v>
          </cell>
          <cell r="B252"/>
          <cell r="C252" t="str">
            <v>Demolição (levantamento) mecanizada de pavimento asfáltico, inclusive fragmentação e acomodação do material</v>
          </cell>
          <cell r="D252" t="str">
            <v>m²</v>
          </cell>
          <cell r="E252">
            <v>12.39</v>
          </cell>
          <cell r="F252">
            <v>2.97</v>
          </cell>
          <cell r="G252">
            <v>15.36</v>
          </cell>
        </row>
        <row r="253">
          <cell r="A253" t="str">
            <v>03.07.050</v>
          </cell>
          <cell r="B253"/>
          <cell r="C253" t="str">
            <v>Fresagem de pavimento asfáltico com espessura até 5 cm, inclusive carregamento, transporte até 1,0 quilômetro e descarregamento</v>
          </cell>
          <cell r="D253" t="str">
            <v>m²</v>
          </cell>
          <cell r="E253">
            <v>6.1</v>
          </cell>
          <cell r="F253">
            <v>1.04</v>
          </cell>
          <cell r="G253">
            <v>7.14</v>
          </cell>
        </row>
        <row r="254">
          <cell r="A254" t="str">
            <v>03.07.070</v>
          </cell>
          <cell r="B254"/>
          <cell r="C254" t="str">
            <v>Fresagem de pavimento asfáltico com espessura até 5 cm, inclusive acomodação do material</v>
          </cell>
          <cell r="D254" t="str">
            <v>m²</v>
          </cell>
          <cell r="E254">
            <v>4.66</v>
          </cell>
          <cell r="F254">
            <v>1.04</v>
          </cell>
          <cell r="G254">
            <v>5.7</v>
          </cell>
        </row>
        <row r="255">
          <cell r="A255" t="str">
            <v>03.07.080</v>
          </cell>
          <cell r="B255"/>
          <cell r="C255" t="str">
            <v>Fresagem de pavimento asfáltico com espessura até 5 cm, inclusive remoção do material fresado até 10 quilômetro e varrição</v>
          </cell>
          <cell r="D255" t="str">
            <v>m²</v>
          </cell>
          <cell r="E255">
            <v>7.98</v>
          </cell>
          <cell r="F255">
            <v>0.45</v>
          </cell>
          <cell r="G255">
            <v>8.43</v>
          </cell>
        </row>
        <row r="256">
          <cell r="A256" t="str">
            <v>03.08</v>
          </cell>
          <cell r="B256" t="str">
            <v>Demolição de forro / divisórias</v>
          </cell>
          <cell r="C256" t="str">
            <v>Demolição de forro / divisórias</v>
          </cell>
          <cell r="D256"/>
          <cell r="E256"/>
          <cell r="F256"/>
          <cell r="G256"/>
        </row>
        <row r="257">
          <cell r="A257" t="str">
            <v>03.08.020</v>
          </cell>
          <cell r="B257"/>
          <cell r="C257" t="str">
            <v>Demolição manual de forro em estuque, inclusive sistema de fixação/tarugamento</v>
          </cell>
          <cell r="D257" t="str">
            <v>m²</v>
          </cell>
          <cell r="E257">
            <v>0</v>
          </cell>
          <cell r="F257">
            <v>7.73</v>
          </cell>
          <cell r="G257">
            <v>7.73</v>
          </cell>
        </row>
        <row r="258">
          <cell r="A258" t="str">
            <v>03.08.040</v>
          </cell>
          <cell r="B258"/>
          <cell r="C258" t="str">
            <v>Demolição manual de forro qualquer, inclusive sistema de fixação/tarugamento</v>
          </cell>
          <cell r="D258" t="str">
            <v>m²</v>
          </cell>
          <cell r="E258">
            <v>0</v>
          </cell>
          <cell r="F258">
            <v>4.46</v>
          </cell>
          <cell r="G258">
            <v>4.46</v>
          </cell>
        </row>
        <row r="259">
          <cell r="A259" t="str">
            <v>03.08.060</v>
          </cell>
          <cell r="B259"/>
          <cell r="C259" t="str">
            <v>Demolição manual de forro em gesso, inclusive sistema de fixação</v>
          </cell>
          <cell r="D259" t="str">
            <v>m²</v>
          </cell>
          <cell r="E259">
            <v>0</v>
          </cell>
          <cell r="F259">
            <v>4.46</v>
          </cell>
          <cell r="G259">
            <v>4.46</v>
          </cell>
        </row>
        <row r="260">
          <cell r="A260" t="str">
            <v>03.08.200</v>
          </cell>
          <cell r="B260"/>
          <cell r="C260" t="str">
            <v>Demolição manual de painéis divisórias, inclusive montantes metálicos</v>
          </cell>
          <cell r="D260" t="str">
            <v>m²</v>
          </cell>
          <cell r="E260">
            <v>0</v>
          </cell>
          <cell r="F260">
            <v>4.9000000000000004</v>
          </cell>
          <cell r="G260">
            <v>4.9000000000000004</v>
          </cell>
        </row>
        <row r="261">
          <cell r="A261" t="str">
            <v>03.09</v>
          </cell>
          <cell r="B261" t="str">
            <v>Demolição de impermeabilização e afins</v>
          </cell>
          <cell r="C261" t="str">
            <v>Demolição de impermeabilização e afins</v>
          </cell>
          <cell r="D261"/>
          <cell r="E261"/>
          <cell r="F261"/>
          <cell r="G261"/>
        </row>
        <row r="262">
          <cell r="A262" t="str">
            <v>03.09.020</v>
          </cell>
          <cell r="B262"/>
          <cell r="C262" t="str">
            <v>Demolição manual de camada impermeabilizante</v>
          </cell>
          <cell r="D262" t="str">
            <v>m²</v>
          </cell>
          <cell r="E262">
            <v>0</v>
          </cell>
          <cell r="F262">
            <v>11.95</v>
          </cell>
          <cell r="G262">
            <v>11.95</v>
          </cell>
        </row>
        <row r="263">
          <cell r="A263" t="str">
            <v>03.09.040</v>
          </cell>
          <cell r="B263"/>
          <cell r="C263" t="str">
            <v>Demolição manual de argamassa regularizante, isolante ou protetora e papel Kraft</v>
          </cell>
          <cell r="D263" t="str">
            <v>m²</v>
          </cell>
          <cell r="E263">
            <v>0</v>
          </cell>
          <cell r="F263">
            <v>14.33</v>
          </cell>
          <cell r="G263">
            <v>14.33</v>
          </cell>
        </row>
        <row r="264">
          <cell r="A264" t="str">
            <v>03.09.060</v>
          </cell>
          <cell r="B264"/>
          <cell r="C264" t="str">
            <v>Remoção manual de junta de dilatação ou retração, inclusive apoio</v>
          </cell>
          <cell r="D264" t="str">
            <v>m</v>
          </cell>
          <cell r="E264">
            <v>0</v>
          </cell>
          <cell r="F264">
            <v>4.78</v>
          </cell>
          <cell r="G264">
            <v>4.78</v>
          </cell>
        </row>
        <row r="265">
          <cell r="A265" t="str">
            <v>03.10</v>
          </cell>
          <cell r="B265" t="str">
            <v>Remoção de pintura</v>
          </cell>
          <cell r="C265" t="str">
            <v>Remoção de pintura</v>
          </cell>
          <cell r="D265"/>
          <cell r="E265"/>
          <cell r="F265"/>
          <cell r="G265"/>
        </row>
        <row r="266">
          <cell r="A266" t="str">
            <v>03.10.020</v>
          </cell>
          <cell r="B266"/>
          <cell r="C266" t="str">
            <v>Remoção de pintura em rodapé, baguete ou moldura com lixa</v>
          </cell>
          <cell r="D266" t="str">
            <v>m</v>
          </cell>
          <cell r="E266">
            <v>0.05</v>
          </cell>
          <cell r="F266">
            <v>0.93</v>
          </cell>
          <cell r="G266">
            <v>0.98</v>
          </cell>
        </row>
        <row r="267">
          <cell r="A267" t="str">
            <v>03.10.040</v>
          </cell>
          <cell r="B267"/>
          <cell r="C267" t="str">
            <v>Remoção de pintura em rodapé, baguete ou moldura com produto químico</v>
          </cell>
          <cell r="D267" t="str">
            <v>m</v>
          </cell>
          <cell r="E267">
            <v>0.48</v>
          </cell>
          <cell r="F267">
            <v>0.93</v>
          </cell>
          <cell r="G267">
            <v>1.41</v>
          </cell>
        </row>
        <row r="268">
          <cell r="A268" t="str">
            <v>03.10.060</v>
          </cell>
          <cell r="B268"/>
          <cell r="C268" t="str">
            <v>Remoção de caiação ou tinta mineral impermeável</v>
          </cell>
          <cell r="D268" t="str">
            <v>m²</v>
          </cell>
          <cell r="E268">
            <v>0.26</v>
          </cell>
          <cell r="F268">
            <v>1.86</v>
          </cell>
          <cell r="G268">
            <v>2.12</v>
          </cell>
        </row>
        <row r="269">
          <cell r="A269" t="str">
            <v>03.10.080</v>
          </cell>
          <cell r="B269"/>
          <cell r="C269" t="str">
            <v>Remoção de pintura em superfícies de madeira e/ou metálicas com produtos químicos</v>
          </cell>
          <cell r="D269" t="str">
            <v>m²</v>
          </cell>
          <cell r="E269">
            <v>2.38</v>
          </cell>
          <cell r="F269">
            <v>7.44</v>
          </cell>
          <cell r="G269">
            <v>9.82</v>
          </cell>
        </row>
        <row r="270">
          <cell r="A270" t="str">
            <v>03.10.100</v>
          </cell>
          <cell r="B270"/>
          <cell r="C270" t="str">
            <v>Remoção de pintura em superfícies de madeira e/ou metálicas com lixamento</v>
          </cell>
          <cell r="D270" t="str">
            <v>m²</v>
          </cell>
          <cell r="E270">
            <v>0.26</v>
          </cell>
          <cell r="F270">
            <v>5.58</v>
          </cell>
          <cell r="G270">
            <v>5.84</v>
          </cell>
        </row>
        <row r="271">
          <cell r="A271" t="str">
            <v>03.10.120</v>
          </cell>
          <cell r="B271"/>
          <cell r="C271" t="str">
            <v>Remoção de pintura em massa com produtos químicos</v>
          </cell>
          <cell r="D271" t="str">
            <v>m²</v>
          </cell>
          <cell r="E271">
            <v>2.38</v>
          </cell>
          <cell r="F271">
            <v>5.58</v>
          </cell>
          <cell r="G271">
            <v>7.96</v>
          </cell>
        </row>
        <row r="272">
          <cell r="A272" t="str">
            <v>03.10.140</v>
          </cell>
          <cell r="B272"/>
          <cell r="C272" t="str">
            <v>Remoção de pintura em massa com lixamento</v>
          </cell>
          <cell r="D272" t="str">
            <v>m²</v>
          </cell>
          <cell r="E272">
            <v>0.26</v>
          </cell>
          <cell r="F272">
            <v>3.72</v>
          </cell>
          <cell r="G272">
            <v>3.98</v>
          </cell>
        </row>
        <row r="273">
          <cell r="A273" t="str">
            <v>04</v>
          </cell>
          <cell r="B273" t="str">
            <v>RETIRADA COM PROVÁVEL REAPROVEITAMENTO</v>
          </cell>
          <cell r="C273" t="str">
            <v>RETIRADA COM PROVÁVEL REAPROVEITAMENTO</v>
          </cell>
          <cell r="D273"/>
          <cell r="E273"/>
          <cell r="F273"/>
          <cell r="G273"/>
        </row>
        <row r="274">
          <cell r="A274" t="str">
            <v>04.01</v>
          </cell>
          <cell r="B274" t="str">
            <v>Retirada de fechamento e elemento divisor</v>
          </cell>
          <cell r="C274" t="str">
            <v>Retirada de fechamento e elemento divisor</v>
          </cell>
          <cell r="D274"/>
          <cell r="E274"/>
          <cell r="F274"/>
          <cell r="G274"/>
        </row>
        <row r="275">
          <cell r="A275" t="str">
            <v>04.01.020</v>
          </cell>
          <cell r="B275"/>
          <cell r="C275" t="str">
            <v>Retirada de divisória em placa de madeira ou fibrocimento tarugada</v>
          </cell>
          <cell r="D275" t="str">
            <v>m²</v>
          </cell>
          <cell r="E275">
            <v>0</v>
          </cell>
          <cell r="F275">
            <v>27.11</v>
          </cell>
          <cell r="G275">
            <v>27.11</v>
          </cell>
        </row>
        <row r="276">
          <cell r="A276" t="str">
            <v>04.01.040</v>
          </cell>
          <cell r="B276"/>
          <cell r="C276" t="str">
            <v>Retirada de divisória em placa de madeira ou fibrocimento com montantes metálicos</v>
          </cell>
          <cell r="D276" t="str">
            <v>m²</v>
          </cell>
          <cell r="E276">
            <v>0</v>
          </cell>
          <cell r="F276">
            <v>23.49</v>
          </cell>
          <cell r="G276">
            <v>23.49</v>
          </cell>
        </row>
        <row r="277">
          <cell r="A277" t="str">
            <v>04.01.060</v>
          </cell>
          <cell r="B277"/>
          <cell r="C277" t="str">
            <v>Retirada de divisória em placa de concreto, granito, granilite ou mármore</v>
          </cell>
          <cell r="D277" t="str">
            <v>m²</v>
          </cell>
          <cell r="E277">
            <v>0</v>
          </cell>
          <cell r="F277">
            <v>14.46</v>
          </cell>
          <cell r="G277">
            <v>14.46</v>
          </cell>
        </row>
        <row r="278">
          <cell r="A278" t="str">
            <v>04.01.080</v>
          </cell>
          <cell r="B278"/>
          <cell r="C278" t="str">
            <v>Retirada de fechamento em placas pré-moldadas, inclusive pilares</v>
          </cell>
          <cell r="D278" t="str">
            <v>m²</v>
          </cell>
          <cell r="E278">
            <v>1.51</v>
          </cell>
          <cell r="F278">
            <v>0.5</v>
          </cell>
          <cell r="G278">
            <v>2.0099999999999998</v>
          </cell>
        </row>
        <row r="279">
          <cell r="A279" t="str">
            <v>04.01.090</v>
          </cell>
          <cell r="B279"/>
          <cell r="C279" t="str">
            <v>Retirada de barreira de proteção com arame de alta segurança, simples ou duplo</v>
          </cell>
          <cell r="D279" t="str">
            <v>m</v>
          </cell>
          <cell r="E279">
            <v>0</v>
          </cell>
          <cell r="F279">
            <v>3.14</v>
          </cell>
          <cell r="G279">
            <v>3.14</v>
          </cell>
        </row>
        <row r="280">
          <cell r="A280" t="str">
            <v>04.01.100</v>
          </cell>
          <cell r="B280"/>
          <cell r="C280" t="str">
            <v>Retirada de cerca</v>
          </cell>
          <cell r="D280" t="str">
            <v>m</v>
          </cell>
          <cell r="E280">
            <v>0</v>
          </cell>
          <cell r="F280">
            <v>9.2100000000000009</v>
          </cell>
          <cell r="G280">
            <v>9.2100000000000009</v>
          </cell>
        </row>
        <row r="281">
          <cell r="A281" t="str">
            <v>04.02</v>
          </cell>
          <cell r="B281" t="str">
            <v>Retirada de elementos de estrutura (concreto, ferro, alumínio e madeira)</v>
          </cell>
          <cell r="C281" t="str">
            <v>Retirada de elementos de estrutura (concreto, ferro, alumínio e madeira)</v>
          </cell>
          <cell r="D281"/>
          <cell r="E281"/>
          <cell r="F281"/>
          <cell r="G281"/>
        </row>
        <row r="282">
          <cell r="A282" t="str">
            <v>04.02.020</v>
          </cell>
          <cell r="B282"/>
          <cell r="C282" t="str">
            <v>Retirada de peças lineares em madeira com seção até 60 cm²</v>
          </cell>
          <cell r="D282" t="str">
            <v>m</v>
          </cell>
          <cell r="E282">
            <v>0</v>
          </cell>
          <cell r="F282">
            <v>0.99</v>
          </cell>
          <cell r="G282">
            <v>0.99</v>
          </cell>
        </row>
        <row r="283">
          <cell r="A283" t="str">
            <v>04.02.030</v>
          </cell>
          <cell r="B283"/>
          <cell r="C283" t="str">
            <v>Retirada de peças lineares em madeira com seção superior a 60 cm²</v>
          </cell>
          <cell r="D283" t="str">
            <v>m</v>
          </cell>
          <cell r="E283">
            <v>0</v>
          </cell>
          <cell r="F283">
            <v>3.3</v>
          </cell>
          <cell r="G283">
            <v>3.3</v>
          </cell>
        </row>
        <row r="284">
          <cell r="A284" t="str">
            <v>04.02.050</v>
          </cell>
          <cell r="B284"/>
          <cell r="C284" t="str">
            <v>Retirada de estrutura em madeira tesoura - telhas de barro</v>
          </cell>
          <cell r="D284" t="str">
            <v>m²</v>
          </cell>
          <cell r="E284">
            <v>0</v>
          </cell>
          <cell r="F284">
            <v>18.11</v>
          </cell>
          <cell r="G284">
            <v>18.11</v>
          </cell>
        </row>
        <row r="285">
          <cell r="A285" t="str">
            <v>04.02.070</v>
          </cell>
          <cell r="B285"/>
          <cell r="C285" t="str">
            <v>Retirada de estrutura em madeira tesoura - telhas perfil qualquer</v>
          </cell>
          <cell r="D285" t="str">
            <v>m²</v>
          </cell>
          <cell r="E285">
            <v>0</v>
          </cell>
          <cell r="F285">
            <v>14.83</v>
          </cell>
          <cell r="G285">
            <v>14.83</v>
          </cell>
        </row>
        <row r="286">
          <cell r="A286" t="str">
            <v>04.02.090</v>
          </cell>
          <cell r="B286"/>
          <cell r="C286" t="str">
            <v>Retirada de estrutura em madeira pontaletada - telhas de barro</v>
          </cell>
          <cell r="D286" t="str">
            <v>m²</v>
          </cell>
          <cell r="E286">
            <v>0</v>
          </cell>
          <cell r="F286">
            <v>13.17</v>
          </cell>
          <cell r="G286">
            <v>13.17</v>
          </cell>
        </row>
        <row r="287">
          <cell r="A287" t="str">
            <v>04.02.110</v>
          </cell>
          <cell r="B287"/>
          <cell r="C287" t="str">
            <v>Retirada de estrutura em madeira pontaletada - telhas perfil qualquer</v>
          </cell>
          <cell r="D287" t="str">
            <v>m²</v>
          </cell>
          <cell r="E287">
            <v>0</v>
          </cell>
          <cell r="F287">
            <v>9.8800000000000008</v>
          </cell>
          <cell r="G287">
            <v>9.8800000000000008</v>
          </cell>
        </row>
        <row r="288">
          <cell r="A288" t="str">
            <v>04.02.140</v>
          </cell>
          <cell r="B288"/>
          <cell r="C288" t="str">
            <v>Retirada de estrutura metálica</v>
          </cell>
          <cell r="D288" t="str">
            <v>kg</v>
          </cell>
          <cell r="E288">
            <v>1.51</v>
          </cell>
          <cell r="F288">
            <v>0</v>
          </cell>
          <cell r="G288">
            <v>1.51</v>
          </cell>
        </row>
        <row r="289">
          <cell r="A289" t="str">
            <v>04.03</v>
          </cell>
          <cell r="B289" t="str">
            <v>Retirada de telhamento e proteção</v>
          </cell>
          <cell r="C289" t="str">
            <v>Retirada de telhamento e proteção</v>
          </cell>
          <cell r="D289"/>
          <cell r="E289"/>
          <cell r="F289"/>
          <cell r="G289"/>
        </row>
        <row r="290">
          <cell r="A290" t="str">
            <v>04.03.020</v>
          </cell>
          <cell r="B290"/>
          <cell r="C290" t="str">
            <v>Retirada de telhamento em barro</v>
          </cell>
          <cell r="D290" t="str">
            <v>m²</v>
          </cell>
          <cell r="E290">
            <v>0</v>
          </cell>
          <cell r="F290">
            <v>11.88</v>
          </cell>
          <cell r="G290">
            <v>11.88</v>
          </cell>
        </row>
        <row r="291">
          <cell r="A291" t="str">
            <v>04.03.040</v>
          </cell>
          <cell r="B291"/>
          <cell r="C291" t="str">
            <v>Retirada de telhamento perfil e material qualquer, exceto barro</v>
          </cell>
          <cell r="D291" t="str">
            <v>m²</v>
          </cell>
          <cell r="E291">
            <v>0</v>
          </cell>
          <cell r="F291">
            <v>5.94</v>
          </cell>
          <cell r="G291">
            <v>5.94</v>
          </cell>
        </row>
        <row r="292">
          <cell r="A292" t="str">
            <v>04.03.060</v>
          </cell>
          <cell r="B292"/>
          <cell r="C292" t="str">
            <v>Retirada de cumeeira ou espigão em barro</v>
          </cell>
          <cell r="D292" t="str">
            <v>m</v>
          </cell>
          <cell r="E292">
            <v>0</v>
          </cell>
          <cell r="F292">
            <v>4.46</v>
          </cell>
          <cell r="G292">
            <v>4.46</v>
          </cell>
        </row>
        <row r="293">
          <cell r="A293" t="str">
            <v>04.03.080</v>
          </cell>
          <cell r="B293"/>
          <cell r="C293" t="str">
            <v>Retirada de cumeeira, espigão ou rufo perfil qualquer</v>
          </cell>
          <cell r="D293" t="str">
            <v>m</v>
          </cell>
          <cell r="E293">
            <v>0</v>
          </cell>
          <cell r="F293">
            <v>7.43</v>
          </cell>
          <cell r="G293">
            <v>7.43</v>
          </cell>
        </row>
        <row r="294">
          <cell r="A294" t="str">
            <v>04.03.090</v>
          </cell>
          <cell r="B294"/>
          <cell r="C294" t="str">
            <v>Retirada de domo de acrílico, inclusive perfis metálicos de fixação</v>
          </cell>
          <cell r="D294" t="str">
            <v>m²</v>
          </cell>
          <cell r="E294">
            <v>0</v>
          </cell>
          <cell r="F294">
            <v>9.0399999999999991</v>
          </cell>
          <cell r="G294">
            <v>9.0399999999999991</v>
          </cell>
        </row>
        <row r="295">
          <cell r="A295" t="str">
            <v>04.04</v>
          </cell>
          <cell r="B295" t="str">
            <v>Retirada de revestimento em pedra e blocos maciços</v>
          </cell>
          <cell r="C295" t="str">
            <v>Retirada de revestimento em pedra e blocos maciços</v>
          </cell>
          <cell r="D295"/>
          <cell r="E295"/>
          <cell r="F295"/>
          <cell r="G295"/>
        </row>
        <row r="296">
          <cell r="A296" t="str">
            <v>04.04.010</v>
          </cell>
          <cell r="B296"/>
          <cell r="C296" t="str">
            <v>Retirada de revestimento em pedra, granito ou mármore, em parede ou fachada</v>
          </cell>
          <cell r="D296" t="str">
            <v>m²</v>
          </cell>
          <cell r="E296">
            <v>0</v>
          </cell>
          <cell r="F296">
            <v>31.76</v>
          </cell>
          <cell r="G296">
            <v>31.76</v>
          </cell>
        </row>
        <row r="297">
          <cell r="A297" t="str">
            <v>04.04.020</v>
          </cell>
          <cell r="B297"/>
          <cell r="C297" t="str">
            <v>Retirada de revestimento em pedra, granito ou mármore, em piso</v>
          </cell>
          <cell r="D297" t="str">
            <v>m²</v>
          </cell>
          <cell r="E297">
            <v>0</v>
          </cell>
          <cell r="F297">
            <v>19.309999999999999</v>
          </cell>
          <cell r="G297">
            <v>19.309999999999999</v>
          </cell>
        </row>
        <row r="298">
          <cell r="A298" t="str">
            <v>04.04.030</v>
          </cell>
          <cell r="B298"/>
          <cell r="C298" t="str">
            <v>Retirada de soleira ou peitoril em pedra, granito ou mármore</v>
          </cell>
          <cell r="D298" t="str">
            <v>m</v>
          </cell>
          <cell r="E298">
            <v>0</v>
          </cell>
          <cell r="F298">
            <v>13.37</v>
          </cell>
          <cell r="G298">
            <v>13.37</v>
          </cell>
        </row>
        <row r="299">
          <cell r="A299" t="str">
            <v>04.04.040</v>
          </cell>
          <cell r="B299"/>
          <cell r="C299" t="str">
            <v>Retirada de degrau em pedra, granito ou mármore</v>
          </cell>
          <cell r="D299" t="str">
            <v>m</v>
          </cell>
          <cell r="E299">
            <v>0</v>
          </cell>
          <cell r="F299">
            <v>14.85</v>
          </cell>
          <cell r="G299">
            <v>14.85</v>
          </cell>
        </row>
        <row r="300">
          <cell r="A300" t="str">
            <v>04.04.060</v>
          </cell>
          <cell r="B300"/>
          <cell r="C300" t="str">
            <v>Retirada de rodapé em pedra, granito ou mármore</v>
          </cell>
          <cell r="D300" t="str">
            <v>m</v>
          </cell>
          <cell r="E300">
            <v>0</v>
          </cell>
          <cell r="F300">
            <v>11.88</v>
          </cell>
          <cell r="G300">
            <v>11.88</v>
          </cell>
        </row>
        <row r="301">
          <cell r="A301" t="str">
            <v>04.05</v>
          </cell>
          <cell r="B301" t="str">
            <v>Retirada de revestimentos em madeira</v>
          </cell>
          <cell r="C301" t="str">
            <v>Retirada de revestimentos em madeira</v>
          </cell>
          <cell r="D301"/>
          <cell r="E301"/>
          <cell r="F301"/>
          <cell r="G301"/>
        </row>
        <row r="302">
          <cell r="A302" t="str">
            <v>04.05.010</v>
          </cell>
          <cell r="B302"/>
          <cell r="C302" t="str">
            <v>Retirada de revestimento em lambris de madeira</v>
          </cell>
          <cell r="D302" t="str">
            <v>m²</v>
          </cell>
          <cell r="E302">
            <v>0</v>
          </cell>
          <cell r="F302">
            <v>41.65</v>
          </cell>
          <cell r="G302">
            <v>41.65</v>
          </cell>
        </row>
        <row r="303">
          <cell r="A303" t="str">
            <v>04.05.020</v>
          </cell>
          <cell r="B303"/>
          <cell r="C303" t="str">
            <v>Retirada de piso em tacos de madeira</v>
          </cell>
          <cell r="D303" t="str">
            <v>m²</v>
          </cell>
          <cell r="E303">
            <v>0</v>
          </cell>
          <cell r="F303">
            <v>8.91</v>
          </cell>
          <cell r="G303">
            <v>8.91</v>
          </cell>
        </row>
        <row r="304">
          <cell r="A304" t="str">
            <v>04.05.040</v>
          </cell>
          <cell r="B304"/>
          <cell r="C304" t="str">
            <v>Retirada de soalho somente o tablado</v>
          </cell>
          <cell r="D304" t="str">
            <v>m²</v>
          </cell>
          <cell r="E304">
            <v>0</v>
          </cell>
          <cell r="F304">
            <v>11.53</v>
          </cell>
          <cell r="G304">
            <v>11.53</v>
          </cell>
        </row>
        <row r="305">
          <cell r="A305" t="str">
            <v>04.05.060</v>
          </cell>
          <cell r="B305"/>
          <cell r="C305" t="str">
            <v>Retirada de soalho inclusive vigamento</v>
          </cell>
          <cell r="D305" t="str">
            <v>m²</v>
          </cell>
          <cell r="E305">
            <v>0</v>
          </cell>
          <cell r="F305">
            <v>19.75</v>
          </cell>
          <cell r="G305">
            <v>19.75</v>
          </cell>
        </row>
        <row r="306">
          <cell r="A306" t="str">
            <v>04.05.080</v>
          </cell>
          <cell r="B306"/>
          <cell r="C306" t="str">
            <v>Retirada de degrau em madeira</v>
          </cell>
          <cell r="D306" t="str">
            <v>m</v>
          </cell>
          <cell r="E306">
            <v>0</v>
          </cell>
          <cell r="F306">
            <v>9.8800000000000008</v>
          </cell>
          <cell r="G306">
            <v>9.8800000000000008</v>
          </cell>
        </row>
        <row r="307">
          <cell r="A307" t="str">
            <v>04.05.100</v>
          </cell>
          <cell r="B307"/>
          <cell r="C307" t="str">
            <v>Retirada de rodapé inclusive cordão em madeira</v>
          </cell>
          <cell r="D307" t="str">
            <v>m</v>
          </cell>
          <cell r="E307">
            <v>0</v>
          </cell>
          <cell r="F307">
            <v>2.23</v>
          </cell>
          <cell r="G307">
            <v>2.23</v>
          </cell>
        </row>
        <row r="308">
          <cell r="A308" t="str">
            <v>04.06</v>
          </cell>
          <cell r="B308" t="str">
            <v>Retirada de revestimentos sintéticos e metálicos</v>
          </cell>
          <cell r="C308" t="str">
            <v>Retirada de revestimentos sintéticos e metálicos</v>
          </cell>
          <cell r="D308"/>
          <cell r="E308"/>
          <cell r="F308"/>
          <cell r="G308"/>
        </row>
        <row r="309">
          <cell r="A309" t="str">
            <v>04.06.010</v>
          </cell>
          <cell r="B309"/>
          <cell r="C309" t="str">
            <v>Retirada de revestimento em lambris metálicos</v>
          </cell>
          <cell r="D309" t="str">
            <v>m²</v>
          </cell>
          <cell r="E309">
            <v>0</v>
          </cell>
          <cell r="F309">
            <v>41.65</v>
          </cell>
          <cell r="G309">
            <v>41.65</v>
          </cell>
        </row>
        <row r="310">
          <cell r="A310" t="str">
            <v>04.06.020</v>
          </cell>
          <cell r="B310"/>
          <cell r="C310" t="str">
            <v>Retirada de piso em material sintético assentado a cola</v>
          </cell>
          <cell r="D310" t="str">
            <v>m²</v>
          </cell>
          <cell r="E310">
            <v>0</v>
          </cell>
          <cell r="F310">
            <v>3.3</v>
          </cell>
          <cell r="G310">
            <v>3.3</v>
          </cell>
        </row>
        <row r="311">
          <cell r="A311" t="str">
            <v>04.06.040</v>
          </cell>
          <cell r="B311"/>
          <cell r="C311" t="str">
            <v>Retirada de degrau em material sintético assentado a cola</v>
          </cell>
          <cell r="D311" t="str">
            <v>m</v>
          </cell>
          <cell r="E311">
            <v>0</v>
          </cell>
          <cell r="F311">
            <v>3.06</v>
          </cell>
          <cell r="G311">
            <v>3.06</v>
          </cell>
        </row>
        <row r="312">
          <cell r="A312" t="str">
            <v>04.06.060</v>
          </cell>
          <cell r="B312"/>
          <cell r="C312" t="str">
            <v>Retirada de rodapé inclusive cordão em material sintético</v>
          </cell>
          <cell r="D312" t="str">
            <v>m</v>
          </cell>
          <cell r="E312">
            <v>0</v>
          </cell>
          <cell r="F312">
            <v>0.75</v>
          </cell>
          <cell r="G312">
            <v>0.75</v>
          </cell>
        </row>
        <row r="313">
          <cell r="A313" t="str">
            <v>04.06.100</v>
          </cell>
          <cell r="B313"/>
          <cell r="C313" t="str">
            <v>Retirada de piso elevado telescópico metálico, inclusive estrutura de sustentação</v>
          </cell>
          <cell r="D313" t="str">
            <v>m²</v>
          </cell>
          <cell r="E313">
            <v>0</v>
          </cell>
          <cell r="F313">
            <v>36.21</v>
          </cell>
          <cell r="G313">
            <v>36.21</v>
          </cell>
        </row>
        <row r="314">
          <cell r="A314" t="str">
            <v>04.07</v>
          </cell>
          <cell r="B314" t="str">
            <v>Retirada de forro, brise e fachada</v>
          </cell>
          <cell r="C314" t="str">
            <v>Retirada de forro, brise e fachada</v>
          </cell>
          <cell r="D314"/>
          <cell r="E314"/>
          <cell r="F314"/>
          <cell r="G314"/>
        </row>
        <row r="315">
          <cell r="A315" t="str">
            <v>04.07.020</v>
          </cell>
          <cell r="B315"/>
          <cell r="C315" t="str">
            <v>Retirada de forro qualquer em placas ou tiras fixadas</v>
          </cell>
          <cell r="D315" t="str">
            <v>m²</v>
          </cell>
          <cell r="E315">
            <v>0</v>
          </cell>
          <cell r="F315">
            <v>9.2100000000000009</v>
          </cell>
          <cell r="G315">
            <v>9.2100000000000009</v>
          </cell>
        </row>
        <row r="316">
          <cell r="A316" t="str">
            <v>04.07.040</v>
          </cell>
          <cell r="B316"/>
          <cell r="C316" t="str">
            <v>Retirada de forro qualquer em placas ou tiras apoiadas</v>
          </cell>
          <cell r="D316" t="str">
            <v>m²</v>
          </cell>
          <cell r="E316">
            <v>0</v>
          </cell>
          <cell r="F316">
            <v>4.95</v>
          </cell>
          <cell r="G316">
            <v>4.95</v>
          </cell>
        </row>
        <row r="317">
          <cell r="A317" t="str">
            <v>04.07.060</v>
          </cell>
          <cell r="B317"/>
          <cell r="C317" t="str">
            <v>Retirada de sistema de fixação/tarugamento de forro</v>
          </cell>
          <cell r="D317" t="str">
            <v>m²</v>
          </cell>
          <cell r="E317">
            <v>0</v>
          </cell>
          <cell r="F317">
            <v>3.72</v>
          </cell>
          <cell r="G317">
            <v>3.72</v>
          </cell>
        </row>
        <row r="318">
          <cell r="A318" t="str">
            <v>04.08</v>
          </cell>
          <cell r="B318" t="str">
            <v>Retirada de esquadria e elemento de madeira</v>
          </cell>
          <cell r="C318" t="str">
            <v>Retirada de esquadria e elemento de madeira</v>
          </cell>
          <cell r="D318"/>
          <cell r="E318"/>
          <cell r="F318"/>
          <cell r="G318"/>
        </row>
        <row r="319">
          <cell r="A319" t="str">
            <v>04.08.020</v>
          </cell>
          <cell r="B319"/>
          <cell r="C319" t="str">
            <v>Retirada de folha de esquadria em madeira</v>
          </cell>
          <cell r="D319" t="str">
            <v>un</v>
          </cell>
          <cell r="E319">
            <v>0</v>
          </cell>
          <cell r="F319">
            <v>16.47</v>
          </cell>
          <cell r="G319">
            <v>16.47</v>
          </cell>
        </row>
        <row r="320">
          <cell r="A320" t="str">
            <v>04.08.040</v>
          </cell>
          <cell r="B320"/>
          <cell r="C320" t="str">
            <v>Retirada de guarnição, moldura e peças lineares em madeira, fixadas</v>
          </cell>
          <cell r="D320" t="str">
            <v>m</v>
          </cell>
          <cell r="E320">
            <v>0</v>
          </cell>
          <cell r="F320">
            <v>1.27</v>
          </cell>
          <cell r="G320">
            <v>1.27</v>
          </cell>
        </row>
        <row r="321">
          <cell r="A321" t="str">
            <v>04.08.060</v>
          </cell>
          <cell r="B321"/>
          <cell r="C321" t="str">
            <v>Retirada de batente com guarnição e peças lineares em madeira, chumbados</v>
          </cell>
          <cell r="D321" t="str">
            <v>m</v>
          </cell>
          <cell r="E321">
            <v>0</v>
          </cell>
          <cell r="F321">
            <v>9.8800000000000008</v>
          </cell>
          <cell r="G321">
            <v>9.8800000000000008</v>
          </cell>
        </row>
        <row r="322">
          <cell r="A322" t="str">
            <v>04.08.080</v>
          </cell>
          <cell r="B322"/>
          <cell r="C322" t="str">
            <v>Retirada de elemento em madeira e sistema de fixação tipo quadro, lousa, etc.</v>
          </cell>
          <cell r="D322" t="str">
            <v>m²</v>
          </cell>
          <cell r="E322">
            <v>0</v>
          </cell>
          <cell r="F322">
            <v>4.46</v>
          </cell>
          <cell r="G322">
            <v>4.46</v>
          </cell>
        </row>
        <row r="323">
          <cell r="A323" t="str">
            <v>04.08.100</v>
          </cell>
          <cell r="B323"/>
          <cell r="C323" t="str">
            <v>Retirada de armário em madeira ou metal</v>
          </cell>
          <cell r="D323" t="str">
            <v>m²</v>
          </cell>
          <cell r="E323">
            <v>0</v>
          </cell>
          <cell r="F323">
            <v>14.83</v>
          </cell>
          <cell r="G323">
            <v>14.83</v>
          </cell>
        </row>
        <row r="324">
          <cell r="A324" t="str">
            <v>04.09</v>
          </cell>
          <cell r="B324" t="str">
            <v>Retirada de esquadria e elementos metálicos</v>
          </cell>
          <cell r="C324" t="str">
            <v>Retirada de esquadria e elementos metálicos</v>
          </cell>
          <cell r="D324"/>
          <cell r="E324"/>
          <cell r="F324"/>
          <cell r="G324"/>
        </row>
        <row r="325">
          <cell r="A325" t="str">
            <v>04.09.020</v>
          </cell>
          <cell r="B325"/>
          <cell r="C325" t="str">
            <v>Retirada de esquadria metálica em geral</v>
          </cell>
          <cell r="D325" t="str">
            <v>m²</v>
          </cell>
          <cell r="E325">
            <v>0</v>
          </cell>
          <cell r="F325">
            <v>23.05</v>
          </cell>
          <cell r="G325">
            <v>23.05</v>
          </cell>
        </row>
        <row r="326">
          <cell r="A326" t="str">
            <v>04.09.040</v>
          </cell>
          <cell r="B326"/>
          <cell r="C326" t="str">
            <v>Retirada de folha de esquadria metálica</v>
          </cell>
          <cell r="D326" t="str">
            <v>un</v>
          </cell>
          <cell r="E326">
            <v>0</v>
          </cell>
          <cell r="F326">
            <v>19.309999999999999</v>
          </cell>
          <cell r="G326">
            <v>19.309999999999999</v>
          </cell>
        </row>
        <row r="327">
          <cell r="A327" t="str">
            <v>04.09.060</v>
          </cell>
          <cell r="B327"/>
          <cell r="C327" t="str">
            <v>Retirada de batente, corrimão ou peças lineares metálicas, chumbados</v>
          </cell>
          <cell r="D327" t="str">
            <v>m</v>
          </cell>
          <cell r="E327">
            <v>0</v>
          </cell>
          <cell r="F327">
            <v>7.89</v>
          </cell>
          <cell r="G327">
            <v>7.89</v>
          </cell>
        </row>
        <row r="328">
          <cell r="A328" t="str">
            <v>04.09.080</v>
          </cell>
          <cell r="B328"/>
          <cell r="C328" t="str">
            <v>Retirada de batente, corrimão ou peças lineares metálicas, fixados</v>
          </cell>
          <cell r="D328" t="str">
            <v>m</v>
          </cell>
          <cell r="E328">
            <v>0</v>
          </cell>
          <cell r="F328">
            <v>5.42</v>
          </cell>
          <cell r="G328">
            <v>5.42</v>
          </cell>
        </row>
        <row r="329">
          <cell r="A329" t="str">
            <v>04.09.100</v>
          </cell>
          <cell r="B329"/>
          <cell r="C329" t="str">
            <v>Retirada de guarda-corpo ou gradil em geral</v>
          </cell>
          <cell r="D329" t="str">
            <v>m²</v>
          </cell>
          <cell r="E329">
            <v>0</v>
          </cell>
          <cell r="F329">
            <v>23.05</v>
          </cell>
          <cell r="G329">
            <v>23.05</v>
          </cell>
        </row>
        <row r="330">
          <cell r="A330" t="str">
            <v>04.09.120</v>
          </cell>
          <cell r="B330"/>
          <cell r="C330" t="str">
            <v>Retirada de escada de marinheiro com ou sem guarda-corpo</v>
          </cell>
          <cell r="D330" t="str">
            <v>m</v>
          </cell>
          <cell r="E330">
            <v>0</v>
          </cell>
          <cell r="F330">
            <v>26.34</v>
          </cell>
          <cell r="G330">
            <v>26.34</v>
          </cell>
        </row>
        <row r="331">
          <cell r="A331" t="str">
            <v>04.09.140</v>
          </cell>
          <cell r="B331"/>
          <cell r="C331" t="str">
            <v>Retirada de poste ou sistema de sustentação para alambrado ou fechamento</v>
          </cell>
          <cell r="D331" t="str">
            <v>un</v>
          </cell>
          <cell r="E331">
            <v>0</v>
          </cell>
          <cell r="F331">
            <v>19.309999999999999</v>
          </cell>
          <cell r="G331">
            <v>19.309999999999999</v>
          </cell>
        </row>
        <row r="332">
          <cell r="A332" t="str">
            <v>04.09.160</v>
          </cell>
          <cell r="B332"/>
          <cell r="C332" t="str">
            <v>Retirada de entelamento metálico em geral</v>
          </cell>
          <cell r="D332" t="str">
            <v>m²</v>
          </cell>
          <cell r="E332">
            <v>0</v>
          </cell>
          <cell r="F332">
            <v>3.14</v>
          </cell>
          <cell r="G332">
            <v>3.14</v>
          </cell>
        </row>
        <row r="333">
          <cell r="A333" t="str">
            <v>04.10</v>
          </cell>
          <cell r="B333" t="str">
            <v>Retirada de ferragens e acessórios para esquadrias</v>
          </cell>
          <cell r="C333" t="str">
            <v>Retirada de ferragens e acessórios para esquadrias</v>
          </cell>
          <cell r="D333"/>
          <cell r="E333"/>
          <cell r="F333"/>
          <cell r="G333"/>
        </row>
        <row r="334">
          <cell r="A334" t="str">
            <v>04.10.020</v>
          </cell>
          <cell r="B334"/>
          <cell r="C334" t="str">
            <v>Retirada de fechadura ou fecho de embutir</v>
          </cell>
          <cell r="D334" t="str">
            <v>un</v>
          </cell>
          <cell r="E334">
            <v>0</v>
          </cell>
          <cell r="F334">
            <v>9.0399999999999991</v>
          </cell>
          <cell r="G334">
            <v>9.0399999999999991</v>
          </cell>
        </row>
        <row r="335">
          <cell r="A335" t="str">
            <v>04.10.040</v>
          </cell>
          <cell r="B335"/>
          <cell r="C335" t="str">
            <v>Retirada de fechadura ou fecho de sobrepor</v>
          </cell>
          <cell r="D335" t="str">
            <v>un</v>
          </cell>
          <cell r="E335">
            <v>0</v>
          </cell>
          <cell r="F335">
            <v>3.61</v>
          </cell>
          <cell r="G335">
            <v>3.61</v>
          </cell>
        </row>
        <row r="336">
          <cell r="A336" t="str">
            <v>04.10.060</v>
          </cell>
          <cell r="B336"/>
          <cell r="C336" t="str">
            <v>Retirada de dobradiça</v>
          </cell>
          <cell r="D336" t="str">
            <v>un</v>
          </cell>
          <cell r="E336">
            <v>0</v>
          </cell>
          <cell r="F336">
            <v>1.81</v>
          </cell>
          <cell r="G336">
            <v>1.81</v>
          </cell>
        </row>
        <row r="337">
          <cell r="A337" t="str">
            <v>04.10.080</v>
          </cell>
          <cell r="B337"/>
          <cell r="C337" t="str">
            <v>Retirada de peça ou acessório complementar em geral de esquadria</v>
          </cell>
          <cell r="D337" t="str">
            <v>un</v>
          </cell>
          <cell r="E337">
            <v>0</v>
          </cell>
          <cell r="F337">
            <v>14.24</v>
          </cell>
          <cell r="G337">
            <v>14.24</v>
          </cell>
        </row>
        <row r="338">
          <cell r="A338" t="str">
            <v>04.11</v>
          </cell>
          <cell r="B338" t="str">
            <v>Retirada de aparelhos, metais sanitários e registro</v>
          </cell>
          <cell r="C338" t="str">
            <v>Retirada de aparelhos, metais sanitários e registro</v>
          </cell>
          <cell r="D338"/>
          <cell r="E338"/>
          <cell r="F338"/>
          <cell r="G338"/>
        </row>
        <row r="339">
          <cell r="A339" t="str">
            <v>04.11.020</v>
          </cell>
          <cell r="B339"/>
          <cell r="C339" t="str">
            <v>Retirada de aparelho sanitário incluindo acessórios</v>
          </cell>
          <cell r="D339" t="str">
            <v>un</v>
          </cell>
          <cell r="E339">
            <v>0</v>
          </cell>
          <cell r="F339">
            <v>33.200000000000003</v>
          </cell>
          <cell r="G339">
            <v>33.200000000000003</v>
          </cell>
        </row>
        <row r="340">
          <cell r="A340" t="str">
            <v>04.11.030</v>
          </cell>
          <cell r="B340"/>
          <cell r="C340" t="str">
            <v>Retirada de bancada incluindo pertences</v>
          </cell>
          <cell r="D340" t="str">
            <v>m²</v>
          </cell>
          <cell r="E340">
            <v>0</v>
          </cell>
          <cell r="F340">
            <v>46.09</v>
          </cell>
          <cell r="G340">
            <v>46.09</v>
          </cell>
        </row>
        <row r="341">
          <cell r="A341" t="str">
            <v>04.11.040</v>
          </cell>
          <cell r="B341"/>
          <cell r="C341" t="str">
            <v>Retirada de complemento sanitário chumbado</v>
          </cell>
          <cell r="D341" t="str">
            <v>un</v>
          </cell>
          <cell r="E341">
            <v>0</v>
          </cell>
          <cell r="F341">
            <v>10.84</v>
          </cell>
          <cell r="G341">
            <v>10.84</v>
          </cell>
        </row>
        <row r="342">
          <cell r="A342" t="str">
            <v>04.11.060</v>
          </cell>
          <cell r="B342"/>
          <cell r="C342" t="str">
            <v>Retirada de complemento sanitário fixado ou de sobrepor</v>
          </cell>
          <cell r="D342" t="str">
            <v>un</v>
          </cell>
          <cell r="E342">
            <v>0</v>
          </cell>
          <cell r="F342">
            <v>4.5199999999999996</v>
          </cell>
          <cell r="G342">
            <v>4.5199999999999996</v>
          </cell>
        </row>
        <row r="343">
          <cell r="A343" t="str">
            <v>04.11.080</v>
          </cell>
          <cell r="B343"/>
          <cell r="C343" t="str">
            <v>Retirada de registro ou válvula embutidos</v>
          </cell>
          <cell r="D343" t="str">
            <v>un</v>
          </cell>
          <cell r="E343">
            <v>0</v>
          </cell>
          <cell r="F343">
            <v>42.24</v>
          </cell>
          <cell r="G343">
            <v>42.24</v>
          </cell>
        </row>
        <row r="344">
          <cell r="A344" t="str">
            <v>04.11.100</v>
          </cell>
          <cell r="B344"/>
          <cell r="C344" t="str">
            <v>Retirada de registro ou válvula aparentes</v>
          </cell>
          <cell r="D344" t="str">
            <v>un</v>
          </cell>
          <cell r="E344">
            <v>0</v>
          </cell>
          <cell r="F344">
            <v>24.35</v>
          </cell>
          <cell r="G344">
            <v>24.35</v>
          </cell>
        </row>
        <row r="345">
          <cell r="A345" t="str">
            <v>04.11.110</v>
          </cell>
          <cell r="B345"/>
          <cell r="C345" t="str">
            <v>Retirada de purificador/bebedouro</v>
          </cell>
          <cell r="D345" t="str">
            <v>un</v>
          </cell>
          <cell r="E345">
            <v>0</v>
          </cell>
          <cell r="F345">
            <v>24.35</v>
          </cell>
          <cell r="G345">
            <v>24.35</v>
          </cell>
        </row>
        <row r="346">
          <cell r="A346" t="str">
            <v>04.11.120</v>
          </cell>
          <cell r="B346"/>
          <cell r="C346" t="str">
            <v>Retirada de torneira ou chuveiro</v>
          </cell>
          <cell r="D346" t="str">
            <v>un</v>
          </cell>
          <cell r="E346">
            <v>0</v>
          </cell>
          <cell r="F346">
            <v>5.76</v>
          </cell>
          <cell r="G346">
            <v>5.76</v>
          </cell>
        </row>
        <row r="347">
          <cell r="A347" t="str">
            <v>04.11.140</v>
          </cell>
          <cell r="B347"/>
          <cell r="C347" t="str">
            <v>Retirada de sifão ou metais sanitários diversos</v>
          </cell>
          <cell r="D347" t="str">
            <v>un</v>
          </cell>
          <cell r="E347">
            <v>0</v>
          </cell>
          <cell r="F347">
            <v>8.85</v>
          </cell>
          <cell r="G347">
            <v>8.85</v>
          </cell>
        </row>
        <row r="348">
          <cell r="A348" t="str">
            <v>04.11.160</v>
          </cell>
          <cell r="B348"/>
          <cell r="C348" t="str">
            <v>Retirada de caixa de descarga de sobrepor ou acoplada</v>
          </cell>
          <cell r="D348" t="str">
            <v>un</v>
          </cell>
          <cell r="E348">
            <v>0</v>
          </cell>
          <cell r="F348">
            <v>16.82</v>
          </cell>
          <cell r="G348">
            <v>16.82</v>
          </cell>
        </row>
        <row r="349">
          <cell r="A349" t="str">
            <v>04.12</v>
          </cell>
          <cell r="B349" t="str">
            <v>Retirada de aparelhos elétricos e hidráulicos</v>
          </cell>
          <cell r="C349" t="str">
            <v>Retirada de aparelhos elétricos e hidráulicos</v>
          </cell>
          <cell r="D349"/>
          <cell r="E349"/>
          <cell r="F349"/>
          <cell r="G349"/>
        </row>
        <row r="350">
          <cell r="A350" t="str">
            <v>04.12.020</v>
          </cell>
          <cell r="B350"/>
          <cell r="C350" t="str">
            <v>Retirada de conjunto motor-bomba</v>
          </cell>
          <cell r="D350" t="str">
            <v>un</v>
          </cell>
          <cell r="E350">
            <v>0</v>
          </cell>
          <cell r="F350">
            <v>69.459999999999994</v>
          </cell>
          <cell r="G350">
            <v>69.459999999999994</v>
          </cell>
        </row>
        <row r="351">
          <cell r="A351" t="str">
            <v>04.12.040</v>
          </cell>
          <cell r="B351"/>
          <cell r="C351" t="str">
            <v>Retirada de motor de bomba de recalque</v>
          </cell>
          <cell r="D351" t="str">
            <v>un</v>
          </cell>
          <cell r="E351">
            <v>0</v>
          </cell>
          <cell r="F351">
            <v>54.76</v>
          </cell>
          <cell r="G351">
            <v>54.76</v>
          </cell>
        </row>
        <row r="352">
          <cell r="A352" t="str">
            <v>04.13</v>
          </cell>
          <cell r="B352" t="str">
            <v>Retirada de impermeabilização e afins</v>
          </cell>
          <cell r="C352" t="str">
            <v>Retirada de impermeabilização e afins</v>
          </cell>
          <cell r="D352"/>
          <cell r="E352"/>
          <cell r="F352"/>
          <cell r="G352"/>
        </row>
        <row r="353">
          <cell r="A353" t="str">
            <v>04.13.020</v>
          </cell>
          <cell r="B353"/>
          <cell r="C353" t="str">
            <v>Retirada de isolamento térmico com material monolítico</v>
          </cell>
          <cell r="D353" t="str">
            <v>m²</v>
          </cell>
          <cell r="E353">
            <v>0</v>
          </cell>
          <cell r="F353">
            <v>4.46</v>
          </cell>
          <cell r="G353">
            <v>4.46</v>
          </cell>
        </row>
        <row r="354">
          <cell r="A354" t="str">
            <v>04.13.060</v>
          </cell>
          <cell r="B354"/>
          <cell r="C354" t="str">
            <v>Retirada de isolamento térmico com material em panos</v>
          </cell>
          <cell r="D354" t="str">
            <v>m²</v>
          </cell>
          <cell r="E354">
            <v>0</v>
          </cell>
          <cell r="F354">
            <v>0.75</v>
          </cell>
          <cell r="G354">
            <v>0.75</v>
          </cell>
        </row>
        <row r="355">
          <cell r="A355" t="str">
            <v>04.14</v>
          </cell>
          <cell r="B355" t="str">
            <v>Retirada de vidro</v>
          </cell>
          <cell r="C355" t="str">
            <v>Retirada de vidro</v>
          </cell>
          <cell r="D355"/>
          <cell r="E355"/>
          <cell r="F355"/>
          <cell r="G355"/>
        </row>
        <row r="356">
          <cell r="A356" t="str">
            <v>04.14.020</v>
          </cell>
          <cell r="B356"/>
          <cell r="C356" t="str">
            <v>Retirada de vidro ou espelho com raspagem da massa ou retirada de baguete</v>
          </cell>
          <cell r="D356" t="str">
            <v>m²</v>
          </cell>
          <cell r="E356">
            <v>0</v>
          </cell>
          <cell r="F356">
            <v>10.83</v>
          </cell>
          <cell r="G356">
            <v>10.83</v>
          </cell>
        </row>
        <row r="357">
          <cell r="A357" t="str">
            <v>04.14.040</v>
          </cell>
          <cell r="B357"/>
          <cell r="C357" t="str">
            <v>Retirada de esquadria em vidro</v>
          </cell>
          <cell r="D357" t="str">
            <v>m²</v>
          </cell>
          <cell r="E357">
            <v>0</v>
          </cell>
          <cell r="F357">
            <v>32.92</v>
          </cell>
          <cell r="G357">
            <v>32.92</v>
          </cell>
        </row>
        <row r="358">
          <cell r="A358" t="str">
            <v>04.17</v>
          </cell>
          <cell r="B358" t="str">
            <v>Retirada em instalação elétrica - letra A até B</v>
          </cell>
          <cell r="C358" t="str">
            <v>Retirada em instalação elétrica - letra A até B</v>
          </cell>
          <cell r="D358"/>
          <cell r="E358"/>
          <cell r="F358"/>
          <cell r="G358"/>
        </row>
        <row r="359">
          <cell r="A359" t="str">
            <v>04.17.020</v>
          </cell>
          <cell r="B359"/>
          <cell r="C359" t="str">
            <v>Remoção de aparelho de iluminação ou projetor fixo em teto, piso ou parede</v>
          </cell>
          <cell r="D359" t="str">
            <v>un</v>
          </cell>
          <cell r="E359">
            <v>0</v>
          </cell>
          <cell r="F359">
            <v>14.6</v>
          </cell>
          <cell r="G359">
            <v>14.6</v>
          </cell>
        </row>
        <row r="360">
          <cell r="A360" t="str">
            <v>04.17.040</v>
          </cell>
          <cell r="B360"/>
          <cell r="C360" t="str">
            <v>Remoção de aparelho de iluminação ou projetor fixo em poste ou braço</v>
          </cell>
          <cell r="D360" t="str">
            <v>un</v>
          </cell>
          <cell r="E360">
            <v>0</v>
          </cell>
          <cell r="F360">
            <v>54.76</v>
          </cell>
          <cell r="G360">
            <v>54.76</v>
          </cell>
        </row>
        <row r="361">
          <cell r="A361" t="str">
            <v>04.17.060</v>
          </cell>
          <cell r="B361"/>
          <cell r="C361" t="str">
            <v>Remoção de suporte tipo braquet</v>
          </cell>
          <cell r="D361" t="str">
            <v>un</v>
          </cell>
          <cell r="E361">
            <v>0</v>
          </cell>
          <cell r="F361">
            <v>18.260000000000002</v>
          </cell>
          <cell r="G361">
            <v>18.260000000000002</v>
          </cell>
        </row>
        <row r="362">
          <cell r="A362" t="str">
            <v>04.17.080</v>
          </cell>
          <cell r="B362"/>
          <cell r="C362" t="str">
            <v>Remoção de barramento de cobre</v>
          </cell>
          <cell r="D362" t="str">
            <v>m</v>
          </cell>
          <cell r="E362">
            <v>0</v>
          </cell>
          <cell r="F362">
            <v>14.6</v>
          </cell>
          <cell r="G362">
            <v>14.6</v>
          </cell>
        </row>
        <row r="363">
          <cell r="A363" t="str">
            <v>04.17.100</v>
          </cell>
          <cell r="B363"/>
          <cell r="C363" t="str">
            <v>Remoção de base de disjuntor tipo QUIK-LAG</v>
          </cell>
          <cell r="D363" t="str">
            <v>un</v>
          </cell>
          <cell r="E363">
            <v>0</v>
          </cell>
          <cell r="F363">
            <v>5.48</v>
          </cell>
          <cell r="G363">
            <v>5.48</v>
          </cell>
        </row>
        <row r="364">
          <cell r="A364" t="str">
            <v>04.17.120</v>
          </cell>
          <cell r="B364"/>
          <cell r="C364" t="str">
            <v>Remoção de base de fusível tipo DIAZED</v>
          </cell>
          <cell r="D364" t="str">
            <v>un</v>
          </cell>
          <cell r="E364">
            <v>0</v>
          </cell>
          <cell r="F364">
            <v>5.48</v>
          </cell>
          <cell r="G364">
            <v>5.48</v>
          </cell>
        </row>
        <row r="365">
          <cell r="A365" t="str">
            <v>04.17.140</v>
          </cell>
          <cell r="B365"/>
          <cell r="C365" t="str">
            <v>Remoção de base e haste de para-raios</v>
          </cell>
          <cell r="D365" t="str">
            <v>un</v>
          </cell>
          <cell r="E365">
            <v>0</v>
          </cell>
          <cell r="F365">
            <v>36.5</v>
          </cell>
          <cell r="G365">
            <v>36.5</v>
          </cell>
        </row>
        <row r="366">
          <cell r="A366" t="str">
            <v>04.17.160</v>
          </cell>
          <cell r="B366"/>
          <cell r="C366" t="str">
            <v>Remoção de base ou chave para fusível NH tipo tripolar</v>
          </cell>
          <cell r="D366" t="str">
            <v>un</v>
          </cell>
          <cell r="E366">
            <v>0</v>
          </cell>
          <cell r="F366">
            <v>18.260000000000002</v>
          </cell>
          <cell r="G366">
            <v>18.260000000000002</v>
          </cell>
        </row>
        <row r="367">
          <cell r="A367" t="str">
            <v>04.17.180</v>
          </cell>
          <cell r="B367"/>
          <cell r="C367" t="str">
            <v>Remoção de base ou chave para fusível NH tipo unipolar</v>
          </cell>
          <cell r="D367" t="str">
            <v>un</v>
          </cell>
          <cell r="E367">
            <v>0</v>
          </cell>
          <cell r="F367">
            <v>16.440000000000001</v>
          </cell>
          <cell r="G367">
            <v>16.440000000000001</v>
          </cell>
        </row>
        <row r="368">
          <cell r="A368" t="str">
            <v>04.17.200</v>
          </cell>
          <cell r="B368"/>
          <cell r="C368" t="str">
            <v>Remoção de braçadeira para passagem de cordoalha</v>
          </cell>
          <cell r="D368" t="str">
            <v>un</v>
          </cell>
          <cell r="E368">
            <v>0</v>
          </cell>
          <cell r="F368">
            <v>14.6</v>
          </cell>
          <cell r="G368">
            <v>14.6</v>
          </cell>
        </row>
        <row r="369">
          <cell r="A369" t="str">
            <v>04.17.220</v>
          </cell>
          <cell r="B369"/>
          <cell r="C369" t="str">
            <v>Remoção de bucha de passagem interna ou externa</v>
          </cell>
          <cell r="D369" t="str">
            <v>un</v>
          </cell>
          <cell r="E369">
            <v>0</v>
          </cell>
          <cell r="F369">
            <v>14.6</v>
          </cell>
          <cell r="G369">
            <v>14.6</v>
          </cell>
        </row>
        <row r="370">
          <cell r="A370" t="str">
            <v>04.17.240</v>
          </cell>
          <cell r="B370"/>
          <cell r="C370" t="str">
            <v>Remoção de bucha de passagem para neutro</v>
          </cell>
          <cell r="D370" t="str">
            <v>un</v>
          </cell>
          <cell r="E370">
            <v>0</v>
          </cell>
          <cell r="F370">
            <v>10.96</v>
          </cell>
          <cell r="G370">
            <v>10.96</v>
          </cell>
        </row>
        <row r="371">
          <cell r="A371" t="str">
            <v>04.18</v>
          </cell>
          <cell r="B371" t="str">
            <v>Retirada em instalação elétrica - letra C</v>
          </cell>
          <cell r="C371" t="str">
            <v>Retirada em instalação elétrica - letra C</v>
          </cell>
          <cell r="D371"/>
          <cell r="E371"/>
          <cell r="F371"/>
          <cell r="G371"/>
        </row>
        <row r="372">
          <cell r="A372" t="str">
            <v>04.18.020</v>
          </cell>
          <cell r="B372"/>
          <cell r="C372" t="str">
            <v>Remoção de cabeçote em rede de telefonia</v>
          </cell>
          <cell r="D372" t="str">
            <v>un</v>
          </cell>
          <cell r="E372">
            <v>0</v>
          </cell>
          <cell r="F372">
            <v>9.14</v>
          </cell>
          <cell r="G372">
            <v>9.14</v>
          </cell>
        </row>
        <row r="373">
          <cell r="A373" t="str">
            <v>04.18.040</v>
          </cell>
          <cell r="B373"/>
          <cell r="C373" t="str">
            <v>Remoção de cabo de aço e esticadores de para-raios</v>
          </cell>
          <cell r="D373" t="str">
            <v>m</v>
          </cell>
          <cell r="E373">
            <v>0</v>
          </cell>
          <cell r="F373">
            <v>12.78</v>
          </cell>
          <cell r="G373">
            <v>12.78</v>
          </cell>
        </row>
        <row r="374">
          <cell r="A374" t="str">
            <v>04.18.060</v>
          </cell>
          <cell r="B374"/>
          <cell r="C374" t="str">
            <v>Remoção de caixa de entrada de energia padrão medição indireta completa</v>
          </cell>
          <cell r="D374" t="str">
            <v>un</v>
          </cell>
          <cell r="E374">
            <v>0</v>
          </cell>
          <cell r="F374">
            <v>182.5</v>
          </cell>
          <cell r="G374">
            <v>182.5</v>
          </cell>
        </row>
        <row r="375">
          <cell r="A375" t="str">
            <v>04.18.070</v>
          </cell>
          <cell r="B375"/>
          <cell r="C375" t="str">
            <v>Remoção de caixa de entrada de energia padrão residencial completa</v>
          </cell>
          <cell r="D375" t="str">
            <v>un</v>
          </cell>
          <cell r="E375">
            <v>0</v>
          </cell>
          <cell r="F375">
            <v>146</v>
          </cell>
          <cell r="G375">
            <v>146</v>
          </cell>
        </row>
        <row r="376">
          <cell r="A376" t="str">
            <v>04.18.080</v>
          </cell>
          <cell r="B376"/>
          <cell r="C376" t="str">
            <v>Remoção de caixa de entrada telefônica completa</v>
          </cell>
          <cell r="D376" t="str">
            <v>un</v>
          </cell>
          <cell r="E376">
            <v>0</v>
          </cell>
          <cell r="F376">
            <v>73</v>
          </cell>
          <cell r="G376">
            <v>73</v>
          </cell>
        </row>
        <row r="377">
          <cell r="A377" t="str">
            <v>04.18.090</v>
          </cell>
          <cell r="B377"/>
          <cell r="C377" t="str">
            <v>Remoção de caixa de medição padrão completa</v>
          </cell>
          <cell r="D377" t="str">
            <v>un</v>
          </cell>
          <cell r="E377">
            <v>0</v>
          </cell>
          <cell r="F377">
            <v>40.53</v>
          </cell>
          <cell r="G377">
            <v>40.53</v>
          </cell>
        </row>
        <row r="378">
          <cell r="A378" t="str">
            <v>04.18.120</v>
          </cell>
          <cell r="B378"/>
          <cell r="C378" t="str">
            <v>Remoção de caixa estampada</v>
          </cell>
          <cell r="D378" t="str">
            <v>un</v>
          </cell>
          <cell r="E378">
            <v>0</v>
          </cell>
          <cell r="F378">
            <v>5.42</v>
          </cell>
          <cell r="G378">
            <v>5.42</v>
          </cell>
        </row>
        <row r="379">
          <cell r="A379" t="str">
            <v>04.18.130</v>
          </cell>
          <cell r="B379"/>
          <cell r="C379" t="str">
            <v>Remoção de caixa para fusível ou tomada instalada em perfilado</v>
          </cell>
          <cell r="D379" t="str">
            <v>un</v>
          </cell>
          <cell r="E379">
            <v>0</v>
          </cell>
          <cell r="F379">
            <v>6.5</v>
          </cell>
          <cell r="G379">
            <v>6.5</v>
          </cell>
        </row>
        <row r="380">
          <cell r="A380" t="str">
            <v>04.18.140</v>
          </cell>
          <cell r="B380"/>
          <cell r="C380" t="str">
            <v>Remoção de caixa para transformador de corrente</v>
          </cell>
          <cell r="D380" t="str">
            <v>un</v>
          </cell>
          <cell r="E380">
            <v>0</v>
          </cell>
          <cell r="F380">
            <v>40.53</v>
          </cell>
          <cell r="G380">
            <v>40.53</v>
          </cell>
        </row>
        <row r="381">
          <cell r="A381" t="str">
            <v>04.18.180</v>
          </cell>
          <cell r="B381"/>
          <cell r="C381" t="str">
            <v>Remoção de cantoneira metálica</v>
          </cell>
          <cell r="D381" t="str">
            <v>m</v>
          </cell>
          <cell r="E381">
            <v>0</v>
          </cell>
          <cell r="F381">
            <v>9.14</v>
          </cell>
          <cell r="G381">
            <v>9.14</v>
          </cell>
        </row>
        <row r="382">
          <cell r="A382" t="str">
            <v>04.18.200</v>
          </cell>
          <cell r="B382"/>
          <cell r="C382" t="str">
            <v>Remoção de captor de para-raios tipo Franklin</v>
          </cell>
          <cell r="D382" t="str">
            <v>un</v>
          </cell>
          <cell r="E382">
            <v>0</v>
          </cell>
          <cell r="F382">
            <v>18.260000000000002</v>
          </cell>
          <cell r="G382">
            <v>18.260000000000002</v>
          </cell>
        </row>
        <row r="383">
          <cell r="A383" t="str">
            <v>04.18.220</v>
          </cell>
          <cell r="B383"/>
          <cell r="C383" t="str">
            <v>Remoção de chapa de ferro para bucha de passagem</v>
          </cell>
          <cell r="D383" t="str">
            <v>un</v>
          </cell>
          <cell r="E383">
            <v>0</v>
          </cell>
          <cell r="F383">
            <v>14.6</v>
          </cell>
          <cell r="G383">
            <v>14.6</v>
          </cell>
        </row>
        <row r="384">
          <cell r="A384" t="str">
            <v>04.18.240</v>
          </cell>
          <cell r="B384"/>
          <cell r="C384" t="str">
            <v>Remoção de chave automática da bóia</v>
          </cell>
          <cell r="D384" t="str">
            <v>un</v>
          </cell>
          <cell r="E384">
            <v>0</v>
          </cell>
          <cell r="F384">
            <v>21.9</v>
          </cell>
          <cell r="G384">
            <v>21.9</v>
          </cell>
        </row>
        <row r="385">
          <cell r="A385" t="str">
            <v>04.18.250</v>
          </cell>
          <cell r="B385"/>
          <cell r="C385" t="str">
            <v>Remoção de chave base de mármore ou ardósia</v>
          </cell>
          <cell r="D385" t="str">
            <v>un</v>
          </cell>
          <cell r="E385">
            <v>0</v>
          </cell>
          <cell r="F385">
            <v>18.260000000000002</v>
          </cell>
          <cell r="G385">
            <v>18.260000000000002</v>
          </cell>
        </row>
        <row r="386">
          <cell r="A386" t="str">
            <v>04.18.260</v>
          </cell>
          <cell r="B386"/>
          <cell r="C386" t="str">
            <v>Remoção de chave de ação rápida comando frontal montado em painel</v>
          </cell>
          <cell r="D386" t="str">
            <v>un</v>
          </cell>
          <cell r="E386">
            <v>0</v>
          </cell>
          <cell r="F386">
            <v>36.5</v>
          </cell>
          <cell r="G386">
            <v>36.5</v>
          </cell>
        </row>
        <row r="387">
          <cell r="A387" t="str">
            <v>04.18.270</v>
          </cell>
          <cell r="B387"/>
          <cell r="C387" t="str">
            <v>Remoção de chave fusível indicadora tipo Matheus</v>
          </cell>
          <cell r="D387" t="str">
            <v>un</v>
          </cell>
          <cell r="E387">
            <v>0</v>
          </cell>
          <cell r="F387">
            <v>54.76</v>
          </cell>
          <cell r="G387">
            <v>54.76</v>
          </cell>
        </row>
        <row r="388">
          <cell r="A388" t="str">
            <v>04.18.280</v>
          </cell>
          <cell r="B388"/>
          <cell r="C388" t="str">
            <v>Remoção de chave seccionadora tripolar seca mecanismo de manobra frontal</v>
          </cell>
          <cell r="D388" t="str">
            <v>un</v>
          </cell>
          <cell r="E388">
            <v>0</v>
          </cell>
          <cell r="F388">
            <v>102.7</v>
          </cell>
          <cell r="G388">
            <v>102.7</v>
          </cell>
        </row>
        <row r="389">
          <cell r="A389" t="str">
            <v>04.18.290</v>
          </cell>
          <cell r="B389"/>
          <cell r="C389" t="str">
            <v>Remoção de chave tipo Pacco rotativo</v>
          </cell>
          <cell r="D389" t="str">
            <v>un</v>
          </cell>
          <cell r="E389">
            <v>0</v>
          </cell>
          <cell r="F389">
            <v>27.38</v>
          </cell>
          <cell r="G389">
            <v>27.38</v>
          </cell>
        </row>
        <row r="390">
          <cell r="A390" t="str">
            <v>04.18.320</v>
          </cell>
          <cell r="B390"/>
          <cell r="C390" t="str">
            <v>Remoção de cinta de fixação de eletroduto ou sela para cruzeta em poste</v>
          </cell>
          <cell r="D390" t="str">
            <v>un</v>
          </cell>
          <cell r="E390">
            <v>0</v>
          </cell>
          <cell r="F390">
            <v>7.43</v>
          </cell>
          <cell r="G390">
            <v>7.43</v>
          </cell>
        </row>
        <row r="391">
          <cell r="A391" t="str">
            <v>04.18.340</v>
          </cell>
          <cell r="B391"/>
          <cell r="C391" t="str">
            <v>Remoção de condulete</v>
          </cell>
          <cell r="D391" t="str">
            <v>un</v>
          </cell>
          <cell r="E391">
            <v>0</v>
          </cell>
          <cell r="F391">
            <v>14.55</v>
          </cell>
          <cell r="G391">
            <v>14.55</v>
          </cell>
        </row>
        <row r="392">
          <cell r="A392" t="str">
            <v>04.18.360</v>
          </cell>
          <cell r="B392"/>
          <cell r="C392" t="str">
            <v>Remoção de condutor aparente diâmetro externo acima de 6,5 mm</v>
          </cell>
          <cell r="D392" t="str">
            <v>m</v>
          </cell>
          <cell r="E392">
            <v>0</v>
          </cell>
          <cell r="F392">
            <v>4.3899999999999997</v>
          </cell>
          <cell r="G392">
            <v>4.3899999999999997</v>
          </cell>
        </row>
        <row r="393">
          <cell r="A393" t="str">
            <v>04.18.370</v>
          </cell>
          <cell r="B393"/>
          <cell r="C393" t="str">
            <v>Remoção de condutor aparente diâmetro externo até 6,5 mm</v>
          </cell>
          <cell r="D393" t="str">
            <v>m</v>
          </cell>
          <cell r="E393">
            <v>0</v>
          </cell>
          <cell r="F393">
            <v>2.19</v>
          </cell>
          <cell r="G393">
            <v>2.19</v>
          </cell>
        </row>
        <row r="394">
          <cell r="A394" t="str">
            <v>04.18.380</v>
          </cell>
          <cell r="B394"/>
          <cell r="C394" t="str">
            <v>Remoção de condutor embutido diâmetro externo acima de 6,5 mm</v>
          </cell>
          <cell r="D394" t="str">
            <v>m</v>
          </cell>
          <cell r="E394">
            <v>0</v>
          </cell>
          <cell r="F394">
            <v>3.66</v>
          </cell>
          <cell r="G394">
            <v>3.66</v>
          </cell>
        </row>
        <row r="395">
          <cell r="A395" t="str">
            <v>04.18.390</v>
          </cell>
          <cell r="B395"/>
          <cell r="C395" t="str">
            <v>Remoção de condutor embutido diâmetro externo até 6,5 mm</v>
          </cell>
          <cell r="D395" t="str">
            <v>m</v>
          </cell>
          <cell r="E395">
            <v>0</v>
          </cell>
          <cell r="F395">
            <v>1.84</v>
          </cell>
          <cell r="G395">
            <v>1.84</v>
          </cell>
        </row>
        <row r="396">
          <cell r="A396" t="str">
            <v>04.18.400</v>
          </cell>
          <cell r="B396"/>
          <cell r="C396" t="str">
            <v>Remoção de condutor especial</v>
          </cell>
          <cell r="D396" t="str">
            <v>m</v>
          </cell>
          <cell r="E396">
            <v>0</v>
          </cell>
          <cell r="F396">
            <v>25.68</v>
          </cell>
          <cell r="G396">
            <v>25.68</v>
          </cell>
        </row>
        <row r="397">
          <cell r="A397" t="str">
            <v>04.18.410</v>
          </cell>
          <cell r="B397"/>
          <cell r="C397" t="str">
            <v>Remoção de cordoalha ou cabo de cobre nu</v>
          </cell>
          <cell r="D397" t="str">
            <v>m</v>
          </cell>
          <cell r="E397">
            <v>0</v>
          </cell>
          <cell r="F397">
            <v>7.3</v>
          </cell>
          <cell r="G397">
            <v>7.3</v>
          </cell>
        </row>
        <row r="398">
          <cell r="A398" t="str">
            <v>04.18.420</v>
          </cell>
          <cell r="B398"/>
          <cell r="C398" t="str">
            <v>Remoção de contator magnético para comando de bomba</v>
          </cell>
          <cell r="D398" t="str">
            <v>un</v>
          </cell>
          <cell r="E398">
            <v>0</v>
          </cell>
          <cell r="F398">
            <v>36.5</v>
          </cell>
          <cell r="G398">
            <v>36.5</v>
          </cell>
        </row>
        <row r="399">
          <cell r="A399" t="str">
            <v>04.18.440</v>
          </cell>
          <cell r="B399"/>
          <cell r="C399" t="str">
            <v>Remoção de corrente para pendentes</v>
          </cell>
          <cell r="D399" t="str">
            <v>un</v>
          </cell>
          <cell r="E399">
            <v>0</v>
          </cell>
          <cell r="F399">
            <v>7.3</v>
          </cell>
          <cell r="G399">
            <v>7.3</v>
          </cell>
        </row>
        <row r="400">
          <cell r="A400" t="str">
            <v>04.18.460</v>
          </cell>
          <cell r="B400"/>
          <cell r="C400" t="str">
            <v>Remoção de cruzeta de ferro para fixação de projetores</v>
          </cell>
          <cell r="D400" t="str">
            <v>un</v>
          </cell>
          <cell r="E400">
            <v>0</v>
          </cell>
          <cell r="F400">
            <v>54.76</v>
          </cell>
          <cell r="G400">
            <v>54.76</v>
          </cell>
        </row>
        <row r="401">
          <cell r="A401" t="str">
            <v>04.18.470</v>
          </cell>
          <cell r="B401"/>
          <cell r="C401" t="str">
            <v>Remoção de cruzeta de madeira</v>
          </cell>
          <cell r="D401" t="str">
            <v>un</v>
          </cell>
          <cell r="E401">
            <v>0</v>
          </cell>
          <cell r="F401">
            <v>77.03</v>
          </cell>
          <cell r="G401">
            <v>77.03</v>
          </cell>
        </row>
        <row r="402">
          <cell r="A402" t="str">
            <v>04.19</v>
          </cell>
          <cell r="B402" t="str">
            <v>Retirada em instalação elétrica - letra D até I</v>
          </cell>
          <cell r="C402" t="str">
            <v>Retirada em instalação elétrica - letra D até I</v>
          </cell>
          <cell r="D402"/>
          <cell r="E402"/>
          <cell r="F402"/>
          <cell r="G402"/>
        </row>
        <row r="403">
          <cell r="A403" t="str">
            <v>04.19.020</v>
          </cell>
          <cell r="B403"/>
          <cell r="C403" t="str">
            <v>Remoção de disjuntor de volume normal ou reduzido</v>
          </cell>
          <cell r="D403" t="str">
            <v>un</v>
          </cell>
          <cell r="E403">
            <v>0</v>
          </cell>
          <cell r="F403">
            <v>150.27000000000001</v>
          </cell>
          <cell r="G403">
            <v>150.27000000000001</v>
          </cell>
        </row>
        <row r="404">
          <cell r="A404" t="str">
            <v>04.19.030</v>
          </cell>
          <cell r="B404"/>
          <cell r="C404" t="str">
            <v>Remoção de disjuntor a seco aberto tripolar, 600 V de 800 A</v>
          </cell>
          <cell r="D404" t="str">
            <v>un</v>
          </cell>
          <cell r="E404">
            <v>0</v>
          </cell>
          <cell r="F404">
            <v>36.5</v>
          </cell>
          <cell r="G404">
            <v>36.5</v>
          </cell>
        </row>
        <row r="405">
          <cell r="A405" t="str">
            <v>04.19.060</v>
          </cell>
          <cell r="B405"/>
          <cell r="C405" t="str">
            <v>Remoção de disjuntor termomagnético</v>
          </cell>
          <cell r="D405" t="str">
            <v>un</v>
          </cell>
          <cell r="E405">
            <v>0</v>
          </cell>
          <cell r="F405">
            <v>9.14</v>
          </cell>
          <cell r="G405">
            <v>9.14</v>
          </cell>
        </row>
        <row r="406">
          <cell r="A406" t="str">
            <v>04.19.080</v>
          </cell>
          <cell r="B406"/>
          <cell r="C406" t="str">
            <v>Remoção de fundo de quadro de distribuição ou caixa de passagem</v>
          </cell>
          <cell r="D406" t="str">
            <v>m²</v>
          </cell>
          <cell r="E406">
            <v>0</v>
          </cell>
          <cell r="F406">
            <v>36.5</v>
          </cell>
          <cell r="G406">
            <v>36.5</v>
          </cell>
        </row>
        <row r="407">
          <cell r="A407" t="str">
            <v>04.19.100</v>
          </cell>
          <cell r="B407"/>
          <cell r="C407" t="str">
            <v>Remoção de gancho de sustentação de luminária em perfilado</v>
          </cell>
          <cell r="D407" t="str">
            <v>un</v>
          </cell>
          <cell r="E407">
            <v>0</v>
          </cell>
          <cell r="F407">
            <v>7.3</v>
          </cell>
          <cell r="G407">
            <v>7.3</v>
          </cell>
        </row>
        <row r="408">
          <cell r="A408" t="str">
            <v>04.19.120</v>
          </cell>
          <cell r="B408"/>
          <cell r="C408" t="str">
            <v>Remoção de interruptores, tomadas, botão de campainha ou cigarra</v>
          </cell>
          <cell r="D408" t="str">
            <v>un</v>
          </cell>
          <cell r="E408">
            <v>0</v>
          </cell>
          <cell r="F408">
            <v>14.6</v>
          </cell>
          <cell r="G408">
            <v>14.6</v>
          </cell>
        </row>
        <row r="409">
          <cell r="A409" t="str">
            <v>04.19.140</v>
          </cell>
          <cell r="B409"/>
          <cell r="C409" t="str">
            <v>Remoção de isolador tipo castanha e gancho de sustentação</v>
          </cell>
          <cell r="D409" t="str">
            <v>un</v>
          </cell>
          <cell r="E409">
            <v>0</v>
          </cell>
          <cell r="F409">
            <v>3.66</v>
          </cell>
          <cell r="G409">
            <v>3.66</v>
          </cell>
        </row>
        <row r="410">
          <cell r="A410" t="str">
            <v>04.19.160</v>
          </cell>
          <cell r="B410"/>
          <cell r="C410" t="str">
            <v>Remoção de isolador tipo disco completo e gancho de suspensão</v>
          </cell>
          <cell r="D410" t="str">
            <v>un</v>
          </cell>
          <cell r="E410">
            <v>0</v>
          </cell>
          <cell r="F410">
            <v>5.48</v>
          </cell>
          <cell r="G410">
            <v>5.48</v>
          </cell>
        </row>
        <row r="411">
          <cell r="A411" t="str">
            <v>04.19.180</v>
          </cell>
          <cell r="B411"/>
          <cell r="C411" t="str">
            <v>Remoção de isolador tipo pino, inclusive o pino</v>
          </cell>
          <cell r="D411" t="str">
            <v>un</v>
          </cell>
          <cell r="E411">
            <v>0</v>
          </cell>
          <cell r="F411">
            <v>9.14</v>
          </cell>
          <cell r="G411">
            <v>9.14</v>
          </cell>
        </row>
        <row r="412">
          <cell r="A412" t="str">
            <v>04.20</v>
          </cell>
          <cell r="B412" t="str">
            <v>Retirada em instalação elétrica - letra J até N</v>
          </cell>
          <cell r="C412" t="str">
            <v>Retirada em instalação elétrica - letra J até N</v>
          </cell>
          <cell r="D412"/>
          <cell r="E412"/>
          <cell r="F412"/>
          <cell r="G412"/>
        </row>
        <row r="413">
          <cell r="A413" t="str">
            <v>04.20.020</v>
          </cell>
          <cell r="B413"/>
          <cell r="C413" t="str">
            <v>Remoção de janela de ventilação, iluminação ou ventilação e iluminação padrão</v>
          </cell>
          <cell r="D413" t="str">
            <v>un</v>
          </cell>
          <cell r="E413">
            <v>0</v>
          </cell>
          <cell r="F413">
            <v>25.68</v>
          </cell>
          <cell r="G413">
            <v>25.68</v>
          </cell>
        </row>
        <row r="414">
          <cell r="A414" t="str">
            <v>04.20.040</v>
          </cell>
          <cell r="B414"/>
          <cell r="C414" t="str">
            <v>Remoção de lâmpada</v>
          </cell>
          <cell r="D414" t="str">
            <v>un</v>
          </cell>
          <cell r="E414">
            <v>0</v>
          </cell>
          <cell r="F414">
            <v>2.97</v>
          </cell>
          <cell r="G414">
            <v>2.97</v>
          </cell>
        </row>
        <row r="415">
          <cell r="A415" t="str">
            <v>04.20.060</v>
          </cell>
          <cell r="B415"/>
          <cell r="C415" t="str">
            <v>Remoção de luz de obstáculo</v>
          </cell>
          <cell r="D415" t="str">
            <v>un</v>
          </cell>
          <cell r="E415">
            <v>0</v>
          </cell>
          <cell r="F415">
            <v>36.5</v>
          </cell>
          <cell r="G415">
            <v>36.5</v>
          </cell>
        </row>
        <row r="416">
          <cell r="A416" t="str">
            <v>04.20.080</v>
          </cell>
          <cell r="B416"/>
          <cell r="C416" t="str">
            <v>Remoção de manopla de comando de disjuntor</v>
          </cell>
          <cell r="D416" t="str">
            <v>un</v>
          </cell>
          <cell r="E416">
            <v>0</v>
          </cell>
          <cell r="F416">
            <v>18.260000000000002</v>
          </cell>
          <cell r="G416">
            <v>18.260000000000002</v>
          </cell>
        </row>
        <row r="417">
          <cell r="A417" t="str">
            <v>04.20.100</v>
          </cell>
          <cell r="B417"/>
          <cell r="C417" t="str">
            <v>Remoção de mão francesa</v>
          </cell>
          <cell r="D417" t="str">
            <v>un</v>
          </cell>
          <cell r="E417">
            <v>0</v>
          </cell>
          <cell r="F417">
            <v>14.85</v>
          </cell>
          <cell r="G417">
            <v>14.85</v>
          </cell>
        </row>
        <row r="418">
          <cell r="A418" t="str">
            <v>04.20.120</v>
          </cell>
          <cell r="B418"/>
          <cell r="C418" t="str">
            <v>Remoção de terminal modular (mufla) tripolar ou unipolar</v>
          </cell>
          <cell r="D418" t="str">
            <v>un</v>
          </cell>
          <cell r="E418">
            <v>0</v>
          </cell>
          <cell r="F418">
            <v>51.35</v>
          </cell>
          <cell r="G418">
            <v>51.35</v>
          </cell>
        </row>
        <row r="419">
          <cell r="A419" t="str">
            <v>04.21</v>
          </cell>
          <cell r="B419" t="str">
            <v>Retirada em instalação elétrica - letra O até S</v>
          </cell>
          <cell r="C419" t="str">
            <v>Retirada em instalação elétrica - letra O até S</v>
          </cell>
          <cell r="D419"/>
          <cell r="E419"/>
          <cell r="F419"/>
          <cell r="G419"/>
        </row>
        <row r="420">
          <cell r="A420" t="str">
            <v>04.21.020</v>
          </cell>
          <cell r="B420"/>
          <cell r="C420" t="str">
            <v>Remoção de óleo de disjuntor ou transformador</v>
          </cell>
          <cell r="D420" t="str">
            <v>l</v>
          </cell>
          <cell r="E420">
            <v>0</v>
          </cell>
          <cell r="F420">
            <v>0.59</v>
          </cell>
          <cell r="G420">
            <v>0.59</v>
          </cell>
        </row>
        <row r="421">
          <cell r="A421" t="str">
            <v>04.21.040</v>
          </cell>
          <cell r="B421"/>
          <cell r="C421" t="str">
            <v>Remoção de pára-raios tipo cristal-valve em cabine primária</v>
          </cell>
          <cell r="D421" t="str">
            <v>un</v>
          </cell>
          <cell r="E421">
            <v>0</v>
          </cell>
          <cell r="F421">
            <v>54.76</v>
          </cell>
          <cell r="G421">
            <v>54.76</v>
          </cell>
        </row>
        <row r="422">
          <cell r="A422" t="str">
            <v>04.21.050</v>
          </cell>
          <cell r="B422"/>
          <cell r="C422" t="str">
            <v>Remoção de pára-raios tipo cristal-valve em poste singelo ou estaleiro</v>
          </cell>
          <cell r="D422" t="str">
            <v>un</v>
          </cell>
          <cell r="E422">
            <v>0</v>
          </cell>
          <cell r="F422">
            <v>73</v>
          </cell>
          <cell r="G422">
            <v>73</v>
          </cell>
        </row>
        <row r="423">
          <cell r="A423" t="str">
            <v>04.21.060</v>
          </cell>
          <cell r="B423"/>
          <cell r="C423" t="str">
            <v>Remoção de perfilado</v>
          </cell>
          <cell r="D423" t="str">
            <v>m</v>
          </cell>
          <cell r="E423">
            <v>0</v>
          </cell>
          <cell r="F423">
            <v>14.6</v>
          </cell>
          <cell r="G423">
            <v>14.6</v>
          </cell>
        </row>
        <row r="424">
          <cell r="A424" t="str">
            <v>04.21.100</v>
          </cell>
          <cell r="B424"/>
          <cell r="C424" t="str">
            <v>Remoção de porta de quadro ou painel</v>
          </cell>
          <cell r="D424" t="str">
            <v>m²</v>
          </cell>
          <cell r="E424">
            <v>0</v>
          </cell>
          <cell r="F424">
            <v>36.5</v>
          </cell>
          <cell r="G424">
            <v>36.5</v>
          </cell>
        </row>
        <row r="425">
          <cell r="A425" t="str">
            <v>04.21.130</v>
          </cell>
          <cell r="B425"/>
          <cell r="C425" t="str">
            <v>Remoção de poste de concreto</v>
          </cell>
          <cell r="D425" t="str">
            <v>un</v>
          </cell>
          <cell r="E425">
            <v>71.23</v>
          </cell>
          <cell r="F425">
            <v>102.7</v>
          </cell>
          <cell r="G425">
            <v>173.93</v>
          </cell>
        </row>
        <row r="426">
          <cell r="A426" t="str">
            <v>04.21.140</v>
          </cell>
          <cell r="B426"/>
          <cell r="C426" t="str">
            <v>Remoção de poste metálico</v>
          </cell>
          <cell r="D426" t="str">
            <v>un</v>
          </cell>
          <cell r="E426">
            <v>71.23</v>
          </cell>
          <cell r="F426">
            <v>102.7</v>
          </cell>
          <cell r="G426">
            <v>173.93</v>
          </cell>
        </row>
        <row r="427">
          <cell r="A427" t="str">
            <v>04.21.150</v>
          </cell>
          <cell r="B427"/>
          <cell r="C427" t="str">
            <v>Remoção de poste de madeira</v>
          </cell>
          <cell r="D427" t="str">
            <v>un</v>
          </cell>
          <cell r="E427">
            <v>0</v>
          </cell>
          <cell r="F427">
            <v>115.02</v>
          </cell>
          <cell r="G427">
            <v>115.02</v>
          </cell>
        </row>
        <row r="428">
          <cell r="A428" t="str">
            <v>04.21.160</v>
          </cell>
          <cell r="B428"/>
          <cell r="C428" t="str">
            <v>Remoção de quadro de distribuição, chamada ou caixa de passagem</v>
          </cell>
          <cell r="D428" t="str">
            <v>m²</v>
          </cell>
          <cell r="E428">
            <v>0</v>
          </cell>
          <cell r="F428">
            <v>73</v>
          </cell>
          <cell r="G428">
            <v>73</v>
          </cell>
        </row>
        <row r="429">
          <cell r="A429" t="str">
            <v>04.21.200</v>
          </cell>
          <cell r="B429"/>
          <cell r="C429" t="str">
            <v>Remoção de reator para lâmpada</v>
          </cell>
          <cell r="D429" t="str">
            <v>un</v>
          </cell>
          <cell r="E429">
            <v>0</v>
          </cell>
          <cell r="F429">
            <v>12.85</v>
          </cell>
          <cell r="G429">
            <v>12.85</v>
          </cell>
        </row>
        <row r="430">
          <cell r="A430" t="str">
            <v>04.21.210</v>
          </cell>
          <cell r="B430"/>
          <cell r="C430" t="str">
            <v>Remoção de reator para lâmpada fixo em poste</v>
          </cell>
          <cell r="D430" t="str">
            <v>un</v>
          </cell>
          <cell r="E430">
            <v>0</v>
          </cell>
          <cell r="F430">
            <v>73</v>
          </cell>
          <cell r="G430">
            <v>73</v>
          </cell>
        </row>
        <row r="431">
          <cell r="A431" t="str">
            <v>04.21.240</v>
          </cell>
          <cell r="B431"/>
          <cell r="C431" t="str">
            <v>Remoção de relé</v>
          </cell>
          <cell r="D431" t="str">
            <v>un</v>
          </cell>
          <cell r="E431">
            <v>0</v>
          </cell>
          <cell r="F431">
            <v>17.32</v>
          </cell>
          <cell r="G431">
            <v>17.32</v>
          </cell>
        </row>
        <row r="432">
          <cell r="A432" t="str">
            <v>04.21.260</v>
          </cell>
          <cell r="B432"/>
          <cell r="C432" t="str">
            <v>Remoção de roldana</v>
          </cell>
          <cell r="D432" t="str">
            <v>un</v>
          </cell>
          <cell r="E432">
            <v>0</v>
          </cell>
          <cell r="F432">
            <v>2.97</v>
          </cell>
          <cell r="G432">
            <v>2.97</v>
          </cell>
        </row>
        <row r="433">
          <cell r="A433" t="str">
            <v>04.21.280</v>
          </cell>
          <cell r="B433"/>
          <cell r="C433" t="str">
            <v>Remoção de soquete</v>
          </cell>
          <cell r="D433" t="str">
            <v>un</v>
          </cell>
          <cell r="E433">
            <v>0</v>
          </cell>
          <cell r="F433">
            <v>2.97</v>
          </cell>
          <cell r="G433">
            <v>2.97</v>
          </cell>
        </row>
        <row r="434">
          <cell r="A434" t="str">
            <v>04.21.300</v>
          </cell>
          <cell r="B434"/>
          <cell r="C434" t="str">
            <v>Remoção de suporte de transformador em poste singelo ou estaleiro</v>
          </cell>
          <cell r="D434" t="str">
            <v>un</v>
          </cell>
          <cell r="E434">
            <v>0</v>
          </cell>
          <cell r="F434">
            <v>23.76</v>
          </cell>
          <cell r="G434">
            <v>23.76</v>
          </cell>
        </row>
        <row r="435">
          <cell r="A435" t="str">
            <v>04.22</v>
          </cell>
          <cell r="B435" t="str">
            <v>Retirada em instalação elétrica - letra T até o final</v>
          </cell>
          <cell r="C435" t="str">
            <v>Retirada em instalação elétrica - letra T até o final</v>
          </cell>
          <cell r="D435"/>
          <cell r="E435"/>
          <cell r="F435"/>
          <cell r="G435"/>
        </row>
        <row r="436">
          <cell r="A436" t="str">
            <v>04.22.020</v>
          </cell>
          <cell r="B436"/>
          <cell r="C436" t="str">
            <v>Remoção de terminal ou conector para cabos</v>
          </cell>
          <cell r="D436" t="str">
            <v>un</v>
          </cell>
          <cell r="E436">
            <v>0</v>
          </cell>
          <cell r="F436">
            <v>3.72</v>
          </cell>
          <cell r="G436">
            <v>3.72</v>
          </cell>
        </row>
        <row r="437">
          <cell r="A437" t="str">
            <v>04.22.040</v>
          </cell>
          <cell r="B437"/>
          <cell r="C437" t="str">
            <v>Remoção de transformador de potência em cabine primária</v>
          </cell>
          <cell r="D437" t="str">
            <v>un</v>
          </cell>
          <cell r="E437">
            <v>0</v>
          </cell>
          <cell r="F437">
            <v>252.97</v>
          </cell>
          <cell r="G437">
            <v>252.97</v>
          </cell>
        </row>
        <row r="438">
          <cell r="A438" t="str">
            <v>04.22.050</v>
          </cell>
          <cell r="B438"/>
          <cell r="C438" t="str">
            <v>Remoção de transformador de potencial completo (pequeno)</v>
          </cell>
          <cell r="D438" t="str">
            <v>un</v>
          </cell>
          <cell r="E438">
            <v>0</v>
          </cell>
          <cell r="F438">
            <v>23.74</v>
          </cell>
          <cell r="G438">
            <v>23.74</v>
          </cell>
        </row>
        <row r="439">
          <cell r="A439" t="str">
            <v>04.22.060</v>
          </cell>
          <cell r="B439"/>
          <cell r="C439" t="str">
            <v>Remoção de transformador de potência trifásico até 225 kVA, a óleo, em poste singelo</v>
          </cell>
          <cell r="D439" t="str">
            <v>un</v>
          </cell>
          <cell r="E439">
            <v>142.46</v>
          </cell>
          <cell r="F439">
            <v>292</v>
          </cell>
          <cell r="G439">
            <v>434.46</v>
          </cell>
        </row>
        <row r="440">
          <cell r="A440" t="str">
            <v>04.22.100</v>
          </cell>
          <cell r="B440"/>
          <cell r="C440" t="str">
            <v>Remoção de tubulação elétrica aparente com diâmetro externo acima de 50 mm</v>
          </cell>
          <cell r="D440" t="str">
            <v>m</v>
          </cell>
          <cell r="E440">
            <v>0</v>
          </cell>
          <cell r="F440">
            <v>18.260000000000002</v>
          </cell>
          <cell r="G440">
            <v>18.260000000000002</v>
          </cell>
        </row>
        <row r="441">
          <cell r="A441" t="str">
            <v>04.22.110</v>
          </cell>
          <cell r="B441"/>
          <cell r="C441" t="str">
            <v>Remoção de tubulação elétrica aparente com diâmetro externo até 50 mm</v>
          </cell>
          <cell r="D441" t="str">
            <v>m</v>
          </cell>
          <cell r="E441">
            <v>0</v>
          </cell>
          <cell r="F441">
            <v>9.14</v>
          </cell>
          <cell r="G441">
            <v>9.14</v>
          </cell>
        </row>
        <row r="442">
          <cell r="A442" t="str">
            <v>04.22.120</v>
          </cell>
          <cell r="B442"/>
          <cell r="C442" t="str">
            <v>Remoção de tubulação elétrica embutida com diâmetro externo acima de 50 mm</v>
          </cell>
          <cell r="D442" t="str">
            <v>m</v>
          </cell>
          <cell r="E442">
            <v>0</v>
          </cell>
          <cell r="F442">
            <v>36.5</v>
          </cell>
          <cell r="G442">
            <v>36.5</v>
          </cell>
        </row>
        <row r="443">
          <cell r="A443" t="str">
            <v>04.22.130</v>
          </cell>
          <cell r="B443"/>
          <cell r="C443" t="str">
            <v>Remoção de tubulação elétrica embutida com diâmetro externo até 50 mm</v>
          </cell>
          <cell r="D443" t="str">
            <v>m</v>
          </cell>
          <cell r="E443">
            <v>0</v>
          </cell>
          <cell r="F443">
            <v>18.260000000000002</v>
          </cell>
          <cell r="G443">
            <v>18.260000000000002</v>
          </cell>
        </row>
        <row r="444">
          <cell r="A444" t="str">
            <v>04.22.200</v>
          </cell>
          <cell r="B444"/>
          <cell r="C444" t="str">
            <v>Remoção de vergalhão</v>
          </cell>
          <cell r="D444" t="str">
            <v>m</v>
          </cell>
          <cell r="E444">
            <v>0</v>
          </cell>
          <cell r="F444">
            <v>7.3</v>
          </cell>
          <cell r="G444">
            <v>7.3</v>
          </cell>
        </row>
        <row r="445">
          <cell r="A445" t="str">
            <v>04.30</v>
          </cell>
          <cell r="B445" t="str">
            <v>Retirada em instalação hidráulica</v>
          </cell>
          <cell r="C445" t="str">
            <v>Retirada em instalação hidráulica</v>
          </cell>
          <cell r="D445"/>
          <cell r="E445"/>
          <cell r="F445"/>
          <cell r="G445"/>
        </row>
        <row r="446">
          <cell r="A446" t="str">
            <v>04.30.020</v>
          </cell>
          <cell r="B446"/>
          <cell r="C446" t="str">
            <v>Remoção de calha ou rufo</v>
          </cell>
          <cell r="D446" t="str">
            <v>m</v>
          </cell>
          <cell r="E446">
            <v>0</v>
          </cell>
          <cell r="F446">
            <v>3.42</v>
          </cell>
          <cell r="G446">
            <v>3.42</v>
          </cell>
        </row>
        <row r="447">
          <cell r="A447" t="str">
            <v>04.30.040</v>
          </cell>
          <cell r="B447"/>
          <cell r="C447" t="str">
            <v>Remoção de condutor aparente</v>
          </cell>
          <cell r="D447" t="str">
            <v>m</v>
          </cell>
          <cell r="E447">
            <v>0</v>
          </cell>
          <cell r="F447">
            <v>2.23</v>
          </cell>
          <cell r="G447">
            <v>2.23</v>
          </cell>
        </row>
        <row r="448">
          <cell r="A448" t="str">
            <v>04.30.060</v>
          </cell>
          <cell r="B448"/>
          <cell r="C448" t="str">
            <v>Remoção de tubulação hidráulica em geral, incluindo conexões, caixas e ralos</v>
          </cell>
          <cell r="D448" t="str">
            <v>m</v>
          </cell>
          <cell r="E448">
            <v>0</v>
          </cell>
          <cell r="F448">
            <v>5.94</v>
          </cell>
          <cell r="G448">
            <v>5.94</v>
          </cell>
        </row>
        <row r="449">
          <cell r="A449" t="str">
            <v>04.30.080</v>
          </cell>
          <cell r="B449"/>
          <cell r="C449" t="str">
            <v>Remoção de hidrante de parede completo</v>
          </cell>
          <cell r="D449" t="str">
            <v>un</v>
          </cell>
          <cell r="E449">
            <v>0</v>
          </cell>
          <cell r="F449">
            <v>66.39</v>
          </cell>
          <cell r="G449">
            <v>66.39</v>
          </cell>
        </row>
        <row r="450">
          <cell r="A450" t="str">
            <v>04.30.100</v>
          </cell>
          <cell r="B450"/>
          <cell r="C450" t="str">
            <v>Remoção de reservatório em fibrocimento até 1000 litros</v>
          </cell>
          <cell r="D450" t="str">
            <v>un</v>
          </cell>
          <cell r="E450">
            <v>0</v>
          </cell>
          <cell r="F450">
            <v>110.94</v>
          </cell>
          <cell r="G450">
            <v>110.94</v>
          </cell>
        </row>
        <row r="451">
          <cell r="A451" t="str">
            <v>04.31</v>
          </cell>
          <cell r="B451" t="str">
            <v>Retirada em instalação de combate a incêndio</v>
          </cell>
          <cell r="C451" t="str">
            <v>Retirada em instalação de combate a incêndio</v>
          </cell>
          <cell r="D451"/>
          <cell r="E451"/>
          <cell r="F451"/>
          <cell r="G451"/>
        </row>
        <row r="452">
          <cell r="A452" t="str">
            <v>04.31.010</v>
          </cell>
          <cell r="B452"/>
          <cell r="C452" t="str">
            <v>Retirada de bico de sprinkler</v>
          </cell>
          <cell r="D452" t="str">
            <v>un</v>
          </cell>
          <cell r="E452">
            <v>0</v>
          </cell>
          <cell r="F452">
            <v>10.36</v>
          </cell>
          <cell r="G452">
            <v>10.36</v>
          </cell>
        </row>
        <row r="453">
          <cell r="A453" t="str">
            <v>04.35</v>
          </cell>
          <cell r="B453" t="str">
            <v>Retirada de sistema e equipamento de conforto mecânico</v>
          </cell>
          <cell r="C453" t="str">
            <v>Retirada de sistema e equipamento de conforto mecânico</v>
          </cell>
          <cell r="D453"/>
          <cell r="E453"/>
          <cell r="F453"/>
          <cell r="G453"/>
        </row>
        <row r="454">
          <cell r="A454" t="str">
            <v>04.35.050</v>
          </cell>
          <cell r="B454"/>
          <cell r="C454" t="str">
            <v>Retirada de aparelho de ar condicionado portátil</v>
          </cell>
          <cell r="D454" t="str">
            <v>un</v>
          </cell>
          <cell r="E454">
            <v>0</v>
          </cell>
          <cell r="F454">
            <v>16.559999999999999</v>
          </cell>
          <cell r="G454">
            <v>16.559999999999999</v>
          </cell>
        </row>
        <row r="455">
          <cell r="A455" t="str">
            <v>04.40</v>
          </cell>
          <cell r="B455" t="str">
            <v>Retirada diversa de peças pré-moldadas</v>
          </cell>
          <cell r="C455" t="str">
            <v>Retirada diversa de peças pré-moldadas</v>
          </cell>
          <cell r="D455"/>
          <cell r="E455"/>
          <cell r="F455"/>
          <cell r="G455"/>
        </row>
        <row r="456">
          <cell r="A456" t="str">
            <v>04.40.010</v>
          </cell>
          <cell r="B456"/>
          <cell r="C456" t="str">
            <v>Retirada manual de guia pré-moldada, inclusive limpeza, carregamento, transporte até 1,0 quilômetro e descarregamento</v>
          </cell>
          <cell r="D456" t="str">
            <v>m</v>
          </cell>
          <cell r="E456">
            <v>0.48</v>
          </cell>
          <cell r="F456">
            <v>5.94</v>
          </cell>
          <cell r="G456">
            <v>6.42</v>
          </cell>
        </row>
        <row r="457">
          <cell r="A457" t="str">
            <v>04.40.020</v>
          </cell>
          <cell r="B457"/>
          <cell r="C457" t="str">
            <v>Retirada de soleira ou peitoril em geral</v>
          </cell>
          <cell r="D457" t="str">
            <v>m</v>
          </cell>
          <cell r="E457">
            <v>0</v>
          </cell>
          <cell r="F457">
            <v>2.97</v>
          </cell>
          <cell r="G457">
            <v>2.97</v>
          </cell>
        </row>
        <row r="458">
          <cell r="A458" t="str">
            <v>04.40.030</v>
          </cell>
          <cell r="B458"/>
          <cell r="C458" t="str">
            <v>Retirada manual de guia pré-moldada, inclusive limpeza e empilhamento</v>
          </cell>
          <cell r="D458" t="str">
            <v>m</v>
          </cell>
          <cell r="E458">
            <v>0</v>
          </cell>
          <cell r="F458">
            <v>5.94</v>
          </cell>
          <cell r="G458">
            <v>5.94</v>
          </cell>
        </row>
        <row r="459">
          <cell r="A459" t="str">
            <v>04.40.050</v>
          </cell>
          <cell r="B459"/>
          <cell r="C459" t="str">
            <v>Retirada manual de paralelepípedo ou lajota de concreto, inclusive limpeza, carregamento, transporte até 1,0 quilômetro e descarregamento</v>
          </cell>
          <cell r="D459" t="str">
            <v>m²</v>
          </cell>
          <cell r="E459">
            <v>3.86</v>
          </cell>
          <cell r="F459">
            <v>8.91</v>
          </cell>
          <cell r="G459">
            <v>12.77</v>
          </cell>
        </row>
        <row r="460">
          <cell r="A460" t="str">
            <v>04.40.070</v>
          </cell>
          <cell r="B460"/>
          <cell r="C460" t="str">
            <v>Retirada manual de paralelepípedo ou lajota de concreto, inclusive limpeza e empilhamento</v>
          </cell>
          <cell r="D460" t="str">
            <v>m²</v>
          </cell>
          <cell r="E460">
            <v>0</v>
          </cell>
          <cell r="F460">
            <v>8.91</v>
          </cell>
          <cell r="G460">
            <v>8.91</v>
          </cell>
        </row>
        <row r="461">
          <cell r="A461" t="str">
            <v>05</v>
          </cell>
          <cell r="B461" t="str">
            <v>TRANSPORTE E MOVIMENTAÇÃO, DENTRO E FORA DA OBRA</v>
          </cell>
          <cell r="C461" t="str">
            <v>TRANSPORTE E MOVIMENTAÇÃO, DENTRO E FORA DA OBRA</v>
          </cell>
          <cell r="D461"/>
          <cell r="E461"/>
          <cell r="F461"/>
          <cell r="G461"/>
        </row>
        <row r="462">
          <cell r="A462" t="str">
            <v>05.04</v>
          </cell>
          <cell r="B462" t="str">
            <v>Transporte de material solto</v>
          </cell>
          <cell r="C462" t="str">
            <v>Transporte de material solto</v>
          </cell>
          <cell r="D462"/>
          <cell r="E462"/>
          <cell r="F462"/>
          <cell r="G462"/>
        </row>
        <row r="463">
          <cell r="A463" t="str">
            <v>05.04.060</v>
          </cell>
          <cell r="B463"/>
          <cell r="C463" t="str">
            <v>Transporte manual horizontal e/ou vertical de entulho até o local de despejo - ensacado</v>
          </cell>
          <cell r="D463" t="str">
            <v>m³</v>
          </cell>
          <cell r="E463">
            <v>12.96</v>
          </cell>
          <cell r="F463">
            <v>80.19</v>
          </cell>
          <cell r="G463">
            <v>93.15</v>
          </cell>
        </row>
        <row r="464">
          <cell r="A464" t="str">
            <v>05.07</v>
          </cell>
          <cell r="B464" t="str">
            <v>Transporte comercial, carreteiro e aluguel</v>
          </cell>
          <cell r="C464" t="str">
            <v>Transporte comercial, carreteiro e aluguel</v>
          </cell>
          <cell r="D464"/>
          <cell r="E464"/>
          <cell r="F464"/>
          <cell r="G464"/>
        </row>
        <row r="465">
          <cell r="A465" t="str">
            <v>05.07.040</v>
          </cell>
          <cell r="B465"/>
          <cell r="C465" t="str">
            <v>Remoção de entulho separado de obra com caçamba metálica - terra, alvenaria, concreto, argamassa, madeira, papel, plástico ou metal</v>
          </cell>
          <cell r="D465" t="str">
            <v>m³</v>
          </cell>
          <cell r="E465">
            <v>79.819999999999993</v>
          </cell>
          <cell r="F465">
            <v>8.91</v>
          </cell>
          <cell r="G465">
            <v>88.73</v>
          </cell>
        </row>
        <row r="466">
          <cell r="A466" t="str">
            <v>05.07.050</v>
          </cell>
          <cell r="B466"/>
          <cell r="C466" t="str">
            <v>Remoção de entulho de obra com caçamba metálica - material volumoso e misturado por alvenaria, terra, madeira, papel, plástico e metal</v>
          </cell>
          <cell r="D466" t="str">
            <v>m³</v>
          </cell>
          <cell r="E466">
            <v>77.930000000000007</v>
          </cell>
          <cell r="F466">
            <v>8.91</v>
          </cell>
          <cell r="G466">
            <v>86.84</v>
          </cell>
        </row>
        <row r="467">
          <cell r="A467" t="str">
            <v>05.07.060</v>
          </cell>
          <cell r="B467"/>
          <cell r="C467" t="str">
            <v>Remoção de entulho de obra com caçamba metálica - material rejeitado e misturado por vegetação, isopor, manta asfáltica e lã de vidro</v>
          </cell>
          <cell r="D467" t="str">
            <v>m³</v>
          </cell>
          <cell r="E467">
            <v>83.3</v>
          </cell>
          <cell r="F467">
            <v>8.91</v>
          </cell>
          <cell r="G467">
            <v>92.21</v>
          </cell>
        </row>
        <row r="468">
          <cell r="A468" t="str">
            <v>05.07.070</v>
          </cell>
          <cell r="B468"/>
          <cell r="C468" t="str">
            <v>Remoção de entulho de obra com caçamba metálica - gesso e/ou drywall</v>
          </cell>
          <cell r="D468" t="str">
            <v>m³</v>
          </cell>
          <cell r="E468">
            <v>84.15</v>
          </cell>
          <cell r="F468">
            <v>8.91</v>
          </cell>
          <cell r="G468">
            <v>93.06</v>
          </cell>
        </row>
        <row r="469">
          <cell r="A469" t="str">
            <v>05.08</v>
          </cell>
          <cell r="B469" t="str">
            <v>Transporte mecanizado de material solto</v>
          </cell>
          <cell r="C469" t="str">
            <v>Transporte mecanizado de material solto</v>
          </cell>
          <cell r="D469"/>
          <cell r="E469"/>
          <cell r="F469"/>
          <cell r="G469"/>
        </row>
        <row r="470">
          <cell r="A470" t="str">
            <v>05.08.060</v>
          </cell>
          <cell r="B470"/>
          <cell r="C470" t="str">
            <v>Transporte de entulho, para distâncias superiores ao 3° km até o 5° km</v>
          </cell>
          <cell r="D470" t="str">
            <v>m³</v>
          </cell>
          <cell r="E470">
            <v>11.87</v>
          </cell>
          <cell r="F470">
            <v>0</v>
          </cell>
          <cell r="G470">
            <v>11.87</v>
          </cell>
        </row>
        <row r="471">
          <cell r="A471" t="str">
            <v>05.08.080</v>
          </cell>
          <cell r="B471"/>
          <cell r="C471" t="str">
            <v>Transporte de entulho, para distâncias superiores ao 5° km até o 10° km</v>
          </cell>
          <cell r="D471" t="str">
            <v>m³</v>
          </cell>
          <cell r="E471">
            <v>22.25</v>
          </cell>
          <cell r="F471">
            <v>0</v>
          </cell>
          <cell r="G471">
            <v>22.25</v>
          </cell>
        </row>
        <row r="472">
          <cell r="A472" t="str">
            <v>05.08.100</v>
          </cell>
          <cell r="B472"/>
          <cell r="C472" t="str">
            <v>Transporte de entulho, para distâncias superiores ao 10° km até o 15° km</v>
          </cell>
          <cell r="D472" t="str">
            <v>m³</v>
          </cell>
          <cell r="E472">
            <v>27.62</v>
          </cell>
          <cell r="F472">
            <v>0</v>
          </cell>
          <cell r="G472">
            <v>27.62</v>
          </cell>
        </row>
        <row r="473">
          <cell r="A473" t="str">
            <v>05.08.120</v>
          </cell>
          <cell r="B473"/>
          <cell r="C473" t="str">
            <v>Transporte de entulho, para distâncias superiores ao 15° km até o 20° km</v>
          </cell>
          <cell r="D473" t="str">
            <v>m³</v>
          </cell>
          <cell r="E473">
            <v>31.41</v>
          </cell>
          <cell r="F473">
            <v>0</v>
          </cell>
          <cell r="G473">
            <v>31.41</v>
          </cell>
        </row>
        <row r="474">
          <cell r="A474" t="str">
            <v>05.08.140</v>
          </cell>
          <cell r="B474"/>
          <cell r="C474" t="str">
            <v>Transporte de entulho, para distâncias superiores ao 20° km</v>
          </cell>
          <cell r="D474" t="str">
            <v>m³xkm</v>
          </cell>
          <cell r="E474">
            <v>1.57</v>
          </cell>
          <cell r="F474">
            <v>0</v>
          </cell>
          <cell r="G474">
            <v>1.57</v>
          </cell>
        </row>
        <row r="475">
          <cell r="A475" t="str">
            <v>05.08.220</v>
          </cell>
          <cell r="B475"/>
          <cell r="C475" t="str">
            <v>Carregamento mecanizado de entulho fragmentado, com caminhão à disposição dentro da obra, até o raio de 1,0 km</v>
          </cell>
          <cell r="D475" t="str">
            <v>m³</v>
          </cell>
          <cell r="E475">
            <v>9.36</v>
          </cell>
          <cell r="F475">
            <v>0</v>
          </cell>
          <cell r="G475">
            <v>9.36</v>
          </cell>
        </row>
        <row r="476">
          <cell r="A476" t="str">
            <v>05.09</v>
          </cell>
          <cell r="B476" t="str">
            <v>Taxas de recolhimento</v>
          </cell>
          <cell r="C476" t="str">
            <v>Taxas de recolhimento</v>
          </cell>
          <cell r="D476"/>
          <cell r="E476"/>
          <cell r="F476"/>
          <cell r="G476"/>
        </row>
        <row r="477">
          <cell r="A477" t="str">
            <v>05.09.001</v>
          </cell>
          <cell r="B477"/>
          <cell r="C477" t="str">
            <v>Taxa de destinação de residuo sólido em aterro, tipo gesso</v>
          </cell>
          <cell r="D477" t="str">
            <v>t</v>
          </cell>
          <cell r="E477">
            <v>66.209999999999994</v>
          </cell>
          <cell r="F477">
            <v>0</v>
          </cell>
          <cell r="G477">
            <v>66.209999999999994</v>
          </cell>
        </row>
        <row r="478">
          <cell r="A478" t="str">
            <v>05.09.002</v>
          </cell>
          <cell r="B478"/>
          <cell r="C478" t="str">
            <v>Taxa de destinação de residuo sólido em aterro, tipo vidro</v>
          </cell>
          <cell r="D478" t="str">
            <v>t</v>
          </cell>
          <cell r="E478">
            <v>44.23</v>
          </cell>
          <cell r="F478">
            <v>0</v>
          </cell>
          <cell r="G478">
            <v>44.23</v>
          </cell>
        </row>
        <row r="479">
          <cell r="A479" t="str">
            <v>05.09.003</v>
          </cell>
          <cell r="B479"/>
          <cell r="C479" t="str">
            <v>Taxa de destinação de residuo sólido em aterro, tipo madeira</v>
          </cell>
          <cell r="D479" t="str">
            <v>t</v>
          </cell>
          <cell r="E479">
            <v>81.36</v>
          </cell>
          <cell r="F479">
            <v>0</v>
          </cell>
          <cell r="G479">
            <v>81.36</v>
          </cell>
        </row>
        <row r="480">
          <cell r="A480" t="str">
            <v>05.09.004</v>
          </cell>
          <cell r="B480"/>
          <cell r="C480" t="str">
            <v>Taxa de destinação de residuo sólido em aterro, tipo papel</v>
          </cell>
          <cell r="D480" t="str">
            <v>t</v>
          </cell>
          <cell r="E480">
            <v>23.33</v>
          </cell>
          <cell r="F480">
            <v>0</v>
          </cell>
          <cell r="G480">
            <v>23.33</v>
          </cell>
        </row>
        <row r="481">
          <cell r="A481" t="str">
            <v>05.09.005</v>
          </cell>
          <cell r="B481"/>
          <cell r="C481" t="str">
            <v>Taxa de destinação de residuo sólido em aterro, tipo plástico</v>
          </cell>
          <cell r="D481" t="str">
            <v>t</v>
          </cell>
          <cell r="E481">
            <v>16.670000000000002</v>
          </cell>
          <cell r="F481">
            <v>0</v>
          </cell>
          <cell r="G481">
            <v>16.670000000000002</v>
          </cell>
        </row>
        <row r="482">
          <cell r="A482" t="str">
            <v>05.09.006</v>
          </cell>
          <cell r="B482"/>
          <cell r="C482" t="str">
            <v>Taxa de destinação de residuo sólido em aterro, tipo inerte</v>
          </cell>
          <cell r="D482" t="str">
            <v>t</v>
          </cell>
          <cell r="E482">
            <v>33.53</v>
          </cell>
          <cell r="F482">
            <v>0</v>
          </cell>
          <cell r="G482">
            <v>33.53</v>
          </cell>
        </row>
        <row r="483">
          <cell r="A483" t="str">
            <v>05.09.007</v>
          </cell>
          <cell r="B483"/>
          <cell r="C483" t="str">
            <v>Taxa de destinação de resíduo sólido em aterro, tipo solo/terra</v>
          </cell>
          <cell r="D483" t="str">
            <v>m³</v>
          </cell>
          <cell r="E483">
            <v>31</v>
          </cell>
          <cell r="F483">
            <v>0</v>
          </cell>
          <cell r="G483">
            <v>31</v>
          </cell>
        </row>
        <row r="484">
          <cell r="A484" t="str">
            <v>05.09.008</v>
          </cell>
          <cell r="B484"/>
          <cell r="C484" t="str">
            <v>Transporte e taxa de destinação de resíduo sólido em aterro, tipo telhas cimento amianto</v>
          </cell>
          <cell r="D484" t="str">
            <v>t</v>
          </cell>
          <cell r="E484">
            <v>794</v>
          </cell>
          <cell r="F484">
            <v>0</v>
          </cell>
          <cell r="G484">
            <v>794</v>
          </cell>
        </row>
        <row r="485">
          <cell r="A485" t="str">
            <v>05.10</v>
          </cell>
          <cell r="B485" t="str">
            <v>Transporte mecanizado de solo</v>
          </cell>
          <cell r="C485" t="str">
            <v>Transporte mecanizado de solo</v>
          </cell>
          <cell r="D485"/>
          <cell r="E485"/>
          <cell r="F485"/>
          <cell r="G485"/>
        </row>
        <row r="486">
          <cell r="A486" t="str">
            <v>05.10.010</v>
          </cell>
          <cell r="B486"/>
          <cell r="C486" t="str">
            <v>Carregamento mecanizado de solo de 1ª e 2ª categoria</v>
          </cell>
          <cell r="D486" t="str">
            <v>m³</v>
          </cell>
          <cell r="E486">
            <v>2.79</v>
          </cell>
          <cell r="F486">
            <v>0</v>
          </cell>
          <cell r="G486">
            <v>2.79</v>
          </cell>
        </row>
        <row r="487">
          <cell r="A487" t="str">
            <v>05.10.020</v>
          </cell>
          <cell r="B487"/>
          <cell r="C487" t="str">
            <v>Transporte de solo de 1ª e 2ª categoria por caminhão até o 2° km</v>
          </cell>
          <cell r="D487" t="str">
            <v>m³</v>
          </cell>
          <cell r="E487">
            <v>4.71</v>
          </cell>
          <cell r="F487">
            <v>0</v>
          </cell>
          <cell r="G487">
            <v>4.71</v>
          </cell>
        </row>
        <row r="488">
          <cell r="A488" t="str">
            <v>05.10.021</v>
          </cell>
          <cell r="B488"/>
          <cell r="C488" t="str">
            <v>Transporte de solo de 1ª e 2ª categoria por caminhão para distâncias superiores ao 2° km até o 3° km</v>
          </cell>
          <cell r="D488" t="str">
            <v>m³</v>
          </cell>
          <cell r="E488">
            <v>7.03</v>
          </cell>
          <cell r="F488">
            <v>0</v>
          </cell>
          <cell r="G488">
            <v>7.03</v>
          </cell>
        </row>
        <row r="489">
          <cell r="A489" t="str">
            <v>05.10.022</v>
          </cell>
          <cell r="B489"/>
          <cell r="C489" t="str">
            <v>Transporte de solo de 1ª e 2ª categoria por caminhão para distâncias superiores ao 3° km até o 5° km</v>
          </cell>
          <cell r="D489" t="str">
            <v>m³</v>
          </cell>
          <cell r="E489">
            <v>7.77</v>
          </cell>
          <cell r="F489">
            <v>0</v>
          </cell>
          <cell r="G489">
            <v>7.77</v>
          </cell>
        </row>
        <row r="490">
          <cell r="A490" t="str">
            <v>05.10.023</v>
          </cell>
          <cell r="B490"/>
          <cell r="C490" t="str">
            <v>Transporte de solo de 1ª e 2ª categoria por caminhão para distâncias superiores ao 5° km até o 10° km</v>
          </cell>
          <cell r="D490" t="str">
            <v>m³</v>
          </cell>
          <cell r="E490">
            <v>10.39</v>
          </cell>
          <cell r="F490">
            <v>0</v>
          </cell>
          <cell r="G490">
            <v>10.39</v>
          </cell>
        </row>
        <row r="491">
          <cell r="A491" t="str">
            <v>05.10.024</v>
          </cell>
          <cell r="B491"/>
          <cell r="C491" t="str">
            <v>Transporte de solo de 1ª e 2ª categoria por caminhão para distâncias superiores ao 10° km até o 15° km</v>
          </cell>
          <cell r="D491" t="str">
            <v>m³</v>
          </cell>
          <cell r="E491">
            <v>15.57</v>
          </cell>
          <cell r="F491">
            <v>0</v>
          </cell>
          <cell r="G491">
            <v>15.57</v>
          </cell>
        </row>
        <row r="492">
          <cell r="A492" t="str">
            <v>05.10.025</v>
          </cell>
          <cell r="B492"/>
          <cell r="C492" t="str">
            <v>Transporte de solo de 1ª e 2ª categoria por caminhão para distâncias superiores ao 15° km até o 20° km</v>
          </cell>
          <cell r="D492" t="str">
            <v>m³</v>
          </cell>
          <cell r="E492">
            <v>20.73</v>
          </cell>
          <cell r="F492">
            <v>0</v>
          </cell>
          <cell r="G492">
            <v>20.73</v>
          </cell>
        </row>
        <row r="493">
          <cell r="A493" t="str">
            <v>05.10.026</v>
          </cell>
          <cell r="B493"/>
          <cell r="C493" t="str">
            <v>Transporte de solo de 1ª e 2ª categoria por caminhão para distâncias superiores ao 20° km</v>
          </cell>
          <cell r="D493" t="str">
            <v>m³xkm</v>
          </cell>
          <cell r="E493">
            <v>1</v>
          </cell>
          <cell r="F493">
            <v>0</v>
          </cell>
          <cell r="G493">
            <v>1</v>
          </cell>
        </row>
        <row r="494">
          <cell r="A494" t="str">
            <v>05.10.030</v>
          </cell>
          <cell r="B494"/>
          <cell r="C494" t="str">
            <v>Transporte de solo brejoso por caminhão até o 2° km</v>
          </cell>
          <cell r="D494" t="str">
            <v>m³</v>
          </cell>
          <cell r="E494">
            <v>8.1</v>
          </cell>
          <cell r="F494">
            <v>0</v>
          </cell>
          <cell r="G494">
            <v>8.1</v>
          </cell>
        </row>
        <row r="495">
          <cell r="A495" t="str">
            <v>05.10.031</v>
          </cell>
          <cell r="B495"/>
          <cell r="C495" t="str">
            <v>Transporte de solo brejoso por caminhão para distâncias superiores ao 2° km até o 3° km</v>
          </cell>
          <cell r="D495" t="str">
            <v>m³</v>
          </cell>
          <cell r="E495">
            <v>11.17</v>
          </cell>
          <cell r="F495">
            <v>0</v>
          </cell>
          <cell r="G495">
            <v>11.17</v>
          </cell>
        </row>
        <row r="496">
          <cell r="A496" t="str">
            <v>05.10.032</v>
          </cell>
          <cell r="B496"/>
          <cell r="C496" t="str">
            <v>Transporte de solo brejoso por caminhão para distâncias superiores ao 3° km até o 5° km</v>
          </cell>
          <cell r="D496" t="str">
            <v>m³</v>
          </cell>
          <cell r="E496">
            <v>11.66</v>
          </cell>
          <cell r="F496">
            <v>0</v>
          </cell>
          <cell r="G496">
            <v>11.66</v>
          </cell>
        </row>
        <row r="497">
          <cell r="A497" t="str">
            <v>05.10.033</v>
          </cell>
          <cell r="B497"/>
          <cell r="C497" t="str">
            <v>Transporte de solo brejoso por caminhão para distâncias superiores ao 5° km até o 10° km</v>
          </cell>
          <cell r="D497" t="str">
            <v>m³</v>
          </cell>
          <cell r="E497">
            <v>14.91</v>
          </cell>
          <cell r="F497">
            <v>0</v>
          </cell>
          <cell r="G497">
            <v>14.91</v>
          </cell>
        </row>
        <row r="498">
          <cell r="A498" t="str">
            <v>05.10.034</v>
          </cell>
          <cell r="B498"/>
          <cell r="C498" t="str">
            <v>Transporte de solo brejoso por caminhão para distâncias superiores ao 10° km até o 15° km</v>
          </cell>
          <cell r="D498" t="str">
            <v>m³</v>
          </cell>
          <cell r="E498">
            <v>22.35</v>
          </cell>
          <cell r="F498">
            <v>0</v>
          </cell>
          <cell r="G498">
            <v>22.35</v>
          </cell>
        </row>
        <row r="499">
          <cell r="A499" t="str">
            <v>05.10.035</v>
          </cell>
          <cell r="B499"/>
          <cell r="C499" t="str">
            <v>Transporte de solo brejoso por caminhão para distâncias superiores ao 15° km até o 20° km</v>
          </cell>
          <cell r="D499" t="str">
            <v>m³</v>
          </cell>
          <cell r="E499">
            <v>29.79</v>
          </cell>
          <cell r="F499">
            <v>0</v>
          </cell>
          <cell r="G499">
            <v>29.79</v>
          </cell>
        </row>
        <row r="500">
          <cell r="A500" t="str">
            <v>05.10.036</v>
          </cell>
          <cell r="B500"/>
          <cell r="C500" t="str">
            <v>Transporte de solo brejoso por caminhão para distâncias superiores ao 20° km</v>
          </cell>
          <cell r="D500" t="str">
            <v>m³xkm</v>
          </cell>
          <cell r="E500">
            <v>1.45</v>
          </cell>
          <cell r="F500">
            <v>0</v>
          </cell>
          <cell r="G500">
            <v>1.45</v>
          </cell>
        </row>
        <row r="501">
          <cell r="A501" t="str">
            <v>06</v>
          </cell>
          <cell r="B501" t="str">
            <v>SERVIÇO EM SOLO E ROCHA, MANUAL</v>
          </cell>
          <cell r="C501" t="str">
            <v>SERVIÇO EM SOLO E ROCHA, MANUAL</v>
          </cell>
          <cell r="D501"/>
          <cell r="E501"/>
          <cell r="F501"/>
          <cell r="G501"/>
        </row>
        <row r="502">
          <cell r="A502" t="str">
            <v>06.01</v>
          </cell>
          <cell r="B502" t="str">
            <v>Escavação manual em campo aberto de solo, exceto rocha</v>
          </cell>
          <cell r="C502" t="str">
            <v>Escavação manual em campo aberto de solo, exceto rocha</v>
          </cell>
          <cell r="D502"/>
          <cell r="E502"/>
          <cell r="F502"/>
          <cell r="G502"/>
        </row>
        <row r="503">
          <cell r="A503" t="str">
            <v>06.01.020</v>
          </cell>
          <cell r="B503"/>
          <cell r="C503" t="str">
            <v>Escavação manual em solo de 1ª e 2ª categoria em campo aberto</v>
          </cell>
          <cell r="D503" t="str">
            <v>m³</v>
          </cell>
          <cell r="E503">
            <v>0</v>
          </cell>
          <cell r="F503">
            <v>37.130000000000003</v>
          </cell>
          <cell r="G503">
            <v>37.130000000000003</v>
          </cell>
        </row>
        <row r="504">
          <cell r="A504" t="str">
            <v>06.01.040</v>
          </cell>
          <cell r="B504"/>
          <cell r="C504" t="str">
            <v>Escavação manual em solo brejoso em campo aberto</v>
          </cell>
          <cell r="D504" t="str">
            <v>m³</v>
          </cell>
          <cell r="E504">
            <v>0</v>
          </cell>
          <cell r="F504">
            <v>46.34</v>
          </cell>
          <cell r="G504">
            <v>46.34</v>
          </cell>
        </row>
        <row r="505">
          <cell r="A505" t="str">
            <v>06.02</v>
          </cell>
          <cell r="B505" t="str">
            <v>Escavação manual em valas e buracos de solo, exceto rocha</v>
          </cell>
          <cell r="C505" t="str">
            <v>Escavação manual em valas e buracos de solo, exceto rocha</v>
          </cell>
          <cell r="D505"/>
          <cell r="E505"/>
          <cell r="F505"/>
          <cell r="G505"/>
        </row>
        <row r="506">
          <cell r="A506" t="str">
            <v>06.02.020</v>
          </cell>
          <cell r="B506"/>
          <cell r="C506" t="str">
            <v>Escavação manual em solo de 1ª e 2ª categoria em vala ou cava até 1,50 m</v>
          </cell>
          <cell r="D506" t="str">
            <v>m³</v>
          </cell>
          <cell r="E506">
            <v>0</v>
          </cell>
          <cell r="F506">
            <v>44.55</v>
          </cell>
          <cell r="G506">
            <v>44.55</v>
          </cell>
        </row>
        <row r="507">
          <cell r="A507" t="str">
            <v>06.02.040</v>
          </cell>
          <cell r="B507"/>
          <cell r="C507" t="str">
            <v>Escavação manual em solo de 1ª e 2ª categoria em vala ou cava além de 1,50 m</v>
          </cell>
          <cell r="D507" t="str">
            <v>m³</v>
          </cell>
          <cell r="E507">
            <v>0</v>
          </cell>
          <cell r="F507">
            <v>57.61</v>
          </cell>
          <cell r="G507">
            <v>57.61</v>
          </cell>
        </row>
        <row r="508">
          <cell r="A508" t="str">
            <v>06.11</v>
          </cell>
          <cell r="B508" t="str">
            <v>Reaterro manual sem fornecimento de material</v>
          </cell>
          <cell r="C508" t="str">
            <v>Reaterro manual sem fornecimento de material</v>
          </cell>
          <cell r="D508"/>
          <cell r="E508"/>
          <cell r="F508"/>
          <cell r="G508"/>
        </row>
        <row r="509">
          <cell r="A509" t="str">
            <v>06.11.020</v>
          </cell>
          <cell r="B509"/>
          <cell r="C509" t="str">
            <v>Reaterro manual para simples regularização sem compactação</v>
          </cell>
          <cell r="D509" t="str">
            <v>m³</v>
          </cell>
          <cell r="E509">
            <v>0</v>
          </cell>
          <cell r="F509">
            <v>6.39</v>
          </cell>
          <cell r="G509">
            <v>6.39</v>
          </cell>
        </row>
        <row r="510">
          <cell r="A510" t="str">
            <v>06.11.040</v>
          </cell>
          <cell r="B510"/>
          <cell r="C510" t="str">
            <v>Reaterro manual apiloado sem controle de compactação</v>
          </cell>
          <cell r="D510" t="str">
            <v>m³</v>
          </cell>
          <cell r="E510">
            <v>0</v>
          </cell>
          <cell r="F510">
            <v>13.86</v>
          </cell>
          <cell r="G510">
            <v>13.86</v>
          </cell>
        </row>
        <row r="511">
          <cell r="A511" t="str">
            <v>06.11.060</v>
          </cell>
          <cell r="B511"/>
          <cell r="C511" t="str">
            <v>Reaterro manual com adição de 2% de cimento</v>
          </cell>
          <cell r="D511" t="str">
            <v>m³</v>
          </cell>
          <cell r="E511">
            <v>11.08</v>
          </cell>
          <cell r="F511">
            <v>49.9</v>
          </cell>
          <cell r="G511">
            <v>60.98</v>
          </cell>
        </row>
        <row r="512">
          <cell r="A512" t="str">
            <v>06.12</v>
          </cell>
          <cell r="B512" t="str">
            <v>Aterro manual sem fornecimento de material</v>
          </cell>
          <cell r="C512" t="str">
            <v>Aterro manual sem fornecimento de material</v>
          </cell>
          <cell r="D512"/>
          <cell r="E512"/>
          <cell r="F512"/>
          <cell r="G512"/>
        </row>
        <row r="513">
          <cell r="A513" t="str">
            <v>06.12.020</v>
          </cell>
          <cell r="B513"/>
          <cell r="C513" t="str">
            <v>Aterro manual apiloado de área interna com maço de 30 kg</v>
          </cell>
          <cell r="D513" t="str">
            <v>m³</v>
          </cell>
          <cell r="E513">
            <v>0</v>
          </cell>
          <cell r="F513">
            <v>45.87</v>
          </cell>
          <cell r="G513">
            <v>45.87</v>
          </cell>
        </row>
        <row r="514">
          <cell r="A514" t="str">
            <v>06.14</v>
          </cell>
          <cell r="B514" t="str">
            <v>Carga / carregamento e descarga manual</v>
          </cell>
          <cell r="C514" t="str">
            <v>Carga / carregamento e descarga manual</v>
          </cell>
          <cell r="D514"/>
          <cell r="E514"/>
          <cell r="F514"/>
          <cell r="G514"/>
        </row>
        <row r="515">
          <cell r="A515" t="str">
            <v>06.14.020</v>
          </cell>
          <cell r="B515"/>
          <cell r="C515" t="str">
            <v>Carga manual de solo</v>
          </cell>
          <cell r="D515" t="str">
            <v>m³</v>
          </cell>
          <cell r="E515">
            <v>0</v>
          </cell>
          <cell r="F515">
            <v>8.91</v>
          </cell>
          <cell r="G515">
            <v>8.91</v>
          </cell>
        </row>
        <row r="516">
          <cell r="A516" t="str">
            <v>07</v>
          </cell>
          <cell r="B516" t="str">
            <v>SERVIÇO EM SOLO E ROCHA, MECANIZADO</v>
          </cell>
          <cell r="C516" t="str">
            <v>SERVIÇO EM SOLO E ROCHA, MECANIZADO</v>
          </cell>
          <cell r="D516"/>
          <cell r="E516"/>
          <cell r="F516"/>
          <cell r="G516"/>
        </row>
        <row r="517">
          <cell r="A517" t="str">
            <v>07.01</v>
          </cell>
          <cell r="B517" t="str">
            <v>Escavação ou corte mecanizados em campo aberto de solo, exceto rocha</v>
          </cell>
          <cell r="C517" t="str">
            <v>Escavação ou corte mecanizados em campo aberto de solo, exceto rocha</v>
          </cell>
          <cell r="D517"/>
          <cell r="E517"/>
          <cell r="F517"/>
          <cell r="G517"/>
        </row>
        <row r="518">
          <cell r="A518" t="str">
            <v>07.01.010</v>
          </cell>
          <cell r="B518"/>
          <cell r="C518" t="str">
            <v>Escavação e carga mecanizada para exploração de solo em jazida</v>
          </cell>
          <cell r="D518" t="str">
            <v>m³</v>
          </cell>
          <cell r="E518">
            <v>8.43</v>
          </cell>
          <cell r="F518">
            <v>0.21</v>
          </cell>
          <cell r="G518">
            <v>8.64</v>
          </cell>
        </row>
        <row r="519">
          <cell r="A519" t="str">
            <v>07.01.020</v>
          </cell>
          <cell r="B519"/>
          <cell r="C519" t="str">
            <v>Escavação e carga mecanizada em solo de 1ª categoria, em campo aberto</v>
          </cell>
          <cell r="D519" t="str">
            <v>m³</v>
          </cell>
          <cell r="E519">
            <v>8.67</v>
          </cell>
          <cell r="F519">
            <v>0.21</v>
          </cell>
          <cell r="G519">
            <v>8.8800000000000008</v>
          </cell>
        </row>
        <row r="520">
          <cell r="A520" t="str">
            <v>07.01.060</v>
          </cell>
          <cell r="B520"/>
          <cell r="C520" t="str">
            <v>Escavação e carga mecanizada em solo de 2ª categoria, em campo aberto</v>
          </cell>
          <cell r="D520" t="str">
            <v>m³</v>
          </cell>
          <cell r="E520">
            <v>14.39</v>
          </cell>
          <cell r="F520">
            <v>0.7</v>
          </cell>
          <cell r="G520">
            <v>15.09</v>
          </cell>
        </row>
        <row r="521">
          <cell r="A521" t="str">
            <v>07.01.120</v>
          </cell>
          <cell r="B521"/>
          <cell r="C521" t="str">
            <v>Carga e remoção de terra até a distância média de 1,0 km</v>
          </cell>
          <cell r="D521" t="str">
            <v>m³</v>
          </cell>
          <cell r="E521">
            <v>8.1199999999999992</v>
          </cell>
          <cell r="F521">
            <v>0</v>
          </cell>
          <cell r="G521">
            <v>8.1199999999999992</v>
          </cell>
        </row>
        <row r="522">
          <cell r="A522" t="str">
            <v>07.02</v>
          </cell>
          <cell r="B522" t="str">
            <v>Escavação mecanizada de valas e buracos em solo, exceto rocha</v>
          </cell>
          <cell r="C522" t="str">
            <v>Escavação mecanizada de valas e buracos em solo, exceto rocha</v>
          </cell>
          <cell r="D522"/>
          <cell r="E522"/>
          <cell r="F522"/>
          <cell r="G522"/>
        </row>
        <row r="523">
          <cell r="A523" t="str">
            <v>07.02.020</v>
          </cell>
          <cell r="B523"/>
          <cell r="C523" t="str">
            <v>Escavação mecanizada de valas ou cavas com profundidade de até 2,00 m</v>
          </cell>
          <cell r="D523" t="str">
            <v>m³</v>
          </cell>
          <cell r="E523">
            <v>5.73</v>
          </cell>
          <cell r="F523">
            <v>0.95</v>
          </cell>
          <cell r="G523">
            <v>6.68</v>
          </cell>
        </row>
        <row r="524">
          <cell r="A524" t="str">
            <v>07.02.040</v>
          </cell>
          <cell r="B524"/>
          <cell r="C524" t="str">
            <v>Escavação mecanizada de valas ou cavas com profundidade de até 3,00 m</v>
          </cell>
          <cell r="D524" t="str">
            <v>m³</v>
          </cell>
          <cell r="E524">
            <v>6.46</v>
          </cell>
          <cell r="F524">
            <v>1.08</v>
          </cell>
          <cell r="G524">
            <v>7.54</v>
          </cell>
        </row>
        <row r="525">
          <cell r="A525" t="str">
            <v>07.02.060</v>
          </cell>
          <cell r="B525"/>
          <cell r="C525" t="str">
            <v>Escavação mecanizada de valas ou cavas com profundidade de até 4,00 m</v>
          </cell>
          <cell r="D525" t="str">
            <v>m³</v>
          </cell>
          <cell r="E525">
            <v>10.96</v>
          </cell>
          <cell r="F525">
            <v>0.62</v>
          </cell>
          <cell r="G525">
            <v>11.58</v>
          </cell>
        </row>
        <row r="526">
          <cell r="A526" t="str">
            <v>07.02.080</v>
          </cell>
          <cell r="B526"/>
          <cell r="C526" t="str">
            <v>Escavação mecanizada de valas ou cavas com profundidade acima de 4,00 m, com escavadeira hidráulica</v>
          </cell>
          <cell r="D526" t="str">
            <v>m³</v>
          </cell>
          <cell r="E526">
            <v>11.68</v>
          </cell>
          <cell r="F526">
            <v>0.59</v>
          </cell>
          <cell r="G526">
            <v>12.27</v>
          </cell>
        </row>
        <row r="527">
          <cell r="A527" t="str">
            <v>07.05</v>
          </cell>
          <cell r="B527" t="str">
            <v>Escavação mecanizada em solo brejoso ou turfa</v>
          </cell>
          <cell r="C527" t="str">
            <v>Escavação mecanizada em solo brejoso ou turfa</v>
          </cell>
          <cell r="D527"/>
          <cell r="E527"/>
          <cell r="F527"/>
          <cell r="G527"/>
        </row>
        <row r="528">
          <cell r="A528" t="str">
            <v>07.05.010</v>
          </cell>
          <cell r="B528"/>
          <cell r="C528" t="str">
            <v>Escavação e carga mecanizada em solo brejoso ou turfa</v>
          </cell>
          <cell r="D528" t="str">
            <v>m³</v>
          </cell>
          <cell r="E528">
            <v>24.16</v>
          </cell>
          <cell r="F528">
            <v>1.38</v>
          </cell>
          <cell r="G528">
            <v>25.54</v>
          </cell>
        </row>
        <row r="529">
          <cell r="A529" t="str">
            <v>07.05.020</v>
          </cell>
          <cell r="B529"/>
          <cell r="C529" t="str">
            <v>Escavação e carga mecanizada em solo vegetal superficial</v>
          </cell>
          <cell r="D529" t="str">
            <v>m³</v>
          </cell>
          <cell r="E529">
            <v>20.51</v>
          </cell>
          <cell r="F529">
            <v>1.1100000000000001</v>
          </cell>
          <cell r="G529">
            <v>21.62</v>
          </cell>
        </row>
        <row r="530">
          <cell r="A530" t="str">
            <v>07.06</v>
          </cell>
          <cell r="B530" t="str">
            <v>Escavação ou carga mecanizada em campo aberto</v>
          </cell>
          <cell r="C530" t="str">
            <v>Escavação ou carga mecanizada em campo aberto</v>
          </cell>
          <cell r="D530"/>
          <cell r="E530"/>
          <cell r="F530"/>
          <cell r="G530"/>
        </row>
        <row r="531">
          <cell r="A531" t="str">
            <v>07.06.010</v>
          </cell>
          <cell r="B531"/>
          <cell r="C531" t="str">
            <v>Escavação e carga mecanizada em campo aberto, com rompedor hidráulico, em rocha</v>
          </cell>
          <cell r="D531" t="str">
            <v>m³</v>
          </cell>
          <cell r="E531">
            <v>233.34</v>
          </cell>
          <cell r="F531">
            <v>0</v>
          </cell>
          <cell r="G531">
            <v>233.34</v>
          </cell>
        </row>
        <row r="532">
          <cell r="A532" t="str">
            <v>07.10</v>
          </cell>
          <cell r="B532" t="str">
            <v>Apiloamento e nivelamento mecanizado de solo</v>
          </cell>
          <cell r="C532" t="str">
            <v>Apiloamento e nivelamento mecanizado de solo</v>
          </cell>
          <cell r="D532"/>
          <cell r="E532"/>
          <cell r="F532"/>
          <cell r="G532"/>
        </row>
        <row r="533">
          <cell r="A533" t="str">
            <v>07.10.020</v>
          </cell>
          <cell r="B533"/>
          <cell r="C533" t="str">
            <v>Espalhamento de solo em bota-fora com compactação sem controle</v>
          </cell>
          <cell r="D533" t="str">
            <v>m³</v>
          </cell>
          <cell r="E533">
            <v>3.24</v>
          </cell>
          <cell r="F533">
            <v>0.09</v>
          </cell>
          <cell r="G533">
            <v>3.33</v>
          </cell>
        </row>
        <row r="534">
          <cell r="A534" t="str">
            <v>07.11</v>
          </cell>
          <cell r="B534" t="str">
            <v>Reaterro mecanizado sem fornecimento de material</v>
          </cell>
          <cell r="C534" t="str">
            <v>Reaterro mecanizado sem fornecimento de material</v>
          </cell>
          <cell r="D534"/>
          <cell r="E534"/>
          <cell r="F534"/>
          <cell r="G534"/>
        </row>
        <row r="535">
          <cell r="A535" t="str">
            <v>07.11.020</v>
          </cell>
          <cell r="B535"/>
          <cell r="C535" t="str">
            <v>Reaterro compactado mecanizado de vala ou cava com compactador</v>
          </cell>
          <cell r="D535" t="str">
            <v>m³</v>
          </cell>
          <cell r="E535">
            <v>2.54</v>
          </cell>
          <cell r="F535">
            <v>2.0699999999999998</v>
          </cell>
          <cell r="G535">
            <v>4.6100000000000003</v>
          </cell>
        </row>
        <row r="536">
          <cell r="A536" t="str">
            <v>07.11.040</v>
          </cell>
          <cell r="B536"/>
          <cell r="C536" t="str">
            <v>Reaterro compactado mecanizado de vala ou cava com rolo, mínimo de 95% PN</v>
          </cell>
          <cell r="D536" t="str">
            <v>m³</v>
          </cell>
          <cell r="E536">
            <v>11.8</v>
          </cell>
          <cell r="F536">
            <v>1.9</v>
          </cell>
          <cell r="G536">
            <v>13.7</v>
          </cell>
        </row>
        <row r="537">
          <cell r="A537" t="str">
            <v>07.12</v>
          </cell>
          <cell r="B537" t="str">
            <v>Aterro mecanizado sem fornecimento de material</v>
          </cell>
          <cell r="C537" t="str">
            <v>Aterro mecanizado sem fornecimento de material</v>
          </cell>
          <cell r="D537"/>
          <cell r="E537"/>
          <cell r="F537"/>
          <cell r="G537"/>
        </row>
        <row r="538">
          <cell r="A538" t="str">
            <v>07.12.010</v>
          </cell>
          <cell r="B538"/>
          <cell r="C538" t="str">
            <v>Compactação de aterro mecanizado mínimo de 95% PN, sem fornecimento de solo em áreas fechadas</v>
          </cell>
          <cell r="D538" t="str">
            <v>m³</v>
          </cell>
          <cell r="E538">
            <v>9.3000000000000007</v>
          </cell>
          <cell r="F538">
            <v>0.32</v>
          </cell>
          <cell r="G538">
            <v>9.6199999999999992</v>
          </cell>
        </row>
        <row r="539">
          <cell r="A539" t="str">
            <v>07.12.020</v>
          </cell>
          <cell r="B539"/>
          <cell r="C539" t="str">
            <v>Compactação de aterro mecanizado mínimo de 95% PN, sem fornecimento de solo em campo aberto</v>
          </cell>
          <cell r="D539" t="str">
            <v>m³</v>
          </cell>
          <cell r="E539">
            <v>6.6</v>
          </cell>
          <cell r="F539">
            <v>0.22</v>
          </cell>
          <cell r="G539">
            <v>6.82</v>
          </cell>
        </row>
        <row r="540">
          <cell r="A540" t="str">
            <v>07.12.030</v>
          </cell>
          <cell r="B540"/>
          <cell r="C540" t="str">
            <v>Compactação de aterro mecanizado a 100% PN, sem fornecimento de solo em campo aberto</v>
          </cell>
          <cell r="D540" t="str">
            <v>m³</v>
          </cell>
          <cell r="E540">
            <v>6.71</v>
          </cell>
          <cell r="F540">
            <v>0.09</v>
          </cell>
          <cell r="G540">
            <v>6.8</v>
          </cell>
        </row>
        <row r="541">
          <cell r="A541" t="str">
            <v>07.12.040</v>
          </cell>
          <cell r="B541"/>
          <cell r="C541" t="str">
            <v>Aterro mecanizado por compensação, solo de 1ª categoria em campo aberto, sem compactação do aterro</v>
          </cell>
          <cell r="D541" t="str">
            <v>m³</v>
          </cell>
          <cell r="E541">
            <v>10.99</v>
          </cell>
          <cell r="F541">
            <v>0.3</v>
          </cell>
          <cell r="G541">
            <v>11.29</v>
          </cell>
        </row>
        <row r="542">
          <cell r="A542" t="str">
            <v>08</v>
          </cell>
          <cell r="B542" t="str">
            <v>ESCORAMENTO, CONTENÇÃO E DRENAGEM</v>
          </cell>
          <cell r="C542" t="str">
            <v>ESCORAMENTO, CONTENÇÃO E DRENAGEM</v>
          </cell>
          <cell r="D542"/>
          <cell r="E542"/>
          <cell r="F542"/>
          <cell r="G542"/>
        </row>
        <row r="543">
          <cell r="A543" t="str">
            <v>08.01</v>
          </cell>
          <cell r="B543" t="str">
            <v>Escoramento</v>
          </cell>
          <cell r="C543" t="str">
            <v>Escoramento</v>
          </cell>
          <cell r="D543"/>
          <cell r="E543"/>
          <cell r="F543"/>
          <cell r="G543"/>
        </row>
        <row r="544">
          <cell r="A544" t="str">
            <v>08.01.020</v>
          </cell>
          <cell r="B544"/>
          <cell r="C544" t="str">
            <v>Escoramento de solo contínuo</v>
          </cell>
          <cell r="D544" t="str">
            <v>m²</v>
          </cell>
          <cell r="E544">
            <v>18.260000000000002</v>
          </cell>
          <cell r="F544">
            <v>43.78</v>
          </cell>
          <cell r="G544">
            <v>62.04</v>
          </cell>
        </row>
        <row r="545">
          <cell r="A545" t="str">
            <v>08.01.040</v>
          </cell>
          <cell r="B545"/>
          <cell r="C545" t="str">
            <v>Escoramento de solo descontínuo</v>
          </cell>
          <cell r="D545" t="str">
            <v>m²</v>
          </cell>
          <cell r="E545">
            <v>10.220000000000001</v>
          </cell>
          <cell r="F545">
            <v>26.34</v>
          </cell>
          <cell r="G545">
            <v>36.56</v>
          </cell>
        </row>
        <row r="546">
          <cell r="A546" t="str">
            <v>08.01.060</v>
          </cell>
          <cell r="B546"/>
          <cell r="C546" t="str">
            <v>Escoramento de solo pontaletado</v>
          </cell>
          <cell r="D546" t="str">
            <v>m²</v>
          </cell>
          <cell r="E546">
            <v>6.78</v>
          </cell>
          <cell r="F546">
            <v>6.37</v>
          </cell>
          <cell r="G546">
            <v>13.15</v>
          </cell>
        </row>
        <row r="547">
          <cell r="A547" t="str">
            <v>08.01.080</v>
          </cell>
          <cell r="B547"/>
          <cell r="C547" t="str">
            <v>Escoramento de solo especial</v>
          </cell>
          <cell r="D547" t="str">
            <v>m²</v>
          </cell>
          <cell r="E547">
            <v>22.57</v>
          </cell>
          <cell r="F547">
            <v>50.95</v>
          </cell>
          <cell r="G547">
            <v>73.52</v>
          </cell>
        </row>
        <row r="548">
          <cell r="A548" t="str">
            <v>08.01.100</v>
          </cell>
          <cell r="B548"/>
          <cell r="C548" t="str">
            <v>Escoramento com estacas pranchas metálicas - profundidade até 4,00 m</v>
          </cell>
          <cell r="D548" t="str">
            <v>m²</v>
          </cell>
          <cell r="E548">
            <v>130.44999999999999</v>
          </cell>
          <cell r="F548">
            <v>0</v>
          </cell>
          <cell r="G548">
            <v>130.44999999999999</v>
          </cell>
        </row>
        <row r="549">
          <cell r="A549" t="str">
            <v>08.01.110</v>
          </cell>
          <cell r="B549"/>
          <cell r="C549" t="str">
            <v>Escoramento com estacas pranchas metálicas - profundidade até 6,00 m</v>
          </cell>
          <cell r="D549" t="str">
            <v>m²</v>
          </cell>
          <cell r="E549">
            <v>142.94999999999999</v>
          </cell>
          <cell r="F549">
            <v>0</v>
          </cell>
          <cell r="G549">
            <v>142.94999999999999</v>
          </cell>
        </row>
        <row r="550">
          <cell r="A550" t="str">
            <v>08.01.120</v>
          </cell>
          <cell r="B550"/>
          <cell r="C550" t="str">
            <v>Escoramento com estacas pranchas metálicas - profundidade até 8,00 m</v>
          </cell>
          <cell r="D550" t="str">
            <v>m²</v>
          </cell>
          <cell r="E550">
            <v>158.29</v>
          </cell>
          <cell r="F550">
            <v>0</v>
          </cell>
          <cell r="G550">
            <v>158.29</v>
          </cell>
        </row>
        <row r="551">
          <cell r="A551" t="str">
            <v>08.02</v>
          </cell>
          <cell r="B551" t="str">
            <v>Cimbramento</v>
          </cell>
          <cell r="C551" t="str">
            <v>Cimbramento</v>
          </cell>
          <cell r="D551"/>
          <cell r="E551"/>
          <cell r="F551"/>
          <cell r="G551"/>
        </row>
        <row r="552">
          <cell r="A552" t="str">
            <v>08.02.020</v>
          </cell>
          <cell r="B552"/>
          <cell r="C552" t="str">
            <v>Cimbramento em madeira com estroncas de eucalipto</v>
          </cell>
          <cell r="D552" t="str">
            <v>m³</v>
          </cell>
          <cell r="E552">
            <v>12.26</v>
          </cell>
          <cell r="F552">
            <v>23.89</v>
          </cell>
          <cell r="G552">
            <v>36.15</v>
          </cell>
        </row>
        <row r="553">
          <cell r="A553" t="str">
            <v>08.02.040</v>
          </cell>
          <cell r="B553"/>
          <cell r="C553" t="str">
            <v>Cimbramento em perfil metálico para obras de arte</v>
          </cell>
          <cell r="D553" t="str">
            <v>kg</v>
          </cell>
          <cell r="E553">
            <v>3.46</v>
          </cell>
          <cell r="F553">
            <v>1.66</v>
          </cell>
          <cell r="G553">
            <v>5.12</v>
          </cell>
        </row>
        <row r="554">
          <cell r="A554" t="str">
            <v>08.02.050</v>
          </cell>
          <cell r="B554"/>
          <cell r="C554" t="str">
            <v>Cimbramento tubular metálico</v>
          </cell>
          <cell r="D554" t="str">
            <v>m³xmês</v>
          </cell>
          <cell r="E554">
            <v>3.23</v>
          </cell>
          <cell r="F554">
            <v>1.49</v>
          </cell>
          <cell r="G554">
            <v>4.72</v>
          </cell>
        </row>
        <row r="555">
          <cell r="A555" t="str">
            <v>08.02.060</v>
          </cell>
          <cell r="B555"/>
          <cell r="C555" t="str">
            <v>Montagem e desmontagem de cimbramento tubular metálico</v>
          </cell>
          <cell r="D555" t="str">
            <v>m³</v>
          </cell>
          <cell r="E555">
            <v>0</v>
          </cell>
          <cell r="F555">
            <v>11.31</v>
          </cell>
          <cell r="G555">
            <v>11.31</v>
          </cell>
        </row>
        <row r="556">
          <cell r="A556" t="str">
            <v>08.03</v>
          </cell>
          <cell r="B556" t="str">
            <v>Descimbramento</v>
          </cell>
          <cell r="C556" t="str">
            <v>Descimbramento</v>
          </cell>
          <cell r="D556"/>
          <cell r="E556"/>
          <cell r="F556"/>
          <cell r="G556"/>
        </row>
        <row r="557">
          <cell r="A557" t="str">
            <v>08.03.020</v>
          </cell>
          <cell r="B557"/>
          <cell r="C557" t="str">
            <v>Descimbramento em madeira</v>
          </cell>
          <cell r="D557" t="str">
            <v>m³</v>
          </cell>
          <cell r="E557">
            <v>0</v>
          </cell>
          <cell r="F557">
            <v>6.58</v>
          </cell>
          <cell r="G557">
            <v>6.58</v>
          </cell>
        </row>
        <row r="558">
          <cell r="A558" t="str">
            <v>08.05</v>
          </cell>
          <cell r="B558" t="str">
            <v>Manta, filtro e dreno</v>
          </cell>
          <cell r="C558" t="str">
            <v>Manta, filtro e dreno</v>
          </cell>
          <cell r="D558"/>
          <cell r="E558"/>
          <cell r="F558"/>
          <cell r="G558"/>
        </row>
        <row r="559">
          <cell r="A559" t="str">
            <v>08.05.010</v>
          </cell>
          <cell r="B559"/>
          <cell r="C559" t="str">
            <v>Geomembrana em polietileno de alta densidade PEAD de 1,0 mm</v>
          </cell>
          <cell r="D559" t="str">
            <v>m²</v>
          </cell>
          <cell r="E559">
            <v>18.8</v>
          </cell>
          <cell r="F559">
            <v>0.56000000000000005</v>
          </cell>
          <cell r="G559">
            <v>19.36</v>
          </cell>
        </row>
        <row r="560">
          <cell r="A560" t="str">
            <v>08.05.100</v>
          </cell>
          <cell r="B560"/>
          <cell r="C560" t="str">
            <v>Dreno com pedra britada</v>
          </cell>
          <cell r="D560" t="str">
            <v>m³</v>
          </cell>
          <cell r="E560">
            <v>73.739999999999995</v>
          </cell>
          <cell r="F560">
            <v>16.47</v>
          </cell>
          <cell r="G560">
            <v>90.21</v>
          </cell>
        </row>
        <row r="561">
          <cell r="A561" t="str">
            <v>08.05.110</v>
          </cell>
          <cell r="B561"/>
          <cell r="C561" t="str">
            <v>Dreno com areia grossa</v>
          </cell>
          <cell r="D561" t="str">
            <v>m³</v>
          </cell>
          <cell r="E561">
            <v>81.7</v>
          </cell>
          <cell r="F561">
            <v>9.8800000000000008</v>
          </cell>
          <cell r="G561">
            <v>91.58</v>
          </cell>
        </row>
        <row r="562">
          <cell r="A562" t="str">
            <v>08.05.180</v>
          </cell>
          <cell r="B562"/>
          <cell r="C562" t="str">
            <v>Manta geotêxtil com resistência à tração longitudinal de 10kN/m e transversal de 9kN/m</v>
          </cell>
          <cell r="D562" t="str">
            <v>m²</v>
          </cell>
          <cell r="E562">
            <v>3.07</v>
          </cell>
          <cell r="F562">
            <v>9.8800000000000008</v>
          </cell>
          <cell r="G562">
            <v>12.95</v>
          </cell>
        </row>
        <row r="563">
          <cell r="A563" t="str">
            <v>08.05.190</v>
          </cell>
          <cell r="B563"/>
          <cell r="C563" t="str">
            <v>Manta geotêxtil com resistência à tração longitudinal de 16kN/m e transversal de 14kN/m</v>
          </cell>
          <cell r="D563" t="str">
            <v>m²</v>
          </cell>
          <cell r="E563">
            <v>4.24</v>
          </cell>
          <cell r="F563">
            <v>9.8800000000000008</v>
          </cell>
          <cell r="G563">
            <v>14.12</v>
          </cell>
        </row>
        <row r="564">
          <cell r="A564" t="str">
            <v>08.05.220</v>
          </cell>
          <cell r="B564"/>
          <cell r="C564" t="str">
            <v>Manta geotêxtil com resistência à tração longitudinal de 31kN/m e transversal de 27kN/m</v>
          </cell>
          <cell r="D564" t="str">
            <v>m²</v>
          </cell>
          <cell r="E564">
            <v>8.49</v>
          </cell>
          <cell r="F564">
            <v>9.8800000000000008</v>
          </cell>
          <cell r="G564">
            <v>18.37</v>
          </cell>
        </row>
        <row r="565">
          <cell r="A565" t="str">
            <v>08.06</v>
          </cell>
          <cell r="B565" t="str">
            <v>Barbacã</v>
          </cell>
          <cell r="C565" t="str">
            <v>Barbacã</v>
          </cell>
          <cell r="D565"/>
          <cell r="E565"/>
          <cell r="F565"/>
          <cell r="G565"/>
        </row>
        <row r="566">
          <cell r="A566" t="str">
            <v>08.06.040</v>
          </cell>
          <cell r="B566"/>
          <cell r="C566" t="str">
            <v>Barbacã em tubo de PVC com diâmetro 50 mm</v>
          </cell>
          <cell r="D566" t="str">
            <v>m</v>
          </cell>
          <cell r="E566">
            <v>7.08</v>
          </cell>
          <cell r="F566">
            <v>11.53</v>
          </cell>
          <cell r="G566">
            <v>18.61</v>
          </cell>
        </row>
        <row r="567">
          <cell r="A567" t="str">
            <v>08.06.060</v>
          </cell>
          <cell r="B567"/>
          <cell r="C567" t="str">
            <v>Barbacã em tubo de PVC com diâmetro 75 mm</v>
          </cell>
          <cell r="D567" t="str">
            <v>m</v>
          </cell>
          <cell r="E567">
            <v>9.64</v>
          </cell>
          <cell r="F567">
            <v>13.17</v>
          </cell>
          <cell r="G567">
            <v>22.81</v>
          </cell>
        </row>
        <row r="568">
          <cell r="A568" t="str">
            <v>08.06.080</v>
          </cell>
          <cell r="B568"/>
          <cell r="C568" t="str">
            <v>Barbacã em tubo de PVC com diâmetro 100 mm</v>
          </cell>
          <cell r="D568" t="str">
            <v>m</v>
          </cell>
          <cell r="E568">
            <v>10.220000000000001</v>
          </cell>
          <cell r="F568">
            <v>16.47</v>
          </cell>
          <cell r="G568">
            <v>26.69</v>
          </cell>
        </row>
        <row r="569">
          <cell r="A569" t="str">
            <v>08.07</v>
          </cell>
          <cell r="B569" t="str">
            <v>Esgotamento</v>
          </cell>
          <cell r="C569" t="str">
            <v>Esgotamento</v>
          </cell>
          <cell r="D569"/>
          <cell r="E569"/>
          <cell r="F569"/>
          <cell r="G569"/>
        </row>
        <row r="570">
          <cell r="A570" t="str">
            <v>08.07.050</v>
          </cell>
          <cell r="B570"/>
          <cell r="C570" t="str">
            <v>Taxa de mobilização e desmobilização de equipamentos para execução de rebaixamento de lençol freático</v>
          </cell>
          <cell r="D570" t="str">
            <v>tx</v>
          </cell>
          <cell r="E570">
            <v>6106.65</v>
          </cell>
          <cell r="F570">
            <v>0</v>
          </cell>
          <cell r="G570">
            <v>6106.65</v>
          </cell>
        </row>
        <row r="571">
          <cell r="A571" t="str">
            <v>08.07.060</v>
          </cell>
          <cell r="B571"/>
          <cell r="C571" t="str">
            <v>Locação de conjunto de bombeamento a vácuo para rebaixamento de lençol freático, com até 50 ponteiras e potência até 15 HP, mínimo 30 dias</v>
          </cell>
          <cell r="D571" t="str">
            <v>cjxdia</v>
          </cell>
          <cell r="E571">
            <v>559.01</v>
          </cell>
          <cell r="F571">
            <v>0</v>
          </cell>
          <cell r="G571">
            <v>559.01</v>
          </cell>
        </row>
        <row r="572">
          <cell r="A572" t="str">
            <v>08.07.070</v>
          </cell>
          <cell r="B572"/>
          <cell r="C572" t="str">
            <v>Ponteiras filtrantes, profundidade até 5,0 m</v>
          </cell>
          <cell r="D572" t="str">
            <v>un</v>
          </cell>
          <cell r="E572">
            <v>346.03</v>
          </cell>
          <cell r="F572">
            <v>0</v>
          </cell>
          <cell r="G572">
            <v>346.03</v>
          </cell>
        </row>
        <row r="573">
          <cell r="A573" t="str">
            <v>08.07.090</v>
          </cell>
          <cell r="B573"/>
          <cell r="C573" t="str">
            <v>Esgotamento de águas superficiais com bomba de superfície ou submersa</v>
          </cell>
          <cell r="D573" t="str">
            <v>HPxh</v>
          </cell>
          <cell r="E573">
            <v>2.4</v>
          </cell>
          <cell r="F573">
            <v>2.97</v>
          </cell>
          <cell r="G573">
            <v>5.37</v>
          </cell>
        </row>
        <row r="574">
          <cell r="A574" t="str">
            <v>08.10</v>
          </cell>
          <cell r="B574" t="str">
            <v>Contenção</v>
          </cell>
          <cell r="C574" t="str">
            <v>Contenção</v>
          </cell>
          <cell r="D574"/>
          <cell r="E574"/>
          <cell r="F574"/>
          <cell r="G574"/>
        </row>
        <row r="575">
          <cell r="A575" t="str">
            <v>08.10.040</v>
          </cell>
          <cell r="B575"/>
          <cell r="C575" t="str">
            <v>Enrocamento com pedra arrumada</v>
          </cell>
          <cell r="D575" t="str">
            <v>m³</v>
          </cell>
          <cell r="E575">
            <v>82.01</v>
          </cell>
          <cell r="F575">
            <v>98.76</v>
          </cell>
          <cell r="G575">
            <v>180.77</v>
          </cell>
        </row>
        <row r="576">
          <cell r="A576" t="str">
            <v>08.10.060</v>
          </cell>
          <cell r="B576"/>
          <cell r="C576" t="str">
            <v>Enrocamento com pedra assentada</v>
          </cell>
          <cell r="D576" t="str">
            <v>m³</v>
          </cell>
          <cell r="E576">
            <v>160.28</v>
          </cell>
          <cell r="F576">
            <v>191.08</v>
          </cell>
          <cell r="G576">
            <v>351.36</v>
          </cell>
        </row>
        <row r="577">
          <cell r="A577" t="str">
            <v>08.10.108</v>
          </cell>
          <cell r="B577"/>
          <cell r="C577" t="str">
            <v>Gabião tipo caixa em tela metálica, altura de 0,5m, com revestimento liga zinco/alumínio, malha hexagonal 8/10 cm, fio diâmetro 2,70mm, independente do formato ou utilização</v>
          </cell>
          <cell r="D577" t="str">
            <v>m³</v>
          </cell>
          <cell r="E577">
            <v>457.78</v>
          </cell>
          <cell r="F577">
            <v>88.85</v>
          </cell>
          <cell r="G577">
            <v>546.63</v>
          </cell>
        </row>
        <row r="578">
          <cell r="A578" t="str">
            <v>08.10.109</v>
          </cell>
          <cell r="B578"/>
          <cell r="C578" t="str">
            <v>Gabião tipo caixa em tela metálica, altura de 1,0m, com revestimento liga zinco/alumínio, malha hexagonal 8/10 cm, fio diâmetro 2,70mm, independente do formato ou utilização</v>
          </cell>
          <cell r="D578" t="str">
            <v>m³</v>
          </cell>
          <cell r="E578">
            <v>369.2</v>
          </cell>
          <cell r="F578">
            <v>109.12</v>
          </cell>
          <cell r="G578">
            <v>478.32</v>
          </cell>
        </row>
        <row r="579">
          <cell r="A579" t="str">
            <v>09</v>
          </cell>
          <cell r="B579" t="str">
            <v>FORMA</v>
          </cell>
          <cell r="C579" t="str">
            <v>FORMA</v>
          </cell>
          <cell r="D579"/>
          <cell r="E579"/>
          <cell r="F579"/>
          <cell r="G579"/>
        </row>
        <row r="580">
          <cell r="A580" t="str">
            <v>09.01</v>
          </cell>
          <cell r="B580" t="str">
            <v>Forma em tábua</v>
          </cell>
          <cell r="C580" t="str">
            <v>Forma em tábua</v>
          </cell>
          <cell r="D580"/>
          <cell r="E580"/>
          <cell r="F580"/>
          <cell r="G580"/>
        </row>
        <row r="581">
          <cell r="A581" t="str">
            <v>09.01.020</v>
          </cell>
          <cell r="B581"/>
          <cell r="C581" t="str">
            <v>Forma em madeira comum para fundação</v>
          </cell>
          <cell r="D581" t="str">
            <v>m²</v>
          </cell>
          <cell r="E581">
            <v>20.36</v>
          </cell>
          <cell r="F581">
            <v>42.8</v>
          </cell>
          <cell r="G581">
            <v>63.16</v>
          </cell>
        </row>
        <row r="582">
          <cell r="A582" t="str">
            <v>09.01.030</v>
          </cell>
          <cell r="B582"/>
          <cell r="C582" t="str">
            <v>Forma em madeira comum para estrutura</v>
          </cell>
          <cell r="D582" t="str">
            <v>m²</v>
          </cell>
          <cell r="E582">
            <v>79.66</v>
          </cell>
          <cell r="F582">
            <v>49.39</v>
          </cell>
          <cell r="G582">
            <v>129.05000000000001</v>
          </cell>
        </row>
        <row r="583">
          <cell r="A583" t="str">
            <v>09.01.040</v>
          </cell>
          <cell r="B583"/>
          <cell r="C583" t="str">
            <v>Forma em madeira comum para caixão perdido</v>
          </cell>
          <cell r="D583" t="str">
            <v>m²</v>
          </cell>
          <cell r="E583">
            <v>29.55</v>
          </cell>
          <cell r="F583">
            <v>39.5</v>
          </cell>
          <cell r="G583">
            <v>69.05</v>
          </cell>
        </row>
        <row r="584">
          <cell r="A584" t="str">
            <v>09.01.150</v>
          </cell>
          <cell r="B584"/>
          <cell r="C584" t="str">
            <v>Desmontagem de forma em madeira para estrutura de laje, com tábuas</v>
          </cell>
          <cell r="D584" t="str">
            <v>m²</v>
          </cell>
          <cell r="E584">
            <v>0</v>
          </cell>
          <cell r="F584">
            <v>5.07</v>
          </cell>
          <cell r="G584">
            <v>5.07</v>
          </cell>
        </row>
        <row r="585">
          <cell r="A585" t="str">
            <v>09.01.160</v>
          </cell>
          <cell r="B585"/>
          <cell r="C585" t="str">
            <v>Desmontagem de forma em madeira para estrutura de vigas, com tábuas</v>
          </cell>
          <cell r="D585" t="str">
            <v>m²</v>
          </cell>
          <cell r="E585">
            <v>0</v>
          </cell>
          <cell r="F585">
            <v>6.03</v>
          </cell>
          <cell r="G585">
            <v>6.03</v>
          </cell>
        </row>
        <row r="586">
          <cell r="A586" t="str">
            <v>09.02</v>
          </cell>
          <cell r="B586" t="str">
            <v>Forma em madeira compensada</v>
          </cell>
          <cell r="C586" t="str">
            <v>Forma em madeira compensada</v>
          </cell>
          <cell r="D586"/>
          <cell r="E586"/>
          <cell r="F586"/>
          <cell r="G586"/>
        </row>
        <row r="587">
          <cell r="A587" t="str">
            <v>09.02.020</v>
          </cell>
          <cell r="B587"/>
          <cell r="C587" t="str">
            <v>Forma plana em compensado para estrutura convencional</v>
          </cell>
          <cell r="D587" t="str">
            <v>m²</v>
          </cell>
          <cell r="E587">
            <v>57.75</v>
          </cell>
          <cell r="F587">
            <v>46.09</v>
          </cell>
          <cell r="G587">
            <v>103.84</v>
          </cell>
        </row>
        <row r="588">
          <cell r="A588" t="str">
            <v>09.02.040</v>
          </cell>
          <cell r="B588"/>
          <cell r="C588" t="str">
            <v>Forma plana em compensado para estrutura aparente</v>
          </cell>
          <cell r="D588" t="str">
            <v>m²</v>
          </cell>
          <cell r="E588">
            <v>61.32</v>
          </cell>
          <cell r="F588">
            <v>46.09</v>
          </cell>
          <cell r="G588">
            <v>107.41</v>
          </cell>
        </row>
        <row r="589">
          <cell r="A589" t="str">
            <v>09.02.060</v>
          </cell>
          <cell r="B589"/>
          <cell r="C589" t="str">
            <v>Forma curva em compensado para estrutura aparente</v>
          </cell>
          <cell r="D589" t="str">
            <v>m²</v>
          </cell>
          <cell r="E589">
            <v>52.21</v>
          </cell>
          <cell r="F589">
            <v>82.31</v>
          </cell>
          <cell r="G589">
            <v>134.52000000000001</v>
          </cell>
        </row>
        <row r="590">
          <cell r="A590" t="str">
            <v>09.02.080</v>
          </cell>
          <cell r="B590"/>
          <cell r="C590" t="str">
            <v>Forma plana em compensado para obra de arte, sem cimbramento</v>
          </cell>
          <cell r="D590" t="str">
            <v>m²</v>
          </cell>
          <cell r="E590">
            <v>36.9</v>
          </cell>
          <cell r="F590">
            <v>44.45</v>
          </cell>
          <cell r="G590">
            <v>81.349999999999994</v>
          </cell>
        </row>
        <row r="591">
          <cell r="A591" t="str">
            <v>09.02.100</v>
          </cell>
          <cell r="B591"/>
          <cell r="C591" t="str">
            <v>Forma em compensado para encamisamento de tubulão</v>
          </cell>
          <cell r="D591" t="str">
            <v>m²</v>
          </cell>
          <cell r="E591">
            <v>21.55</v>
          </cell>
          <cell r="F591">
            <v>36.22</v>
          </cell>
          <cell r="G591">
            <v>57.77</v>
          </cell>
        </row>
        <row r="592">
          <cell r="A592" t="str">
            <v>09.02.120</v>
          </cell>
          <cell r="B592"/>
          <cell r="C592" t="str">
            <v>Forma ripada de 5 cm na vertical</v>
          </cell>
          <cell r="D592" t="str">
            <v>m²</v>
          </cell>
          <cell r="E592">
            <v>59.02</v>
          </cell>
          <cell r="F592">
            <v>72.03</v>
          </cell>
          <cell r="G592">
            <v>131.05000000000001</v>
          </cell>
        </row>
        <row r="593">
          <cell r="A593" t="str">
            <v>09.02.130</v>
          </cell>
          <cell r="B593"/>
          <cell r="C593" t="str">
            <v>Forma plana em compensado para estrutura convencional com cimbramento tubular metálico</v>
          </cell>
          <cell r="D593" t="str">
            <v>m²</v>
          </cell>
          <cell r="E593">
            <v>46.61</v>
          </cell>
          <cell r="F593">
            <v>28.35</v>
          </cell>
          <cell r="G593">
            <v>74.959999999999994</v>
          </cell>
        </row>
        <row r="594">
          <cell r="A594" t="str">
            <v>09.02.140</v>
          </cell>
          <cell r="B594"/>
          <cell r="C594" t="str">
            <v>Forma plana em compensado para estrutura aparente com cimbramento tubular metálico</v>
          </cell>
          <cell r="D594" t="str">
            <v>m²</v>
          </cell>
          <cell r="E594">
            <v>46.61</v>
          </cell>
          <cell r="F594">
            <v>50.55</v>
          </cell>
          <cell r="G594">
            <v>97.16</v>
          </cell>
        </row>
        <row r="595">
          <cell r="A595" t="str">
            <v>09.02.150</v>
          </cell>
          <cell r="B595"/>
          <cell r="C595" t="str">
            <v>Forma curva em compensado para estrutura convencional com cimbramento tubular metálico</v>
          </cell>
          <cell r="D595" t="str">
            <v>m²</v>
          </cell>
          <cell r="E595">
            <v>30.35</v>
          </cell>
          <cell r="F595">
            <v>86.77</v>
          </cell>
          <cell r="G595">
            <v>117.12</v>
          </cell>
        </row>
        <row r="596">
          <cell r="A596" t="str">
            <v>09.04</v>
          </cell>
          <cell r="B596" t="str">
            <v>Forma em papelão</v>
          </cell>
          <cell r="C596" t="str">
            <v>Forma em papelão</v>
          </cell>
          <cell r="D596"/>
          <cell r="E596"/>
          <cell r="F596"/>
          <cell r="G596"/>
        </row>
        <row r="597">
          <cell r="A597" t="str">
            <v>09.04.020</v>
          </cell>
          <cell r="B597"/>
          <cell r="C597" t="str">
            <v>Forma em tubo de papelão com diâmetro de 25 cm</v>
          </cell>
          <cell r="D597" t="str">
            <v>m</v>
          </cell>
          <cell r="E597">
            <v>72.209999999999994</v>
          </cell>
          <cell r="F597">
            <v>7.81</v>
          </cell>
          <cell r="G597">
            <v>80.02</v>
          </cell>
        </row>
        <row r="598">
          <cell r="A598" t="str">
            <v>09.04.030</v>
          </cell>
          <cell r="B598"/>
          <cell r="C598" t="str">
            <v>Forma em tubo de papelão com diâmetro de 30 cm</v>
          </cell>
          <cell r="D598" t="str">
            <v>m</v>
          </cell>
          <cell r="E598">
            <v>88.44</v>
          </cell>
          <cell r="F598">
            <v>7.81</v>
          </cell>
          <cell r="G598">
            <v>96.25</v>
          </cell>
        </row>
        <row r="599">
          <cell r="A599" t="str">
            <v>09.04.040</v>
          </cell>
          <cell r="B599"/>
          <cell r="C599" t="str">
            <v>Forma em tubo de papelão com diâmetro de 35 cm</v>
          </cell>
          <cell r="D599" t="str">
            <v>m</v>
          </cell>
          <cell r="E599">
            <v>108.68</v>
          </cell>
          <cell r="F599">
            <v>7.81</v>
          </cell>
          <cell r="G599">
            <v>116.49</v>
          </cell>
        </row>
        <row r="600">
          <cell r="A600" t="str">
            <v>09.04.050</v>
          </cell>
          <cell r="B600"/>
          <cell r="C600" t="str">
            <v>Forma em tubo de papelão com diâmetro de 40 cm</v>
          </cell>
          <cell r="D600" t="str">
            <v>m</v>
          </cell>
          <cell r="E600">
            <v>126.83</v>
          </cell>
          <cell r="F600">
            <v>7.81</v>
          </cell>
          <cell r="G600">
            <v>134.63999999999999</v>
          </cell>
        </row>
        <row r="601">
          <cell r="A601" t="str">
            <v>09.04.060</v>
          </cell>
          <cell r="B601"/>
          <cell r="C601" t="str">
            <v>Forma em tubo de papelão com diâmetro de 45 cm</v>
          </cell>
          <cell r="D601" t="str">
            <v>m</v>
          </cell>
          <cell r="E601">
            <v>135.80000000000001</v>
          </cell>
          <cell r="F601">
            <v>7.81</v>
          </cell>
          <cell r="G601">
            <v>143.61000000000001</v>
          </cell>
        </row>
        <row r="602">
          <cell r="A602" t="str">
            <v>09.07</v>
          </cell>
          <cell r="B602" t="str">
            <v>Forma em polipropileno</v>
          </cell>
          <cell r="C602" t="str">
            <v>Forma em polipropileno</v>
          </cell>
          <cell r="D602"/>
          <cell r="E602"/>
          <cell r="F602"/>
          <cell r="G602"/>
        </row>
        <row r="603">
          <cell r="A603" t="str">
            <v>09.07.060</v>
          </cell>
          <cell r="B603"/>
          <cell r="C603" t="str">
            <v>Forma em polipropileno (cubeta) e acessórios para laje nervurada com dimensões variáveis - locação</v>
          </cell>
          <cell r="D603" t="str">
            <v>m³</v>
          </cell>
          <cell r="E603">
            <v>250.15</v>
          </cell>
          <cell r="F603">
            <v>57.62</v>
          </cell>
          <cell r="G603">
            <v>307.77</v>
          </cell>
        </row>
        <row r="604">
          <cell r="A604" t="str">
            <v>10</v>
          </cell>
          <cell r="B604" t="str">
            <v>ARMADURA E CORDOALHA ESTRUTURAL</v>
          </cell>
          <cell r="C604" t="str">
            <v>ARMADURA E CORDOALHA ESTRUTURAL</v>
          </cell>
          <cell r="D604"/>
          <cell r="E604"/>
          <cell r="F604"/>
          <cell r="G604"/>
        </row>
        <row r="605">
          <cell r="A605" t="str">
            <v>10.01</v>
          </cell>
          <cell r="B605" t="str">
            <v>Armadura em barra</v>
          </cell>
          <cell r="C605"/>
          <cell r="D605"/>
          <cell r="E605"/>
          <cell r="F605"/>
          <cell r="G605"/>
        </row>
        <row r="606">
          <cell r="A606" t="str">
            <v>10.01.020</v>
          </cell>
          <cell r="B606"/>
          <cell r="C606" t="str">
            <v>Armadura em barra de aço CA-25 fyk = 250 MPa</v>
          </cell>
          <cell r="D606" t="str">
            <v>kg</v>
          </cell>
          <cell r="E606">
            <v>5.6</v>
          </cell>
          <cell r="F606">
            <v>1.9</v>
          </cell>
          <cell r="G606">
            <v>7.5</v>
          </cell>
        </row>
        <row r="607">
          <cell r="A607" t="str">
            <v>10.01.040</v>
          </cell>
          <cell r="B607"/>
          <cell r="C607" t="str">
            <v>Armadura em barra de aço CA-50 (A ou B) fyk = 500 MPa</v>
          </cell>
          <cell r="D607" t="str">
            <v>kg</v>
          </cell>
          <cell r="E607">
            <v>4.96</v>
          </cell>
          <cell r="F607">
            <v>1.9</v>
          </cell>
          <cell r="G607">
            <v>6.86</v>
          </cell>
        </row>
        <row r="608">
          <cell r="A608" t="str">
            <v>10.01.060</v>
          </cell>
          <cell r="B608"/>
          <cell r="C608" t="str">
            <v>Armadura em barra de aço CA-60 (A ou B) fyk = 600 MPa</v>
          </cell>
          <cell r="D608" t="str">
            <v>kg</v>
          </cell>
          <cell r="E608">
            <v>5.61</v>
          </cell>
          <cell r="F608">
            <v>1.9</v>
          </cell>
          <cell r="G608">
            <v>7.51</v>
          </cell>
        </row>
        <row r="609">
          <cell r="A609" t="str">
            <v>10.02</v>
          </cell>
          <cell r="B609" t="str">
            <v>Armadura em tela</v>
          </cell>
          <cell r="C609" t="str">
            <v>Armadura em tela</v>
          </cell>
          <cell r="D609"/>
          <cell r="E609"/>
          <cell r="F609"/>
          <cell r="G609"/>
        </row>
        <row r="610">
          <cell r="A610" t="str">
            <v>10.02.020</v>
          </cell>
          <cell r="B610"/>
          <cell r="C610" t="str">
            <v>Armadura em tela soldada de aço</v>
          </cell>
          <cell r="D610" t="str">
            <v>kg</v>
          </cell>
          <cell r="E610">
            <v>6.12</v>
          </cell>
          <cell r="F610">
            <v>0.95</v>
          </cell>
          <cell r="G610">
            <v>7.07</v>
          </cell>
        </row>
        <row r="611">
          <cell r="A611" t="str">
            <v>11</v>
          </cell>
          <cell r="B611" t="str">
            <v>CONCRETO, MASSA E LASTRO</v>
          </cell>
          <cell r="C611" t="str">
            <v>CONCRETO, MASSA E LASTRO</v>
          </cell>
          <cell r="D611"/>
          <cell r="E611"/>
          <cell r="F611"/>
          <cell r="G611"/>
        </row>
        <row r="612">
          <cell r="A612" t="str">
            <v>11.01</v>
          </cell>
          <cell r="B612" t="str">
            <v>Concreto usinado com controle fck - fornecimento do material</v>
          </cell>
          <cell r="C612" t="str">
            <v>Concreto usinado com controle fck - fornecimento do material</v>
          </cell>
          <cell r="D612"/>
          <cell r="E612"/>
          <cell r="F612"/>
          <cell r="G612"/>
        </row>
        <row r="613">
          <cell r="A613" t="str">
            <v>11.01.100</v>
          </cell>
          <cell r="B613"/>
          <cell r="C613" t="str">
            <v>Concreto usinado, fck = 20,0 MPa</v>
          </cell>
          <cell r="D613" t="str">
            <v>m³</v>
          </cell>
          <cell r="E613">
            <v>254.21</v>
          </cell>
          <cell r="F613">
            <v>0</v>
          </cell>
          <cell r="G613">
            <v>254.21</v>
          </cell>
        </row>
        <row r="614">
          <cell r="A614" t="str">
            <v>11.01.130</v>
          </cell>
          <cell r="B614"/>
          <cell r="C614" t="str">
            <v>Concreto usinado, fck = 25,0 MPa</v>
          </cell>
          <cell r="D614" t="str">
            <v>m³</v>
          </cell>
          <cell r="E614">
            <v>264.52999999999997</v>
          </cell>
          <cell r="F614">
            <v>0</v>
          </cell>
          <cell r="G614">
            <v>264.52999999999997</v>
          </cell>
        </row>
        <row r="615">
          <cell r="A615" t="str">
            <v>11.01.160</v>
          </cell>
          <cell r="B615"/>
          <cell r="C615" t="str">
            <v>Concreto usinado, fck = 30,0 MPa</v>
          </cell>
          <cell r="D615" t="str">
            <v>m³</v>
          </cell>
          <cell r="E615">
            <v>275.27</v>
          </cell>
          <cell r="F615">
            <v>0</v>
          </cell>
          <cell r="G615">
            <v>275.27</v>
          </cell>
        </row>
        <row r="616">
          <cell r="A616" t="str">
            <v>11.01.170</v>
          </cell>
          <cell r="B616"/>
          <cell r="C616" t="str">
            <v>Concreto usinado, fck = 35,0 MPa</v>
          </cell>
          <cell r="D616" t="str">
            <v>m³</v>
          </cell>
          <cell r="E616">
            <v>286.45</v>
          </cell>
          <cell r="F616">
            <v>0</v>
          </cell>
          <cell r="G616">
            <v>286.45</v>
          </cell>
        </row>
        <row r="617">
          <cell r="A617" t="str">
            <v>11.01.190</v>
          </cell>
          <cell r="B617"/>
          <cell r="C617" t="str">
            <v>Concreto usinado, fck = 40,0 MPa</v>
          </cell>
          <cell r="D617" t="str">
            <v>m³</v>
          </cell>
          <cell r="E617">
            <v>298.08</v>
          </cell>
          <cell r="F617">
            <v>0</v>
          </cell>
          <cell r="G617">
            <v>298.08</v>
          </cell>
        </row>
        <row r="618">
          <cell r="A618" t="str">
            <v>11.01.260</v>
          </cell>
          <cell r="B618"/>
          <cell r="C618" t="str">
            <v>Concreto usinado, fck = 20,0 MPa - para bombeamento</v>
          </cell>
          <cell r="D618" t="str">
            <v>m³</v>
          </cell>
          <cell r="E618">
            <v>287.82</v>
          </cell>
          <cell r="F618">
            <v>0</v>
          </cell>
          <cell r="G618">
            <v>287.82</v>
          </cell>
        </row>
        <row r="619">
          <cell r="A619" t="str">
            <v>11.01.290</v>
          </cell>
          <cell r="B619"/>
          <cell r="C619" t="str">
            <v>Concreto usinado, fck = 25,0 MPa - para bombeamento</v>
          </cell>
          <cell r="D619" t="str">
            <v>m³</v>
          </cell>
          <cell r="E619">
            <v>298.20999999999998</v>
          </cell>
          <cell r="F619">
            <v>0</v>
          </cell>
          <cell r="G619">
            <v>298.20999999999998</v>
          </cell>
        </row>
        <row r="620">
          <cell r="A620" t="str">
            <v>11.01.320</v>
          </cell>
          <cell r="B620"/>
          <cell r="C620" t="str">
            <v>Concreto usinado, fck = 30,0 MPa - para bombeamento</v>
          </cell>
          <cell r="D620" t="str">
            <v>m³</v>
          </cell>
          <cell r="E620">
            <v>309</v>
          </cell>
          <cell r="F620">
            <v>0</v>
          </cell>
          <cell r="G620">
            <v>309</v>
          </cell>
        </row>
        <row r="621">
          <cell r="A621" t="str">
            <v>11.01.321</v>
          </cell>
          <cell r="B621"/>
          <cell r="C621" t="str">
            <v>Concreto usinado, fck = 35,0 MPa - para bombeamento</v>
          </cell>
          <cell r="D621" t="str">
            <v>m³</v>
          </cell>
          <cell r="E621">
            <v>320.24</v>
          </cell>
          <cell r="F621">
            <v>0</v>
          </cell>
          <cell r="G621">
            <v>320.24</v>
          </cell>
        </row>
        <row r="622">
          <cell r="A622" t="str">
            <v>11.01.350</v>
          </cell>
          <cell r="B622"/>
          <cell r="C622" t="str">
            <v>Concreto usinado, fck = 40,0 MPa - para bombeamento</v>
          </cell>
          <cell r="D622" t="str">
            <v>m³</v>
          </cell>
          <cell r="E622">
            <v>331.93</v>
          </cell>
          <cell r="F622">
            <v>0</v>
          </cell>
          <cell r="G622">
            <v>331.93</v>
          </cell>
        </row>
        <row r="623">
          <cell r="A623" t="str">
            <v>11.01.510</v>
          </cell>
          <cell r="B623"/>
          <cell r="C623" t="str">
            <v>Concreto usinado, fck = 20,0 MPa - para bombeamento em estaca hélice contínua</v>
          </cell>
          <cell r="D623" t="str">
            <v>m³</v>
          </cell>
          <cell r="E623">
            <v>304.01</v>
          </cell>
          <cell r="F623">
            <v>0</v>
          </cell>
          <cell r="G623">
            <v>304.01</v>
          </cell>
        </row>
        <row r="624">
          <cell r="A624" t="str">
            <v>11.01.630</v>
          </cell>
          <cell r="B624"/>
          <cell r="C624" t="str">
            <v>Concreto usinado, fck = 25,0 MPa - para perfil extrudado</v>
          </cell>
          <cell r="D624" t="str">
            <v>m³</v>
          </cell>
          <cell r="E624">
            <v>311.29000000000002</v>
          </cell>
          <cell r="F624">
            <v>0</v>
          </cell>
          <cell r="G624">
            <v>311.29000000000002</v>
          </cell>
        </row>
        <row r="625">
          <cell r="A625" t="str">
            <v>11.02</v>
          </cell>
          <cell r="B625" t="str">
            <v>Concreto usinado não estrutural - fornecimento do material</v>
          </cell>
          <cell r="C625" t="str">
            <v>Concreto usinado não estrutural - fornecimento do material</v>
          </cell>
          <cell r="D625"/>
          <cell r="E625"/>
          <cell r="F625"/>
          <cell r="G625"/>
        </row>
        <row r="626">
          <cell r="A626" t="str">
            <v>11.02.020</v>
          </cell>
          <cell r="B626"/>
          <cell r="C626" t="str">
            <v>Concreto usinado não estrutural mínimo 150 kg cimento / m³</v>
          </cell>
          <cell r="D626" t="str">
            <v>m³</v>
          </cell>
          <cell r="E626">
            <v>254.19</v>
          </cell>
          <cell r="F626">
            <v>0</v>
          </cell>
          <cell r="G626">
            <v>254.19</v>
          </cell>
        </row>
        <row r="627">
          <cell r="A627" t="str">
            <v>11.02.040</v>
          </cell>
          <cell r="B627"/>
          <cell r="C627" t="str">
            <v>Concreto usinado não estrutural mínimo 200 kg cimento / m³</v>
          </cell>
          <cell r="D627" t="str">
            <v>m³</v>
          </cell>
          <cell r="E627">
            <v>266.60000000000002</v>
          </cell>
          <cell r="F627">
            <v>0</v>
          </cell>
          <cell r="G627">
            <v>266.60000000000002</v>
          </cell>
        </row>
        <row r="628">
          <cell r="A628" t="str">
            <v>11.02.060</v>
          </cell>
          <cell r="B628"/>
          <cell r="C628" t="str">
            <v>Concreto usinado não estrutural mínimo 300 kg cimento / m³</v>
          </cell>
          <cell r="D628" t="str">
            <v>m³</v>
          </cell>
          <cell r="E628">
            <v>285.82</v>
          </cell>
          <cell r="F628">
            <v>0</v>
          </cell>
          <cell r="G628">
            <v>285.82</v>
          </cell>
        </row>
        <row r="629">
          <cell r="A629" t="str">
            <v>11.03</v>
          </cell>
          <cell r="B629" t="str">
            <v>Concreto executado no local com controle fck - fornecimento do material</v>
          </cell>
          <cell r="C629" t="str">
            <v>Concreto executado no local com controle fck - fornecimento do material</v>
          </cell>
          <cell r="D629"/>
          <cell r="E629"/>
          <cell r="F629"/>
          <cell r="G629"/>
        </row>
        <row r="630">
          <cell r="A630" t="str">
            <v>11.03.090</v>
          </cell>
          <cell r="B630"/>
          <cell r="C630" t="str">
            <v>Concreto preparado no local, fck = 20,0 MPa</v>
          </cell>
          <cell r="D630" t="str">
            <v>m³</v>
          </cell>
          <cell r="E630">
            <v>226.21</v>
          </cell>
          <cell r="F630">
            <v>89.1</v>
          </cell>
          <cell r="G630">
            <v>315.31</v>
          </cell>
        </row>
        <row r="631">
          <cell r="A631" t="str">
            <v>11.03.140</v>
          </cell>
          <cell r="B631"/>
          <cell r="C631" t="str">
            <v>Concreto preparado no local, fck = 30,0 MPa</v>
          </cell>
          <cell r="D631" t="str">
            <v>m³</v>
          </cell>
          <cell r="E631">
            <v>258.62</v>
          </cell>
          <cell r="F631">
            <v>89.1</v>
          </cell>
          <cell r="G631">
            <v>347.72</v>
          </cell>
        </row>
        <row r="632">
          <cell r="A632" t="str">
            <v>11.04</v>
          </cell>
          <cell r="B632" t="str">
            <v>Concreto não estrutural executado no local - fornecimento do material</v>
          </cell>
          <cell r="C632" t="str">
            <v>Concreto não estrutural executado no local - fornecimento do material</v>
          </cell>
          <cell r="D632"/>
          <cell r="E632"/>
          <cell r="F632"/>
          <cell r="G632"/>
        </row>
        <row r="633">
          <cell r="A633" t="str">
            <v>11.04.020</v>
          </cell>
          <cell r="B633"/>
          <cell r="C633" t="str">
            <v>Concreto não estrutural executado no local, mínimo 150 kg cimento / m³</v>
          </cell>
          <cell r="D633" t="str">
            <v>m³</v>
          </cell>
          <cell r="E633">
            <v>179.7</v>
          </cell>
          <cell r="F633">
            <v>37.130000000000003</v>
          </cell>
          <cell r="G633">
            <v>216.83</v>
          </cell>
        </row>
        <row r="634">
          <cell r="A634" t="str">
            <v>11.04.040</v>
          </cell>
          <cell r="B634"/>
          <cell r="C634" t="str">
            <v>Concreto não estrutural executado no local, mínimo 200 kg cimento / m³</v>
          </cell>
          <cell r="D634" t="str">
            <v>m³</v>
          </cell>
          <cell r="E634">
            <v>199.2</v>
          </cell>
          <cell r="F634">
            <v>37.130000000000003</v>
          </cell>
          <cell r="G634">
            <v>236.33</v>
          </cell>
        </row>
        <row r="635">
          <cell r="A635" t="str">
            <v>11.04.060</v>
          </cell>
          <cell r="B635"/>
          <cell r="C635" t="str">
            <v>Concreto não estrutural executado no local, mínimo 300 kg cimento / m³</v>
          </cell>
          <cell r="D635" t="str">
            <v>m³</v>
          </cell>
          <cell r="E635">
            <v>240.11</v>
          </cell>
          <cell r="F635">
            <v>37.130000000000003</v>
          </cell>
          <cell r="G635">
            <v>277.24</v>
          </cell>
        </row>
        <row r="636">
          <cell r="A636" t="str">
            <v>11.05</v>
          </cell>
          <cell r="B636" t="str">
            <v>Concreto e argamassa especial</v>
          </cell>
          <cell r="C636" t="str">
            <v>Concreto e argamassa especial</v>
          </cell>
          <cell r="D636"/>
          <cell r="E636"/>
          <cell r="F636"/>
          <cell r="G636"/>
        </row>
        <row r="637">
          <cell r="A637" t="str">
            <v>11.05.010</v>
          </cell>
          <cell r="B637"/>
          <cell r="C637" t="str">
            <v>Argamassa em solo e cimento a 5% em peso</v>
          </cell>
          <cell r="D637" t="str">
            <v>m³</v>
          </cell>
          <cell r="E637">
            <v>48.5</v>
          </cell>
          <cell r="F637">
            <v>37.130000000000003</v>
          </cell>
          <cell r="G637">
            <v>85.63</v>
          </cell>
        </row>
        <row r="638">
          <cell r="A638" t="str">
            <v>11.05.030</v>
          </cell>
          <cell r="B638"/>
          <cell r="C638" t="str">
            <v>Argamassa graute expansiva autonivelante de alta resistência</v>
          </cell>
          <cell r="D638" t="str">
            <v>m³</v>
          </cell>
          <cell r="E638">
            <v>3010.55</v>
          </cell>
          <cell r="F638">
            <v>41.65</v>
          </cell>
          <cell r="G638">
            <v>3052.2</v>
          </cell>
        </row>
        <row r="639">
          <cell r="A639" t="str">
            <v>11.05.040</v>
          </cell>
          <cell r="B639"/>
          <cell r="C639" t="str">
            <v>Argamassa graute</v>
          </cell>
          <cell r="D639" t="str">
            <v>m³</v>
          </cell>
          <cell r="E639">
            <v>208.45</v>
          </cell>
          <cell r="F639">
            <v>41.65</v>
          </cell>
          <cell r="G639">
            <v>250.1</v>
          </cell>
        </row>
        <row r="640">
          <cell r="A640" t="str">
            <v>11.05.060</v>
          </cell>
          <cell r="B640"/>
          <cell r="C640" t="str">
            <v>Concreto ciclópico - fornecimento e aplicação (com 30% de pedra rachão), concreto fck 15,0 Mpa</v>
          </cell>
          <cell r="D640" t="str">
            <v>m³</v>
          </cell>
          <cell r="E640">
            <v>206.44</v>
          </cell>
          <cell r="F640">
            <v>273.74</v>
          </cell>
          <cell r="G640">
            <v>480.18</v>
          </cell>
        </row>
        <row r="641">
          <cell r="A641" t="str">
            <v>11.05.120</v>
          </cell>
          <cell r="B641"/>
          <cell r="C641" t="str">
            <v>Execução de concreto projetado - consumo de cimento 350 kg/m³</v>
          </cell>
          <cell r="D641" t="str">
            <v>m³</v>
          </cell>
          <cell r="E641">
            <v>1304.05</v>
          </cell>
          <cell r="F641">
            <v>500.96</v>
          </cell>
          <cell r="G641">
            <v>1805.01</v>
          </cell>
        </row>
        <row r="642">
          <cell r="A642" t="str">
            <v>11.16</v>
          </cell>
          <cell r="B642" t="str">
            <v>Lançamento e aplicação</v>
          </cell>
          <cell r="C642" t="str">
            <v>Lançamento e aplicação</v>
          </cell>
          <cell r="D642"/>
          <cell r="E642"/>
          <cell r="F642"/>
          <cell r="G642"/>
        </row>
        <row r="643">
          <cell r="A643" t="str">
            <v>11.16.020</v>
          </cell>
          <cell r="B643"/>
          <cell r="C643" t="str">
            <v>Lançamento, espalhamento e adensamento de concreto ou massa em lastro e/ou enchimento</v>
          </cell>
          <cell r="D643" t="str">
            <v>m³</v>
          </cell>
          <cell r="E643">
            <v>0</v>
          </cell>
          <cell r="F643">
            <v>62.62</v>
          </cell>
          <cell r="G643">
            <v>62.62</v>
          </cell>
        </row>
        <row r="644">
          <cell r="A644" t="str">
            <v>11.16.040</v>
          </cell>
          <cell r="B644"/>
          <cell r="C644" t="str">
            <v>Lançamento e adensamento de concreto ou massa em fundação</v>
          </cell>
          <cell r="D644" t="str">
            <v>m³</v>
          </cell>
          <cell r="E644">
            <v>0</v>
          </cell>
          <cell r="F644">
            <v>125.24</v>
          </cell>
          <cell r="G644">
            <v>125.24</v>
          </cell>
        </row>
        <row r="645">
          <cell r="A645" t="str">
            <v>11.16.060</v>
          </cell>
          <cell r="B645"/>
          <cell r="C645" t="str">
            <v>Lançamento e adensamento de concreto ou massa em estrutura</v>
          </cell>
          <cell r="D645" t="str">
            <v>m³</v>
          </cell>
          <cell r="E645">
            <v>0</v>
          </cell>
          <cell r="F645">
            <v>86.51</v>
          </cell>
          <cell r="G645">
            <v>86.51</v>
          </cell>
        </row>
        <row r="646">
          <cell r="A646" t="str">
            <v>11.16.080</v>
          </cell>
          <cell r="B646"/>
          <cell r="C646" t="str">
            <v>Lançamento e adensamento de concreto ou massa por bombeamento</v>
          </cell>
          <cell r="D646" t="str">
            <v>m³</v>
          </cell>
          <cell r="E646">
            <v>31.42</v>
          </cell>
          <cell r="F646">
            <v>95.54</v>
          </cell>
          <cell r="G646">
            <v>126.96</v>
          </cell>
        </row>
        <row r="647">
          <cell r="A647" t="str">
            <v>11.16.220</v>
          </cell>
          <cell r="B647"/>
          <cell r="C647" t="str">
            <v>Nivelamento de piso em concreto com acabadora de superfície</v>
          </cell>
          <cell r="D647" t="str">
            <v>m²</v>
          </cell>
          <cell r="E647">
            <v>13.8</v>
          </cell>
          <cell r="F647">
            <v>0</v>
          </cell>
          <cell r="G647">
            <v>13.8</v>
          </cell>
        </row>
        <row r="648">
          <cell r="A648" t="str">
            <v>11.18</v>
          </cell>
          <cell r="B648" t="str">
            <v>Lastro e enchimento</v>
          </cell>
          <cell r="C648" t="str">
            <v>Lastro e enchimento</v>
          </cell>
          <cell r="D648"/>
          <cell r="E648"/>
          <cell r="F648"/>
          <cell r="G648"/>
        </row>
        <row r="649">
          <cell r="A649" t="str">
            <v>11.18.020</v>
          </cell>
          <cell r="B649"/>
          <cell r="C649" t="str">
            <v>Lastro de areia</v>
          </cell>
          <cell r="D649" t="str">
            <v>m³</v>
          </cell>
          <cell r="E649">
            <v>93.74</v>
          </cell>
          <cell r="F649">
            <v>51.98</v>
          </cell>
          <cell r="G649">
            <v>145.72</v>
          </cell>
        </row>
        <row r="650">
          <cell r="A650" t="str">
            <v>11.18.040</v>
          </cell>
          <cell r="B650"/>
          <cell r="C650" t="str">
            <v>Lastro de pedra britada</v>
          </cell>
          <cell r="D650" t="str">
            <v>m³</v>
          </cell>
          <cell r="E650">
            <v>88.49</v>
          </cell>
          <cell r="F650">
            <v>22.28</v>
          </cell>
          <cell r="G650">
            <v>110.77</v>
          </cell>
        </row>
        <row r="651">
          <cell r="A651" t="str">
            <v>11.18.060</v>
          </cell>
          <cell r="B651"/>
          <cell r="C651" t="str">
            <v>Lona plástica</v>
          </cell>
          <cell r="D651" t="str">
            <v>m²</v>
          </cell>
          <cell r="E651">
            <v>1.73</v>
          </cell>
          <cell r="F651">
            <v>0.45</v>
          </cell>
          <cell r="G651">
            <v>2.1800000000000002</v>
          </cell>
        </row>
        <row r="652">
          <cell r="A652" t="str">
            <v>11.18.070</v>
          </cell>
          <cell r="B652"/>
          <cell r="C652" t="str">
            <v>Enchimento de laje com concreto celular com densidade de 1.200 kg/m³</v>
          </cell>
          <cell r="D652" t="str">
            <v>m³</v>
          </cell>
          <cell r="E652">
            <v>309.20999999999998</v>
          </cell>
          <cell r="F652">
            <v>38.74</v>
          </cell>
          <cell r="G652">
            <v>347.95</v>
          </cell>
        </row>
        <row r="653">
          <cell r="A653" t="str">
            <v>11.18.080</v>
          </cell>
          <cell r="B653"/>
          <cell r="C653" t="str">
            <v>Enchimento de laje com tijolos cerâmicos furados</v>
          </cell>
          <cell r="D653" t="str">
            <v>m³</v>
          </cell>
          <cell r="E653">
            <v>157.5</v>
          </cell>
          <cell r="F653">
            <v>29.7</v>
          </cell>
          <cell r="G653">
            <v>187.2</v>
          </cell>
        </row>
        <row r="654">
          <cell r="A654" t="str">
            <v>11.18.110</v>
          </cell>
          <cell r="B654"/>
          <cell r="C654" t="str">
            <v>Enchimento de nichos em geral, com material proveniente de entulho</v>
          </cell>
          <cell r="D654" t="str">
            <v>m³</v>
          </cell>
          <cell r="E654">
            <v>0</v>
          </cell>
          <cell r="F654">
            <v>29.7</v>
          </cell>
          <cell r="G654">
            <v>29.7</v>
          </cell>
        </row>
        <row r="655">
          <cell r="A655" t="str">
            <v>11.18.140</v>
          </cell>
          <cell r="B655"/>
          <cell r="C655" t="str">
            <v>Lastro e/ou fundação em rachão mecanizado</v>
          </cell>
          <cell r="D655" t="str">
            <v>m³</v>
          </cell>
          <cell r="E655">
            <v>104.55</v>
          </cell>
          <cell r="F655">
            <v>14.85</v>
          </cell>
          <cell r="G655">
            <v>119.4</v>
          </cell>
        </row>
        <row r="656">
          <cell r="A656" t="str">
            <v>11.18.150</v>
          </cell>
          <cell r="B656"/>
          <cell r="C656" t="str">
            <v>Lastro e/ou fundação em rachão manual</v>
          </cell>
          <cell r="D656" t="str">
            <v>m³</v>
          </cell>
          <cell r="E656">
            <v>88.19</v>
          </cell>
          <cell r="F656">
            <v>44.55</v>
          </cell>
          <cell r="G656">
            <v>132.74</v>
          </cell>
        </row>
        <row r="657">
          <cell r="A657" t="str">
            <v>11.18.160</v>
          </cell>
          <cell r="B657"/>
          <cell r="C657" t="str">
            <v>Enchimento de nichos em geral, com areia</v>
          </cell>
          <cell r="D657" t="str">
            <v>m³</v>
          </cell>
          <cell r="E657">
            <v>93.74</v>
          </cell>
          <cell r="F657">
            <v>70.05</v>
          </cell>
          <cell r="G657">
            <v>163.79</v>
          </cell>
        </row>
        <row r="658">
          <cell r="A658" t="str">
            <v>11.18.180</v>
          </cell>
          <cell r="B658"/>
          <cell r="C658" t="str">
            <v>Colchão de areia</v>
          </cell>
          <cell r="D658" t="str">
            <v>m³</v>
          </cell>
          <cell r="E658">
            <v>102.88</v>
          </cell>
          <cell r="F658">
            <v>0.15</v>
          </cell>
          <cell r="G658">
            <v>103.03</v>
          </cell>
        </row>
        <row r="659">
          <cell r="A659" t="str">
            <v>11.18.190</v>
          </cell>
          <cell r="B659"/>
          <cell r="C659" t="str">
            <v>Enchimento de nichos com poliestireno expandido do tipo P-1</v>
          </cell>
          <cell r="D659" t="str">
            <v>m³</v>
          </cell>
          <cell r="E659">
            <v>201.68</v>
          </cell>
          <cell r="F659">
            <v>11.88</v>
          </cell>
          <cell r="G659">
            <v>213.56</v>
          </cell>
        </row>
        <row r="660">
          <cell r="A660" t="str">
            <v>11.20</v>
          </cell>
          <cell r="B660" t="str">
            <v>Reparos, conservações e complementos - GRUPO 11</v>
          </cell>
          <cell r="C660" t="str">
            <v>Reparos, conservações e complementos - GRUPO 11</v>
          </cell>
          <cell r="D660"/>
          <cell r="E660"/>
          <cell r="F660"/>
          <cell r="G660"/>
        </row>
        <row r="661">
          <cell r="A661" t="str">
            <v>11.20.030</v>
          </cell>
          <cell r="B661"/>
          <cell r="C661" t="str">
            <v>Cura química de concreto à base de película emulsionada</v>
          </cell>
          <cell r="D661" t="str">
            <v>m²</v>
          </cell>
          <cell r="E661">
            <v>1.02</v>
          </cell>
          <cell r="F661">
            <v>3.72</v>
          </cell>
          <cell r="G661">
            <v>4.74</v>
          </cell>
        </row>
        <row r="662">
          <cell r="A662" t="str">
            <v>11.20.050</v>
          </cell>
          <cell r="B662"/>
          <cell r="C662" t="str">
            <v>Corte de junta de dilatação, com serra de disco diamantado para pisos</v>
          </cell>
          <cell r="D662" t="str">
            <v>m</v>
          </cell>
          <cell r="E662">
            <v>11.5</v>
          </cell>
          <cell r="F662">
            <v>0</v>
          </cell>
          <cell r="G662">
            <v>11.5</v>
          </cell>
        </row>
        <row r="663">
          <cell r="A663" t="str">
            <v>11.20.090</v>
          </cell>
          <cell r="B663"/>
          <cell r="C663" t="str">
            <v>Selante endurecedor de concreto antipó</v>
          </cell>
          <cell r="D663" t="str">
            <v>m²</v>
          </cell>
          <cell r="E663">
            <v>2.15</v>
          </cell>
          <cell r="F663">
            <v>3.72</v>
          </cell>
          <cell r="G663">
            <v>5.87</v>
          </cell>
        </row>
        <row r="664">
          <cell r="A664" t="str">
            <v>11.20.120</v>
          </cell>
          <cell r="B664"/>
          <cell r="C664" t="str">
            <v>Reparo superficial com argamassa polimérica (tixotrópica), bicomponente</v>
          </cell>
          <cell r="D664" t="str">
            <v>m³</v>
          </cell>
          <cell r="E664">
            <v>6356.16</v>
          </cell>
          <cell r="F664">
            <v>1289.5999999999999</v>
          </cell>
          <cell r="G664">
            <v>7645.76</v>
          </cell>
        </row>
        <row r="665">
          <cell r="A665" t="str">
            <v>11.20.130</v>
          </cell>
          <cell r="B665"/>
          <cell r="C665" t="str">
            <v>Tratamento de fissuras estáveis (não ativas) em elementos de concreto</v>
          </cell>
          <cell r="D665" t="str">
            <v>m</v>
          </cell>
          <cell r="E665">
            <v>90.48</v>
          </cell>
          <cell r="F665">
            <v>98.76</v>
          </cell>
          <cell r="G665">
            <v>189.24</v>
          </cell>
        </row>
        <row r="666">
          <cell r="A666" t="str">
            <v>12</v>
          </cell>
          <cell r="B666" t="str">
            <v>FUNDAÇÃO PROFUNDA</v>
          </cell>
          <cell r="C666" t="str">
            <v>FUNDAÇÃO PROFUNDA</v>
          </cell>
          <cell r="D666"/>
          <cell r="E666"/>
          <cell r="F666"/>
          <cell r="G666"/>
        </row>
        <row r="667">
          <cell r="A667" t="str">
            <v>12.01</v>
          </cell>
          <cell r="B667" t="str">
            <v>Broca</v>
          </cell>
          <cell r="C667" t="str">
            <v>Broca</v>
          </cell>
          <cell r="D667"/>
          <cell r="E667"/>
          <cell r="F667"/>
          <cell r="G667"/>
        </row>
        <row r="668">
          <cell r="A668" t="str">
            <v>12.01.020</v>
          </cell>
          <cell r="B668"/>
          <cell r="C668" t="str">
            <v>Broca em concreto armado diâmetro de 20 cm - completa</v>
          </cell>
          <cell r="D668" t="str">
            <v>m</v>
          </cell>
          <cell r="E668">
            <v>12.69</v>
          </cell>
          <cell r="F668">
            <v>34.65</v>
          </cell>
          <cell r="G668">
            <v>47.34</v>
          </cell>
        </row>
        <row r="669">
          <cell r="A669" t="str">
            <v>12.01.040</v>
          </cell>
          <cell r="B669"/>
          <cell r="C669" t="str">
            <v>Broca em concreto armado diâmetro de 25 cm - completa</v>
          </cell>
          <cell r="D669" t="str">
            <v>m</v>
          </cell>
          <cell r="E669">
            <v>17.420000000000002</v>
          </cell>
          <cell r="F669">
            <v>37.119999999999997</v>
          </cell>
          <cell r="G669">
            <v>54.54</v>
          </cell>
        </row>
        <row r="670">
          <cell r="A670" t="str">
            <v>12.01.060</v>
          </cell>
          <cell r="B670"/>
          <cell r="C670" t="str">
            <v>Broca em concreto armado diâmetro de 30 cm - completa</v>
          </cell>
          <cell r="D670" t="str">
            <v>m</v>
          </cell>
          <cell r="E670">
            <v>24.49</v>
          </cell>
          <cell r="F670">
            <v>40.47</v>
          </cell>
          <cell r="G670">
            <v>64.959999999999994</v>
          </cell>
        </row>
        <row r="671">
          <cell r="A671" t="str">
            <v>12.04</v>
          </cell>
          <cell r="B671" t="str">
            <v>Estaca pré-moldada de concreto</v>
          </cell>
          <cell r="C671" t="str">
            <v>Estaca pré-moldada de concreto</v>
          </cell>
          <cell r="D671"/>
          <cell r="E671"/>
          <cell r="F671"/>
          <cell r="G671"/>
        </row>
        <row r="672">
          <cell r="A672" t="str">
            <v>12.04.010</v>
          </cell>
          <cell r="B672"/>
          <cell r="C672" t="str">
            <v>Taxa de mobilização e desmobilização de equipamentos para execução de estaca pré-moldada</v>
          </cell>
          <cell r="D672" t="str">
            <v>tx</v>
          </cell>
          <cell r="E672">
            <v>6000</v>
          </cell>
          <cell r="F672">
            <v>0</v>
          </cell>
          <cell r="G672">
            <v>6000</v>
          </cell>
        </row>
        <row r="673">
          <cell r="A673" t="str">
            <v>12.04.020</v>
          </cell>
          <cell r="B673"/>
          <cell r="C673" t="str">
            <v>Estaca pré-moldada de concreto até 20 t</v>
          </cell>
          <cell r="D673" t="str">
            <v>m</v>
          </cell>
          <cell r="E673">
            <v>62.33</v>
          </cell>
          <cell r="F673">
            <v>1.49</v>
          </cell>
          <cell r="G673">
            <v>63.82</v>
          </cell>
        </row>
        <row r="674">
          <cell r="A674" t="str">
            <v>12.04.030</v>
          </cell>
          <cell r="B674"/>
          <cell r="C674" t="str">
            <v>Estaca pré-moldada de concreto até 30 t</v>
          </cell>
          <cell r="D674" t="str">
            <v>m</v>
          </cell>
          <cell r="E674">
            <v>67.8</v>
          </cell>
          <cell r="F674">
            <v>1.49</v>
          </cell>
          <cell r="G674">
            <v>69.290000000000006</v>
          </cell>
        </row>
        <row r="675">
          <cell r="A675" t="str">
            <v>12.04.040</v>
          </cell>
          <cell r="B675"/>
          <cell r="C675" t="str">
            <v>Estaca pré-moldada de concreto até 40 t</v>
          </cell>
          <cell r="D675" t="str">
            <v>m</v>
          </cell>
          <cell r="E675">
            <v>83.82</v>
          </cell>
          <cell r="F675">
            <v>1.49</v>
          </cell>
          <cell r="G675">
            <v>85.31</v>
          </cell>
        </row>
        <row r="676">
          <cell r="A676" t="str">
            <v>12.04.050</v>
          </cell>
          <cell r="B676"/>
          <cell r="C676" t="str">
            <v>Estaca pré-moldada de concreto até 50 t</v>
          </cell>
          <cell r="D676" t="str">
            <v>m</v>
          </cell>
          <cell r="E676">
            <v>103.45</v>
          </cell>
          <cell r="F676">
            <v>1.49</v>
          </cell>
          <cell r="G676">
            <v>104.94</v>
          </cell>
        </row>
        <row r="677">
          <cell r="A677" t="str">
            <v>12.04.060</v>
          </cell>
          <cell r="B677"/>
          <cell r="C677" t="str">
            <v>Estaca pré-moldada de concreto até 60 t</v>
          </cell>
          <cell r="D677" t="str">
            <v>m</v>
          </cell>
          <cell r="E677">
            <v>140.83000000000001</v>
          </cell>
          <cell r="F677">
            <v>1.49</v>
          </cell>
          <cell r="G677">
            <v>142.32</v>
          </cell>
        </row>
        <row r="678">
          <cell r="A678" t="str">
            <v>12.04.070</v>
          </cell>
          <cell r="B678"/>
          <cell r="C678" t="str">
            <v>Estaca pré-moldada de concreto até 70 t</v>
          </cell>
          <cell r="D678" t="str">
            <v>m</v>
          </cell>
          <cell r="E678">
            <v>130.62</v>
          </cell>
          <cell r="F678">
            <v>1.49</v>
          </cell>
          <cell r="G678">
            <v>132.11000000000001</v>
          </cell>
        </row>
        <row r="679">
          <cell r="A679" t="str">
            <v>12.05</v>
          </cell>
          <cell r="B679" t="str">
            <v>Estaca escavada mecanicamente</v>
          </cell>
          <cell r="C679" t="str">
            <v>Estaca escavada mecanicamente</v>
          </cell>
          <cell r="D679"/>
          <cell r="E679"/>
          <cell r="F679"/>
          <cell r="G679"/>
        </row>
        <row r="680">
          <cell r="A680" t="str">
            <v>12.05.010</v>
          </cell>
          <cell r="B680"/>
          <cell r="C680" t="str">
            <v>Taxa de mobilização e desmobilização de equipamentos para execução de estaca escavada</v>
          </cell>
          <cell r="D680" t="str">
            <v>tx</v>
          </cell>
          <cell r="E680">
            <v>1423.57</v>
          </cell>
          <cell r="F680">
            <v>0</v>
          </cell>
          <cell r="G680">
            <v>1423.57</v>
          </cell>
        </row>
        <row r="681">
          <cell r="A681" t="str">
            <v>12.05.020</v>
          </cell>
          <cell r="B681"/>
          <cell r="C681" t="str">
            <v>Estaca escavada mecanicamente, diâmetro de 25 cm até 20 t</v>
          </cell>
          <cell r="D681" t="str">
            <v>m</v>
          </cell>
          <cell r="E681">
            <v>25.12</v>
          </cell>
          <cell r="F681">
            <v>10.99</v>
          </cell>
          <cell r="G681">
            <v>36.11</v>
          </cell>
        </row>
        <row r="682">
          <cell r="A682" t="str">
            <v>12.05.030</v>
          </cell>
          <cell r="B682"/>
          <cell r="C682" t="str">
            <v>Estaca escavada mecanicamente, diâmetro de 30 cm até 30 t</v>
          </cell>
          <cell r="D682" t="str">
            <v>m</v>
          </cell>
          <cell r="E682">
            <v>32.75</v>
          </cell>
          <cell r="F682">
            <v>15.87</v>
          </cell>
          <cell r="G682">
            <v>48.62</v>
          </cell>
        </row>
        <row r="683">
          <cell r="A683" t="str">
            <v>12.05.040</v>
          </cell>
          <cell r="B683"/>
          <cell r="C683" t="str">
            <v>Estaca escavada mecanicamente, diâmetro de 35 cm até 40 t</v>
          </cell>
          <cell r="D683" t="str">
            <v>m</v>
          </cell>
          <cell r="E683">
            <v>42.59</v>
          </cell>
          <cell r="F683">
            <v>21.71</v>
          </cell>
          <cell r="G683">
            <v>64.3</v>
          </cell>
        </row>
        <row r="684">
          <cell r="A684" t="str">
            <v>12.05.150</v>
          </cell>
          <cell r="B684"/>
          <cell r="C684" t="str">
            <v>Estaca escavada mecanicamente, diâmetro de 40 cm até 50 t</v>
          </cell>
          <cell r="D684" t="str">
            <v>m</v>
          </cell>
          <cell r="E684">
            <v>54.69</v>
          </cell>
          <cell r="F684">
            <v>28.74</v>
          </cell>
          <cell r="G684">
            <v>83.43</v>
          </cell>
        </row>
        <row r="685">
          <cell r="A685" t="str">
            <v>12.06</v>
          </cell>
          <cell r="B685" t="str">
            <v>Estaca tipo STRAUSS</v>
          </cell>
          <cell r="C685" t="str">
            <v>Estaca tipo STRAUSS</v>
          </cell>
          <cell r="D685"/>
          <cell r="E685"/>
          <cell r="F685"/>
          <cell r="G685"/>
        </row>
        <row r="686">
          <cell r="A686" t="str">
            <v>12.06.010</v>
          </cell>
          <cell r="B686"/>
          <cell r="C686" t="str">
            <v>Taxa de mobilização e desmobilização de equipamentos para execução de estaca tipo Strauss</v>
          </cell>
          <cell r="D686" t="str">
            <v>tx</v>
          </cell>
          <cell r="E686">
            <v>1672.42</v>
          </cell>
          <cell r="F686">
            <v>0</v>
          </cell>
          <cell r="G686">
            <v>1672.42</v>
          </cell>
        </row>
        <row r="687">
          <cell r="A687" t="str">
            <v>12.06.020</v>
          </cell>
          <cell r="B687"/>
          <cell r="C687" t="str">
            <v>Estaca tipo Strauss, diâmetro de 25 cm até 20 t</v>
          </cell>
          <cell r="D687" t="str">
            <v>m</v>
          </cell>
          <cell r="E687">
            <v>43.76</v>
          </cell>
          <cell r="F687">
            <v>9.24</v>
          </cell>
          <cell r="G687">
            <v>53</v>
          </cell>
        </row>
        <row r="688">
          <cell r="A688" t="str">
            <v>12.06.030</v>
          </cell>
          <cell r="B688"/>
          <cell r="C688" t="str">
            <v>Estaca tipo Strauss, diâmetro de 32 cm até 30 t</v>
          </cell>
          <cell r="D688" t="str">
            <v>m</v>
          </cell>
          <cell r="E688">
            <v>54.18</v>
          </cell>
          <cell r="F688">
            <v>13.35</v>
          </cell>
          <cell r="G688">
            <v>67.53</v>
          </cell>
        </row>
        <row r="689">
          <cell r="A689" t="str">
            <v>12.06.040</v>
          </cell>
          <cell r="B689"/>
          <cell r="C689" t="str">
            <v>Estaca tipo Strauss, diâmetro de 38 cm até 40 t</v>
          </cell>
          <cell r="D689" t="str">
            <v>m</v>
          </cell>
          <cell r="E689">
            <v>70.06</v>
          </cell>
          <cell r="F689">
            <v>18.190000000000001</v>
          </cell>
          <cell r="G689">
            <v>88.25</v>
          </cell>
        </row>
        <row r="690">
          <cell r="A690" t="str">
            <v>12.06.080</v>
          </cell>
          <cell r="B690"/>
          <cell r="C690" t="str">
            <v>Estaca tipo Strauss, diâmetro de 45 cm até 60 t</v>
          </cell>
          <cell r="D690" t="str">
            <v>m</v>
          </cell>
          <cell r="E690">
            <v>108.91</v>
          </cell>
          <cell r="F690">
            <v>23.71</v>
          </cell>
          <cell r="G690">
            <v>132.62</v>
          </cell>
        </row>
        <row r="691">
          <cell r="A691" t="str">
            <v>12.07</v>
          </cell>
          <cell r="B691" t="str">
            <v>Estaca tipo RAIZ</v>
          </cell>
          <cell r="C691" t="str">
            <v>Estaca tipo RAIZ</v>
          </cell>
          <cell r="D691"/>
          <cell r="E691"/>
          <cell r="F691"/>
          <cell r="G691"/>
        </row>
        <row r="692">
          <cell r="A692" t="str">
            <v>12.07.010</v>
          </cell>
          <cell r="B692"/>
          <cell r="C692" t="str">
            <v>Taxa de mobilização e desmobilização de equipamentos para execução de estaca tipo Raiz em solo</v>
          </cell>
          <cell r="D692" t="str">
            <v>tx</v>
          </cell>
          <cell r="E692">
            <v>14411.66</v>
          </cell>
          <cell r="F692">
            <v>0</v>
          </cell>
          <cell r="G692">
            <v>14411.66</v>
          </cell>
        </row>
        <row r="693">
          <cell r="A693" t="str">
            <v>12.07.030</v>
          </cell>
          <cell r="B693"/>
          <cell r="C693" t="str">
            <v>Estaca tipo Raiz, diâmetro de 10 cm para 10 t, em solo</v>
          </cell>
          <cell r="D693" t="str">
            <v>m</v>
          </cell>
          <cell r="E693">
            <v>135.51</v>
          </cell>
          <cell r="F693">
            <v>6.74</v>
          </cell>
          <cell r="G693">
            <v>142.25</v>
          </cell>
        </row>
        <row r="694">
          <cell r="A694" t="str">
            <v>12.07.050</v>
          </cell>
          <cell r="B694"/>
          <cell r="C694" t="str">
            <v>Estaca tipo Raiz, diâmetro de 12 cm para 15 t, em solo</v>
          </cell>
          <cell r="D694" t="str">
            <v>m</v>
          </cell>
          <cell r="E694">
            <v>146</v>
          </cell>
          <cell r="F694">
            <v>8.44</v>
          </cell>
          <cell r="G694">
            <v>154.44</v>
          </cell>
        </row>
        <row r="695">
          <cell r="A695" t="str">
            <v>12.07.060</v>
          </cell>
          <cell r="B695"/>
          <cell r="C695" t="str">
            <v>Estaca tipo Raiz, diâmetro de 15 cm para 25 t, em solo</v>
          </cell>
          <cell r="D695" t="str">
            <v>m</v>
          </cell>
          <cell r="E695">
            <v>173.73</v>
          </cell>
          <cell r="F695">
            <v>12.76</v>
          </cell>
          <cell r="G695">
            <v>186.49</v>
          </cell>
        </row>
        <row r="696">
          <cell r="A696" t="str">
            <v>12.07.070</v>
          </cell>
          <cell r="B696"/>
          <cell r="C696" t="str">
            <v>Estaca tipo Raiz, diâmetro de 16 cm para 35 t, em solo</v>
          </cell>
          <cell r="D696" t="str">
            <v>m</v>
          </cell>
          <cell r="E696">
            <v>196</v>
          </cell>
          <cell r="F696">
            <v>17.86</v>
          </cell>
          <cell r="G696">
            <v>213.86</v>
          </cell>
        </row>
        <row r="697">
          <cell r="A697" t="str">
            <v>12.07.090</v>
          </cell>
          <cell r="B697"/>
          <cell r="C697" t="str">
            <v>Estaca tipo Raiz, diâmetro de 20 cm para 50 t, em solo</v>
          </cell>
          <cell r="D697" t="str">
            <v>m</v>
          </cell>
          <cell r="E697">
            <v>239.45</v>
          </cell>
          <cell r="F697">
            <v>27.28</v>
          </cell>
          <cell r="G697">
            <v>266.73</v>
          </cell>
        </row>
        <row r="698">
          <cell r="A698" t="str">
            <v>12.07.100</v>
          </cell>
          <cell r="B698"/>
          <cell r="C698" t="str">
            <v>Estaca tipo Raiz, diâmetro de 25 cm para 80 t, em solo</v>
          </cell>
          <cell r="D698" t="str">
            <v>m</v>
          </cell>
          <cell r="E698">
            <v>278.82</v>
          </cell>
          <cell r="F698">
            <v>31.99</v>
          </cell>
          <cell r="G698">
            <v>310.81</v>
          </cell>
        </row>
        <row r="699">
          <cell r="A699" t="str">
            <v>12.07.110</v>
          </cell>
          <cell r="B699"/>
          <cell r="C699" t="str">
            <v>Estaca tipo Raiz, diâmetro de 31 cm para 100 t, em solo</v>
          </cell>
          <cell r="D699" t="str">
            <v>m</v>
          </cell>
          <cell r="E699">
            <v>329.13</v>
          </cell>
          <cell r="F699">
            <v>37.82</v>
          </cell>
          <cell r="G699">
            <v>366.95</v>
          </cell>
        </row>
        <row r="700">
          <cell r="A700" t="str">
            <v>12.07.130</v>
          </cell>
          <cell r="B700"/>
          <cell r="C700" t="str">
            <v>Estaca tipo Raiz, diâmetro de 40 cm para 130 t, em solo</v>
          </cell>
          <cell r="D700" t="str">
            <v>m</v>
          </cell>
          <cell r="E700">
            <v>403.96</v>
          </cell>
          <cell r="F700">
            <v>31.99</v>
          </cell>
          <cell r="G700">
            <v>435.95</v>
          </cell>
        </row>
        <row r="701">
          <cell r="A701" t="str">
            <v>12.07.151</v>
          </cell>
          <cell r="B701"/>
          <cell r="C701" t="str">
            <v>Estaca tipo Raiz, diâmetro de 31 cm, sem armação, em solo</v>
          </cell>
          <cell r="D701" t="str">
            <v>m</v>
          </cell>
          <cell r="E701">
            <v>203.81</v>
          </cell>
          <cell r="F701">
            <v>0</v>
          </cell>
          <cell r="G701">
            <v>203.81</v>
          </cell>
        </row>
        <row r="702">
          <cell r="A702" t="str">
            <v>12.07.153</v>
          </cell>
          <cell r="B702"/>
          <cell r="C702" t="str">
            <v>Estaca tipo Raiz, diâmetro de 45 cm, sem armação, em solo</v>
          </cell>
          <cell r="D702" t="str">
            <v>m</v>
          </cell>
          <cell r="E702">
            <v>433.76</v>
          </cell>
          <cell r="F702">
            <v>0</v>
          </cell>
          <cell r="G702">
            <v>433.76</v>
          </cell>
        </row>
        <row r="703">
          <cell r="A703" t="str">
            <v>12.07.270</v>
          </cell>
          <cell r="B703"/>
          <cell r="C703" t="str">
            <v>Taxa de mobilização e desmobilização de equipamentos para execução de estaca tipo Raiz em rocha</v>
          </cell>
          <cell r="D703" t="str">
            <v>tx</v>
          </cell>
          <cell r="E703">
            <v>14411.66</v>
          </cell>
          <cell r="F703">
            <v>0</v>
          </cell>
          <cell r="G703">
            <v>14411.66</v>
          </cell>
        </row>
        <row r="704">
          <cell r="A704" t="str">
            <v>12.07.271</v>
          </cell>
          <cell r="B704"/>
          <cell r="C704" t="str">
            <v>Estaca tipo Raiz, diâmetro de 31 cm, sem armação, em rocha</v>
          </cell>
          <cell r="D704" t="str">
            <v>m</v>
          </cell>
          <cell r="E704">
            <v>804</v>
          </cell>
          <cell r="F704">
            <v>0</v>
          </cell>
          <cell r="G704">
            <v>804</v>
          </cell>
        </row>
        <row r="705">
          <cell r="A705" t="str">
            <v>12.07.272</v>
          </cell>
          <cell r="B705"/>
          <cell r="C705" t="str">
            <v>Estaca tipo Raiz, diâmetro de 41 cm, sem armação, em rocha</v>
          </cell>
          <cell r="D705" t="str">
            <v>m</v>
          </cell>
          <cell r="E705">
            <v>1032.92</v>
          </cell>
          <cell r="F705">
            <v>0</v>
          </cell>
          <cell r="G705">
            <v>1032.92</v>
          </cell>
        </row>
        <row r="706">
          <cell r="A706" t="str">
            <v>12.07.273</v>
          </cell>
          <cell r="B706"/>
          <cell r="C706" t="str">
            <v>Estaca tipo Raiz, diâmetro de 45 cm, sem armação, em rocha</v>
          </cell>
          <cell r="D706" t="str">
            <v>m</v>
          </cell>
          <cell r="E706">
            <v>1186.6500000000001</v>
          </cell>
          <cell r="F706">
            <v>0</v>
          </cell>
          <cell r="G706">
            <v>1186.6500000000001</v>
          </cell>
        </row>
        <row r="707">
          <cell r="A707" t="str">
            <v>12.09</v>
          </cell>
          <cell r="B707" t="str">
            <v>Tubulão</v>
          </cell>
          <cell r="C707" t="str">
            <v>Tubulão</v>
          </cell>
          <cell r="D707"/>
          <cell r="E707"/>
          <cell r="F707"/>
          <cell r="G707"/>
        </row>
        <row r="708">
          <cell r="A708" t="str">
            <v>12.09.010</v>
          </cell>
          <cell r="B708"/>
          <cell r="C708" t="str">
            <v>Taxa de mobilização e desmobilização de equipamentos para execução de tubulão escavado mecanicamente</v>
          </cell>
          <cell r="D708" t="str">
            <v>tx</v>
          </cell>
          <cell r="E708">
            <v>1462.74</v>
          </cell>
          <cell r="F708">
            <v>0</v>
          </cell>
          <cell r="G708">
            <v>1462.74</v>
          </cell>
        </row>
        <row r="709">
          <cell r="A709" t="str">
            <v>12.09.020</v>
          </cell>
          <cell r="B709"/>
          <cell r="C709" t="str">
            <v>Abertura de fuste mecanizado diâmetro de 50 cm</v>
          </cell>
          <cell r="D709" t="str">
            <v>m</v>
          </cell>
          <cell r="E709">
            <v>23.44</v>
          </cell>
          <cell r="F709">
            <v>0</v>
          </cell>
          <cell r="G709">
            <v>23.44</v>
          </cell>
        </row>
        <row r="710">
          <cell r="A710" t="str">
            <v>12.09.040</v>
          </cell>
          <cell r="B710"/>
          <cell r="C710" t="str">
            <v>Abertura de fuste mecanizado diâmetro de 60 cm</v>
          </cell>
          <cell r="D710" t="str">
            <v>m</v>
          </cell>
          <cell r="E710">
            <v>25.94</v>
          </cell>
          <cell r="F710">
            <v>0</v>
          </cell>
          <cell r="G710">
            <v>25.94</v>
          </cell>
        </row>
        <row r="711">
          <cell r="A711" t="str">
            <v>12.09.060</v>
          </cell>
          <cell r="B711"/>
          <cell r="C711" t="str">
            <v>Abertura de fuste mecanizado diâmetro de 80 cm</v>
          </cell>
          <cell r="D711" t="str">
            <v>m</v>
          </cell>
          <cell r="E711">
            <v>40.83</v>
          </cell>
          <cell r="F711">
            <v>0</v>
          </cell>
          <cell r="G711">
            <v>40.83</v>
          </cell>
        </row>
        <row r="712">
          <cell r="A712" t="str">
            <v>12.09.140</v>
          </cell>
          <cell r="B712"/>
          <cell r="C712" t="str">
            <v>Escavação manual em campo aberto para tubulão, fuste e/ou base</v>
          </cell>
          <cell r="D712" t="str">
            <v>m³</v>
          </cell>
          <cell r="E712">
            <v>0</v>
          </cell>
          <cell r="F712">
            <v>365</v>
          </cell>
          <cell r="G712">
            <v>365</v>
          </cell>
        </row>
        <row r="713">
          <cell r="A713" t="str">
            <v>12.12</v>
          </cell>
          <cell r="B713" t="str">
            <v>Estaca hélice contínua</v>
          </cell>
          <cell r="C713" t="str">
            <v>Estaca hélice contínua</v>
          </cell>
          <cell r="D713"/>
          <cell r="E713"/>
          <cell r="F713"/>
          <cell r="G713"/>
        </row>
        <row r="714">
          <cell r="A714" t="str">
            <v>12.12.010</v>
          </cell>
          <cell r="B714"/>
          <cell r="C714" t="str">
            <v>Taxa de mobilização e desmobilização de equipamentos para execução de estaca tipo hélice contínua em solo</v>
          </cell>
          <cell r="D714" t="str">
            <v>tx</v>
          </cell>
          <cell r="E714">
            <v>21651.82</v>
          </cell>
          <cell r="F714">
            <v>0</v>
          </cell>
          <cell r="G714">
            <v>21651.82</v>
          </cell>
        </row>
        <row r="715">
          <cell r="A715" t="str">
            <v>12.12.014</v>
          </cell>
          <cell r="B715"/>
          <cell r="C715" t="str">
            <v>Estaca tipo hélice contínua, diâmetro de 25 cm em solo</v>
          </cell>
          <cell r="D715" t="str">
            <v>m</v>
          </cell>
          <cell r="E715">
            <v>24.36</v>
          </cell>
          <cell r="F715">
            <v>3.96</v>
          </cell>
          <cell r="G715">
            <v>28.32</v>
          </cell>
        </row>
        <row r="716">
          <cell r="A716" t="str">
            <v>12.12.016</v>
          </cell>
          <cell r="B716"/>
          <cell r="C716" t="str">
            <v>Estaca tipo hélice contínua, diâmetro de 30 cm em solo</v>
          </cell>
          <cell r="D716" t="str">
            <v>m</v>
          </cell>
          <cell r="E716">
            <v>33.229999999999997</v>
          </cell>
          <cell r="F716">
            <v>3.96</v>
          </cell>
          <cell r="G716">
            <v>37.19</v>
          </cell>
        </row>
        <row r="717">
          <cell r="A717" t="str">
            <v>12.12.020</v>
          </cell>
          <cell r="B717"/>
          <cell r="C717" t="str">
            <v>Estaca tipo hélice contínua, diâmetro de 35 cm em solo</v>
          </cell>
          <cell r="D717" t="str">
            <v>m</v>
          </cell>
          <cell r="E717">
            <v>38.24</v>
          </cell>
          <cell r="F717">
            <v>3.96</v>
          </cell>
          <cell r="G717">
            <v>42.2</v>
          </cell>
        </row>
        <row r="718">
          <cell r="A718" t="str">
            <v>12.12.060</v>
          </cell>
          <cell r="B718"/>
          <cell r="C718" t="str">
            <v>Estaca tipo hélice contínua, diâmetro de 40 cm em solo</v>
          </cell>
          <cell r="D718" t="str">
            <v>m</v>
          </cell>
          <cell r="E718">
            <v>44.05</v>
          </cell>
          <cell r="F718">
            <v>3.96</v>
          </cell>
          <cell r="G718">
            <v>48.01</v>
          </cell>
        </row>
        <row r="719">
          <cell r="A719" t="str">
            <v>12.12.070</v>
          </cell>
          <cell r="B719"/>
          <cell r="C719" t="str">
            <v>Estaca tipo hélice contínua, diâmetro de 50 cm em solo</v>
          </cell>
          <cell r="D719" t="str">
            <v>m</v>
          </cell>
          <cell r="E719">
            <v>56.13</v>
          </cell>
          <cell r="F719">
            <v>3.96</v>
          </cell>
          <cell r="G719">
            <v>60.09</v>
          </cell>
        </row>
        <row r="720">
          <cell r="A720" t="str">
            <v>12.12.074</v>
          </cell>
          <cell r="B720"/>
          <cell r="C720" t="str">
            <v>Estaca tipo hélice contínua, diâmetro de 60 cm em solo</v>
          </cell>
          <cell r="D720" t="str">
            <v>m</v>
          </cell>
          <cell r="E720">
            <v>68.75</v>
          </cell>
          <cell r="F720">
            <v>3.96</v>
          </cell>
          <cell r="G720">
            <v>72.709999999999994</v>
          </cell>
        </row>
        <row r="721">
          <cell r="A721" t="str">
            <v>12.12.090</v>
          </cell>
          <cell r="B721"/>
          <cell r="C721" t="str">
            <v>Estaca tipo hélice contínua, diâmetro de 70 cm em solo</v>
          </cell>
          <cell r="D721" t="str">
            <v>m</v>
          </cell>
          <cell r="E721">
            <v>81.03</v>
          </cell>
          <cell r="F721">
            <v>3.96</v>
          </cell>
          <cell r="G721">
            <v>84.99</v>
          </cell>
        </row>
        <row r="722">
          <cell r="A722" t="str">
            <v>12.12.100</v>
          </cell>
          <cell r="B722"/>
          <cell r="C722" t="str">
            <v>Estaca tipo hélice contínua, diâmetro de 80 cm em solo</v>
          </cell>
          <cell r="D722" t="str">
            <v>m</v>
          </cell>
          <cell r="E722">
            <v>96.36</v>
          </cell>
          <cell r="F722">
            <v>3.96</v>
          </cell>
          <cell r="G722">
            <v>100.32</v>
          </cell>
        </row>
        <row r="723">
          <cell r="A723" t="str">
            <v>12.14</v>
          </cell>
          <cell r="B723" t="str">
            <v>Estaca escavada com injeção ou microestaca</v>
          </cell>
          <cell r="C723" t="str">
            <v>Estaca escavada com injeção ou microestaca</v>
          </cell>
          <cell r="D723"/>
          <cell r="E723"/>
          <cell r="F723"/>
          <cell r="G723"/>
        </row>
        <row r="724">
          <cell r="A724" t="str">
            <v>12.14.010</v>
          </cell>
          <cell r="B724"/>
          <cell r="C724" t="str">
            <v>Taxa de mobilização e desmobilização de equipamentos para execução de estacas escavadas com injeção ou microestaca</v>
          </cell>
          <cell r="D724" t="str">
            <v>tx</v>
          </cell>
          <cell r="E724">
            <v>14145.33</v>
          </cell>
          <cell r="F724">
            <v>0</v>
          </cell>
          <cell r="G724">
            <v>14145.33</v>
          </cell>
        </row>
        <row r="725">
          <cell r="A725" t="str">
            <v>12.14.040</v>
          </cell>
          <cell r="B725"/>
          <cell r="C725" t="str">
            <v>Estaca escavada com injeção ou microestaca, diâmetro de 16 cm</v>
          </cell>
          <cell r="D725" t="str">
            <v>m</v>
          </cell>
          <cell r="E725">
            <v>178.06</v>
          </cell>
          <cell r="F725">
            <v>17.86</v>
          </cell>
          <cell r="G725">
            <v>195.92</v>
          </cell>
        </row>
        <row r="726">
          <cell r="A726" t="str">
            <v>12.14.050</v>
          </cell>
          <cell r="B726"/>
          <cell r="C726" t="str">
            <v>Estaca escavada com injeção ou microestaca, diâmetro de 20 cm</v>
          </cell>
          <cell r="D726" t="str">
            <v>m</v>
          </cell>
          <cell r="E726">
            <v>218.4</v>
          </cell>
          <cell r="F726">
            <v>27.28</v>
          </cell>
          <cell r="G726">
            <v>245.68</v>
          </cell>
        </row>
        <row r="727">
          <cell r="A727" t="str">
            <v>12.14.060</v>
          </cell>
          <cell r="B727"/>
          <cell r="C727" t="str">
            <v>Estaca escavada com injeção ou microestaca, diâmetro de 25 cm</v>
          </cell>
          <cell r="D727" t="str">
            <v>m</v>
          </cell>
          <cell r="E727">
            <v>263.26</v>
          </cell>
          <cell r="F727">
            <v>31.99</v>
          </cell>
          <cell r="G727">
            <v>295.25</v>
          </cell>
        </row>
        <row r="728">
          <cell r="A728" t="str">
            <v>13</v>
          </cell>
          <cell r="B728" t="str">
            <v>LAJE E PAINEL DE FECHAMENTO PRÉ-FABRICADOS</v>
          </cell>
          <cell r="C728" t="str">
            <v>LAJE E PAINEL DE FECHAMENTO PRÉ-FABRICADOS</v>
          </cell>
          <cell r="D728"/>
          <cell r="E728"/>
          <cell r="F728"/>
          <cell r="G728"/>
        </row>
        <row r="729">
          <cell r="A729" t="str">
            <v>13.01</v>
          </cell>
          <cell r="B729" t="str">
            <v>Laje pré-fabricada mista em vigotas treliçadas e lajotas</v>
          </cell>
          <cell r="C729" t="str">
            <v>Laje pré-fabricada mista em vigotas treliçadas e lajotas</v>
          </cell>
          <cell r="D729"/>
          <cell r="E729"/>
          <cell r="F729"/>
          <cell r="G729"/>
        </row>
        <row r="730">
          <cell r="A730" t="str">
            <v>13.01.130</v>
          </cell>
          <cell r="B730"/>
          <cell r="C730" t="str">
            <v>Laje pré-fabricada mista vigota treliçada/lajota cerâmica - LT 12 (8+4) e capa com concreto de 25 MPa</v>
          </cell>
          <cell r="D730" t="str">
            <v>m²</v>
          </cell>
          <cell r="E730">
            <v>57.95</v>
          </cell>
          <cell r="F730">
            <v>23.97</v>
          </cell>
          <cell r="G730">
            <v>81.92</v>
          </cell>
        </row>
        <row r="731">
          <cell r="A731" t="str">
            <v>13.01.150</v>
          </cell>
          <cell r="B731"/>
          <cell r="C731" t="str">
            <v>Laje pré-fabricada mista vigota treliçada/lajota cerâmica - LT 16 (12+4) e capa com concreto de 25 MPa</v>
          </cell>
          <cell r="D731" t="str">
            <v>m²</v>
          </cell>
          <cell r="E731">
            <v>69.849999999999994</v>
          </cell>
          <cell r="F731">
            <v>26.35</v>
          </cell>
          <cell r="G731">
            <v>96.2</v>
          </cell>
        </row>
        <row r="732">
          <cell r="A732" t="str">
            <v>13.01.170</v>
          </cell>
          <cell r="B732"/>
          <cell r="C732" t="str">
            <v>Laje pré-fabricada mista vigota treliçada/lajota cerâmica - LT 20 (16+4) e capa com concreto de 25 MPa</v>
          </cell>
          <cell r="D732" t="str">
            <v>m²</v>
          </cell>
          <cell r="E732">
            <v>84.58</v>
          </cell>
          <cell r="F732">
            <v>28.75</v>
          </cell>
          <cell r="G732">
            <v>113.33</v>
          </cell>
        </row>
        <row r="733">
          <cell r="A733" t="str">
            <v>13.01.190</v>
          </cell>
          <cell r="B733"/>
          <cell r="C733" t="str">
            <v>Laje pré-fabricada mista vigota treliçada/lajota cerâmica - LT 24 (20+4) e capa com concreto de 25 MPa</v>
          </cell>
          <cell r="D733" t="str">
            <v>m²</v>
          </cell>
          <cell r="E733">
            <v>95.63</v>
          </cell>
          <cell r="F733">
            <v>31.13</v>
          </cell>
          <cell r="G733">
            <v>126.76</v>
          </cell>
        </row>
        <row r="734">
          <cell r="A734" t="str">
            <v>13.01.210</v>
          </cell>
          <cell r="B734"/>
          <cell r="C734" t="str">
            <v>Laje pré-fabricada mista vigota treliçada/lajota cerâmica - LT 30 (24+6) e capa com concreto de 25 MPa</v>
          </cell>
          <cell r="D734" t="str">
            <v>m²</v>
          </cell>
          <cell r="E734">
            <v>120.15</v>
          </cell>
          <cell r="F734">
            <v>34.17</v>
          </cell>
          <cell r="G734">
            <v>154.32</v>
          </cell>
        </row>
        <row r="735">
          <cell r="A735" t="str">
            <v>13.01.310</v>
          </cell>
          <cell r="B735"/>
          <cell r="C735" t="str">
            <v>Laje pré-fabricada unidirecional em viga treliçada/lajota em EPS LT 12 (8 + 4), com capa de concreto de 25 MPa</v>
          </cell>
          <cell r="D735" t="str">
            <v>m²</v>
          </cell>
          <cell r="E735">
            <v>68.08</v>
          </cell>
          <cell r="F735">
            <v>26.35</v>
          </cell>
          <cell r="G735">
            <v>94.43</v>
          </cell>
        </row>
        <row r="736">
          <cell r="A736" t="str">
            <v>13.01.320</v>
          </cell>
          <cell r="B736"/>
          <cell r="C736" t="str">
            <v>Laje pré-fabricada unidirecional em viga treliçada/lajota em EPS LT 16 (12 + 4), com capa de concreto de 25 MPa</v>
          </cell>
          <cell r="D736" t="str">
            <v>m²</v>
          </cell>
          <cell r="E736">
            <v>77.69</v>
          </cell>
          <cell r="F736">
            <v>26.35</v>
          </cell>
          <cell r="G736">
            <v>104.04</v>
          </cell>
        </row>
        <row r="737">
          <cell r="A737" t="str">
            <v>13.01.330</v>
          </cell>
          <cell r="B737"/>
          <cell r="C737" t="str">
            <v>Laje pré-fabricada unidirecional em viga treliçada/lajota em EPS LT 20 (16 + 4), com capa de concreto de 25 MPa</v>
          </cell>
          <cell r="D737" t="str">
            <v>m²</v>
          </cell>
          <cell r="E737">
            <v>92.42</v>
          </cell>
          <cell r="F737">
            <v>28.75</v>
          </cell>
          <cell r="G737">
            <v>121.17</v>
          </cell>
        </row>
        <row r="738">
          <cell r="A738" t="str">
            <v>13.01.340</v>
          </cell>
          <cell r="B738"/>
          <cell r="C738" t="str">
            <v>Laje pré-fabricada unidirecional em viga treliçada/lajota em EPS LT 25 (20 + 5), com capa de concreto de 25 MPa</v>
          </cell>
          <cell r="D738" t="str">
            <v>m²</v>
          </cell>
          <cell r="E738">
            <v>113.24</v>
          </cell>
          <cell r="F738">
            <v>31.13</v>
          </cell>
          <cell r="G738">
            <v>144.37</v>
          </cell>
        </row>
        <row r="739">
          <cell r="A739" t="str">
            <v>13.01.350</v>
          </cell>
          <cell r="B739"/>
          <cell r="C739" t="str">
            <v>Laje pré-fabricada unidirecional em viga treliçada/lajota em EPS LT 30 (25 + 5), com capa de concreto de 25 MPa</v>
          </cell>
          <cell r="D739" t="str">
            <v>m²</v>
          </cell>
          <cell r="E739">
            <v>145.03</v>
          </cell>
          <cell r="F739">
            <v>34.17</v>
          </cell>
          <cell r="G739">
            <v>179.2</v>
          </cell>
        </row>
        <row r="740">
          <cell r="A740" t="str">
            <v>13.02</v>
          </cell>
          <cell r="B740" t="str">
            <v>Laje pré-fabricada mista em vigotas protendidas e lajotas</v>
          </cell>
          <cell r="C740" t="str">
            <v>Laje pré-fabricada mista em vigotas protendidas e lajotas</v>
          </cell>
          <cell r="D740"/>
          <cell r="E740"/>
          <cell r="F740"/>
          <cell r="G740"/>
        </row>
        <row r="741">
          <cell r="A741" t="str">
            <v>13.02.150</v>
          </cell>
          <cell r="B741"/>
          <cell r="C741" t="str">
            <v>Laje pré-fabricada mista vigota protendida/lajota cerâmica - LP 12 (8+4) e capa com concreto de 25 MPa</v>
          </cell>
          <cell r="D741" t="str">
            <v>m²</v>
          </cell>
          <cell r="E741">
            <v>73.25</v>
          </cell>
          <cell r="F741">
            <v>26.35</v>
          </cell>
          <cell r="G741">
            <v>99.6</v>
          </cell>
        </row>
        <row r="742">
          <cell r="A742" t="str">
            <v>13.02.170</v>
          </cell>
          <cell r="B742"/>
          <cell r="C742" t="str">
            <v>Laje pré-fabricada mista vigota protendida/lajota cerâmica - LP 16 (12+4) e capa com concreto de 25 MPa</v>
          </cell>
          <cell r="D742" t="str">
            <v>m²</v>
          </cell>
          <cell r="E742">
            <v>83.44</v>
          </cell>
          <cell r="F742">
            <v>28.75</v>
          </cell>
          <cell r="G742">
            <v>112.19</v>
          </cell>
        </row>
        <row r="743">
          <cell r="A743" t="str">
            <v>13.02.190</v>
          </cell>
          <cell r="B743"/>
          <cell r="C743" t="str">
            <v>Laje pré-fabricada mista vigota protendida/lajota cerâmica - LP 20 (16+4) e capa com concreto de 25 MPa</v>
          </cell>
          <cell r="D743" t="str">
            <v>m²</v>
          </cell>
          <cell r="E743">
            <v>91.23</v>
          </cell>
          <cell r="F743">
            <v>31.13</v>
          </cell>
          <cell r="G743">
            <v>122.36</v>
          </cell>
        </row>
        <row r="744">
          <cell r="A744" t="str">
            <v>13.02.210</v>
          </cell>
          <cell r="B744"/>
          <cell r="C744" t="str">
            <v>Laje pré-fabricada mista vigota protendida/lajota cerâmica - LP 25 (20+5) e capa com concreto de 25 MPa</v>
          </cell>
          <cell r="D744" t="str">
            <v>m²</v>
          </cell>
          <cell r="E744">
            <v>102.46</v>
          </cell>
          <cell r="F744">
            <v>34.17</v>
          </cell>
          <cell r="G744">
            <v>136.63</v>
          </cell>
        </row>
        <row r="745">
          <cell r="A745" t="str">
            <v>13.05</v>
          </cell>
          <cell r="B745" t="str">
            <v>Pré-laje</v>
          </cell>
          <cell r="C745" t="str">
            <v>Pré-laje</v>
          </cell>
          <cell r="D745"/>
          <cell r="E745"/>
          <cell r="F745"/>
          <cell r="G745"/>
        </row>
        <row r="746">
          <cell r="A746" t="str">
            <v>13.05.084</v>
          </cell>
          <cell r="B746"/>
          <cell r="C746" t="str">
            <v>Pré-laje em painel pré-fabricado treliçado, com EPS, H= 12 cm</v>
          </cell>
          <cell r="D746" t="str">
            <v>m²</v>
          </cell>
          <cell r="E746">
            <v>78.31</v>
          </cell>
          <cell r="F746">
            <v>8.0500000000000007</v>
          </cell>
          <cell r="G746">
            <v>86.36</v>
          </cell>
        </row>
        <row r="747">
          <cell r="A747" t="str">
            <v>13.05.090</v>
          </cell>
          <cell r="B747"/>
          <cell r="C747" t="str">
            <v>Pré-laje em painel pré-fabricado treliçado, com EPS, H= 16 cm</v>
          </cell>
          <cell r="D747" t="str">
            <v>m²</v>
          </cell>
          <cell r="E747">
            <v>86.87</v>
          </cell>
          <cell r="F747">
            <v>8.4600000000000009</v>
          </cell>
          <cell r="G747">
            <v>95.33</v>
          </cell>
        </row>
        <row r="748">
          <cell r="A748" t="str">
            <v>13.05.094</v>
          </cell>
          <cell r="B748"/>
          <cell r="C748" t="str">
            <v>Pré-laje em painel pré-fabricado treliçado, com EPS, H= 20 cm</v>
          </cell>
          <cell r="D748" t="str">
            <v>m²</v>
          </cell>
          <cell r="E748">
            <v>93.79</v>
          </cell>
          <cell r="F748">
            <v>8.8699999999999992</v>
          </cell>
          <cell r="G748">
            <v>102.66</v>
          </cell>
        </row>
        <row r="749">
          <cell r="A749" t="str">
            <v>13.05.096</v>
          </cell>
          <cell r="B749"/>
          <cell r="C749" t="str">
            <v>Pré-laje em painel pré-fabricado treliçado, com EPS, H= 25 cm</v>
          </cell>
          <cell r="D749" t="str">
            <v>m²</v>
          </cell>
          <cell r="E749">
            <v>111.34</v>
          </cell>
          <cell r="F749">
            <v>9.0399999999999991</v>
          </cell>
          <cell r="G749">
            <v>120.38</v>
          </cell>
        </row>
        <row r="750">
          <cell r="A750" t="str">
            <v>13.05.110</v>
          </cell>
          <cell r="B750"/>
          <cell r="C750" t="str">
            <v>Pré-laje em painel pré-fabricado treliçado, H= 12 cm</v>
          </cell>
          <cell r="D750" t="str">
            <v>m²</v>
          </cell>
          <cell r="E750">
            <v>76.900000000000006</v>
          </cell>
          <cell r="F750">
            <v>8.0500000000000007</v>
          </cell>
          <cell r="G750">
            <v>84.95</v>
          </cell>
        </row>
        <row r="751">
          <cell r="A751" t="str">
            <v>13.05.150</v>
          </cell>
          <cell r="B751"/>
          <cell r="C751" t="str">
            <v>Pré-laje em painel pré-fabricado treliçado, H= 16 cm</v>
          </cell>
          <cell r="D751" t="str">
            <v>m²</v>
          </cell>
          <cell r="E751">
            <v>86.04</v>
          </cell>
          <cell r="F751">
            <v>8.4600000000000009</v>
          </cell>
          <cell r="G751">
            <v>94.5</v>
          </cell>
        </row>
        <row r="752">
          <cell r="A752" t="str">
            <v>14</v>
          </cell>
          <cell r="B752" t="str">
            <v>ALVENARIA E ELEMENTO DIVISOR</v>
          </cell>
          <cell r="C752" t="str">
            <v>ALVENARIA E ELEMENTO DIVISOR</v>
          </cell>
          <cell r="D752"/>
          <cell r="E752"/>
          <cell r="F752"/>
          <cell r="G752"/>
        </row>
        <row r="753">
          <cell r="A753" t="str">
            <v>14.01</v>
          </cell>
          <cell r="B753" t="str">
            <v>Alvenaria de fundação (embasamento)</v>
          </cell>
          <cell r="C753" t="str">
            <v>Alvenaria de fundação (embasamento)</v>
          </cell>
          <cell r="D753"/>
          <cell r="E753"/>
          <cell r="F753"/>
          <cell r="G753"/>
        </row>
        <row r="754">
          <cell r="A754" t="str">
            <v>14.01.020</v>
          </cell>
          <cell r="B754"/>
          <cell r="C754" t="str">
            <v>Alvenaria de embasamento em tijolo maciço comum</v>
          </cell>
          <cell r="D754" t="str">
            <v>m³</v>
          </cell>
          <cell r="E754">
            <v>337.56</v>
          </cell>
          <cell r="F754">
            <v>272.77</v>
          </cell>
          <cell r="G754">
            <v>610.33000000000004</v>
          </cell>
        </row>
        <row r="755">
          <cell r="A755" t="str">
            <v>14.01.050</v>
          </cell>
          <cell r="B755"/>
          <cell r="C755" t="str">
            <v>Alvenaria de embasamento em bloco de concreto de 14 x 19 x 39 cm - classe A</v>
          </cell>
          <cell r="D755" t="str">
            <v>m²</v>
          </cell>
          <cell r="E755">
            <v>36.14</v>
          </cell>
          <cell r="F755">
            <v>26.19</v>
          </cell>
          <cell r="G755">
            <v>62.33</v>
          </cell>
        </row>
        <row r="756">
          <cell r="A756" t="str">
            <v>14.01.060</v>
          </cell>
          <cell r="B756"/>
          <cell r="C756" t="str">
            <v>Alvenaria de embasamento em bloco de concreto de 19 x 19 x 39 cm - classe A</v>
          </cell>
          <cell r="D756" t="str">
            <v>m²</v>
          </cell>
          <cell r="E756">
            <v>47.66</v>
          </cell>
          <cell r="F756">
            <v>26.78</v>
          </cell>
          <cell r="G756">
            <v>74.44</v>
          </cell>
        </row>
        <row r="757">
          <cell r="A757" t="str">
            <v>14.02</v>
          </cell>
          <cell r="B757" t="str">
            <v>Alvenaria com tijolo maciço comum ou especial</v>
          </cell>
          <cell r="C757" t="str">
            <v>Alvenaria com tijolo maciço comum ou especial</v>
          </cell>
          <cell r="D757"/>
          <cell r="E757"/>
          <cell r="F757"/>
          <cell r="G757"/>
        </row>
        <row r="758">
          <cell r="A758" t="str">
            <v>14.02.020</v>
          </cell>
          <cell r="B758"/>
          <cell r="C758" t="str">
            <v>Alvenaria de elevação de 1/4 tijolo maciço comum</v>
          </cell>
          <cell r="D758" t="str">
            <v>m²</v>
          </cell>
          <cell r="E758">
            <v>20.83</v>
          </cell>
          <cell r="F758">
            <v>33.69</v>
          </cell>
          <cell r="G758">
            <v>54.52</v>
          </cell>
        </row>
        <row r="759">
          <cell r="A759" t="str">
            <v>14.02.030</v>
          </cell>
          <cell r="B759"/>
          <cell r="C759" t="str">
            <v>Alvenaria de elevação de 1/2 tijolo maciço comum</v>
          </cell>
          <cell r="D759" t="str">
            <v>m²</v>
          </cell>
          <cell r="E759">
            <v>28.69</v>
          </cell>
          <cell r="F759">
            <v>53.3</v>
          </cell>
          <cell r="G759">
            <v>81.99</v>
          </cell>
        </row>
        <row r="760">
          <cell r="A760" t="str">
            <v>14.02.040</v>
          </cell>
          <cell r="B760"/>
          <cell r="C760" t="str">
            <v>Alvenaria de elevação de 1 tijolo maciço comum</v>
          </cell>
          <cell r="D760" t="str">
            <v>m²</v>
          </cell>
          <cell r="E760">
            <v>63.3</v>
          </cell>
          <cell r="F760">
            <v>86.49</v>
          </cell>
          <cell r="G760">
            <v>149.79</v>
          </cell>
        </row>
        <row r="761">
          <cell r="A761" t="str">
            <v>14.02.050</v>
          </cell>
          <cell r="B761"/>
          <cell r="C761" t="str">
            <v>Alvenaria de elevação de 1 1/2 tijolo maciço comum</v>
          </cell>
          <cell r="D761" t="str">
            <v>m²</v>
          </cell>
          <cell r="E761">
            <v>91.55</v>
          </cell>
          <cell r="F761">
            <v>106.67</v>
          </cell>
          <cell r="G761">
            <v>198.22</v>
          </cell>
        </row>
        <row r="762">
          <cell r="A762" t="str">
            <v>14.02.070</v>
          </cell>
          <cell r="B762"/>
          <cell r="C762" t="str">
            <v>Alvenaria de elevação de 1/2 tijolo maciço aparente</v>
          </cell>
          <cell r="D762" t="str">
            <v>m²</v>
          </cell>
          <cell r="E762">
            <v>83.63</v>
          </cell>
          <cell r="F762">
            <v>53.3</v>
          </cell>
          <cell r="G762">
            <v>136.93</v>
          </cell>
        </row>
        <row r="763">
          <cell r="A763" t="str">
            <v>14.02.080</v>
          </cell>
          <cell r="B763"/>
          <cell r="C763" t="str">
            <v>Alvenaria de elevação de 1 tijolo maciço aparente</v>
          </cell>
          <cell r="D763" t="str">
            <v>m²</v>
          </cell>
          <cell r="E763">
            <v>189.58</v>
          </cell>
          <cell r="F763">
            <v>86.49</v>
          </cell>
          <cell r="G763">
            <v>276.07</v>
          </cell>
        </row>
        <row r="764">
          <cell r="A764" t="str">
            <v>14.03</v>
          </cell>
          <cell r="B764" t="str">
            <v>Alvenaria com tijolo laminado aparente</v>
          </cell>
          <cell r="C764" t="str">
            <v>Alvenaria com tijolo laminado aparente</v>
          </cell>
          <cell r="D764"/>
          <cell r="E764"/>
          <cell r="F764"/>
          <cell r="G764"/>
        </row>
        <row r="765">
          <cell r="A765" t="str">
            <v>14.03.020</v>
          </cell>
          <cell r="B765"/>
          <cell r="C765" t="str">
            <v>Alvenaria de elevação de 1/4 tijolo laminado</v>
          </cell>
          <cell r="D765" t="str">
            <v>m²</v>
          </cell>
          <cell r="E765">
            <v>62.08</v>
          </cell>
          <cell r="F765">
            <v>47.52</v>
          </cell>
          <cell r="G765">
            <v>109.6</v>
          </cell>
        </row>
        <row r="766">
          <cell r="A766" t="str">
            <v>14.03.040</v>
          </cell>
          <cell r="B766"/>
          <cell r="C766" t="str">
            <v>Alvenaria de elevação de 1/2 tijolo laminado</v>
          </cell>
          <cell r="D766" t="str">
            <v>m²</v>
          </cell>
          <cell r="E766">
            <v>117.13</v>
          </cell>
          <cell r="F766">
            <v>89.6</v>
          </cell>
          <cell r="G766">
            <v>206.73</v>
          </cell>
        </row>
        <row r="767">
          <cell r="A767" t="str">
            <v>14.03.060</v>
          </cell>
          <cell r="B767"/>
          <cell r="C767" t="str">
            <v>Alvenaria de elevação de 1 tijolo laminado</v>
          </cell>
          <cell r="D767" t="str">
            <v>m²</v>
          </cell>
          <cell r="E767">
            <v>242.97</v>
          </cell>
          <cell r="F767">
            <v>125.32</v>
          </cell>
          <cell r="G767">
            <v>368.29</v>
          </cell>
        </row>
        <row r="768">
          <cell r="A768" t="str">
            <v>14.04</v>
          </cell>
          <cell r="B768" t="str">
            <v>Alvenaria com bloco cerâmico de vedação</v>
          </cell>
          <cell r="C768" t="str">
            <v>Alvenaria com bloco cerâmico de vedação</v>
          </cell>
          <cell r="D768"/>
          <cell r="E768"/>
          <cell r="F768"/>
          <cell r="G768"/>
        </row>
        <row r="769">
          <cell r="A769" t="str">
            <v>14.04.200</v>
          </cell>
          <cell r="B769"/>
          <cell r="C769" t="str">
            <v>Alvenaria de bloco cerâmico de vedação, uso revestido, de 9 cm</v>
          </cell>
          <cell r="D769" t="str">
            <v>m²</v>
          </cell>
          <cell r="E769">
            <v>20.98</v>
          </cell>
          <cell r="F769">
            <v>24.12</v>
          </cell>
          <cell r="G769">
            <v>45.1</v>
          </cell>
        </row>
        <row r="770">
          <cell r="A770" t="str">
            <v>14.04.210</v>
          </cell>
          <cell r="B770"/>
          <cell r="C770" t="str">
            <v>Alvenaria de bloco cerâmico de vedação, uso revestido, de 14 cm</v>
          </cell>
          <cell r="D770" t="str">
            <v>m²</v>
          </cell>
          <cell r="E770">
            <v>27.04</v>
          </cell>
          <cell r="F770">
            <v>26.19</v>
          </cell>
          <cell r="G770">
            <v>53.23</v>
          </cell>
        </row>
        <row r="771">
          <cell r="A771" t="str">
            <v>14.04.220</v>
          </cell>
          <cell r="B771"/>
          <cell r="C771" t="str">
            <v>Alvenaria de bloco cerâmico de vedação, uso revestido, de 19 cm</v>
          </cell>
          <cell r="D771" t="str">
            <v>m²</v>
          </cell>
          <cell r="E771">
            <v>31.28</v>
          </cell>
          <cell r="F771">
            <v>28.09</v>
          </cell>
          <cell r="G771">
            <v>59.37</v>
          </cell>
        </row>
        <row r="772">
          <cell r="A772" t="str">
            <v>14.05</v>
          </cell>
          <cell r="B772" t="str">
            <v>Alvenaria com bloco cerâmico estrutural</v>
          </cell>
          <cell r="C772" t="str">
            <v>Alvenaria com bloco cerâmico estrutural</v>
          </cell>
          <cell r="D772"/>
          <cell r="E772"/>
          <cell r="F772"/>
          <cell r="G772"/>
        </row>
        <row r="773">
          <cell r="A773" t="str">
            <v>14.05.050</v>
          </cell>
          <cell r="B773"/>
          <cell r="C773" t="str">
            <v>Alvenaria de bloco cerâmico estrutural, uso revestido, de 14 cm</v>
          </cell>
          <cell r="D773" t="str">
            <v>m²</v>
          </cell>
          <cell r="E773">
            <v>26.4</v>
          </cell>
          <cell r="F773">
            <v>26.19</v>
          </cell>
          <cell r="G773">
            <v>52.59</v>
          </cell>
        </row>
        <row r="774">
          <cell r="A774" t="str">
            <v>14.05.060</v>
          </cell>
          <cell r="B774"/>
          <cell r="C774" t="str">
            <v>Alvenaria de bloco cerâmico estrutural, uso revestido, de 19 cm</v>
          </cell>
          <cell r="D774" t="str">
            <v>m²</v>
          </cell>
          <cell r="E774">
            <v>33.57</v>
          </cell>
          <cell r="F774">
            <v>28.09</v>
          </cell>
          <cell r="G774">
            <v>61.66</v>
          </cell>
        </row>
        <row r="775">
          <cell r="A775" t="str">
            <v>14.10</v>
          </cell>
          <cell r="B775" t="str">
            <v>Alvenaria com bloco de concreto de vedação</v>
          </cell>
          <cell r="C775" t="str">
            <v>Alvenaria com bloco de concreto de vedação</v>
          </cell>
          <cell r="D775"/>
          <cell r="E775"/>
          <cell r="F775"/>
          <cell r="G775"/>
        </row>
        <row r="776">
          <cell r="A776" t="str">
            <v>14.10.101</v>
          </cell>
          <cell r="B776"/>
          <cell r="C776" t="str">
            <v>Alvenaria de bloco de concreto de vedação de 9 x 19 x 39 cm - classe C</v>
          </cell>
          <cell r="D776" t="str">
            <v>m²</v>
          </cell>
          <cell r="E776">
            <v>20.52</v>
          </cell>
          <cell r="F776">
            <v>24.12</v>
          </cell>
          <cell r="G776">
            <v>44.64</v>
          </cell>
        </row>
        <row r="777">
          <cell r="A777" t="str">
            <v>14.10.111</v>
          </cell>
          <cell r="B777"/>
          <cell r="C777" t="str">
            <v>Alvenaria de bloco de concreto de vedação de 14 x 19 x 39 cm - classe C</v>
          </cell>
          <cell r="D777" t="str">
            <v>m²</v>
          </cell>
          <cell r="E777">
            <v>25.18</v>
          </cell>
          <cell r="F777">
            <v>26.19</v>
          </cell>
          <cell r="G777">
            <v>51.37</v>
          </cell>
        </row>
        <row r="778">
          <cell r="A778" t="str">
            <v>14.10.121</v>
          </cell>
          <cell r="B778"/>
          <cell r="C778" t="str">
            <v>Alvenaria de bloco de concreto de vedação de 19 x 19 x 39 cm - classe C</v>
          </cell>
          <cell r="D778" t="str">
            <v>m²</v>
          </cell>
          <cell r="E778">
            <v>32.24</v>
          </cell>
          <cell r="F778">
            <v>26.78</v>
          </cell>
          <cell r="G778">
            <v>59.02</v>
          </cell>
        </row>
        <row r="779">
          <cell r="A779" t="str">
            <v>14.11</v>
          </cell>
          <cell r="B779" t="str">
            <v>Alvenaria com bloco de concreto estrutural</v>
          </cell>
          <cell r="C779" t="str">
            <v>Alvenaria com bloco de concreto estrutural</v>
          </cell>
          <cell r="D779"/>
          <cell r="E779"/>
          <cell r="F779"/>
          <cell r="G779"/>
        </row>
        <row r="780">
          <cell r="A780" t="str">
            <v>14.11.221</v>
          </cell>
          <cell r="B780"/>
          <cell r="C780" t="str">
            <v>Alvenaria de bloco de concreto estrutural 14 x 19 x 39 cm - classe B</v>
          </cell>
          <cell r="D780" t="str">
            <v>m²</v>
          </cell>
          <cell r="E780">
            <v>31.25</v>
          </cell>
          <cell r="F780">
            <v>29.47</v>
          </cell>
          <cell r="G780">
            <v>60.72</v>
          </cell>
        </row>
        <row r="781">
          <cell r="A781" t="str">
            <v>14.11.231</v>
          </cell>
          <cell r="B781"/>
          <cell r="C781" t="str">
            <v>Alvenaria de bloco de concreto estrutural 19 x 19 x 39 cm - classe B</v>
          </cell>
          <cell r="D781" t="str">
            <v>m²</v>
          </cell>
          <cell r="E781">
            <v>41.31</v>
          </cell>
          <cell r="F781">
            <v>30.21</v>
          </cell>
          <cell r="G781">
            <v>71.52</v>
          </cell>
        </row>
        <row r="782">
          <cell r="A782" t="str">
            <v>14.11.261</v>
          </cell>
          <cell r="B782"/>
          <cell r="C782" t="str">
            <v>Alvenaria de bloco de concreto estrutural 14 x 19 x 39 cm - classe A</v>
          </cell>
          <cell r="D782" t="str">
            <v>m²</v>
          </cell>
          <cell r="E782">
            <v>36.71</v>
          </cell>
          <cell r="F782">
            <v>39.01</v>
          </cell>
          <cell r="G782">
            <v>75.72</v>
          </cell>
        </row>
        <row r="783">
          <cell r="A783" t="str">
            <v>14.11.271</v>
          </cell>
          <cell r="B783"/>
          <cell r="C783" t="str">
            <v>Alvenaria de bloco de concreto estrutural 19 x 19 x 39 cm - classe A</v>
          </cell>
          <cell r="D783" t="str">
            <v>m²</v>
          </cell>
          <cell r="E783">
            <v>48.46</v>
          </cell>
          <cell r="F783">
            <v>41.58</v>
          </cell>
          <cell r="G783">
            <v>90.04</v>
          </cell>
        </row>
        <row r="784">
          <cell r="A784" t="str">
            <v>14.15</v>
          </cell>
          <cell r="B784" t="str">
            <v>Alvenaria de concreto celular ou sílico calcário</v>
          </cell>
          <cell r="C784" t="str">
            <v>Alvenaria de concreto celular ou sílico calcário</v>
          </cell>
          <cell r="D784"/>
          <cell r="E784"/>
          <cell r="F784"/>
          <cell r="G784"/>
        </row>
        <row r="785">
          <cell r="A785" t="str">
            <v>14.15.060</v>
          </cell>
          <cell r="B785"/>
          <cell r="C785" t="str">
            <v>Alvenaria em bloco de concreto celular autoclavado de 10 cm, uso revestido - classe C25</v>
          </cell>
          <cell r="D785" t="str">
            <v>m²</v>
          </cell>
          <cell r="E785">
            <v>56.18</v>
          </cell>
          <cell r="F785">
            <v>11.42</v>
          </cell>
          <cell r="G785">
            <v>67.599999999999994</v>
          </cell>
        </row>
        <row r="786">
          <cell r="A786" t="str">
            <v>14.15.100</v>
          </cell>
          <cell r="B786"/>
          <cell r="C786" t="str">
            <v>Alvenaria em bloco de concreto celular autoclavado de 12,5 cm, uso revestido - classe C25</v>
          </cell>
          <cell r="D786" t="str">
            <v>m²</v>
          </cell>
          <cell r="E786">
            <v>71.66</v>
          </cell>
          <cell r="F786">
            <v>11.72</v>
          </cell>
          <cell r="G786">
            <v>83.38</v>
          </cell>
        </row>
        <row r="787">
          <cell r="A787" t="str">
            <v>14.15.120</v>
          </cell>
          <cell r="B787"/>
          <cell r="C787" t="str">
            <v>Alvenaria em bloco de concreto celular autoclavado de 15 cm, uso revestido - classe C25</v>
          </cell>
          <cell r="D787" t="str">
            <v>m²</v>
          </cell>
          <cell r="E787">
            <v>85.04</v>
          </cell>
          <cell r="F787">
            <v>11.87</v>
          </cell>
          <cell r="G787">
            <v>96.91</v>
          </cell>
        </row>
        <row r="788">
          <cell r="A788" t="str">
            <v>14.15.140</v>
          </cell>
          <cell r="B788"/>
          <cell r="C788" t="str">
            <v>Alvenaria em bloco de concreto celular autoclavado de 20 cm, uso revestido - classe C25</v>
          </cell>
          <cell r="D788" t="str">
            <v>m²</v>
          </cell>
          <cell r="E788">
            <v>117.4</v>
          </cell>
          <cell r="F788">
            <v>12.31</v>
          </cell>
          <cell r="G788">
            <v>129.71</v>
          </cell>
        </row>
        <row r="789">
          <cell r="A789" t="str">
            <v>14.20</v>
          </cell>
          <cell r="B789" t="str">
            <v>Peças moldadas no local (vergas, pilaretes, etc.)</v>
          </cell>
          <cell r="C789" t="str">
            <v>Peças moldadas no local (vergas, pilaretes, etc.)</v>
          </cell>
          <cell r="D789"/>
          <cell r="E789"/>
          <cell r="F789"/>
          <cell r="G789"/>
        </row>
        <row r="790">
          <cell r="A790" t="str">
            <v>14.20.010</v>
          </cell>
          <cell r="B790"/>
          <cell r="C790" t="str">
            <v>Vergas, contravergas e pilaretes de concreto armado</v>
          </cell>
          <cell r="D790" t="str">
            <v>m³</v>
          </cell>
          <cell r="E790">
            <v>553.53</v>
          </cell>
          <cell r="F790">
            <v>622.54999999999995</v>
          </cell>
          <cell r="G790">
            <v>1176.08</v>
          </cell>
        </row>
        <row r="791">
          <cell r="A791" t="str">
            <v>14.20.020</v>
          </cell>
          <cell r="B791"/>
          <cell r="C791" t="str">
            <v>Cimalha em concreto com pingadeira</v>
          </cell>
          <cell r="D791" t="str">
            <v>m</v>
          </cell>
          <cell r="E791">
            <v>2.19</v>
          </cell>
          <cell r="F791">
            <v>5.64</v>
          </cell>
          <cell r="G791">
            <v>7.83</v>
          </cell>
        </row>
        <row r="792">
          <cell r="A792" t="str">
            <v>14.25</v>
          </cell>
          <cell r="B792" t="str">
            <v>Alvenaria e fechamento com vidro</v>
          </cell>
          <cell r="C792" t="str">
            <v>Alvenaria e fechamento com vidro</v>
          </cell>
          <cell r="D792"/>
          <cell r="E792"/>
          <cell r="F792"/>
          <cell r="G792"/>
        </row>
        <row r="793">
          <cell r="A793" t="str">
            <v>14.25.040</v>
          </cell>
          <cell r="B793"/>
          <cell r="C793" t="str">
            <v>Alvenaria em bloco de vidro com armação</v>
          </cell>
          <cell r="D793" t="str">
            <v>m²</v>
          </cell>
          <cell r="E793">
            <v>426.68</v>
          </cell>
          <cell r="F793">
            <v>134.65</v>
          </cell>
          <cell r="G793">
            <v>561.33000000000004</v>
          </cell>
        </row>
        <row r="794">
          <cell r="A794" t="str">
            <v>14.28</v>
          </cell>
          <cell r="B794" t="str">
            <v>Elementos vazados (concreto, cerâmica e vidros)</v>
          </cell>
          <cell r="C794" t="str">
            <v>Elementos vazados (concreto, cerâmica e vidros)</v>
          </cell>
          <cell r="D794"/>
          <cell r="E794"/>
          <cell r="F794"/>
          <cell r="G794"/>
        </row>
        <row r="795">
          <cell r="A795" t="str">
            <v>14.28.030</v>
          </cell>
          <cell r="B795"/>
          <cell r="C795" t="str">
            <v>Elemento vazado em concreto, tipo quadriculado de 39 x 39 x 10 cm</v>
          </cell>
          <cell r="D795" t="str">
            <v>m²</v>
          </cell>
          <cell r="E795">
            <v>89.02</v>
          </cell>
          <cell r="F795">
            <v>49.15</v>
          </cell>
          <cell r="G795">
            <v>138.16999999999999</v>
          </cell>
        </row>
        <row r="796">
          <cell r="A796" t="str">
            <v>14.28.100</v>
          </cell>
          <cell r="B796"/>
          <cell r="C796" t="str">
            <v>Elemento vazado em vidro, tipo veneziana capelinha de 20 x 10 x 10 cm</v>
          </cell>
          <cell r="D796" t="str">
            <v>m²</v>
          </cell>
          <cell r="E796">
            <v>1033.17</v>
          </cell>
          <cell r="F796">
            <v>133.31</v>
          </cell>
          <cell r="G796">
            <v>1166.48</v>
          </cell>
        </row>
        <row r="797">
          <cell r="A797" t="str">
            <v>14.28.110</v>
          </cell>
          <cell r="B797"/>
          <cell r="C797" t="str">
            <v>Elemento vazado em concreto, tipo veneziana de 39 x 39 x 10 cm</v>
          </cell>
          <cell r="D797" t="str">
            <v>m²</v>
          </cell>
          <cell r="E797">
            <v>146.33000000000001</v>
          </cell>
          <cell r="F797">
            <v>49.16</v>
          </cell>
          <cell r="G797">
            <v>195.49</v>
          </cell>
        </row>
        <row r="798">
          <cell r="A798" t="str">
            <v>14.28.140</v>
          </cell>
          <cell r="B798"/>
          <cell r="C798" t="str">
            <v>Elemento vazado em vidro, tipo veneziana de 20 x 20 x 6 cm</v>
          </cell>
          <cell r="D798" t="str">
            <v>m²</v>
          </cell>
          <cell r="E798">
            <v>630.15</v>
          </cell>
          <cell r="F798">
            <v>88.52</v>
          </cell>
          <cell r="G798">
            <v>718.67</v>
          </cell>
        </row>
        <row r="799">
          <cell r="A799" t="str">
            <v>14.30</v>
          </cell>
          <cell r="B799" t="str">
            <v>Divisória e fechamento</v>
          </cell>
          <cell r="C799" t="str">
            <v>Divisória e fechamento</v>
          </cell>
          <cell r="D799"/>
          <cell r="E799"/>
          <cell r="F799"/>
          <cell r="G799"/>
        </row>
        <row r="800">
          <cell r="A800" t="str">
            <v>14.30.010</v>
          </cell>
          <cell r="B800"/>
          <cell r="C800" t="str">
            <v>Divisória em placas de granito com espessura de 3 cm</v>
          </cell>
          <cell r="D800" t="str">
            <v>m²</v>
          </cell>
          <cell r="E800">
            <v>689.15</v>
          </cell>
          <cell r="F800">
            <v>57.32</v>
          </cell>
          <cell r="G800">
            <v>746.47</v>
          </cell>
        </row>
        <row r="801">
          <cell r="A801" t="str">
            <v>14.30.020</v>
          </cell>
          <cell r="B801"/>
          <cell r="C801" t="str">
            <v>Divisória em placas de granilite com espessura de 3 cm</v>
          </cell>
          <cell r="D801" t="str">
            <v>m²</v>
          </cell>
          <cell r="E801">
            <v>178.47</v>
          </cell>
          <cell r="F801">
            <v>0</v>
          </cell>
          <cell r="G801">
            <v>178.47</v>
          </cell>
        </row>
        <row r="802">
          <cell r="A802" t="str">
            <v>14.30.040</v>
          </cell>
          <cell r="B802"/>
          <cell r="C802" t="str">
            <v>Divisória em placas de ardósia com espessura de 2 cm</v>
          </cell>
          <cell r="D802" t="str">
            <v>m²</v>
          </cell>
          <cell r="E802">
            <v>225.65</v>
          </cell>
          <cell r="F802">
            <v>114.65</v>
          </cell>
          <cell r="G802">
            <v>340.3</v>
          </cell>
        </row>
        <row r="803">
          <cell r="A803" t="str">
            <v>14.30.070</v>
          </cell>
          <cell r="B803"/>
          <cell r="C803" t="str">
            <v>Divisória sanitária em painel laminado melamínico estrutural com perfis em alumínio, inclusive ferragem completa para vão de porta</v>
          </cell>
          <cell r="D803" t="str">
            <v>m²</v>
          </cell>
          <cell r="E803">
            <v>475.4</v>
          </cell>
          <cell r="F803">
            <v>0</v>
          </cell>
          <cell r="G803">
            <v>475.4</v>
          </cell>
        </row>
        <row r="804">
          <cell r="A804" t="str">
            <v>14.30.080</v>
          </cell>
          <cell r="B804"/>
          <cell r="C804" t="str">
            <v>Divisão para mictório em placas de mármore branco, com espessura de 3 cm</v>
          </cell>
          <cell r="D804" t="str">
            <v>m²</v>
          </cell>
          <cell r="E804">
            <v>801.83</v>
          </cell>
          <cell r="F804">
            <v>57.32</v>
          </cell>
          <cell r="G804">
            <v>859.15</v>
          </cell>
        </row>
        <row r="805">
          <cell r="A805" t="str">
            <v>14.30.110</v>
          </cell>
          <cell r="B805"/>
          <cell r="C805" t="str">
            <v>Divisória cega tipo naval, acabamento em laminado fenólico melamínico, com espessura de 3,5 cm</v>
          </cell>
          <cell r="D805" t="str">
            <v>m²</v>
          </cell>
          <cell r="E805">
            <v>84.77</v>
          </cell>
          <cell r="F805">
            <v>0</v>
          </cell>
          <cell r="G805">
            <v>84.77</v>
          </cell>
        </row>
        <row r="806">
          <cell r="A806" t="str">
            <v>14.30.160</v>
          </cell>
          <cell r="B806"/>
          <cell r="C806" t="str">
            <v>Divisória em placas de gesso acartonado, resistência ao fogo 60 minutos, espessura 120/90mm - 1RF / 1RF LM</v>
          </cell>
          <cell r="D806" t="str">
            <v>m²</v>
          </cell>
          <cell r="E806">
            <v>115.25</v>
          </cell>
          <cell r="F806">
            <v>0</v>
          </cell>
          <cell r="G806">
            <v>115.25</v>
          </cell>
        </row>
        <row r="807">
          <cell r="A807" t="str">
            <v>14.30.190</v>
          </cell>
          <cell r="B807"/>
          <cell r="C807" t="str">
            <v>Divisória cega tipo naval com miolo mineral, acabamento em laminado melamínico, com espessura de 3,5 cm</v>
          </cell>
          <cell r="D807" t="str">
            <v>m²</v>
          </cell>
          <cell r="E807">
            <v>127.4</v>
          </cell>
          <cell r="F807">
            <v>0</v>
          </cell>
          <cell r="G807">
            <v>127.4</v>
          </cell>
        </row>
        <row r="808">
          <cell r="A808" t="str">
            <v>14.30.230</v>
          </cell>
          <cell r="B808"/>
          <cell r="C808" t="str">
            <v>Divisória painel/vidro/vidro tipo naval, acabamento em laminado fenólico melamínico, com espessura de 3,5 cm</v>
          </cell>
          <cell r="D808" t="str">
            <v>m²</v>
          </cell>
          <cell r="E808">
            <v>115.47</v>
          </cell>
          <cell r="F808">
            <v>0</v>
          </cell>
          <cell r="G808">
            <v>115.47</v>
          </cell>
        </row>
        <row r="809">
          <cell r="A809" t="str">
            <v>14.30.260</v>
          </cell>
          <cell r="B809"/>
          <cell r="C809" t="str">
            <v>Divisória em placas de gesso acartonado, resistência ao fogo 30 minutos, espessura 73/48mm - 1ST / 1ST</v>
          </cell>
          <cell r="D809" t="str">
            <v>m²</v>
          </cell>
          <cell r="E809">
            <v>109.21</v>
          </cell>
          <cell r="F809">
            <v>0</v>
          </cell>
          <cell r="G809">
            <v>109.21</v>
          </cell>
        </row>
        <row r="810">
          <cell r="A810" t="str">
            <v>14.30.270</v>
          </cell>
          <cell r="B810"/>
          <cell r="C810" t="str">
            <v>Divisória em placas de gesso acartonado, resistência ao fogo 30 minutos, espessura 73/48mm - 1ST / 1ST LM</v>
          </cell>
          <cell r="D810" t="str">
            <v>m²</v>
          </cell>
          <cell r="E810">
            <v>99.74</v>
          </cell>
          <cell r="F810">
            <v>0</v>
          </cell>
          <cell r="G810">
            <v>99.74</v>
          </cell>
        </row>
        <row r="811">
          <cell r="A811" t="str">
            <v>14.30.300</v>
          </cell>
          <cell r="B811"/>
          <cell r="C811" t="str">
            <v>Divisória em placas de gesso acartonado, resistência ao fogo 30 minutos, espessura 100/70mm - 1ST / 1ST LM</v>
          </cell>
          <cell r="D811" t="str">
            <v>m²</v>
          </cell>
          <cell r="E811">
            <v>108.56</v>
          </cell>
          <cell r="F811">
            <v>0</v>
          </cell>
          <cell r="G811">
            <v>108.56</v>
          </cell>
        </row>
        <row r="812">
          <cell r="A812" t="str">
            <v>14.30.310</v>
          </cell>
          <cell r="B812"/>
          <cell r="C812" t="str">
            <v>Divisória em placas de gesso acartonado, resistência ao fogo 30 minutos, espessura 100/70mm - 1ST / 1ST</v>
          </cell>
          <cell r="D812" t="str">
            <v>m²</v>
          </cell>
          <cell r="E812">
            <v>100.01</v>
          </cell>
          <cell r="F812">
            <v>0</v>
          </cell>
          <cell r="G812">
            <v>100.01</v>
          </cell>
        </row>
        <row r="813">
          <cell r="A813" t="str">
            <v>14.30.410</v>
          </cell>
          <cell r="B813"/>
          <cell r="C813" t="str">
            <v>Divisória em placas de gesso acartonado, resistência ao fogo 30 minutos, espessura 100/70mm - 1RU / 1RU</v>
          </cell>
          <cell r="D813" t="str">
            <v>m²</v>
          </cell>
          <cell r="E813">
            <v>165.27</v>
          </cell>
          <cell r="F813">
            <v>0</v>
          </cell>
          <cell r="G813">
            <v>165.27</v>
          </cell>
        </row>
        <row r="814">
          <cell r="A814" t="str">
            <v>14.30.440</v>
          </cell>
          <cell r="B814"/>
          <cell r="C814" t="str">
            <v>Divisória em placas duplas de gesso acartonado, resistência ao fogo 60 minutos, espessura 120/70mm - 2ST / 2ST LM</v>
          </cell>
          <cell r="D814" t="str">
            <v>m²</v>
          </cell>
          <cell r="E814">
            <v>146.72</v>
          </cell>
          <cell r="F814">
            <v>0</v>
          </cell>
          <cell r="G814">
            <v>146.72</v>
          </cell>
        </row>
        <row r="815">
          <cell r="A815" t="str">
            <v>14.30.841</v>
          </cell>
          <cell r="B815"/>
          <cell r="C815" t="str">
            <v>Divisória cega tipo piso/teto em laminado melamínico de baixa pressão, com coluna estrutural em alumínio extrudado</v>
          </cell>
          <cell r="D815" t="str">
            <v>m²</v>
          </cell>
          <cell r="E815">
            <v>545.38</v>
          </cell>
          <cell r="F815">
            <v>0</v>
          </cell>
          <cell r="G815">
            <v>545.38</v>
          </cell>
        </row>
        <row r="816">
          <cell r="A816" t="str">
            <v>14.30.842</v>
          </cell>
          <cell r="B816"/>
          <cell r="C816" t="str">
            <v>Divisória tipo piso/teto em vidro temperado simples, com coluna estrutural em alumínio extrudado</v>
          </cell>
          <cell r="D816" t="str">
            <v>m²</v>
          </cell>
          <cell r="E816">
            <v>788.63</v>
          </cell>
          <cell r="F816">
            <v>0</v>
          </cell>
          <cell r="G816">
            <v>788.63</v>
          </cell>
        </row>
        <row r="817">
          <cell r="A817" t="str">
            <v>14.30.843</v>
          </cell>
          <cell r="B817"/>
          <cell r="C817" t="str">
            <v>Divisória tipo piso/teto em vidro temperado duplo e micro persianas, com coluna estrutural em alumínio extrudado</v>
          </cell>
          <cell r="D817" t="str">
            <v>m²</v>
          </cell>
          <cell r="E817">
            <v>1201.5999999999999</v>
          </cell>
          <cell r="F817">
            <v>0</v>
          </cell>
          <cell r="G817">
            <v>1201.5999999999999</v>
          </cell>
        </row>
        <row r="818">
          <cell r="A818" t="str">
            <v>14.30.844</v>
          </cell>
          <cell r="B818"/>
          <cell r="C818" t="str">
            <v>Porta cega simples com bandeira cega em laminado melamínico de baixa pressão para divisórias modulares, com batentes em alumínio extrudado</v>
          </cell>
          <cell r="D818" t="str">
            <v>un</v>
          </cell>
          <cell r="E818">
            <v>1943.76</v>
          </cell>
          <cell r="F818">
            <v>0</v>
          </cell>
          <cell r="G818">
            <v>1943.76</v>
          </cell>
        </row>
        <row r="819">
          <cell r="A819" t="str">
            <v>14.30.860</v>
          </cell>
          <cell r="B819"/>
          <cell r="C819" t="str">
            <v>Divisória em placas de granilite com espessura de 4 cm</v>
          </cell>
          <cell r="D819" t="str">
            <v>m²</v>
          </cell>
          <cell r="E819">
            <v>202.31</v>
          </cell>
          <cell r="F819">
            <v>53.19</v>
          </cell>
          <cell r="G819">
            <v>255.5</v>
          </cell>
        </row>
        <row r="820">
          <cell r="A820" t="str">
            <v>14.30.870</v>
          </cell>
          <cell r="B820"/>
          <cell r="C820" t="str">
            <v>Divisória em placas duplas de gesso acartonado, resistência ao fogo 120 minutos, espessura 130/70mm - 2RF / 2RF</v>
          </cell>
          <cell r="D820" t="str">
            <v>m²</v>
          </cell>
          <cell r="E820">
            <v>182.87</v>
          </cell>
          <cell r="F820">
            <v>0</v>
          </cell>
          <cell r="G820">
            <v>182.87</v>
          </cell>
        </row>
        <row r="821">
          <cell r="A821" t="str">
            <v>14.30.880</v>
          </cell>
          <cell r="B821"/>
          <cell r="C821" t="str">
            <v>Divisória em placas duplas de gesso acartonado, resistência ao fogo 60 minutos, espessura 120/70mm - 2ST / 2RU</v>
          </cell>
          <cell r="D821" t="str">
            <v>m²</v>
          </cell>
          <cell r="E821">
            <v>156.97</v>
          </cell>
          <cell r="F821">
            <v>0</v>
          </cell>
          <cell r="G821">
            <v>156.97</v>
          </cell>
        </row>
        <row r="822">
          <cell r="A822" t="str">
            <v>14.30.890</v>
          </cell>
          <cell r="B822"/>
          <cell r="C822" t="str">
            <v>Divisória em placas duplas de gesso acartonado, resistência ao fogo 60 minutos, espessura 120/70mm - 2RU / 2RU</v>
          </cell>
          <cell r="D822" t="str">
            <v>m²</v>
          </cell>
          <cell r="E822">
            <v>162.76</v>
          </cell>
          <cell r="F822">
            <v>0</v>
          </cell>
          <cell r="G822">
            <v>162.76</v>
          </cell>
        </row>
        <row r="823">
          <cell r="A823" t="str">
            <v>14.30.900</v>
          </cell>
          <cell r="B823"/>
          <cell r="C823" t="str">
            <v>Divisória em placas duplas de gesso acartonado, resistência ao fogo 60 minutos, espessura 98/48mm - 2ST / 2ST LM</v>
          </cell>
          <cell r="D823" t="str">
            <v>m²</v>
          </cell>
          <cell r="E823">
            <v>171.21</v>
          </cell>
          <cell r="F823">
            <v>0</v>
          </cell>
          <cell r="G823">
            <v>171.21</v>
          </cell>
        </row>
        <row r="824">
          <cell r="A824" t="str">
            <v>14.30.910</v>
          </cell>
          <cell r="B824"/>
          <cell r="C824" t="str">
            <v>Divisória em placas duplas de gesso acartonado, resistência ao fogo 60 minutos, espessura 98/48mm - 2RU / 2RU LM</v>
          </cell>
          <cell r="D824" t="str">
            <v>m²</v>
          </cell>
          <cell r="E824">
            <v>185.41</v>
          </cell>
          <cell r="F824">
            <v>0</v>
          </cell>
          <cell r="G824">
            <v>185.41</v>
          </cell>
        </row>
        <row r="825">
          <cell r="A825" t="str">
            <v>14.30.920</v>
          </cell>
          <cell r="B825"/>
          <cell r="C825" t="str">
            <v>Divisória em placas duplas de gesso acartonado, resistência ao fogo 60 minutos, espessura 98/48mm - 2ST / 2RU LM</v>
          </cell>
          <cell r="D825" t="str">
            <v>m²</v>
          </cell>
          <cell r="E825">
            <v>151.76</v>
          </cell>
          <cell r="F825">
            <v>0</v>
          </cell>
          <cell r="G825">
            <v>151.76</v>
          </cell>
        </row>
        <row r="826">
          <cell r="A826" t="str">
            <v>14.31</v>
          </cell>
          <cell r="B826" t="str">
            <v>Divisória e fechamento.</v>
          </cell>
          <cell r="C826" t="str">
            <v>Divisória e fechamento.</v>
          </cell>
          <cell r="D826"/>
          <cell r="E826"/>
          <cell r="F826"/>
          <cell r="G826"/>
        </row>
        <row r="827">
          <cell r="A827" t="str">
            <v>14.31.030</v>
          </cell>
          <cell r="B827"/>
          <cell r="C827" t="str">
            <v>Fechamento em placa cimentícia com espessura de 12 mm</v>
          </cell>
          <cell r="D827" t="str">
            <v>m²</v>
          </cell>
          <cell r="E827">
            <v>56.4</v>
          </cell>
          <cell r="F827">
            <v>95.25</v>
          </cell>
          <cell r="G827">
            <v>151.65</v>
          </cell>
        </row>
        <row r="828">
          <cell r="A828" t="str">
            <v>14.40</v>
          </cell>
          <cell r="B828" t="str">
            <v>Reparos, conservações e complementos - GRUPO 14</v>
          </cell>
          <cell r="C828" t="str">
            <v>Reparos, conservações e complementos - GRUPO 14</v>
          </cell>
          <cell r="D828"/>
          <cell r="E828"/>
          <cell r="F828"/>
          <cell r="G828"/>
        </row>
        <row r="829">
          <cell r="A829" t="str">
            <v>14.40.040</v>
          </cell>
          <cell r="B829"/>
          <cell r="C829" t="str">
            <v>Recolocação de divisórias em chapas com montantes metálicos</v>
          </cell>
          <cell r="D829" t="str">
            <v>m²</v>
          </cell>
          <cell r="E829">
            <v>0</v>
          </cell>
          <cell r="F829">
            <v>32.92</v>
          </cell>
          <cell r="G829">
            <v>32.92</v>
          </cell>
        </row>
        <row r="830">
          <cell r="A830" t="str">
            <v>14.40.060</v>
          </cell>
          <cell r="B830"/>
          <cell r="C830" t="str">
            <v>Tela galvanizada para fixação de alvenaria com dimensão de 6x50cm</v>
          </cell>
          <cell r="D830" t="str">
            <v>un</v>
          </cell>
          <cell r="E830">
            <v>1.04</v>
          </cell>
          <cell r="F830">
            <v>4.5199999999999996</v>
          </cell>
          <cell r="G830">
            <v>5.56</v>
          </cell>
        </row>
        <row r="831">
          <cell r="A831" t="str">
            <v>14.40.070</v>
          </cell>
          <cell r="B831"/>
          <cell r="C831" t="str">
            <v>Tela galvanizada para fixação de alvenaria com dimensão de 7,5x50cm</v>
          </cell>
          <cell r="D831" t="str">
            <v>un</v>
          </cell>
          <cell r="E831">
            <v>1.33</v>
          </cell>
          <cell r="F831">
            <v>4.5199999999999996</v>
          </cell>
          <cell r="G831">
            <v>5.85</v>
          </cell>
        </row>
        <row r="832">
          <cell r="A832" t="str">
            <v>14.40.080</v>
          </cell>
          <cell r="B832"/>
          <cell r="C832" t="str">
            <v>Tela galvanizada para fixação de alvenaria com dimensão de 10,5x50cm</v>
          </cell>
          <cell r="D832" t="str">
            <v>un</v>
          </cell>
          <cell r="E832">
            <v>1.64</v>
          </cell>
          <cell r="F832">
            <v>4.5199999999999996</v>
          </cell>
          <cell r="G832">
            <v>6.16</v>
          </cell>
        </row>
        <row r="833">
          <cell r="A833" t="str">
            <v>14.40.090</v>
          </cell>
          <cell r="B833"/>
          <cell r="C833" t="str">
            <v>Tela galvanizada para fixação de alvenaria com dimensão de 12x50cm</v>
          </cell>
          <cell r="D833" t="str">
            <v>un</v>
          </cell>
          <cell r="E833">
            <v>1.76</v>
          </cell>
          <cell r="F833">
            <v>4.5199999999999996</v>
          </cell>
          <cell r="G833">
            <v>6.28</v>
          </cell>
        </row>
        <row r="834">
          <cell r="A834" t="str">
            <v>14.40.100</v>
          </cell>
          <cell r="B834"/>
          <cell r="C834" t="str">
            <v>Tela galvanizada para fixação de alvenaria com dimensão de 17x50cm</v>
          </cell>
          <cell r="D834" t="str">
            <v>un</v>
          </cell>
          <cell r="E834">
            <v>2.39</v>
          </cell>
          <cell r="F834">
            <v>4.5199999999999996</v>
          </cell>
          <cell r="G834">
            <v>6.91</v>
          </cell>
        </row>
        <row r="835">
          <cell r="A835" t="str">
            <v>15</v>
          </cell>
          <cell r="B835" t="str">
            <v>ESTRUTURA EM MADEIRA, FERRO, ALUMÍNIO E CONCRETO</v>
          </cell>
          <cell r="C835" t="str">
            <v>ESTRUTURA EM MADEIRA, FERRO, ALUMÍNIO E CONCRETO</v>
          </cell>
          <cell r="D835"/>
          <cell r="E835"/>
          <cell r="F835"/>
          <cell r="G835"/>
        </row>
        <row r="836">
          <cell r="A836" t="str">
            <v>15.01</v>
          </cell>
          <cell r="B836" t="str">
            <v>Estrutura em madeira para cobertura</v>
          </cell>
          <cell r="C836" t="str">
            <v>Estrutura em madeira para cobertura</v>
          </cell>
          <cell r="D836"/>
          <cell r="E836"/>
          <cell r="F836"/>
          <cell r="G836"/>
        </row>
        <row r="837">
          <cell r="A837" t="str">
            <v>15.01.010</v>
          </cell>
          <cell r="B837"/>
          <cell r="C837" t="str">
            <v>Estrutura de madeira tesourada para telha de barro - vãos até 7,00 m</v>
          </cell>
          <cell r="D837" t="str">
            <v>m²</v>
          </cell>
          <cell r="E837">
            <v>56.43</v>
          </cell>
          <cell r="F837">
            <v>41.16</v>
          </cell>
          <cell r="G837">
            <v>97.59</v>
          </cell>
        </row>
        <row r="838">
          <cell r="A838" t="str">
            <v>15.01.020</v>
          </cell>
          <cell r="B838"/>
          <cell r="C838" t="str">
            <v>Estrutura de madeira tesourada para telha de barro - vãos de 7,01 a 10,00 m</v>
          </cell>
          <cell r="D838" t="str">
            <v>m²</v>
          </cell>
          <cell r="E838">
            <v>60.54</v>
          </cell>
          <cell r="F838">
            <v>42.8</v>
          </cell>
          <cell r="G838">
            <v>103.34</v>
          </cell>
        </row>
        <row r="839">
          <cell r="A839" t="str">
            <v>15.01.030</v>
          </cell>
          <cell r="B839"/>
          <cell r="C839" t="str">
            <v>Estrutura de madeira tesourada para telha de barro - vãos de 10,01 a 13,00 m</v>
          </cell>
          <cell r="D839" t="str">
            <v>m²</v>
          </cell>
          <cell r="E839">
            <v>64.650000000000006</v>
          </cell>
          <cell r="F839">
            <v>44.45</v>
          </cell>
          <cell r="G839">
            <v>109.1</v>
          </cell>
        </row>
        <row r="840">
          <cell r="A840" t="str">
            <v>15.01.040</v>
          </cell>
          <cell r="B840"/>
          <cell r="C840" t="str">
            <v>Estrutura de madeira tesourada para telha de barro - vãos de 13,01 a 18,00 m</v>
          </cell>
          <cell r="D840" t="str">
            <v>m²</v>
          </cell>
          <cell r="E840">
            <v>70.930000000000007</v>
          </cell>
          <cell r="F840">
            <v>47.75</v>
          </cell>
          <cell r="G840">
            <v>118.68</v>
          </cell>
        </row>
        <row r="841">
          <cell r="A841" t="str">
            <v>15.01.110</v>
          </cell>
          <cell r="B841"/>
          <cell r="C841" t="str">
            <v>Estrutura de madeira tesourada para telha perfil ondulado - vãos até 7,00 m</v>
          </cell>
          <cell r="D841" t="str">
            <v>m²</v>
          </cell>
          <cell r="E841">
            <v>38.78</v>
          </cell>
          <cell r="F841">
            <v>31.28</v>
          </cell>
          <cell r="G841">
            <v>70.06</v>
          </cell>
        </row>
        <row r="842">
          <cell r="A842" t="str">
            <v>15.01.120</v>
          </cell>
          <cell r="B842"/>
          <cell r="C842" t="str">
            <v>Estrutura de madeira tesourada para telha perfil ondulado - vãos 7,01 a 10,00 m</v>
          </cell>
          <cell r="D842" t="str">
            <v>m²</v>
          </cell>
          <cell r="E842">
            <v>42.88</v>
          </cell>
          <cell r="F842">
            <v>32.92</v>
          </cell>
          <cell r="G842">
            <v>75.8</v>
          </cell>
        </row>
        <row r="843">
          <cell r="A843" t="str">
            <v>15.01.130</v>
          </cell>
          <cell r="B843"/>
          <cell r="C843" t="str">
            <v>Estrutura de madeira tesourada para telha perfil ondulado - vãos 10,01 a 13,00 m</v>
          </cell>
          <cell r="D843" t="str">
            <v>m²</v>
          </cell>
          <cell r="E843">
            <v>47</v>
          </cell>
          <cell r="F843">
            <v>34.58</v>
          </cell>
          <cell r="G843">
            <v>81.58</v>
          </cell>
        </row>
        <row r="844">
          <cell r="A844" t="str">
            <v>15.01.140</v>
          </cell>
          <cell r="B844"/>
          <cell r="C844" t="str">
            <v>Estrutura de madeira tesourada para telha perfil ondulado - vãos 13,01 a 18,00 m</v>
          </cell>
          <cell r="D844" t="str">
            <v>m²</v>
          </cell>
          <cell r="E844">
            <v>51.33</v>
          </cell>
          <cell r="F844">
            <v>37.869999999999997</v>
          </cell>
          <cell r="G844">
            <v>89.2</v>
          </cell>
        </row>
        <row r="845">
          <cell r="A845" t="str">
            <v>15.01.210</v>
          </cell>
          <cell r="B845"/>
          <cell r="C845" t="str">
            <v>Estrutura pontaletada para telhas de barro</v>
          </cell>
          <cell r="D845" t="str">
            <v>m²</v>
          </cell>
          <cell r="E845">
            <v>42.81</v>
          </cell>
          <cell r="F845">
            <v>39.5</v>
          </cell>
          <cell r="G845">
            <v>82.31</v>
          </cell>
        </row>
        <row r="846">
          <cell r="A846" t="str">
            <v>15.01.220</v>
          </cell>
          <cell r="B846"/>
          <cell r="C846" t="str">
            <v>Estrutura pontaletada para telhas onduladas</v>
          </cell>
          <cell r="D846" t="str">
            <v>m²</v>
          </cell>
          <cell r="E846">
            <v>32.090000000000003</v>
          </cell>
          <cell r="F846">
            <v>29.63</v>
          </cell>
          <cell r="G846">
            <v>61.72</v>
          </cell>
        </row>
        <row r="847">
          <cell r="A847" t="str">
            <v>15.01.310</v>
          </cell>
          <cell r="B847"/>
          <cell r="C847" t="str">
            <v>Estrutura em terças para telhas de barro</v>
          </cell>
          <cell r="D847" t="str">
            <v>m²</v>
          </cell>
          <cell r="E847">
            <v>39.36</v>
          </cell>
          <cell r="F847">
            <v>21.41</v>
          </cell>
          <cell r="G847">
            <v>60.77</v>
          </cell>
        </row>
        <row r="848">
          <cell r="A848" t="str">
            <v>15.01.320</v>
          </cell>
          <cell r="B848"/>
          <cell r="C848" t="str">
            <v>Estrutura em terças para telhas perfil e material qualquer, exceto barro</v>
          </cell>
          <cell r="D848" t="str">
            <v>m²</v>
          </cell>
          <cell r="E848">
            <v>12.08</v>
          </cell>
          <cell r="F848">
            <v>4.21</v>
          </cell>
          <cell r="G848">
            <v>16.29</v>
          </cell>
        </row>
        <row r="849">
          <cell r="A849" t="str">
            <v>15.01.330</v>
          </cell>
          <cell r="B849"/>
          <cell r="C849" t="str">
            <v>Estrutura em terças para telhas perfil trapezoidal</v>
          </cell>
          <cell r="D849" t="str">
            <v>m²</v>
          </cell>
          <cell r="E849">
            <v>7.61</v>
          </cell>
          <cell r="F849">
            <v>4.21</v>
          </cell>
          <cell r="G849">
            <v>11.82</v>
          </cell>
        </row>
        <row r="850">
          <cell r="A850" t="str">
            <v>15.03</v>
          </cell>
          <cell r="B850" t="str">
            <v>Estrutura em aço</v>
          </cell>
          <cell r="C850" t="str">
            <v>Estrutura em aço</v>
          </cell>
          <cell r="D850"/>
          <cell r="E850"/>
          <cell r="F850"/>
          <cell r="G850"/>
        </row>
        <row r="851">
          <cell r="A851" t="str">
            <v>15.03.030</v>
          </cell>
          <cell r="B851"/>
          <cell r="C851" t="str">
            <v>Fornecimento e montagem de estrutura em aço ASTM-A36, sem pintura</v>
          </cell>
          <cell r="D851" t="str">
            <v>kg</v>
          </cell>
          <cell r="E851">
            <v>13.88</v>
          </cell>
          <cell r="F851">
            <v>0</v>
          </cell>
          <cell r="G851">
            <v>13.88</v>
          </cell>
        </row>
        <row r="852">
          <cell r="A852" t="str">
            <v>15.03.090</v>
          </cell>
          <cell r="B852"/>
          <cell r="C852" t="str">
            <v>Montagem de estrutura metálica em aço, sem pintura</v>
          </cell>
          <cell r="D852" t="str">
            <v>kg</v>
          </cell>
          <cell r="E852">
            <v>0</v>
          </cell>
          <cell r="F852">
            <v>4.24</v>
          </cell>
          <cell r="G852">
            <v>4.24</v>
          </cell>
        </row>
        <row r="853">
          <cell r="A853" t="str">
            <v>15.03.110</v>
          </cell>
          <cell r="B853"/>
          <cell r="C853" t="str">
            <v>Fornecimento e montagem de estrutura em aço patinável, sem pintura</v>
          </cell>
          <cell r="D853" t="str">
            <v>kg</v>
          </cell>
          <cell r="E853">
            <v>16.059999999999999</v>
          </cell>
          <cell r="F853">
            <v>0</v>
          </cell>
          <cell r="G853">
            <v>16.059999999999999</v>
          </cell>
        </row>
        <row r="854">
          <cell r="A854" t="str">
            <v>15.03.131</v>
          </cell>
          <cell r="B854"/>
          <cell r="C854" t="str">
            <v>Fornecimento e montagem de estrutura em aço ASTM-A572 Grau 50, sem pintura</v>
          </cell>
          <cell r="D854" t="str">
            <v>kg</v>
          </cell>
          <cell r="E854">
            <v>21.69</v>
          </cell>
          <cell r="F854">
            <v>0</v>
          </cell>
          <cell r="G854">
            <v>21.69</v>
          </cell>
        </row>
        <row r="855">
          <cell r="A855" t="str">
            <v>15.03.140</v>
          </cell>
          <cell r="B855"/>
          <cell r="C855" t="str">
            <v>Fornecimento e montagem de estrutura tubular em aço ASTM-A572 Grau 50, sem pintura</v>
          </cell>
          <cell r="D855" t="str">
            <v>kg</v>
          </cell>
          <cell r="E855">
            <v>21.24</v>
          </cell>
          <cell r="F855">
            <v>0</v>
          </cell>
          <cell r="G855">
            <v>21.24</v>
          </cell>
        </row>
        <row r="856">
          <cell r="A856" t="str">
            <v>15.03.150</v>
          </cell>
          <cell r="B856"/>
          <cell r="C856" t="str">
            <v>Fornecimento e montagem de estrutura metálica em perfil metalon, sem pintura</v>
          </cell>
          <cell r="D856" t="str">
            <v>kg</v>
          </cell>
          <cell r="E856">
            <v>7.02</v>
          </cell>
          <cell r="F856">
            <v>4.24</v>
          </cell>
          <cell r="G856">
            <v>11.26</v>
          </cell>
        </row>
        <row r="857">
          <cell r="A857" t="str">
            <v>15.05</v>
          </cell>
          <cell r="B857" t="str">
            <v>Estrutura pré-fabricada de concreto</v>
          </cell>
          <cell r="C857" t="str">
            <v>Estrutura pré-fabricada de concreto</v>
          </cell>
          <cell r="D857"/>
          <cell r="E857"/>
          <cell r="F857"/>
          <cell r="G857"/>
        </row>
        <row r="858">
          <cell r="A858" t="str">
            <v>15.05.290</v>
          </cell>
          <cell r="B858"/>
          <cell r="C858" t="str">
            <v>Placas, vigas e pilares em concreto armado pré-moldado - fck= 40 MPa</v>
          </cell>
          <cell r="D858" t="str">
            <v>m³</v>
          </cell>
          <cell r="E858">
            <v>1513.13</v>
          </cell>
          <cell r="F858">
            <v>631.65</v>
          </cell>
          <cell r="G858">
            <v>2144.7800000000002</v>
          </cell>
        </row>
        <row r="859">
          <cell r="A859" t="str">
            <v>15.05.300</v>
          </cell>
          <cell r="B859"/>
          <cell r="C859" t="str">
            <v>Mobiliário em concreto armado pré-moldado - fck= 40 MPa</v>
          </cell>
          <cell r="D859" t="str">
            <v>m³</v>
          </cell>
          <cell r="E859">
            <v>1475.38</v>
          </cell>
          <cell r="F859">
            <v>697.09</v>
          </cell>
          <cell r="G859">
            <v>2172.4699999999998</v>
          </cell>
        </row>
        <row r="860">
          <cell r="A860" t="str">
            <v>15.05.520</v>
          </cell>
          <cell r="B860"/>
          <cell r="C860" t="str">
            <v>Placas, vigas e pilares em concreto armado pré-moldado - fck= 35 MPa</v>
          </cell>
          <cell r="D860" t="str">
            <v>m³</v>
          </cell>
          <cell r="E860">
            <v>1339.04</v>
          </cell>
          <cell r="F860">
            <v>600.42999999999995</v>
          </cell>
          <cell r="G860">
            <v>1939.47</v>
          </cell>
        </row>
        <row r="861">
          <cell r="A861" t="str">
            <v>15.05.530</v>
          </cell>
          <cell r="B861"/>
          <cell r="C861" t="str">
            <v>Placas, vigas e pilares em concreto armado pré-moldado - fck= 25 MPa</v>
          </cell>
          <cell r="D861" t="str">
            <v>m³</v>
          </cell>
          <cell r="E861">
            <v>1191.46</v>
          </cell>
          <cell r="F861">
            <v>594.34</v>
          </cell>
          <cell r="G861">
            <v>1785.8</v>
          </cell>
        </row>
        <row r="862">
          <cell r="A862" t="str">
            <v>15.05.540</v>
          </cell>
          <cell r="B862"/>
          <cell r="C862" t="str">
            <v>Mobiliário em concreto armado pré-moldado - fck= 25 MPa</v>
          </cell>
          <cell r="D862" t="str">
            <v>m³</v>
          </cell>
          <cell r="E862">
            <v>1316.51</v>
          </cell>
          <cell r="F862">
            <v>636.96</v>
          </cell>
          <cell r="G862">
            <v>1953.47</v>
          </cell>
        </row>
        <row r="863">
          <cell r="A863" t="str">
            <v>15.20</v>
          </cell>
          <cell r="B863" t="str">
            <v>Reparos, conservações e complementos - GRUPO 15</v>
          </cell>
          <cell r="C863" t="str">
            <v>Reparos, conservações e complementos - GRUPO 15</v>
          </cell>
          <cell r="D863"/>
          <cell r="E863"/>
          <cell r="F863"/>
          <cell r="G863"/>
        </row>
        <row r="864">
          <cell r="A864" t="str">
            <v>15.20.020</v>
          </cell>
          <cell r="B864"/>
          <cell r="C864" t="str">
            <v>Fornecimento de peças diversas para estrutura em madeira</v>
          </cell>
          <cell r="D864" t="str">
            <v>m³</v>
          </cell>
          <cell r="E864">
            <v>1968.12</v>
          </cell>
          <cell r="F864">
            <v>987.6</v>
          </cell>
          <cell r="G864">
            <v>2955.72</v>
          </cell>
        </row>
        <row r="865">
          <cell r="A865" t="str">
            <v>15.20.040</v>
          </cell>
          <cell r="B865"/>
          <cell r="C865" t="str">
            <v>Recolocação de peças lineares em madeira com seção até 60 cm²</v>
          </cell>
          <cell r="D865" t="str">
            <v>m</v>
          </cell>
          <cell r="E865">
            <v>0.08</v>
          </cell>
          <cell r="F865">
            <v>4.6100000000000003</v>
          </cell>
          <cell r="G865">
            <v>4.6900000000000004</v>
          </cell>
        </row>
        <row r="866">
          <cell r="A866" t="str">
            <v>15.20.060</v>
          </cell>
          <cell r="B866"/>
          <cell r="C866" t="str">
            <v>Recolocação de peças lineares em madeira com seção superior a 60 cm²</v>
          </cell>
          <cell r="D866" t="str">
            <v>m</v>
          </cell>
          <cell r="E866">
            <v>0.21</v>
          </cell>
          <cell r="F866">
            <v>12.18</v>
          </cell>
          <cell r="G866">
            <v>12.39</v>
          </cell>
        </row>
        <row r="867">
          <cell r="A867" t="str">
            <v>16</v>
          </cell>
          <cell r="B867" t="str">
            <v>TELHAMENTO</v>
          </cell>
          <cell r="C867" t="str">
            <v>TELHAMENTO</v>
          </cell>
          <cell r="D867"/>
          <cell r="E867"/>
          <cell r="F867"/>
          <cell r="G867"/>
        </row>
        <row r="868">
          <cell r="A868" t="str">
            <v>16.02</v>
          </cell>
          <cell r="B868" t="str">
            <v>Telhamento em barro</v>
          </cell>
          <cell r="C868" t="str">
            <v>Telhamento em barro</v>
          </cell>
          <cell r="D868"/>
          <cell r="E868"/>
          <cell r="F868"/>
          <cell r="G868"/>
        </row>
        <row r="869">
          <cell r="A869" t="str">
            <v>16.02.010</v>
          </cell>
          <cell r="B869"/>
          <cell r="C869" t="str">
            <v>Telha de barro tipo italiana</v>
          </cell>
          <cell r="D869" t="str">
            <v>m²</v>
          </cell>
          <cell r="E869">
            <v>20.48</v>
          </cell>
          <cell r="F869">
            <v>23.89</v>
          </cell>
          <cell r="G869">
            <v>44.37</v>
          </cell>
        </row>
        <row r="870">
          <cell r="A870" t="str">
            <v>16.02.020</v>
          </cell>
          <cell r="B870"/>
          <cell r="C870" t="str">
            <v>Telha de barro tipo francesa</v>
          </cell>
          <cell r="D870" t="str">
            <v>m²</v>
          </cell>
          <cell r="E870">
            <v>31.36</v>
          </cell>
          <cell r="F870">
            <v>23.89</v>
          </cell>
          <cell r="G870">
            <v>55.25</v>
          </cell>
        </row>
        <row r="871">
          <cell r="A871" t="str">
            <v>16.02.030</v>
          </cell>
          <cell r="B871"/>
          <cell r="C871" t="str">
            <v>Telha de barro tipo romana</v>
          </cell>
          <cell r="D871" t="str">
            <v>m²</v>
          </cell>
          <cell r="E871">
            <v>19.36</v>
          </cell>
          <cell r="F871">
            <v>23.89</v>
          </cell>
          <cell r="G871">
            <v>43.25</v>
          </cell>
        </row>
        <row r="872">
          <cell r="A872" t="str">
            <v>16.02.045</v>
          </cell>
          <cell r="B872"/>
          <cell r="C872" t="str">
            <v>Telha de barro colonial/paulista</v>
          </cell>
          <cell r="D872" t="str">
            <v>m²</v>
          </cell>
          <cell r="E872">
            <v>49.95</v>
          </cell>
          <cell r="F872">
            <v>35.840000000000003</v>
          </cell>
          <cell r="G872">
            <v>85.79</v>
          </cell>
        </row>
        <row r="873">
          <cell r="A873" t="str">
            <v>16.02.060</v>
          </cell>
          <cell r="B873"/>
          <cell r="C873" t="str">
            <v>Telha de barro tipo plan</v>
          </cell>
          <cell r="D873" t="str">
            <v>m²</v>
          </cell>
          <cell r="E873">
            <v>54.54</v>
          </cell>
          <cell r="F873">
            <v>35.840000000000003</v>
          </cell>
          <cell r="G873">
            <v>90.38</v>
          </cell>
        </row>
        <row r="874">
          <cell r="A874" t="str">
            <v>16.02.120</v>
          </cell>
          <cell r="B874"/>
          <cell r="C874" t="str">
            <v>Emboçamento de beiral em telhas de barro</v>
          </cell>
          <cell r="D874" t="str">
            <v>m</v>
          </cell>
          <cell r="E874">
            <v>0.55000000000000004</v>
          </cell>
          <cell r="F874">
            <v>10.54</v>
          </cell>
          <cell r="G874">
            <v>11.09</v>
          </cell>
        </row>
        <row r="875">
          <cell r="A875" t="str">
            <v>16.02.230</v>
          </cell>
          <cell r="B875"/>
          <cell r="C875" t="str">
            <v>Cumeeira de barro emboçado tipos: plan, romana, italiana, francesa e paulistinha</v>
          </cell>
          <cell r="D875" t="str">
            <v>m</v>
          </cell>
          <cell r="E875">
            <v>7.56</v>
          </cell>
          <cell r="F875">
            <v>13.17</v>
          </cell>
          <cell r="G875">
            <v>20.73</v>
          </cell>
        </row>
        <row r="876">
          <cell r="A876" t="str">
            <v>16.02.270</v>
          </cell>
          <cell r="B876"/>
          <cell r="C876" t="str">
            <v>Espigão de barro emboçado</v>
          </cell>
          <cell r="D876" t="str">
            <v>m</v>
          </cell>
          <cell r="E876">
            <v>11.77</v>
          </cell>
          <cell r="F876">
            <v>13.17</v>
          </cell>
          <cell r="G876">
            <v>24.94</v>
          </cell>
        </row>
        <row r="877">
          <cell r="A877" t="str">
            <v>16.03</v>
          </cell>
          <cell r="B877" t="str">
            <v>Telhamento em cimento reforçado com fio sintético (CRFS)</v>
          </cell>
          <cell r="C877" t="str">
            <v>Telhamento em cimento reforçado com fio sintético (CRFS)</v>
          </cell>
          <cell r="D877"/>
          <cell r="E877"/>
          <cell r="F877"/>
          <cell r="G877"/>
        </row>
        <row r="878">
          <cell r="A878" t="str">
            <v>16.03.010</v>
          </cell>
          <cell r="B878"/>
          <cell r="C878" t="str">
            <v>Telhamento em cimento reforçado com fio sintético CRFS - perfil ondulado de 6 mm</v>
          </cell>
          <cell r="D878" t="str">
            <v>m²</v>
          </cell>
          <cell r="E878">
            <v>26.14</v>
          </cell>
          <cell r="F878">
            <v>13.17</v>
          </cell>
          <cell r="G878">
            <v>39.31</v>
          </cell>
        </row>
        <row r="879">
          <cell r="A879" t="str">
            <v>16.03.020</v>
          </cell>
          <cell r="B879"/>
          <cell r="C879" t="str">
            <v>Telhamento em cimento reforçado com fio sintético CRFS - perfil ondulado de 8 mm</v>
          </cell>
          <cell r="D879" t="str">
            <v>m²</v>
          </cell>
          <cell r="E879">
            <v>34.299999999999997</v>
          </cell>
          <cell r="F879">
            <v>13.17</v>
          </cell>
          <cell r="G879">
            <v>47.47</v>
          </cell>
        </row>
        <row r="880">
          <cell r="A880" t="str">
            <v>16.03.030</v>
          </cell>
          <cell r="B880"/>
          <cell r="C880" t="str">
            <v>Telhamento em cimento reforçado com fio sintético CRFS - perfil trapezoidal de 44 cm</v>
          </cell>
          <cell r="D880" t="str">
            <v>m²</v>
          </cell>
          <cell r="E880">
            <v>72.92</v>
          </cell>
          <cell r="F880">
            <v>13.17</v>
          </cell>
          <cell r="G880">
            <v>86.09</v>
          </cell>
        </row>
        <row r="881">
          <cell r="A881" t="str">
            <v>16.03.040</v>
          </cell>
          <cell r="B881"/>
          <cell r="C881" t="str">
            <v>Telhamento em cimento reforçado com fio sintético CRFS - perfil modulado</v>
          </cell>
          <cell r="D881" t="str">
            <v>m²</v>
          </cell>
          <cell r="E881">
            <v>74.989999999999995</v>
          </cell>
          <cell r="F881">
            <v>13.17</v>
          </cell>
          <cell r="G881">
            <v>88.16</v>
          </cell>
        </row>
        <row r="882">
          <cell r="A882" t="str">
            <v>16.03.300</v>
          </cell>
          <cell r="B882"/>
          <cell r="C882" t="str">
            <v>Cumeeira normal em cimento reforçado com fio sintético CRFS - perfil ondulado</v>
          </cell>
          <cell r="D882" t="str">
            <v>m</v>
          </cell>
          <cell r="E882">
            <v>44.07</v>
          </cell>
          <cell r="F882">
            <v>6.58</v>
          </cell>
          <cell r="G882">
            <v>50.65</v>
          </cell>
        </row>
        <row r="883">
          <cell r="A883" t="str">
            <v>16.03.310</v>
          </cell>
          <cell r="B883"/>
          <cell r="C883" t="str">
            <v>Cumeeira universal em cimento reforçado com fio sintético CRFS - perfil ondulado</v>
          </cell>
          <cell r="D883" t="str">
            <v>m</v>
          </cell>
          <cell r="E883">
            <v>37.46</v>
          </cell>
          <cell r="F883">
            <v>6.58</v>
          </cell>
          <cell r="G883">
            <v>44.04</v>
          </cell>
        </row>
        <row r="884">
          <cell r="A884" t="str">
            <v>16.03.320</v>
          </cell>
          <cell r="B884"/>
          <cell r="C884" t="str">
            <v>Cumeeira normal em cimento reforçado com fio sintético CRFS - perfil trapezoidal 44 cm</v>
          </cell>
          <cell r="D884" t="str">
            <v>m</v>
          </cell>
          <cell r="E884">
            <v>56.55</v>
          </cell>
          <cell r="F884">
            <v>6.58</v>
          </cell>
          <cell r="G884">
            <v>63.13</v>
          </cell>
        </row>
        <row r="885">
          <cell r="A885" t="str">
            <v>16.03.330</v>
          </cell>
          <cell r="B885"/>
          <cell r="C885" t="str">
            <v>Cumeeira normal em cimento reforçado com fio sintético CRFS - perfil modulado</v>
          </cell>
          <cell r="D885" t="str">
            <v>m</v>
          </cell>
          <cell r="E885">
            <v>82.5</v>
          </cell>
          <cell r="F885">
            <v>6.58</v>
          </cell>
          <cell r="G885">
            <v>89.08</v>
          </cell>
        </row>
        <row r="886">
          <cell r="A886" t="str">
            <v>16.03.360</v>
          </cell>
          <cell r="B886"/>
          <cell r="C886" t="str">
            <v>Espigão em cimento reforçado com fio sintético CRFS - perfil ondulado</v>
          </cell>
          <cell r="D886" t="str">
            <v>m</v>
          </cell>
          <cell r="E886">
            <v>27.5</v>
          </cell>
          <cell r="F886">
            <v>6.58</v>
          </cell>
          <cell r="G886">
            <v>34.08</v>
          </cell>
        </row>
        <row r="887">
          <cell r="A887" t="str">
            <v>16.03.370</v>
          </cell>
          <cell r="B887"/>
          <cell r="C887" t="str">
            <v>Espigão em cimento reforçado com fio sintético CRFS - perfil modulado</v>
          </cell>
          <cell r="D887" t="str">
            <v>m</v>
          </cell>
          <cell r="E887">
            <v>36.340000000000003</v>
          </cell>
          <cell r="F887">
            <v>6.58</v>
          </cell>
          <cell r="G887">
            <v>42.92</v>
          </cell>
        </row>
        <row r="888">
          <cell r="A888" t="str">
            <v>16.03.400</v>
          </cell>
          <cell r="B888"/>
          <cell r="C888" t="str">
            <v>Rufo em cimento reforçado com fio sintético CRFS - perfil ondulado</v>
          </cell>
          <cell r="D888" t="str">
            <v>m</v>
          </cell>
          <cell r="E888">
            <v>34.54</v>
          </cell>
          <cell r="F888">
            <v>6.58</v>
          </cell>
          <cell r="G888">
            <v>41.12</v>
          </cell>
        </row>
        <row r="889">
          <cell r="A889" t="str">
            <v>16.10</v>
          </cell>
          <cell r="B889" t="str">
            <v>Telhamento em madeira ou fibra vegetal</v>
          </cell>
          <cell r="C889" t="str">
            <v>Telhamento em madeira ou fibra vegetal</v>
          </cell>
          <cell r="D889"/>
          <cell r="E889"/>
          <cell r="F889"/>
          <cell r="G889"/>
        </row>
        <row r="890">
          <cell r="A890" t="str">
            <v>16.10.020</v>
          </cell>
          <cell r="B890"/>
          <cell r="C890" t="str">
            <v>Telha em fibra vegetal, perfil ondulado, com espessura de 3 mm</v>
          </cell>
          <cell r="D890" t="str">
            <v>m²</v>
          </cell>
          <cell r="E890">
            <v>43.35</v>
          </cell>
          <cell r="F890">
            <v>21.41</v>
          </cell>
          <cell r="G890">
            <v>64.760000000000005</v>
          </cell>
        </row>
        <row r="891">
          <cell r="A891" t="str">
            <v>16.10.100</v>
          </cell>
          <cell r="B891"/>
          <cell r="C891" t="str">
            <v>Cumeeira em fibra vegetal, lisa, com espessura de 3 mm</v>
          </cell>
          <cell r="D891" t="str">
            <v>m</v>
          </cell>
          <cell r="E891">
            <v>75.680000000000007</v>
          </cell>
          <cell r="F891">
            <v>7.24</v>
          </cell>
          <cell r="G891">
            <v>82.92</v>
          </cell>
        </row>
        <row r="892">
          <cell r="A892" t="str">
            <v>16.12</v>
          </cell>
          <cell r="B892" t="str">
            <v>Telhamento metálico comum</v>
          </cell>
          <cell r="C892" t="str">
            <v>Telhamento metálico comum</v>
          </cell>
          <cell r="D892"/>
          <cell r="E892"/>
          <cell r="F892"/>
          <cell r="G892"/>
        </row>
        <row r="893">
          <cell r="A893" t="str">
            <v>16.12.020</v>
          </cell>
          <cell r="B893"/>
          <cell r="C893" t="str">
            <v>Telhamento em chapa de aço pré-pintada com epóxi e poliéster, perfil ondulado, com espessura de 0,50 mm</v>
          </cell>
          <cell r="D893" t="str">
            <v>m²</v>
          </cell>
          <cell r="E893">
            <v>61.14</v>
          </cell>
          <cell r="F893">
            <v>13.17</v>
          </cell>
          <cell r="G893">
            <v>74.31</v>
          </cell>
        </row>
        <row r="894">
          <cell r="A894" t="str">
            <v>16.12.040</v>
          </cell>
          <cell r="B894"/>
          <cell r="C894" t="str">
            <v>Telhamento em chapa de aço pré-pintada com epóxi e poliéster, perfil ondulado calandrado, com espessura de 0,80 mm</v>
          </cell>
          <cell r="D894" t="str">
            <v>m²</v>
          </cell>
          <cell r="E894">
            <v>111.08</v>
          </cell>
          <cell r="F894">
            <v>13.17</v>
          </cell>
          <cell r="G894">
            <v>124.25</v>
          </cell>
        </row>
        <row r="895">
          <cell r="A895" t="str">
            <v>16.12.050</v>
          </cell>
          <cell r="B895"/>
          <cell r="C895" t="str">
            <v>Telhamento em chapa de aço pré-pintada com epóxi e poliéster, perfil trapezoidal, com espessura de 0,80 mm e altura de 100 mm</v>
          </cell>
          <cell r="D895" t="str">
            <v>m²</v>
          </cell>
          <cell r="E895">
            <v>80.31</v>
          </cell>
          <cell r="F895">
            <v>13.17</v>
          </cell>
          <cell r="G895">
            <v>93.48</v>
          </cell>
        </row>
        <row r="896">
          <cell r="A896" t="str">
            <v>16.12.060</v>
          </cell>
          <cell r="B896"/>
          <cell r="C896" t="str">
            <v>Telhamento em chapa de aço pré-pintada com epóxi e poliéster, perfil trapezoidal, com espessura de 0,50 mm e altura de 40 mm</v>
          </cell>
          <cell r="D896" t="str">
            <v>m²</v>
          </cell>
          <cell r="E896">
            <v>62.66</v>
          </cell>
          <cell r="F896">
            <v>13.17</v>
          </cell>
          <cell r="G896">
            <v>75.83</v>
          </cell>
        </row>
        <row r="897">
          <cell r="A897" t="str">
            <v>16.12.200</v>
          </cell>
          <cell r="B897"/>
          <cell r="C897" t="str">
            <v>Cumeeira em chapa de aço pré-pintada com epóxi e poliéster, perfil trapezoidal, com espessura de 0,50 mm</v>
          </cell>
          <cell r="D897" t="str">
            <v>m</v>
          </cell>
          <cell r="E897">
            <v>46.67</v>
          </cell>
          <cell r="F897">
            <v>6.58</v>
          </cell>
          <cell r="G897">
            <v>53.25</v>
          </cell>
        </row>
        <row r="898">
          <cell r="A898" t="str">
            <v>16.12.220</v>
          </cell>
          <cell r="B898"/>
          <cell r="C898" t="str">
            <v>Cumeeira em chapa de aço pré-pintada com epóxi e poliéster, perfil ondulado, com espessura de 0,50 mm</v>
          </cell>
          <cell r="D898" t="str">
            <v>m</v>
          </cell>
          <cell r="E898">
            <v>48.77</v>
          </cell>
          <cell r="F898">
            <v>6.58</v>
          </cell>
          <cell r="G898">
            <v>55.35</v>
          </cell>
        </row>
        <row r="899">
          <cell r="A899" t="str">
            <v>16.13</v>
          </cell>
          <cell r="B899" t="str">
            <v>Telhamento metálico especial</v>
          </cell>
          <cell r="C899" t="str">
            <v>Telhamento metálico especial</v>
          </cell>
          <cell r="D899"/>
          <cell r="E899"/>
          <cell r="F899"/>
          <cell r="G899"/>
        </row>
        <row r="900">
          <cell r="A900" t="str">
            <v>16.13.060</v>
          </cell>
          <cell r="B900"/>
          <cell r="C900" t="str">
            <v>Telhamento em chapa de aço pré-pintada com epóxi e poliéster, tipo sanduíche, espessura de 0,50 mm, com lã de rocha</v>
          </cell>
          <cell r="D900" t="str">
            <v>m²</v>
          </cell>
          <cell r="E900">
            <v>115.24</v>
          </cell>
          <cell r="F900">
            <v>33.119999999999997</v>
          </cell>
          <cell r="G900">
            <v>148.36000000000001</v>
          </cell>
        </row>
        <row r="901">
          <cell r="A901" t="str">
            <v>16.13.070</v>
          </cell>
          <cell r="B901"/>
          <cell r="C901" t="str">
            <v>Telhamento em chapa de aço pré-pintada com epóxi e poliéster, tipo sanduíche, espessura de 0,50 mm, com poliuretano</v>
          </cell>
          <cell r="D901" t="str">
            <v>m²</v>
          </cell>
          <cell r="E901">
            <v>132.44</v>
          </cell>
          <cell r="F901">
            <v>14.33</v>
          </cell>
          <cell r="G901">
            <v>146.77000000000001</v>
          </cell>
        </row>
        <row r="902">
          <cell r="A902" t="str">
            <v>16.13.130</v>
          </cell>
          <cell r="B902"/>
          <cell r="C902" t="str">
            <v>Telhamento em chapa de aço com pintura poliéster, tipo sanduíche, espessura de 0,50 mm, com poliestireno expandido</v>
          </cell>
          <cell r="D902" t="str">
            <v>m²</v>
          </cell>
          <cell r="E902">
            <v>93.89</v>
          </cell>
          <cell r="F902">
            <v>14.33</v>
          </cell>
          <cell r="G902">
            <v>108.22</v>
          </cell>
        </row>
        <row r="903">
          <cell r="A903" t="str">
            <v>16.13.140</v>
          </cell>
          <cell r="B903"/>
          <cell r="C903" t="str">
            <v>Telhamento em chapa de aço galvanizado autoportante, perfil trapezoidal, com espessura de 0,80 mm e altura de 120 mm</v>
          </cell>
          <cell r="D903" t="str">
            <v>m²</v>
          </cell>
          <cell r="E903">
            <v>64.09</v>
          </cell>
          <cell r="F903">
            <v>13.17</v>
          </cell>
          <cell r="G903">
            <v>77.260000000000005</v>
          </cell>
        </row>
        <row r="904">
          <cell r="A904" t="str">
            <v>16.16</v>
          </cell>
          <cell r="B904" t="str">
            <v>Telhamento em material sintético</v>
          </cell>
          <cell r="C904" t="str">
            <v>Telhamento em material sintético</v>
          </cell>
          <cell r="D904"/>
          <cell r="E904"/>
          <cell r="F904"/>
          <cell r="G904"/>
        </row>
        <row r="905">
          <cell r="A905" t="str">
            <v>16.16.040</v>
          </cell>
          <cell r="B905"/>
          <cell r="C905" t="str">
            <v>Telha ondulada translúcida em polipropileno</v>
          </cell>
          <cell r="D905" t="str">
            <v>m²</v>
          </cell>
          <cell r="E905">
            <v>40.56</v>
          </cell>
          <cell r="F905">
            <v>13.17</v>
          </cell>
          <cell r="G905">
            <v>53.73</v>
          </cell>
        </row>
        <row r="906">
          <cell r="A906" t="str">
            <v>16.16.160</v>
          </cell>
          <cell r="B906"/>
          <cell r="C906" t="str">
            <v>Telha em poliéster reforçado com fibras de vidro, perfil trapezoidal 49</v>
          </cell>
          <cell r="D906" t="str">
            <v>m²</v>
          </cell>
          <cell r="E906">
            <v>71.36</v>
          </cell>
          <cell r="F906">
            <v>13.17</v>
          </cell>
          <cell r="G906">
            <v>84.53</v>
          </cell>
        </row>
        <row r="907">
          <cell r="A907" t="str">
            <v>16.16.400</v>
          </cell>
          <cell r="B907"/>
          <cell r="C907" t="str">
            <v>Cumeeira para telha de poliéster, tipo perfil trapezoidal 49</v>
          </cell>
          <cell r="D907" t="str">
            <v>m</v>
          </cell>
          <cell r="E907">
            <v>98.82</v>
          </cell>
          <cell r="F907">
            <v>6.58</v>
          </cell>
          <cell r="G907">
            <v>105.4</v>
          </cell>
        </row>
        <row r="908">
          <cell r="A908" t="str">
            <v>16.20</v>
          </cell>
          <cell r="B908" t="str">
            <v>Telhamento em vidro</v>
          </cell>
          <cell r="C908" t="str">
            <v>Telhamento em vidro</v>
          </cell>
          <cell r="D908"/>
          <cell r="E908"/>
          <cell r="F908"/>
          <cell r="G908"/>
        </row>
        <row r="909">
          <cell r="A909" t="str">
            <v>16.20.020</v>
          </cell>
          <cell r="B909"/>
          <cell r="C909" t="str">
            <v>Telhas de vidro para iluminação tipo francesa</v>
          </cell>
          <cell r="D909" t="str">
            <v>un</v>
          </cell>
          <cell r="E909">
            <v>49.83</v>
          </cell>
          <cell r="F909">
            <v>3.3</v>
          </cell>
          <cell r="G909">
            <v>53.13</v>
          </cell>
        </row>
        <row r="910">
          <cell r="A910" t="str">
            <v>16.20.040</v>
          </cell>
          <cell r="B910"/>
          <cell r="C910" t="str">
            <v>Telhas de vidro para iluminação tipo colonial/paulistinha</v>
          </cell>
          <cell r="D910" t="str">
            <v>un</v>
          </cell>
          <cell r="E910">
            <v>49.83</v>
          </cell>
          <cell r="F910">
            <v>3.3</v>
          </cell>
          <cell r="G910">
            <v>53.13</v>
          </cell>
        </row>
        <row r="911">
          <cell r="A911" t="str">
            <v>16.30</v>
          </cell>
          <cell r="B911" t="str">
            <v>Domos</v>
          </cell>
          <cell r="C911" t="str">
            <v>Domos</v>
          </cell>
          <cell r="D911"/>
          <cell r="E911"/>
          <cell r="F911"/>
          <cell r="G911"/>
        </row>
        <row r="912">
          <cell r="A912" t="str">
            <v>16.30.020</v>
          </cell>
          <cell r="B912"/>
          <cell r="C912" t="str">
            <v>Domo de acrílico fixado em perfis de alumínio</v>
          </cell>
          <cell r="D912" t="str">
            <v>m²</v>
          </cell>
          <cell r="E912">
            <v>534.98</v>
          </cell>
          <cell r="F912">
            <v>0</v>
          </cell>
          <cell r="G912">
            <v>534.98</v>
          </cell>
        </row>
        <row r="913">
          <cell r="A913" t="str">
            <v>16.32</v>
          </cell>
          <cell r="B913" t="str">
            <v>Painel, chapas e fechamento</v>
          </cell>
          <cell r="C913" t="str">
            <v>Painel, chapas e fechamento</v>
          </cell>
          <cell r="D913"/>
          <cell r="E913"/>
          <cell r="F913"/>
          <cell r="G913"/>
        </row>
        <row r="914">
          <cell r="A914" t="str">
            <v>16.32.070</v>
          </cell>
          <cell r="B914"/>
          <cell r="C914" t="str">
            <v>Cobertura curva em chapa de policarbonato alveolar bronze de 6 mm</v>
          </cell>
          <cell r="D914" t="str">
            <v>m²</v>
          </cell>
          <cell r="E914">
            <v>77.98</v>
          </cell>
          <cell r="F914">
            <v>67.400000000000006</v>
          </cell>
          <cell r="G914">
            <v>145.38</v>
          </cell>
        </row>
        <row r="915">
          <cell r="A915" t="str">
            <v>16.32.120</v>
          </cell>
          <cell r="B915"/>
          <cell r="C915" t="str">
            <v>Cobertura plana em chapa de policarbonato alveolar de 10 mm</v>
          </cell>
          <cell r="D915" t="str">
            <v>m²</v>
          </cell>
          <cell r="E915">
            <v>116.01</v>
          </cell>
          <cell r="F915">
            <v>60.65</v>
          </cell>
          <cell r="G915">
            <v>176.66</v>
          </cell>
        </row>
        <row r="916">
          <cell r="A916" t="str">
            <v>16.32.130</v>
          </cell>
          <cell r="B916"/>
          <cell r="C916" t="str">
            <v>Cobertura curva em chapa de policarbonato alveolar bronze de 10 mm</v>
          </cell>
          <cell r="D916" t="str">
            <v>m²</v>
          </cell>
          <cell r="E916">
            <v>118.45</v>
          </cell>
          <cell r="F916">
            <v>67.400000000000006</v>
          </cell>
          <cell r="G916">
            <v>185.85</v>
          </cell>
        </row>
        <row r="917">
          <cell r="A917" t="str">
            <v>16.33</v>
          </cell>
          <cell r="B917" t="str">
            <v>Calhas e rufos</v>
          </cell>
          <cell r="C917" t="str">
            <v>Calhas e rufos</v>
          </cell>
          <cell r="D917"/>
          <cell r="E917"/>
          <cell r="F917"/>
          <cell r="G917"/>
        </row>
        <row r="918">
          <cell r="A918" t="str">
            <v>16.33.022</v>
          </cell>
          <cell r="B918"/>
          <cell r="C918" t="str">
            <v>Calha, rufo, afins em chapa galvanizada nº 24 - corte 0,33 m</v>
          </cell>
          <cell r="D918" t="str">
            <v>m</v>
          </cell>
          <cell r="E918">
            <v>26.96</v>
          </cell>
          <cell r="F918">
            <v>40.69</v>
          </cell>
          <cell r="G918">
            <v>67.650000000000006</v>
          </cell>
        </row>
        <row r="919">
          <cell r="A919" t="str">
            <v>16.33.052</v>
          </cell>
          <cell r="B919"/>
          <cell r="C919" t="str">
            <v>Calha, rufo, afins em chapa galvanizada nº 24 - corte 0,50 m</v>
          </cell>
          <cell r="D919" t="str">
            <v>m</v>
          </cell>
          <cell r="E919">
            <v>41.39</v>
          </cell>
          <cell r="F919">
            <v>48.08</v>
          </cell>
          <cell r="G919">
            <v>89.47</v>
          </cell>
        </row>
        <row r="920">
          <cell r="A920" t="str">
            <v>16.33.062</v>
          </cell>
          <cell r="B920"/>
          <cell r="C920" t="str">
            <v>Calha, rufo, afins em chapa galvanizada nº 24 - corte 1,00 m</v>
          </cell>
          <cell r="D920" t="str">
            <v>m</v>
          </cell>
          <cell r="E920">
            <v>81.55</v>
          </cell>
          <cell r="F920">
            <v>51.77</v>
          </cell>
          <cell r="G920">
            <v>133.32</v>
          </cell>
        </row>
        <row r="921">
          <cell r="A921" t="str">
            <v>16.33.082</v>
          </cell>
          <cell r="B921"/>
          <cell r="C921" t="str">
            <v>Calha, rufo, afins em chapa galvanizada nº 26 - corte 0,33 m</v>
          </cell>
          <cell r="D921" t="str">
            <v>m</v>
          </cell>
          <cell r="E921">
            <v>20.89</v>
          </cell>
          <cell r="F921">
            <v>40.69</v>
          </cell>
          <cell r="G921">
            <v>61.58</v>
          </cell>
        </row>
        <row r="922">
          <cell r="A922" t="str">
            <v>16.33.102</v>
          </cell>
          <cell r="B922"/>
          <cell r="C922" t="str">
            <v>Calha, rufo, afins em chapa galvanizada nº 26 - corte 0,50 m</v>
          </cell>
          <cell r="D922" t="str">
            <v>m</v>
          </cell>
          <cell r="E922">
            <v>32.89</v>
          </cell>
          <cell r="F922">
            <v>48.08</v>
          </cell>
          <cell r="G922">
            <v>80.97</v>
          </cell>
        </row>
        <row r="923">
          <cell r="A923" t="str">
            <v>16.33.400</v>
          </cell>
          <cell r="B923"/>
          <cell r="C923" t="str">
            <v>Rufo pré-moldado em concreto, de 14 x 50 x 18,5 cm</v>
          </cell>
          <cell r="D923" t="str">
            <v>un</v>
          </cell>
          <cell r="E923">
            <v>9.43</v>
          </cell>
          <cell r="F923">
            <v>1.04</v>
          </cell>
          <cell r="G923">
            <v>10.47</v>
          </cell>
        </row>
        <row r="924">
          <cell r="A924" t="str">
            <v>16.33.410</v>
          </cell>
          <cell r="B924"/>
          <cell r="C924" t="str">
            <v>Rufo pré-moldado em concreto, de 20 x 50 x 26 cm</v>
          </cell>
          <cell r="D924" t="str">
            <v>un</v>
          </cell>
          <cell r="E924">
            <v>9.99</v>
          </cell>
          <cell r="F924">
            <v>1.49</v>
          </cell>
          <cell r="G924">
            <v>11.48</v>
          </cell>
        </row>
        <row r="925">
          <cell r="A925" t="str">
            <v>16.40</v>
          </cell>
          <cell r="B925" t="str">
            <v>Reparos, conservações e complementos - GRUPO 16</v>
          </cell>
          <cell r="C925" t="str">
            <v>Reparos, conservações e complementos - GRUPO 16</v>
          </cell>
          <cell r="D925"/>
          <cell r="E925"/>
          <cell r="F925"/>
          <cell r="G925"/>
        </row>
        <row r="926">
          <cell r="A926" t="str">
            <v>16.40.040</v>
          </cell>
          <cell r="B926"/>
          <cell r="C926" t="str">
            <v>Recolocação de cumeeiras e espigões de barro</v>
          </cell>
          <cell r="D926" t="str">
            <v>m</v>
          </cell>
          <cell r="E926">
            <v>1.38</v>
          </cell>
          <cell r="F926">
            <v>13.17</v>
          </cell>
          <cell r="G926">
            <v>14.55</v>
          </cell>
        </row>
        <row r="927">
          <cell r="A927" t="str">
            <v>16.40.060</v>
          </cell>
          <cell r="B927"/>
          <cell r="C927" t="str">
            <v>Recolocação de telha de barro tipo colonial/paulistinha</v>
          </cell>
          <cell r="D927" t="str">
            <v>m²</v>
          </cell>
          <cell r="E927">
            <v>0</v>
          </cell>
          <cell r="F927">
            <v>35.840000000000003</v>
          </cell>
          <cell r="G927">
            <v>35.840000000000003</v>
          </cell>
        </row>
        <row r="928">
          <cell r="A928" t="str">
            <v>16.40.080</v>
          </cell>
          <cell r="B928"/>
          <cell r="C928" t="str">
            <v>Recolocação de telha de barro tipo plan</v>
          </cell>
          <cell r="D928" t="str">
            <v>m²</v>
          </cell>
          <cell r="E928">
            <v>0</v>
          </cell>
          <cell r="F928">
            <v>35.840000000000003</v>
          </cell>
          <cell r="G928">
            <v>35.840000000000003</v>
          </cell>
        </row>
        <row r="929">
          <cell r="A929" t="str">
            <v>16.40.090</v>
          </cell>
          <cell r="B929"/>
          <cell r="C929" t="str">
            <v>Recolocação de domo de acrílico, inclusive perfis metálicos de fixação</v>
          </cell>
          <cell r="D929" t="str">
            <v>m²</v>
          </cell>
          <cell r="E929">
            <v>0</v>
          </cell>
          <cell r="F929">
            <v>16.47</v>
          </cell>
          <cell r="G929">
            <v>16.47</v>
          </cell>
        </row>
        <row r="930">
          <cell r="A930" t="str">
            <v>16.40.120</v>
          </cell>
          <cell r="B930"/>
          <cell r="C930" t="str">
            <v>Recolocação de telhas de barro tipo francesa</v>
          </cell>
          <cell r="D930" t="str">
            <v>m²</v>
          </cell>
          <cell r="E930">
            <v>0</v>
          </cell>
          <cell r="F930">
            <v>23.89</v>
          </cell>
          <cell r="G930">
            <v>23.89</v>
          </cell>
        </row>
        <row r="931">
          <cell r="A931" t="str">
            <v>16.40.140</v>
          </cell>
          <cell r="B931"/>
          <cell r="C931" t="str">
            <v>Recolocação de telha em fibrocimento ou CRFS, perfil ondulado</v>
          </cell>
          <cell r="D931" t="str">
            <v>m²</v>
          </cell>
          <cell r="E931">
            <v>1.82</v>
          </cell>
          <cell r="F931">
            <v>13.17</v>
          </cell>
          <cell r="G931">
            <v>14.99</v>
          </cell>
        </row>
        <row r="932">
          <cell r="A932" t="str">
            <v>16.40.150</v>
          </cell>
          <cell r="B932"/>
          <cell r="C932" t="str">
            <v>Recolocação de telha em fibrocimento ou CRFS, perfil modulado ou trapezoidal</v>
          </cell>
          <cell r="D932" t="str">
            <v>m²</v>
          </cell>
          <cell r="E932">
            <v>5.46</v>
          </cell>
          <cell r="F932">
            <v>13.17</v>
          </cell>
          <cell r="G932">
            <v>18.63</v>
          </cell>
        </row>
        <row r="933">
          <cell r="A933" t="str">
            <v>17</v>
          </cell>
          <cell r="B933" t="str">
            <v>REVESTIMENTO EM MASSA OU FUNDIDO NO LOCAL</v>
          </cell>
          <cell r="C933" t="str">
            <v>REVESTIMENTO EM MASSA OU FUNDIDO NO LOCAL</v>
          </cell>
          <cell r="D933"/>
          <cell r="E933"/>
          <cell r="F933"/>
          <cell r="G933"/>
        </row>
        <row r="934">
          <cell r="A934" t="str">
            <v>17.01</v>
          </cell>
          <cell r="B934" t="str">
            <v>Regularização de base</v>
          </cell>
          <cell r="C934"/>
          <cell r="D934"/>
          <cell r="E934"/>
          <cell r="F934"/>
          <cell r="G934"/>
        </row>
        <row r="935">
          <cell r="A935" t="str">
            <v>17.01.010</v>
          </cell>
          <cell r="B935"/>
          <cell r="C935" t="str">
            <v>Argamassa de proteção com argila expandida</v>
          </cell>
          <cell r="D935" t="str">
            <v>m³</v>
          </cell>
          <cell r="E935">
            <v>528.71</v>
          </cell>
          <cell r="F935">
            <v>234.65</v>
          </cell>
          <cell r="G935">
            <v>763.36</v>
          </cell>
        </row>
        <row r="936">
          <cell r="A936" t="str">
            <v>17.01.020</v>
          </cell>
          <cell r="B936"/>
          <cell r="C936" t="str">
            <v>Argamassa de regularização e/ou proteção</v>
          </cell>
          <cell r="D936" t="str">
            <v>m³</v>
          </cell>
          <cell r="E936">
            <v>269.39999999999998</v>
          </cell>
          <cell r="F936">
            <v>234.65</v>
          </cell>
          <cell r="G936">
            <v>504.05</v>
          </cell>
        </row>
        <row r="937">
          <cell r="A937" t="str">
            <v>17.01.040</v>
          </cell>
          <cell r="B937"/>
          <cell r="C937" t="str">
            <v>Lastro de concreto impermeabilizado</v>
          </cell>
          <cell r="D937" t="str">
            <v>m³</v>
          </cell>
          <cell r="E937">
            <v>234.48</v>
          </cell>
          <cell r="F937">
            <v>234.65</v>
          </cell>
          <cell r="G937">
            <v>469.13</v>
          </cell>
        </row>
        <row r="938">
          <cell r="A938" t="str">
            <v>17.01.050</v>
          </cell>
          <cell r="B938"/>
          <cell r="C938" t="str">
            <v>Regularização de piso com nata de cimento</v>
          </cell>
          <cell r="D938" t="str">
            <v>m²</v>
          </cell>
          <cell r="E938">
            <v>2.19</v>
          </cell>
          <cell r="F938">
            <v>18.27</v>
          </cell>
          <cell r="G938">
            <v>20.46</v>
          </cell>
        </row>
        <row r="939">
          <cell r="A939" t="str">
            <v>17.01.060</v>
          </cell>
          <cell r="B939"/>
          <cell r="C939" t="str">
            <v>Regularização de piso com nata de cimento e bianco</v>
          </cell>
          <cell r="D939" t="str">
            <v>m²</v>
          </cell>
          <cell r="E939">
            <v>5.26</v>
          </cell>
          <cell r="F939">
            <v>17.95</v>
          </cell>
          <cell r="G939">
            <v>23.21</v>
          </cell>
        </row>
        <row r="940">
          <cell r="A940" t="str">
            <v>17.01.120</v>
          </cell>
          <cell r="B940"/>
          <cell r="C940" t="str">
            <v>Argamassa de cimento e areia traço 1:3, com adesivo acrílico</v>
          </cell>
          <cell r="D940" t="str">
            <v>m³</v>
          </cell>
          <cell r="E940">
            <v>721.73</v>
          </cell>
          <cell r="F940">
            <v>234.65</v>
          </cell>
          <cell r="G940">
            <v>956.38</v>
          </cell>
        </row>
        <row r="941">
          <cell r="A941" t="str">
            <v>17.02</v>
          </cell>
          <cell r="B941" t="str">
            <v>Revestimento em argamassa</v>
          </cell>
          <cell r="C941" t="str">
            <v>Revestimento em argamassa</v>
          </cell>
          <cell r="D941"/>
          <cell r="E941"/>
          <cell r="F941"/>
          <cell r="G941"/>
        </row>
        <row r="942">
          <cell r="A942" t="str">
            <v>17.02.020</v>
          </cell>
          <cell r="B942"/>
          <cell r="C942" t="str">
            <v>Chapisco</v>
          </cell>
          <cell r="D942" t="str">
            <v>m²</v>
          </cell>
          <cell r="E942">
            <v>1.34</v>
          </cell>
          <cell r="F942">
            <v>3.48</v>
          </cell>
          <cell r="G942">
            <v>4.82</v>
          </cell>
        </row>
        <row r="943">
          <cell r="A943" t="str">
            <v>17.02.030</v>
          </cell>
          <cell r="B943"/>
          <cell r="C943" t="str">
            <v>Chapisco 1:4 com areia grossa</v>
          </cell>
          <cell r="D943" t="str">
            <v>m²</v>
          </cell>
          <cell r="E943">
            <v>0.84</v>
          </cell>
          <cell r="F943">
            <v>3.48</v>
          </cell>
          <cell r="G943">
            <v>4.32</v>
          </cell>
        </row>
        <row r="944">
          <cell r="A944" t="str">
            <v>17.02.040</v>
          </cell>
          <cell r="B944"/>
          <cell r="C944" t="str">
            <v>Chapisco com bianco</v>
          </cell>
          <cell r="D944" t="str">
            <v>m²</v>
          </cell>
          <cell r="E944">
            <v>4.21</v>
          </cell>
          <cell r="F944">
            <v>3.48</v>
          </cell>
          <cell r="G944">
            <v>7.69</v>
          </cell>
        </row>
        <row r="945">
          <cell r="A945" t="str">
            <v>17.02.060</v>
          </cell>
          <cell r="B945"/>
          <cell r="C945" t="str">
            <v>Chapisco fino peneirado</v>
          </cell>
          <cell r="D945" t="str">
            <v>m²</v>
          </cell>
          <cell r="E945">
            <v>1.37</v>
          </cell>
          <cell r="F945">
            <v>5.08</v>
          </cell>
          <cell r="G945">
            <v>6.45</v>
          </cell>
        </row>
        <row r="946">
          <cell r="A946" t="str">
            <v>17.02.080</v>
          </cell>
          <cell r="B946"/>
          <cell r="C946" t="str">
            <v>Chapisco rústico com pedra britada nº 1</v>
          </cell>
          <cell r="D946" t="str">
            <v>m²</v>
          </cell>
          <cell r="E946">
            <v>2.33</v>
          </cell>
          <cell r="F946">
            <v>5.39</v>
          </cell>
          <cell r="G946">
            <v>7.72</v>
          </cell>
        </row>
        <row r="947">
          <cell r="A947" t="str">
            <v>17.02.120</v>
          </cell>
          <cell r="B947"/>
          <cell r="C947" t="str">
            <v>Emboço comum</v>
          </cell>
          <cell r="D947" t="str">
            <v>m²</v>
          </cell>
          <cell r="E947">
            <v>5.44</v>
          </cell>
          <cell r="F947">
            <v>9.5500000000000007</v>
          </cell>
          <cell r="G947">
            <v>14.99</v>
          </cell>
        </row>
        <row r="948">
          <cell r="A948" t="str">
            <v>17.02.140</v>
          </cell>
          <cell r="B948"/>
          <cell r="C948" t="str">
            <v>Emboço desempenado com espuma de poliéster</v>
          </cell>
          <cell r="D948" t="str">
            <v>m²</v>
          </cell>
          <cell r="E948">
            <v>5.44</v>
          </cell>
          <cell r="F948">
            <v>13.17</v>
          </cell>
          <cell r="G948">
            <v>18.61</v>
          </cell>
        </row>
        <row r="949">
          <cell r="A949" t="str">
            <v>17.02.220</v>
          </cell>
          <cell r="B949"/>
          <cell r="C949" t="str">
            <v>Reboco</v>
          </cell>
          <cell r="D949" t="str">
            <v>m²</v>
          </cell>
          <cell r="E949">
            <v>1.1599999999999999</v>
          </cell>
          <cell r="F949">
            <v>8.24</v>
          </cell>
          <cell r="G949">
            <v>9.4</v>
          </cell>
        </row>
        <row r="950">
          <cell r="A950" t="str">
            <v>17.02.250</v>
          </cell>
          <cell r="B950"/>
          <cell r="C950" t="str">
            <v>Argamassa decorativa para revestimento em parede interna e externa</v>
          </cell>
          <cell r="D950" t="str">
            <v>m²</v>
          </cell>
          <cell r="E950">
            <v>23</v>
          </cell>
          <cell r="F950">
            <v>19.75</v>
          </cell>
          <cell r="G950">
            <v>42.75</v>
          </cell>
        </row>
        <row r="951">
          <cell r="A951" t="str">
            <v>17.02.260</v>
          </cell>
          <cell r="B951"/>
          <cell r="C951" t="str">
            <v>Barra lisa com acabamento em nata de cimento</v>
          </cell>
          <cell r="D951" t="str">
            <v>m²</v>
          </cell>
          <cell r="E951">
            <v>5.54</v>
          </cell>
          <cell r="F951">
            <v>21.41</v>
          </cell>
          <cell r="G951">
            <v>26.95</v>
          </cell>
        </row>
        <row r="952">
          <cell r="A952" t="str">
            <v>17.02.330</v>
          </cell>
          <cell r="B952"/>
          <cell r="C952" t="str">
            <v>Emboço desempenado com argamassa industrializada</v>
          </cell>
          <cell r="D952" t="str">
            <v>m²</v>
          </cell>
          <cell r="E952">
            <v>0.9</v>
          </cell>
          <cell r="F952">
            <v>8.24</v>
          </cell>
          <cell r="G952">
            <v>9.14</v>
          </cell>
        </row>
        <row r="953">
          <cell r="A953" t="str">
            <v>17.03</v>
          </cell>
          <cell r="B953" t="str">
            <v>Revestimento em cimentado</v>
          </cell>
          <cell r="C953" t="str">
            <v>Revestimento em cimentado</v>
          </cell>
          <cell r="D953"/>
          <cell r="E953"/>
          <cell r="F953"/>
          <cell r="G953"/>
        </row>
        <row r="954">
          <cell r="A954" t="str">
            <v>17.03.020</v>
          </cell>
          <cell r="B954"/>
          <cell r="C954" t="str">
            <v>Cimentado desempenado</v>
          </cell>
          <cell r="D954" t="str">
            <v>m²</v>
          </cell>
          <cell r="E954">
            <v>5.38</v>
          </cell>
          <cell r="F954">
            <v>18.11</v>
          </cell>
          <cell r="G954">
            <v>23.49</v>
          </cell>
        </row>
        <row r="955">
          <cell r="A955" t="str">
            <v>17.03.040</v>
          </cell>
          <cell r="B955"/>
          <cell r="C955" t="str">
            <v>Cimentado desempenado e alisado (queimado)</v>
          </cell>
          <cell r="D955" t="str">
            <v>m²</v>
          </cell>
          <cell r="E955">
            <v>5.77</v>
          </cell>
          <cell r="F955">
            <v>21.41</v>
          </cell>
          <cell r="G955">
            <v>27.18</v>
          </cell>
        </row>
        <row r="956">
          <cell r="A956" t="str">
            <v>17.03.060</v>
          </cell>
          <cell r="B956"/>
          <cell r="C956" t="str">
            <v>Cimentado desempenado e alisado com corante (queimado)</v>
          </cell>
          <cell r="D956" t="str">
            <v>m²</v>
          </cell>
          <cell r="E956">
            <v>16.95</v>
          </cell>
          <cell r="F956">
            <v>21.41</v>
          </cell>
          <cell r="G956">
            <v>38.36</v>
          </cell>
        </row>
        <row r="957">
          <cell r="A957" t="str">
            <v>17.03.080</v>
          </cell>
          <cell r="B957"/>
          <cell r="C957" t="str">
            <v>Cimentado semi-áspero</v>
          </cell>
          <cell r="D957" t="str">
            <v>m²</v>
          </cell>
          <cell r="E957">
            <v>5.38</v>
          </cell>
          <cell r="F957">
            <v>13.17</v>
          </cell>
          <cell r="G957">
            <v>18.55</v>
          </cell>
        </row>
        <row r="958">
          <cell r="A958" t="str">
            <v>17.03.100</v>
          </cell>
          <cell r="B958"/>
          <cell r="C958" t="str">
            <v>Cimentado áspero com caneluras</v>
          </cell>
          <cell r="D958" t="str">
            <v>m²</v>
          </cell>
          <cell r="E958">
            <v>5.38</v>
          </cell>
          <cell r="F958">
            <v>23.05</v>
          </cell>
          <cell r="G958">
            <v>28.43</v>
          </cell>
        </row>
        <row r="959">
          <cell r="A959" t="str">
            <v>17.03.200</v>
          </cell>
          <cell r="B959"/>
          <cell r="C959" t="str">
            <v>Degrau em cimentado</v>
          </cell>
          <cell r="D959" t="str">
            <v>m</v>
          </cell>
          <cell r="E959">
            <v>3.87</v>
          </cell>
          <cell r="F959">
            <v>37.28</v>
          </cell>
          <cell r="G959">
            <v>41.15</v>
          </cell>
        </row>
        <row r="960">
          <cell r="A960" t="str">
            <v>17.03.300</v>
          </cell>
          <cell r="B960"/>
          <cell r="C960" t="str">
            <v>Rodapé em cimentado desempenado e alisado com altura 5 cm</v>
          </cell>
          <cell r="D960" t="str">
            <v>m</v>
          </cell>
          <cell r="E960">
            <v>0.8</v>
          </cell>
          <cell r="F960">
            <v>17.36</v>
          </cell>
          <cell r="G960">
            <v>18.16</v>
          </cell>
        </row>
        <row r="961">
          <cell r="A961" t="str">
            <v>17.03.310</v>
          </cell>
          <cell r="B961"/>
          <cell r="C961" t="str">
            <v>Rodapé em cimentado desempenado e alisado com altura 7 cm</v>
          </cell>
          <cell r="D961" t="str">
            <v>m</v>
          </cell>
          <cell r="E961">
            <v>0.9</v>
          </cell>
          <cell r="F961">
            <v>17.36</v>
          </cell>
          <cell r="G961">
            <v>18.260000000000002</v>
          </cell>
        </row>
        <row r="962">
          <cell r="A962" t="str">
            <v>17.03.320</v>
          </cell>
          <cell r="B962"/>
          <cell r="C962" t="str">
            <v>Rodapé em cimentado desempenado e alisado com altura 10 cm</v>
          </cell>
          <cell r="D962" t="str">
            <v>m</v>
          </cell>
          <cell r="E962">
            <v>1.04</v>
          </cell>
          <cell r="F962">
            <v>17.36</v>
          </cell>
          <cell r="G962">
            <v>18.399999999999999</v>
          </cell>
        </row>
        <row r="963">
          <cell r="A963" t="str">
            <v>17.03.330</v>
          </cell>
          <cell r="B963"/>
          <cell r="C963" t="str">
            <v>Rodapé em cimentado desempenado e alisado com altura 15 cm</v>
          </cell>
          <cell r="D963" t="str">
            <v>m</v>
          </cell>
          <cell r="E963">
            <v>1.31</v>
          </cell>
          <cell r="F963">
            <v>17.36</v>
          </cell>
          <cell r="G963">
            <v>18.670000000000002</v>
          </cell>
        </row>
        <row r="964">
          <cell r="A964" t="str">
            <v>17.04</v>
          </cell>
          <cell r="B964" t="str">
            <v>Revestimento em gesso</v>
          </cell>
          <cell r="C964" t="str">
            <v>Revestimento em gesso</v>
          </cell>
          <cell r="D964"/>
          <cell r="E964"/>
          <cell r="F964"/>
          <cell r="G964"/>
        </row>
        <row r="965">
          <cell r="A965" t="str">
            <v>17.04.020</v>
          </cell>
          <cell r="B965"/>
          <cell r="C965" t="str">
            <v>Revestimento em gesso liso desempenado sobre emboço</v>
          </cell>
          <cell r="D965" t="str">
            <v>m²</v>
          </cell>
          <cell r="E965">
            <v>3.15</v>
          </cell>
          <cell r="F965">
            <v>10.95</v>
          </cell>
          <cell r="G965">
            <v>14.1</v>
          </cell>
        </row>
        <row r="966">
          <cell r="A966" t="str">
            <v>17.04.040</v>
          </cell>
          <cell r="B966"/>
          <cell r="C966" t="str">
            <v>Revestimento em gesso liso desempenado sobre bloco</v>
          </cell>
          <cell r="D966" t="str">
            <v>m²</v>
          </cell>
          <cell r="E966">
            <v>4.41</v>
          </cell>
          <cell r="F966">
            <v>10.95</v>
          </cell>
          <cell r="G966">
            <v>15.36</v>
          </cell>
        </row>
        <row r="967">
          <cell r="A967" t="str">
            <v>17.05</v>
          </cell>
          <cell r="B967" t="str">
            <v>Revestimento em concreto</v>
          </cell>
          <cell r="C967" t="str">
            <v>Revestimento em concreto</v>
          </cell>
          <cell r="D967"/>
          <cell r="E967"/>
          <cell r="F967"/>
          <cell r="G967"/>
        </row>
        <row r="968">
          <cell r="A968" t="str">
            <v>17.05.020</v>
          </cell>
          <cell r="B968"/>
          <cell r="C968" t="str">
            <v>Piso com requadro em concreto simples sem controle de fck</v>
          </cell>
          <cell r="D968" t="str">
            <v>m³</v>
          </cell>
          <cell r="E968">
            <v>261.54000000000002</v>
          </cell>
          <cell r="F968">
            <v>315.97000000000003</v>
          </cell>
          <cell r="G968">
            <v>577.51</v>
          </cell>
        </row>
        <row r="969">
          <cell r="A969" t="str">
            <v>17.05.070</v>
          </cell>
          <cell r="B969"/>
          <cell r="C969" t="str">
            <v>Piso com requadro em concreto simples com controle de fck= 20 MPa</v>
          </cell>
          <cell r="D969" t="str">
            <v>m³</v>
          </cell>
          <cell r="E969">
            <v>295.92</v>
          </cell>
          <cell r="F969">
            <v>315.97000000000003</v>
          </cell>
          <cell r="G969">
            <v>611.89</v>
          </cell>
        </row>
        <row r="970">
          <cell r="A970" t="str">
            <v>17.05.100</v>
          </cell>
          <cell r="B970"/>
          <cell r="C970" t="str">
            <v>Piso com requadro em concreto simples com controle de fck= 25 MPa</v>
          </cell>
          <cell r="D970" t="str">
            <v>m³</v>
          </cell>
          <cell r="E970">
            <v>319.85000000000002</v>
          </cell>
          <cell r="F970">
            <v>315.97000000000003</v>
          </cell>
          <cell r="G970">
            <v>635.82000000000005</v>
          </cell>
        </row>
        <row r="971">
          <cell r="A971" t="str">
            <v>17.05.320</v>
          </cell>
          <cell r="B971"/>
          <cell r="C971" t="str">
            <v>Soleira em concreto simples</v>
          </cell>
          <cell r="D971" t="str">
            <v>m</v>
          </cell>
          <cell r="E971">
            <v>15.08</v>
          </cell>
          <cell r="F971">
            <v>36.71</v>
          </cell>
          <cell r="G971">
            <v>51.79</v>
          </cell>
        </row>
        <row r="972">
          <cell r="A972" t="str">
            <v>17.05.420</v>
          </cell>
          <cell r="B972"/>
          <cell r="C972" t="str">
            <v>Peitoril em concreto simples</v>
          </cell>
          <cell r="D972" t="str">
            <v>m</v>
          </cell>
          <cell r="E972">
            <v>7.16</v>
          </cell>
          <cell r="F972">
            <v>49.98</v>
          </cell>
          <cell r="G972">
            <v>57.14</v>
          </cell>
        </row>
        <row r="973">
          <cell r="A973" t="str">
            <v>17.10</v>
          </cell>
          <cell r="B973" t="str">
            <v>Revestimento em granilite fundido no local</v>
          </cell>
          <cell r="C973" t="str">
            <v>Revestimento em granilite fundido no local</v>
          </cell>
          <cell r="D973"/>
          <cell r="E973"/>
          <cell r="F973"/>
          <cell r="G973"/>
        </row>
        <row r="974">
          <cell r="A974" t="str">
            <v>17.10.020</v>
          </cell>
          <cell r="B974"/>
          <cell r="C974" t="str">
            <v>Piso em granilite moldado no local</v>
          </cell>
          <cell r="D974" t="str">
            <v>m²</v>
          </cell>
          <cell r="E974">
            <v>58.63</v>
          </cell>
          <cell r="F974">
            <v>5.94</v>
          </cell>
          <cell r="G974">
            <v>64.569999999999993</v>
          </cell>
        </row>
        <row r="975">
          <cell r="A975" t="str">
            <v>17.10.100</v>
          </cell>
          <cell r="B975"/>
          <cell r="C975" t="str">
            <v>Soleira em granilite moldado no local</v>
          </cell>
          <cell r="D975" t="str">
            <v>m</v>
          </cell>
          <cell r="E975">
            <v>33.94</v>
          </cell>
          <cell r="F975">
            <v>1.49</v>
          </cell>
          <cell r="G975">
            <v>35.43</v>
          </cell>
        </row>
        <row r="976">
          <cell r="A976" t="str">
            <v>17.10.120</v>
          </cell>
          <cell r="B976"/>
          <cell r="C976" t="str">
            <v>Degrau em granilite moldado no local</v>
          </cell>
          <cell r="D976" t="str">
            <v>m</v>
          </cell>
          <cell r="E976">
            <v>53.11</v>
          </cell>
          <cell r="F976">
            <v>1.79</v>
          </cell>
          <cell r="G976">
            <v>54.9</v>
          </cell>
        </row>
        <row r="977">
          <cell r="A977" t="str">
            <v>17.10.200</v>
          </cell>
          <cell r="B977"/>
          <cell r="C977" t="str">
            <v>Rodapé qualquer em granilite moldado no local até 10 cm</v>
          </cell>
          <cell r="D977" t="str">
            <v>m</v>
          </cell>
          <cell r="E977">
            <v>27.91</v>
          </cell>
          <cell r="F977">
            <v>2.97</v>
          </cell>
          <cell r="G977">
            <v>30.88</v>
          </cell>
        </row>
        <row r="978">
          <cell r="A978" t="str">
            <v>17.10.410</v>
          </cell>
          <cell r="B978"/>
          <cell r="C978" t="str">
            <v>Rodapé em placas pré-moldadas de granilite, acabamento encerado, até 10 cm</v>
          </cell>
          <cell r="D978" t="str">
            <v>m</v>
          </cell>
          <cell r="E978">
            <v>68.900000000000006</v>
          </cell>
          <cell r="F978">
            <v>0.36</v>
          </cell>
          <cell r="G978">
            <v>69.260000000000005</v>
          </cell>
        </row>
        <row r="979">
          <cell r="A979" t="str">
            <v>17.10.430</v>
          </cell>
          <cell r="B979"/>
          <cell r="C979" t="str">
            <v>Piso em placas de granilite, acabamento encerado</v>
          </cell>
          <cell r="D979" t="str">
            <v>m²</v>
          </cell>
          <cell r="E979">
            <v>144.26</v>
          </cell>
          <cell r="F979">
            <v>3.56</v>
          </cell>
          <cell r="G979">
            <v>147.82</v>
          </cell>
        </row>
        <row r="980">
          <cell r="A980" t="str">
            <v>17.12</v>
          </cell>
          <cell r="B980" t="str">
            <v>Revestimento industrial fundido no local</v>
          </cell>
          <cell r="C980" t="str">
            <v>Revestimento industrial fundido no local</v>
          </cell>
          <cell r="D980"/>
          <cell r="E980"/>
          <cell r="F980"/>
          <cell r="G980"/>
        </row>
        <row r="981">
          <cell r="A981" t="str">
            <v>17.12.060</v>
          </cell>
          <cell r="B981"/>
          <cell r="C981" t="str">
            <v>Piso em alta resistência moldado no local 12 mm</v>
          </cell>
          <cell r="D981" t="str">
            <v>m²</v>
          </cell>
          <cell r="E981">
            <v>63.62</v>
          </cell>
          <cell r="F981">
            <v>5.94</v>
          </cell>
          <cell r="G981">
            <v>69.56</v>
          </cell>
        </row>
        <row r="982">
          <cell r="A982" t="str">
            <v>17.12.100</v>
          </cell>
          <cell r="B982"/>
          <cell r="C982" t="str">
            <v>Soleira em alta resistência moldada no local</v>
          </cell>
          <cell r="D982" t="str">
            <v>m</v>
          </cell>
          <cell r="E982">
            <v>30.28</v>
          </cell>
          <cell r="F982">
            <v>1.49</v>
          </cell>
          <cell r="G982">
            <v>31.77</v>
          </cell>
        </row>
        <row r="983">
          <cell r="A983" t="str">
            <v>17.12.120</v>
          </cell>
          <cell r="B983"/>
          <cell r="C983" t="str">
            <v>Degrau em alta resistência 8 mm</v>
          </cell>
          <cell r="D983" t="str">
            <v>m</v>
          </cell>
          <cell r="E983">
            <v>57.61</v>
          </cell>
          <cell r="F983">
            <v>1.79</v>
          </cell>
          <cell r="G983">
            <v>59.4</v>
          </cell>
        </row>
        <row r="984">
          <cell r="A984" t="str">
            <v>17.12.140</v>
          </cell>
          <cell r="B984"/>
          <cell r="C984" t="str">
            <v>Degrau em alta resistência 12 mm</v>
          </cell>
          <cell r="D984" t="str">
            <v>m</v>
          </cell>
          <cell r="E984">
            <v>62.95</v>
          </cell>
          <cell r="F984">
            <v>1.79</v>
          </cell>
          <cell r="G984">
            <v>64.739999999999995</v>
          </cell>
        </row>
        <row r="985">
          <cell r="A985" t="str">
            <v>17.12.240</v>
          </cell>
          <cell r="B985"/>
          <cell r="C985" t="str">
            <v>Rodapé qualquer em alta resistência moldado no local até 10 cm</v>
          </cell>
          <cell r="D985" t="str">
            <v>m</v>
          </cell>
          <cell r="E985">
            <v>31.63</v>
          </cell>
          <cell r="F985">
            <v>2.97</v>
          </cell>
          <cell r="G985">
            <v>34.6</v>
          </cell>
        </row>
        <row r="986">
          <cell r="A986" t="str">
            <v>17.12.300</v>
          </cell>
          <cell r="B986"/>
          <cell r="C986" t="str">
            <v>Piso epoxi autonivelante, de multiplas camadas,  com espessura total de no mínimo 4mm, para trafego médio a moderado, com textura superficial áspera</v>
          </cell>
          <cell r="D986" t="str">
            <v>m²</v>
          </cell>
          <cell r="E986">
            <v>93.35</v>
          </cell>
          <cell r="F986">
            <v>0</v>
          </cell>
          <cell r="G986">
            <v>93.35</v>
          </cell>
        </row>
        <row r="987">
          <cell r="A987" t="str">
            <v>17.20</v>
          </cell>
          <cell r="B987" t="str">
            <v>Revestimento especial fundido no local</v>
          </cell>
          <cell r="C987" t="str">
            <v>Revestimento especial fundido no local</v>
          </cell>
          <cell r="D987"/>
          <cell r="E987"/>
          <cell r="F987"/>
          <cell r="G987"/>
        </row>
        <row r="988">
          <cell r="A988" t="str">
            <v>17.20.020</v>
          </cell>
          <cell r="B988"/>
          <cell r="C988" t="str">
            <v>Massa raspada</v>
          </cell>
          <cell r="D988" t="str">
            <v>m²</v>
          </cell>
          <cell r="E988">
            <v>38.22</v>
          </cell>
          <cell r="F988">
            <v>41.73</v>
          </cell>
          <cell r="G988">
            <v>79.95</v>
          </cell>
        </row>
        <row r="989">
          <cell r="A989" t="str">
            <v>17.20.040</v>
          </cell>
          <cell r="B989"/>
          <cell r="C989" t="str">
            <v>Revestimento em granito lavado tipo Fulget uso externo, em faixas até 40 cm</v>
          </cell>
          <cell r="D989" t="str">
            <v>m</v>
          </cell>
          <cell r="E989">
            <v>50.89</v>
          </cell>
          <cell r="F989">
            <v>14.85</v>
          </cell>
          <cell r="G989">
            <v>65.739999999999995</v>
          </cell>
        </row>
        <row r="990">
          <cell r="A990" t="str">
            <v>17.20.050</v>
          </cell>
          <cell r="B990"/>
          <cell r="C990" t="str">
            <v>Friso para junta de dilatação em revestimento de granito lavado tipo Fulget</v>
          </cell>
          <cell r="D990" t="str">
            <v>m</v>
          </cell>
          <cell r="E990">
            <v>7.89</v>
          </cell>
          <cell r="F990">
            <v>0</v>
          </cell>
          <cell r="G990">
            <v>7.89</v>
          </cell>
        </row>
        <row r="991">
          <cell r="A991" t="str">
            <v>17.20.060</v>
          </cell>
          <cell r="B991"/>
          <cell r="C991" t="str">
            <v>Revestimento em granito lavado tipo Fulget uso externo</v>
          </cell>
          <cell r="D991" t="str">
            <v>m²</v>
          </cell>
          <cell r="E991">
            <v>97.32</v>
          </cell>
          <cell r="F991">
            <v>14.85</v>
          </cell>
          <cell r="G991">
            <v>112.17</v>
          </cell>
        </row>
        <row r="992">
          <cell r="A992" t="str">
            <v>17.20.140</v>
          </cell>
          <cell r="B992"/>
          <cell r="C992" t="str">
            <v>Revestimento texturizado acrílico com microagregados minerais</v>
          </cell>
          <cell r="D992" t="str">
            <v>m²</v>
          </cell>
          <cell r="E992">
            <v>7.7</v>
          </cell>
          <cell r="F992">
            <v>14.53</v>
          </cell>
          <cell r="G992">
            <v>22.23</v>
          </cell>
        </row>
        <row r="993">
          <cell r="A993" t="str">
            <v>17.40</v>
          </cell>
          <cell r="B993" t="str">
            <v>Reparos e conservações em massa e concreto - GRUPO 17</v>
          </cell>
          <cell r="C993" t="str">
            <v>Reparos e conservações em massa e concreto - GRUPO 17</v>
          </cell>
          <cell r="D993"/>
          <cell r="E993"/>
          <cell r="F993"/>
          <cell r="G993"/>
        </row>
        <row r="994">
          <cell r="A994" t="str">
            <v>17.40.010</v>
          </cell>
          <cell r="B994"/>
          <cell r="C994" t="str">
            <v>Reparos em piso de granilite - estucamento e polimento</v>
          </cell>
          <cell r="D994" t="str">
            <v>m²</v>
          </cell>
          <cell r="E994">
            <v>28.96</v>
          </cell>
          <cell r="F994">
            <v>0</v>
          </cell>
          <cell r="G994">
            <v>28.96</v>
          </cell>
        </row>
        <row r="995">
          <cell r="A995" t="str">
            <v>17.40.020</v>
          </cell>
          <cell r="B995"/>
          <cell r="C995" t="str">
            <v>Reparos em pisos de alta resistência fundidos no local - estucamento e polimento</v>
          </cell>
          <cell r="D995" t="str">
            <v>m²</v>
          </cell>
          <cell r="E995">
            <v>27.28</v>
          </cell>
          <cell r="F995">
            <v>0</v>
          </cell>
          <cell r="G995">
            <v>27.28</v>
          </cell>
        </row>
        <row r="996">
          <cell r="A996" t="str">
            <v>17.40.030</v>
          </cell>
          <cell r="B996"/>
          <cell r="C996" t="str">
            <v>Reparos em degrau e espelho de granilite - estucamento e polimento</v>
          </cell>
          <cell r="D996" t="str">
            <v>m</v>
          </cell>
          <cell r="E996">
            <v>27.81</v>
          </cell>
          <cell r="F996">
            <v>0</v>
          </cell>
          <cell r="G996">
            <v>27.81</v>
          </cell>
        </row>
        <row r="997">
          <cell r="A997" t="str">
            <v>17.40.070</v>
          </cell>
          <cell r="B997"/>
          <cell r="C997" t="str">
            <v>Reparos em rodapé de granilite - estucamento e polimento</v>
          </cell>
          <cell r="D997" t="str">
            <v>m</v>
          </cell>
          <cell r="E997">
            <v>19.149999999999999</v>
          </cell>
          <cell r="F997">
            <v>0</v>
          </cell>
          <cell r="G997">
            <v>19.149999999999999</v>
          </cell>
        </row>
        <row r="998">
          <cell r="A998" t="str">
            <v>17.40.110</v>
          </cell>
          <cell r="B998"/>
          <cell r="C998" t="str">
            <v>Faixa antiderrapante definitiva para degraus, soleiras, patamares ou pisos</v>
          </cell>
          <cell r="D998" t="str">
            <v>m</v>
          </cell>
          <cell r="E998">
            <v>0</v>
          </cell>
          <cell r="F998">
            <v>32.92</v>
          </cell>
          <cell r="G998">
            <v>32.92</v>
          </cell>
        </row>
        <row r="999">
          <cell r="A999" t="str">
            <v>17.40.150</v>
          </cell>
          <cell r="B999"/>
          <cell r="C999" t="str">
            <v>Resina acrílica para piso de granilite</v>
          </cell>
          <cell r="D999" t="str">
            <v>m²</v>
          </cell>
          <cell r="E999">
            <v>5.15</v>
          </cell>
          <cell r="F999">
            <v>15.25</v>
          </cell>
          <cell r="G999">
            <v>20.399999999999999</v>
          </cell>
        </row>
        <row r="1000">
          <cell r="A1000" t="str">
            <v>17.40.160</v>
          </cell>
          <cell r="B1000"/>
          <cell r="C1000" t="str">
            <v>Resina epóxi para piso de granilite</v>
          </cell>
          <cell r="D1000" t="str">
            <v>m²</v>
          </cell>
          <cell r="E1000">
            <v>12.4</v>
          </cell>
          <cell r="F1000">
            <v>15.25</v>
          </cell>
          <cell r="G1000">
            <v>27.65</v>
          </cell>
        </row>
        <row r="1001">
          <cell r="A1001" t="str">
            <v>17.40.170</v>
          </cell>
          <cell r="B1001"/>
          <cell r="C1001" t="str">
            <v>Resina poliuretano para piso de granilite</v>
          </cell>
          <cell r="D1001" t="str">
            <v>m²</v>
          </cell>
          <cell r="E1001">
            <v>10.82</v>
          </cell>
          <cell r="F1001">
            <v>15.25</v>
          </cell>
          <cell r="G1001">
            <v>26.07</v>
          </cell>
        </row>
        <row r="1002">
          <cell r="A1002" t="str">
            <v>17.40.180</v>
          </cell>
          <cell r="B1002"/>
          <cell r="C1002" t="str">
            <v>Resina acrílica para degrau de granilite</v>
          </cell>
          <cell r="D1002" t="str">
            <v>m</v>
          </cell>
          <cell r="E1002">
            <v>2.75</v>
          </cell>
          <cell r="F1002">
            <v>7.95</v>
          </cell>
          <cell r="G1002">
            <v>10.7</v>
          </cell>
        </row>
        <row r="1003">
          <cell r="A1003" t="str">
            <v>17.40.190</v>
          </cell>
          <cell r="B1003"/>
          <cell r="C1003" t="str">
            <v>Resina epóxi para degrau de granilite</v>
          </cell>
          <cell r="D1003" t="str">
            <v>m</v>
          </cell>
          <cell r="E1003">
            <v>6.61</v>
          </cell>
          <cell r="F1003">
            <v>7.95</v>
          </cell>
          <cell r="G1003">
            <v>14.56</v>
          </cell>
        </row>
        <row r="1004">
          <cell r="A1004" t="str">
            <v>17.40.200</v>
          </cell>
          <cell r="B1004"/>
          <cell r="C1004" t="str">
            <v>Resina poliuretano para degrau de granilite</v>
          </cell>
          <cell r="D1004" t="str">
            <v>m</v>
          </cell>
          <cell r="E1004">
            <v>5.77</v>
          </cell>
          <cell r="F1004">
            <v>7.95</v>
          </cell>
          <cell r="G1004">
            <v>13.72</v>
          </cell>
        </row>
        <row r="1005">
          <cell r="A1005" t="str">
            <v>18</v>
          </cell>
          <cell r="B1005" t="str">
            <v>REVESTIMENTO CERÂMICO</v>
          </cell>
          <cell r="C1005" t="str">
            <v>REVESTIMENTO CERÂMICO</v>
          </cell>
          <cell r="D1005"/>
          <cell r="E1005"/>
          <cell r="F1005"/>
          <cell r="G1005"/>
        </row>
        <row r="1006">
          <cell r="A1006" t="str">
            <v>18.05</v>
          </cell>
          <cell r="B1006" t="str">
            <v>Plaqueta laminada para revestimento</v>
          </cell>
          <cell r="C1006" t="str">
            <v>Plaqueta laminada para revestimento</v>
          </cell>
          <cell r="D1006"/>
          <cell r="E1006"/>
          <cell r="F1006"/>
          <cell r="G1006"/>
        </row>
        <row r="1007">
          <cell r="A1007" t="str">
            <v>18.05.020</v>
          </cell>
          <cell r="B1007"/>
          <cell r="C1007" t="str">
            <v>Revestimento em plaqueta laminada, para área interna e externa, sem rejunte</v>
          </cell>
          <cell r="D1007" t="str">
            <v>m²</v>
          </cell>
          <cell r="E1007">
            <v>72.510000000000005</v>
          </cell>
          <cell r="F1007">
            <v>9.48</v>
          </cell>
          <cell r="G1007">
            <v>81.99</v>
          </cell>
        </row>
        <row r="1008">
          <cell r="A1008" t="str">
            <v>18.06</v>
          </cell>
          <cell r="B1008" t="str">
            <v>Placa cerâmica esmaltada prensada</v>
          </cell>
          <cell r="C1008" t="str">
            <v>Placa cerâmica esmaltada prensada</v>
          </cell>
          <cell r="D1008"/>
          <cell r="E1008"/>
          <cell r="F1008"/>
          <cell r="G1008"/>
        </row>
        <row r="1009">
          <cell r="A1009" t="str">
            <v>18.06.022</v>
          </cell>
          <cell r="B1009"/>
          <cell r="C1009" t="str">
            <v>Placa cerâmica esmaltada PEI-4 para área interna, grupo de absorção BIIa, resistência química A, assentado com argamassa colante industrializada</v>
          </cell>
          <cell r="D1009" t="str">
            <v>m²</v>
          </cell>
          <cell r="E1009">
            <v>25.83</v>
          </cell>
          <cell r="F1009">
            <v>11.22</v>
          </cell>
          <cell r="G1009">
            <v>37.049999999999997</v>
          </cell>
        </row>
        <row r="1010">
          <cell r="A1010" t="str">
            <v>18.06.023</v>
          </cell>
          <cell r="B1010"/>
          <cell r="C1010" t="str">
            <v>Rodapé em placa cerâmica esmaltada PEI-4 para áreas internas, grupo de absorção BIIa, resistência química A, assentado com argamassa colante industrializada</v>
          </cell>
          <cell r="D1010" t="str">
            <v>m</v>
          </cell>
          <cell r="E1010">
            <v>10.37</v>
          </cell>
          <cell r="F1010">
            <v>0.91</v>
          </cell>
          <cell r="G1010">
            <v>11.28</v>
          </cell>
        </row>
        <row r="1011">
          <cell r="A1011" t="str">
            <v>18.06.062</v>
          </cell>
          <cell r="B1011"/>
          <cell r="C1011" t="str">
            <v>Placa cerâmica esmaltada PEI-5 para área interna, com textura semirrugosa, grupo de absorção BIb, resistência química A, assentado com argamassa colante industrializada</v>
          </cell>
          <cell r="D1011" t="str">
            <v>m²</v>
          </cell>
          <cell r="E1011">
            <v>33.01</v>
          </cell>
          <cell r="F1011">
            <v>11.22</v>
          </cell>
          <cell r="G1011">
            <v>44.23</v>
          </cell>
        </row>
        <row r="1012">
          <cell r="A1012" t="str">
            <v>18.06.063</v>
          </cell>
          <cell r="B1012"/>
          <cell r="C1012" t="str">
            <v>Rodapé em placa cerâmica esmaltada PEI-5 para área interna, com textura semirrugosa, grupo de absorção BIb, resistência química A, assentado com argamassa colante industrializada</v>
          </cell>
          <cell r="D1012" t="str">
            <v>m</v>
          </cell>
          <cell r="E1012">
            <v>13.44</v>
          </cell>
          <cell r="F1012">
            <v>6.01</v>
          </cell>
          <cell r="G1012">
            <v>19.45</v>
          </cell>
        </row>
        <row r="1013">
          <cell r="A1013" t="str">
            <v>18.06.102</v>
          </cell>
          <cell r="B1013"/>
          <cell r="C1013" t="str">
            <v>Placa cerâmica esmaltada PEI-5 para área interna, grupo de absorção BIIb, resistência química B, assentado com argamassa colante industrializada</v>
          </cell>
          <cell r="D1013" t="str">
            <v>m²</v>
          </cell>
          <cell r="E1013">
            <v>26.83</v>
          </cell>
          <cell r="F1013">
            <v>11.22</v>
          </cell>
          <cell r="G1013">
            <v>38.049999999999997</v>
          </cell>
        </row>
        <row r="1014">
          <cell r="A1014" t="str">
            <v>18.06.103</v>
          </cell>
          <cell r="B1014"/>
          <cell r="C1014" t="str">
            <v>Rodapé em placa cerâmica esmaltada PEI-5 para área interna, grupo de absorção BIIb, resistência química B, assentado com argamassa colante industrializada</v>
          </cell>
          <cell r="D1014" t="str">
            <v>m</v>
          </cell>
          <cell r="E1014">
            <v>10.8</v>
          </cell>
          <cell r="F1014">
            <v>0.91</v>
          </cell>
          <cell r="G1014">
            <v>11.71</v>
          </cell>
        </row>
        <row r="1015">
          <cell r="A1015" t="str">
            <v>18.06.142</v>
          </cell>
          <cell r="B1015"/>
          <cell r="C1015" t="str">
            <v>Placa cerâmica esmaltada antiderrapante PEI-5 para área interna com saída para o exterior, grupo de absorção BIIa, resistência química A, assentado com argamassa colante industrializada</v>
          </cell>
          <cell r="D1015" t="str">
            <v>m²</v>
          </cell>
          <cell r="E1015">
            <v>38.21</v>
          </cell>
          <cell r="F1015">
            <v>11.22</v>
          </cell>
          <cell r="G1015">
            <v>49.43</v>
          </cell>
        </row>
        <row r="1016">
          <cell r="A1016" t="str">
            <v>18.06.143</v>
          </cell>
          <cell r="B1016"/>
          <cell r="C1016" t="str">
            <v>Rodapé em placa cerâmica esmaltada antiderrapante PEI-5 para área interna com saída para o exterior, grupo de absorção BIIa, resistência química A, assentado com argamassa colante industrializada</v>
          </cell>
          <cell r="D1016" t="str">
            <v>m</v>
          </cell>
          <cell r="E1016">
            <v>12.53</v>
          </cell>
          <cell r="F1016">
            <v>0.91</v>
          </cell>
          <cell r="G1016">
            <v>13.44</v>
          </cell>
        </row>
        <row r="1017">
          <cell r="A1017" t="str">
            <v>18.06.182</v>
          </cell>
          <cell r="B1017"/>
          <cell r="C1017" t="str">
            <v>Placa cerâmica esmaltada rústica PEI-5 para área interna com saída para o exterior, grupo de absorção BIIb, resistência química B, assentado com argamassa colante industrializada</v>
          </cell>
          <cell r="D1017" t="str">
            <v>m²</v>
          </cell>
          <cell r="E1017">
            <v>25.6</v>
          </cell>
          <cell r="F1017">
            <v>11.22</v>
          </cell>
          <cell r="G1017">
            <v>36.82</v>
          </cell>
        </row>
        <row r="1018">
          <cell r="A1018" t="str">
            <v>18.06.183</v>
          </cell>
          <cell r="B1018"/>
          <cell r="C1018" t="str">
            <v>Rodapé em placa cerâmica esmaltada rústica PEI-5 para área interna com saída para o exterior, grupo de absorção BIIb, resistência química B, assentado com argamassa colante industrializada</v>
          </cell>
          <cell r="D1018" t="str">
            <v>m</v>
          </cell>
          <cell r="E1018">
            <v>9.81</v>
          </cell>
          <cell r="F1018">
            <v>0.91</v>
          </cell>
          <cell r="G1018">
            <v>10.72</v>
          </cell>
        </row>
        <row r="1019">
          <cell r="A1019" t="str">
            <v>18.06.222</v>
          </cell>
          <cell r="B1019"/>
          <cell r="C1019" t="str">
            <v>Placa cerâmica esmaltada PEI-5 para área externa, grupo de absorção BIIb, resistência química B, assentado com argamassa colante industrializada</v>
          </cell>
          <cell r="D1019" t="str">
            <v>m²</v>
          </cell>
          <cell r="E1019">
            <v>44.3</v>
          </cell>
          <cell r="F1019">
            <v>11.22</v>
          </cell>
          <cell r="G1019">
            <v>55.52</v>
          </cell>
        </row>
        <row r="1020">
          <cell r="A1020" t="str">
            <v>18.06.223</v>
          </cell>
          <cell r="B1020"/>
          <cell r="C1020" t="str">
            <v>Rodapé em placa cerâmica esmaltada PEI-5 para área externa, grupo de absorção BIIb, resistência química B, assentado com argamassa colante industrializada</v>
          </cell>
          <cell r="D1020" t="str">
            <v>m</v>
          </cell>
          <cell r="E1020">
            <v>15.06</v>
          </cell>
          <cell r="F1020">
            <v>6.01</v>
          </cell>
          <cell r="G1020">
            <v>21.07</v>
          </cell>
        </row>
        <row r="1021">
          <cell r="A1021" t="str">
            <v>18.06.302</v>
          </cell>
          <cell r="B1021"/>
          <cell r="C1021" t="str">
            <v>Placa em cerâmica esmaltada antiderrapante PEI-4 para área externa, grupo de absorção BIb, resistência química A, assentado com argamassa colante industrializada</v>
          </cell>
          <cell r="D1021" t="str">
            <v>m²</v>
          </cell>
          <cell r="E1021">
            <v>47.14</v>
          </cell>
          <cell r="F1021">
            <v>11.22</v>
          </cell>
          <cell r="G1021">
            <v>58.36</v>
          </cell>
        </row>
        <row r="1022">
          <cell r="A1022" t="str">
            <v>18.06.303</v>
          </cell>
          <cell r="B1022"/>
          <cell r="C1022" t="str">
            <v>Rodapé em placa cerâmica esmaltada antiderrapante PEI-4 para área externa, grupo de absorção BIb, resistência química A, assentado com argamassa colante industrializada</v>
          </cell>
          <cell r="D1022" t="str">
            <v>m</v>
          </cell>
          <cell r="E1022">
            <v>18.04</v>
          </cell>
          <cell r="F1022">
            <v>6.01</v>
          </cell>
          <cell r="G1022">
            <v>24.05</v>
          </cell>
        </row>
        <row r="1023">
          <cell r="A1023" t="str">
            <v>18.06.350</v>
          </cell>
          <cell r="B1023"/>
          <cell r="C1023" t="str">
            <v>Assentamento de pisos e revestimentos cerâmicos com argamassa mista</v>
          </cell>
          <cell r="D1023" t="str">
            <v>m²</v>
          </cell>
          <cell r="E1023">
            <v>6.76</v>
          </cell>
          <cell r="F1023">
            <v>47.16</v>
          </cell>
          <cell r="G1023">
            <v>53.92</v>
          </cell>
        </row>
        <row r="1024">
          <cell r="A1024" t="str">
            <v>18.06.400</v>
          </cell>
          <cell r="B1024"/>
          <cell r="C1024" t="str">
            <v>Rejuntamento em placas cerâmicas com cimento branco, juntas acima de 3 até 5 mm</v>
          </cell>
          <cell r="D1024" t="str">
            <v>m²</v>
          </cell>
          <cell r="E1024">
            <v>0.68</v>
          </cell>
          <cell r="F1024">
            <v>7.49</v>
          </cell>
          <cell r="G1024">
            <v>8.17</v>
          </cell>
        </row>
        <row r="1025">
          <cell r="A1025" t="str">
            <v>18.06.410</v>
          </cell>
          <cell r="B1025"/>
          <cell r="C1025" t="str">
            <v>Rejuntamento em placas cerâmicas com argamassa industrializada para rejunte, juntas acima de 3 até 5 mm</v>
          </cell>
          <cell r="D1025" t="str">
            <v>m²</v>
          </cell>
          <cell r="E1025">
            <v>1.37</v>
          </cell>
          <cell r="F1025">
            <v>7.49</v>
          </cell>
          <cell r="G1025">
            <v>8.86</v>
          </cell>
        </row>
        <row r="1026">
          <cell r="A1026" t="str">
            <v>18.06.420</v>
          </cell>
          <cell r="B1026"/>
          <cell r="C1026" t="str">
            <v>Rejuntamento em placas cerâmicas com cimento branco, juntas acima de 5 até 10 mm</v>
          </cell>
          <cell r="D1026" t="str">
            <v>m²</v>
          </cell>
          <cell r="E1026">
            <v>1.36</v>
          </cell>
          <cell r="F1026">
            <v>7.49</v>
          </cell>
          <cell r="G1026">
            <v>8.85</v>
          </cell>
        </row>
        <row r="1027">
          <cell r="A1027" t="str">
            <v>18.06.430</v>
          </cell>
          <cell r="B1027"/>
          <cell r="C1027" t="str">
            <v>Rejuntamento em placas cerâmicas com argamassa industrializada para rejunte, juntas acima de 5 até 10 mm</v>
          </cell>
          <cell r="D1027" t="str">
            <v>m²</v>
          </cell>
          <cell r="E1027">
            <v>3.43</v>
          </cell>
          <cell r="F1027">
            <v>7.49</v>
          </cell>
          <cell r="G1027">
            <v>10.92</v>
          </cell>
        </row>
        <row r="1028">
          <cell r="A1028" t="str">
            <v>18.06.500</v>
          </cell>
          <cell r="B1028"/>
          <cell r="C1028" t="str">
            <v>Rejuntamento de rodapé em placas cerâmicas com cimento branco, altura até 10 cm, juntas acima de 3 até 5 mm</v>
          </cell>
          <cell r="D1028" t="str">
            <v>m</v>
          </cell>
          <cell r="E1028">
            <v>7.0000000000000007E-2</v>
          </cell>
          <cell r="F1028">
            <v>0.84</v>
          </cell>
          <cell r="G1028">
            <v>0.91</v>
          </cell>
        </row>
        <row r="1029">
          <cell r="A1029" t="str">
            <v>18.06.510</v>
          </cell>
          <cell r="B1029"/>
          <cell r="C1029" t="str">
            <v>Rejuntamento de rodapé em placas cerâmicas com argamassa industrializada para rejunte, altura até 10 cm, juntas acima de 3 até 5 mm</v>
          </cell>
          <cell r="D1029" t="str">
            <v>m</v>
          </cell>
          <cell r="E1029">
            <v>0.14000000000000001</v>
          </cell>
          <cell r="F1029">
            <v>0.84</v>
          </cell>
          <cell r="G1029">
            <v>0.98</v>
          </cell>
        </row>
        <row r="1030">
          <cell r="A1030" t="str">
            <v>18.06.520</v>
          </cell>
          <cell r="B1030"/>
          <cell r="C1030" t="str">
            <v>Rejuntamento de rodapé em placas cerâmicas com cimento branco, altura até 10 cm, juntas acima de 5 até 10 mm</v>
          </cell>
          <cell r="D1030" t="str">
            <v>m</v>
          </cell>
          <cell r="E1030">
            <v>0.14000000000000001</v>
          </cell>
          <cell r="F1030">
            <v>0.84</v>
          </cell>
          <cell r="G1030">
            <v>0.98</v>
          </cell>
        </row>
        <row r="1031">
          <cell r="A1031" t="str">
            <v>18.06.530</v>
          </cell>
          <cell r="B1031"/>
          <cell r="C1031" t="str">
            <v>Rejuntamento de rodapé em placas cerâmicas com argamassa industrializada para rejunte, altura até 10 cm, juntas acima de 5 até 10 mm</v>
          </cell>
          <cell r="D1031" t="str">
            <v>m</v>
          </cell>
          <cell r="E1031">
            <v>0.34</v>
          </cell>
          <cell r="F1031">
            <v>0.84</v>
          </cell>
          <cell r="G1031">
            <v>1.18</v>
          </cell>
        </row>
        <row r="1032">
          <cell r="A1032" t="str">
            <v>18.07</v>
          </cell>
          <cell r="B1032" t="str">
            <v>Placa cerâmica não esmaltada extrudada</v>
          </cell>
          <cell r="C1032" t="str">
            <v>Placa cerâmica não esmaltada extrudada</v>
          </cell>
          <cell r="D1032"/>
          <cell r="E1032"/>
          <cell r="F1032"/>
          <cell r="G1032"/>
        </row>
        <row r="1033">
          <cell r="A1033" t="str">
            <v>18.07.020</v>
          </cell>
          <cell r="B1033"/>
          <cell r="C1033" t="str">
            <v>Placa cerâmica não esmaltada extrudada de alta resistência química e mecânica, espessura de 9 mm, uso industrial, assentado com argamassa química bicomponente</v>
          </cell>
          <cell r="D1033" t="str">
            <v>m²</v>
          </cell>
          <cell r="E1033">
            <v>79.05</v>
          </cell>
          <cell r="F1033">
            <v>11.22</v>
          </cell>
          <cell r="G1033">
            <v>90.27</v>
          </cell>
        </row>
        <row r="1034">
          <cell r="A1034" t="str">
            <v>18.07.040</v>
          </cell>
          <cell r="B1034"/>
          <cell r="C1034" t="str">
            <v>Placa cerâmica não esmaltada extrudada de alta resistência química e mecânica, espessura de 14 mm, uso industrial, assentado com argamassa química bicomponente</v>
          </cell>
          <cell r="D1034" t="str">
            <v>m²</v>
          </cell>
          <cell r="E1034">
            <v>131.96</v>
          </cell>
          <cell r="F1034">
            <v>11.22</v>
          </cell>
          <cell r="G1034">
            <v>143.18</v>
          </cell>
        </row>
        <row r="1035">
          <cell r="A1035" t="str">
            <v>18.07.080</v>
          </cell>
          <cell r="B1035"/>
          <cell r="C1035" t="str">
            <v>Rodapé em placa cerâmica não esmaltada extrudada de alta resistência química e mecânica, altura de 10 cm, uso industrial, assentado com argamassa química bicomponente</v>
          </cell>
          <cell r="D1035" t="str">
            <v>m</v>
          </cell>
          <cell r="E1035">
            <v>28.84</v>
          </cell>
          <cell r="F1035">
            <v>1.1100000000000001</v>
          </cell>
          <cell r="G1035">
            <v>29.95</v>
          </cell>
        </row>
        <row r="1036">
          <cell r="A1036" t="str">
            <v>18.07.160</v>
          </cell>
          <cell r="B1036"/>
          <cell r="C1036" t="str">
            <v>Placa cerâmica não esmaltada extrudada para área com altas temperaturas, de alta resistência química e mecânica, espessura mínima de 13 mm, uso industrial e cozinhas profissionais, assentado com argamassa industrializada</v>
          </cell>
          <cell r="D1036" t="str">
            <v>m²</v>
          </cell>
          <cell r="E1036">
            <v>176.42</v>
          </cell>
          <cell r="F1036">
            <v>11.22</v>
          </cell>
          <cell r="G1036">
            <v>187.64</v>
          </cell>
        </row>
        <row r="1037">
          <cell r="A1037" t="str">
            <v>18.07.170</v>
          </cell>
          <cell r="B1037"/>
          <cell r="C1037" t="str">
            <v>Rodapé em placa cerâmica não esmaltada extrudada para área com altas temperaturas, de alta resistência química e mecânica, altura de 10cm, uso indústrial e cozinhas profissionais, assentado com argamassa industrializada</v>
          </cell>
          <cell r="D1037" t="str">
            <v>m</v>
          </cell>
          <cell r="E1037">
            <v>34.42</v>
          </cell>
          <cell r="F1037">
            <v>1.1100000000000001</v>
          </cell>
          <cell r="G1037">
            <v>35.53</v>
          </cell>
        </row>
        <row r="1038">
          <cell r="A1038" t="str">
            <v>18.07.200</v>
          </cell>
          <cell r="B1038"/>
          <cell r="C1038" t="str">
            <v>Rejuntamento em placa cerâmica extrudada antiácida de 9 mm, com argamassa industrializada bicomponente à base de resina furânica, juntas acima de 3 até 6 mm</v>
          </cell>
          <cell r="D1038" t="str">
            <v>m²</v>
          </cell>
          <cell r="E1038">
            <v>7.88</v>
          </cell>
          <cell r="F1038">
            <v>7.49</v>
          </cell>
          <cell r="G1038">
            <v>15.37</v>
          </cell>
        </row>
        <row r="1039">
          <cell r="A1039" t="str">
            <v>18.07.210</v>
          </cell>
          <cell r="B1039"/>
          <cell r="C1039" t="str">
            <v>Rejuntamento de placa cerâmica extrudada de 9 mm, com argamassa sintética industrializada tricomponente à base de resina epóxi, juntas acima de 3 até 6 mm</v>
          </cell>
          <cell r="D1039" t="str">
            <v>m²</v>
          </cell>
          <cell r="E1039">
            <v>25.45</v>
          </cell>
          <cell r="F1039">
            <v>7.49</v>
          </cell>
          <cell r="G1039">
            <v>32.94</v>
          </cell>
        </row>
        <row r="1040">
          <cell r="A1040" t="str">
            <v>18.07.220</v>
          </cell>
          <cell r="B1040"/>
          <cell r="C1040" t="str">
            <v>Rejuntamento em placa cerâmica extrudada antiácida, espessura de 14 mm, com argamassa industrializada bicomponente, à base de resina furânica, juntas acima de 3 até 6 mm</v>
          </cell>
          <cell r="D1040" t="str">
            <v>m²</v>
          </cell>
          <cell r="E1040">
            <v>13.14</v>
          </cell>
          <cell r="F1040">
            <v>7.49</v>
          </cell>
          <cell r="G1040">
            <v>20.63</v>
          </cell>
        </row>
        <row r="1041">
          <cell r="A1041" t="str">
            <v>18.07.230</v>
          </cell>
          <cell r="B1041"/>
          <cell r="C1041" t="str">
            <v>Rejuntamento em placa cerâmica extrudada antiácida de 14 mm, com argamassa sintética industrializada tricomponente, à base de resina epóxi, juntas de 3 até 6 mm</v>
          </cell>
          <cell r="D1041" t="str">
            <v>m²</v>
          </cell>
          <cell r="E1041">
            <v>42.42</v>
          </cell>
          <cell r="F1041">
            <v>7.49</v>
          </cell>
          <cell r="G1041">
            <v>49.91</v>
          </cell>
        </row>
        <row r="1042">
          <cell r="A1042" t="str">
            <v>18.07.250</v>
          </cell>
          <cell r="B1042"/>
          <cell r="C1042" t="str">
            <v>Rejuntamento em placa cerâmica extrudada antiácida, com argamassa industrializada anticorrosiva bicomponente à base de bauxita, para área de altas temperaturas, juntas acima de 3 até 6mm</v>
          </cell>
          <cell r="D1042" t="str">
            <v>m²</v>
          </cell>
          <cell r="E1042">
            <v>33.44</v>
          </cell>
          <cell r="F1042">
            <v>7.49</v>
          </cell>
          <cell r="G1042">
            <v>40.93</v>
          </cell>
        </row>
        <row r="1043">
          <cell r="A1043" t="str">
            <v>18.07.300</v>
          </cell>
          <cell r="B1043"/>
          <cell r="C1043" t="str">
            <v>Rejuntamento de rodapé em placa cerâmica extrudada antiácida de 9 mm, com argamassa industrializada bicomponente à base de resina furânica, juntas acima de 3 até 6 mm</v>
          </cell>
          <cell r="D1043" t="str">
            <v>m</v>
          </cell>
          <cell r="E1043">
            <v>0.79</v>
          </cell>
          <cell r="F1043">
            <v>0.75</v>
          </cell>
          <cell r="G1043">
            <v>1.54</v>
          </cell>
        </row>
        <row r="1044">
          <cell r="A1044" t="str">
            <v>18.07.310</v>
          </cell>
          <cell r="B1044"/>
          <cell r="C1044" t="str">
            <v>Rejuntamento de rodapé em placa cerâmica extrudada antiácida de 9 mm, com argamassa sintética  industrializada tricomponente à base de resina epóxi, juntas acima de 3 até 6 mm</v>
          </cell>
          <cell r="D1044" t="str">
            <v>m</v>
          </cell>
          <cell r="E1044">
            <v>2.5499999999999998</v>
          </cell>
          <cell r="F1044">
            <v>0.75</v>
          </cell>
          <cell r="G1044">
            <v>3.3</v>
          </cell>
        </row>
        <row r="1045">
          <cell r="A1045" t="str">
            <v>18.08</v>
          </cell>
          <cell r="B1045" t="str">
            <v>Revestimento em porcelanato</v>
          </cell>
          <cell r="C1045" t="str">
            <v>Revestimento em porcelanato</v>
          </cell>
          <cell r="D1045"/>
          <cell r="E1045"/>
          <cell r="F1045"/>
          <cell r="G1045"/>
        </row>
        <row r="1046">
          <cell r="A1046" t="str">
            <v>18.08.032</v>
          </cell>
          <cell r="B1046"/>
          <cell r="C1046" t="str">
            <v>Revestimento em porcelanato esmaltado antiderrapante para área externa e ambiente com alto tráfego, grupo de absorção BIa, assentado com argamassa colante industrializada, rejuntado</v>
          </cell>
          <cell r="D1046" t="str">
            <v>m²</v>
          </cell>
          <cell r="E1046">
            <v>67.5</v>
          </cell>
          <cell r="F1046">
            <v>29.63</v>
          </cell>
          <cell r="G1046">
            <v>97.13</v>
          </cell>
        </row>
        <row r="1047">
          <cell r="A1047" t="str">
            <v>18.08.042</v>
          </cell>
          <cell r="B1047"/>
          <cell r="C1047" t="str">
            <v>Rodapé em porcelanato esmaltado antiderrapante para área externa e ambiente com alto tráfego, grupo de absorção BIa, assentado com argamassa colante industrializada, rejuntado</v>
          </cell>
          <cell r="D1047" t="str">
            <v>m</v>
          </cell>
          <cell r="E1047">
            <v>5.91</v>
          </cell>
          <cell r="F1047">
            <v>8.24</v>
          </cell>
          <cell r="G1047">
            <v>14.15</v>
          </cell>
        </row>
        <row r="1048">
          <cell r="A1048" t="str">
            <v>18.08.062</v>
          </cell>
          <cell r="B1048"/>
          <cell r="C1048" t="str">
            <v>Revestimento em porcelanato esmaltado polido para área interna e ambiente com tráfego médio, grupo de absorção BIa, assentado com argamassa colante industrializada, rejuntado</v>
          </cell>
          <cell r="D1048" t="str">
            <v>m²</v>
          </cell>
          <cell r="E1048">
            <v>146.16999999999999</v>
          </cell>
          <cell r="F1048">
            <v>29.63</v>
          </cell>
          <cell r="G1048">
            <v>175.8</v>
          </cell>
        </row>
        <row r="1049">
          <cell r="A1049" t="str">
            <v>18.08.072</v>
          </cell>
          <cell r="B1049"/>
          <cell r="C1049" t="str">
            <v>Rodapé em porcelanato esmaltado polido para área interna e ambiente com tráfego médio, grupo de absorção BIa, assentado com argamassa colante industrializada, rejuntado</v>
          </cell>
          <cell r="D1049" t="str">
            <v>m</v>
          </cell>
          <cell r="E1049">
            <v>37.03</v>
          </cell>
          <cell r="F1049">
            <v>8.24</v>
          </cell>
          <cell r="G1049">
            <v>45.27</v>
          </cell>
        </row>
        <row r="1050">
          <cell r="A1050" t="str">
            <v>18.08.090</v>
          </cell>
          <cell r="B1050"/>
          <cell r="C1050" t="str">
            <v>Revestimento em porcelanato esmaltado acetinado para área interna e ambiente com acesso ao exterior, grupo de absorção BIa, resistência química B, assentado com argamassa colante industrializada, rejuntado</v>
          </cell>
          <cell r="D1050" t="str">
            <v>m²</v>
          </cell>
          <cell r="E1050">
            <v>50.53</v>
          </cell>
          <cell r="F1050">
            <v>29.63</v>
          </cell>
          <cell r="G1050">
            <v>80.16</v>
          </cell>
        </row>
        <row r="1051">
          <cell r="A1051" t="str">
            <v>18.08.100</v>
          </cell>
          <cell r="B1051"/>
          <cell r="C1051" t="str">
            <v>Rodapé em porcelanato esmaltado acetinado para área interna e ambiente com acesso ao exterior, grupo de absorção BIa, resistência química B, assentado com argamassa colante industrializada, rejuntado</v>
          </cell>
          <cell r="D1051" t="str">
            <v>m</v>
          </cell>
          <cell r="E1051">
            <v>18.95</v>
          </cell>
          <cell r="F1051">
            <v>8.24</v>
          </cell>
          <cell r="G1051">
            <v>27.19</v>
          </cell>
        </row>
        <row r="1052">
          <cell r="A1052" t="str">
            <v>18.08.110</v>
          </cell>
          <cell r="B1052"/>
          <cell r="C1052" t="str">
            <v>Revestimento em porcelanato técnico antiderrapante para área externa, grupo de absorção BIa, assentado com argamassa colante industrializada, rejuntado</v>
          </cell>
          <cell r="D1052" t="str">
            <v>m²</v>
          </cell>
          <cell r="E1052">
            <v>136.81</v>
          </cell>
          <cell r="F1052">
            <v>29.63</v>
          </cell>
          <cell r="G1052">
            <v>166.44</v>
          </cell>
        </row>
        <row r="1053">
          <cell r="A1053" t="str">
            <v>18.08.120</v>
          </cell>
          <cell r="B1053"/>
          <cell r="C1053" t="str">
            <v>Rodapé em porcelanato técnico antiderrapante para área interna, grupo de absorção BIa, assentado com argamassa colante industrializada, rejuntado</v>
          </cell>
          <cell r="D1053" t="str">
            <v>m</v>
          </cell>
          <cell r="E1053">
            <v>11.6</v>
          </cell>
          <cell r="F1053">
            <v>8.24</v>
          </cell>
          <cell r="G1053">
            <v>19.84</v>
          </cell>
        </row>
        <row r="1054">
          <cell r="A1054" t="str">
            <v>18.08.130</v>
          </cell>
          <cell r="B1054"/>
          <cell r="C1054" t="str">
            <v>Revestimento em porcelanato técnico antiácido para área de alto tráfego, grupo de absorção BIa, assentado com argamassa colante industrializada e rejuntado com resina epóxi</v>
          </cell>
          <cell r="D1054" t="str">
            <v>m²</v>
          </cell>
          <cell r="E1054">
            <v>140.37</v>
          </cell>
          <cell r="F1054">
            <v>29.63</v>
          </cell>
          <cell r="G1054">
            <v>170</v>
          </cell>
        </row>
        <row r="1055">
          <cell r="A1055" t="str">
            <v>18.08.140</v>
          </cell>
          <cell r="B1055"/>
          <cell r="C1055" t="str">
            <v>Rodapé em porcelanato técnico antiácido para área de alto tráfego, grupo de absorção BIa, assentado com argamassa colante industrializada e rejuntado com resina epóxi</v>
          </cell>
          <cell r="D1055" t="str">
            <v>m</v>
          </cell>
          <cell r="E1055">
            <v>23.96</v>
          </cell>
          <cell r="F1055">
            <v>8.24</v>
          </cell>
          <cell r="G1055">
            <v>32.200000000000003</v>
          </cell>
        </row>
        <row r="1056">
          <cell r="A1056" t="str">
            <v>18.08.152</v>
          </cell>
          <cell r="B1056"/>
          <cell r="C1056" t="str">
            <v>Revestimento em porcelanato técnico natural para área interna e ambiente com acesso ao exterior, grupo de absorção BIa, assentado com argamassa colante industrializada, rejuntado</v>
          </cell>
          <cell r="D1056" t="str">
            <v>m²</v>
          </cell>
          <cell r="E1056">
            <v>106.8</v>
          </cell>
          <cell r="F1056">
            <v>29.63</v>
          </cell>
          <cell r="G1056">
            <v>136.43</v>
          </cell>
        </row>
        <row r="1057">
          <cell r="A1057" t="str">
            <v>18.08.162</v>
          </cell>
          <cell r="B1057"/>
          <cell r="C1057" t="str">
            <v>Rodapé em porcelanato técnico natural, para área interna e ambiente com acesso ao exterior, grupo de absorção BIa, assentado com argamassa colante industrializada, rejuntado</v>
          </cell>
          <cell r="D1057" t="str">
            <v>m</v>
          </cell>
          <cell r="E1057">
            <v>60.44</v>
          </cell>
          <cell r="F1057">
            <v>8.24</v>
          </cell>
          <cell r="G1057">
            <v>68.680000000000007</v>
          </cell>
        </row>
        <row r="1058">
          <cell r="A1058" t="str">
            <v>18.08.170</v>
          </cell>
          <cell r="B1058"/>
          <cell r="C1058" t="str">
            <v>Revestimento em porcelanato técnico polido para área interna e ambiente de médio tráfego, grupo de absorção BIa, coeficiente de atrito I, assentado com argamassa colante industrializada, rejuntado</v>
          </cell>
          <cell r="D1058" t="str">
            <v>m²</v>
          </cell>
          <cell r="E1058">
            <v>95.45</v>
          </cell>
          <cell r="F1058">
            <v>29.63</v>
          </cell>
          <cell r="G1058">
            <v>125.08</v>
          </cell>
        </row>
        <row r="1059">
          <cell r="A1059" t="str">
            <v>18.08.180</v>
          </cell>
          <cell r="B1059"/>
          <cell r="C1059" t="str">
            <v>Rodapé em porcelanato técnico polido para área interna e ambiente de médio tráfego, grupo de absorção BIa, assentado com argamassa colante industrializada, rejuntado</v>
          </cell>
          <cell r="D1059" t="str">
            <v>m</v>
          </cell>
          <cell r="E1059">
            <v>33.68</v>
          </cell>
          <cell r="F1059">
            <v>8.24</v>
          </cell>
          <cell r="G1059">
            <v>41.92</v>
          </cell>
        </row>
        <row r="1060">
          <cell r="A1060" t="str">
            <v>18.11</v>
          </cell>
          <cell r="B1060" t="str">
            <v>Revestimento em placa cerâmica esmaltada</v>
          </cell>
          <cell r="C1060" t="str">
            <v>Revestimento em placa cerâmica esmaltada</v>
          </cell>
          <cell r="D1060"/>
          <cell r="E1060"/>
          <cell r="F1060"/>
          <cell r="G1060"/>
        </row>
        <row r="1061">
          <cell r="A1061" t="str">
            <v>18.11.012</v>
          </cell>
          <cell r="B1061"/>
          <cell r="C1061" t="str">
            <v>Revestimento em placa cerâmica esmaltada de 7,5x7,5 cm, assentado e rejuntado com argamassa industrializada</v>
          </cell>
          <cell r="D1061" t="str">
            <v>m²</v>
          </cell>
          <cell r="E1061">
            <v>61.66</v>
          </cell>
          <cell r="F1061">
            <v>16.78</v>
          </cell>
          <cell r="G1061">
            <v>78.44</v>
          </cell>
        </row>
        <row r="1062">
          <cell r="A1062" t="str">
            <v>18.11.022</v>
          </cell>
          <cell r="B1062"/>
          <cell r="C1062" t="str">
            <v>Revestimento em placa cerâmica esmaltada de 10x10 cm, assentado e rejuntado com argamassa industrializada</v>
          </cell>
          <cell r="D1062" t="str">
            <v>m²</v>
          </cell>
          <cell r="E1062">
            <v>47.18</v>
          </cell>
          <cell r="F1062">
            <v>16.78</v>
          </cell>
          <cell r="G1062">
            <v>63.96</v>
          </cell>
        </row>
        <row r="1063">
          <cell r="A1063" t="str">
            <v>18.11.032</v>
          </cell>
          <cell r="B1063"/>
          <cell r="C1063" t="str">
            <v>Revestimento em placa cerâmica esmaltada de 15x15 cm, tipo monocolor, assentado e rejuntado com argamassa industrializada</v>
          </cell>
          <cell r="D1063" t="str">
            <v>m²</v>
          </cell>
          <cell r="E1063">
            <v>53.1</v>
          </cell>
          <cell r="F1063">
            <v>16.78</v>
          </cell>
          <cell r="G1063">
            <v>69.88</v>
          </cell>
        </row>
        <row r="1064">
          <cell r="A1064" t="str">
            <v>18.11.042</v>
          </cell>
          <cell r="B1064"/>
          <cell r="C1064" t="str">
            <v>Revestimento em placa cerâmica esmaltada de 20x20 cm, tipo monocolor, assentado e rejuntado com argamassa industrializada</v>
          </cell>
          <cell r="D1064" t="str">
            <v>m²</v>
          </cell>
          <cell r="E1064">
            <v>50.73</v>
          </cell>
          <cell r="F1064">
            <v>16.78</v>
          </cell>
          <cell r="G1064">
            <v>67.510000000000005</v>
          </cell>
        </row>
        <row r="1065">
          <cell r="A1065" t="str">
            <v>18.11.052</v>
          </cell>
          <cell r="B1065"/>
          <cell r="C1065" t="str">
            <v>Revestimento em placa cerâmica esmaltada, tipo monoporosa, retangular, assentado e rejuntado com argamassa industrializada</v>
          </cell>
          <cell r="D1065" t="str">
            <v>m²</v>
          </cell>
          <cell r="E1065">
            <v>47.32</v>
          </cell>
          <cell r="F1065">
            <v>16.78</v>
          </cell>
          <cell r="G1065">
            <v>64.099999999999994</v>
          </cell>
        </row>
        <row r="1066">
          <cell r="A1066" t="str">
            <v>18.12</v>
          </cell>
          <cell r="B1066" t="str">
            <v>Revestimento em pastilha e mosaico</v>
          </cell>
          <cell r="C1066" t="str">
            <v>Revestimento em pastilha e mosaico</v>
          </cell>
          <cell r="D1066"/>
          <cell r="E1066"/>
          <cell r="F1066"/>
          <cell r="G1066"/>
        </row>
        <row r="1067">
          <cell r="A1067" t="str">
            <v>18.12.020</v>
          </cell>
          <cell r="B1067"/>
          <cell r="C1067" t="str">
            <v>Revestimento em pastilha de porcelana natural ou esmaltada de 5 x 5 cm, assentado e rejuntado com argamassa colante industrializada</v>
          </cell>
          <cell r="D1067" t="str">
            <v>m²</v>
          </cell>
          <cell r="E1067">
            <v>123.22</v>
          </cell>
          <cell r="F1067">
            <v>21.24</v>
          </cell>
          <cell r="G1067">
            <v>144.46</v>
          </cell>
        </row>
        <row r="1068">
          <cell r="A1068" t="str">
            <v>18.12.120</v>
          </cell>
          <cell r="B1068"/>
          <cell r="C1068" t="str">
            <v>Revestimento em pastilha de porcelana natural ou esmaltada de 2,5 x 2,5 cm, assentado e rejuntado com argamassa colante industrializada</v>
          </cell>
          <cell r="D1068" t="str">
            <v>m²</v>
          </cell>
          <cell r="E1068">
            <v>171.04</v>
          </cell>
          <cell r="F1068">
            <v>21.24</v>
          </cell>
          <cell r="G1068">
            <v>192.28</v>
          </cell>
        </row>
        <row r="1069">
          <cell r="A1069" t="str">
            <v>18.12.140</v>
          </cell>
          <cell r="B1069"/>
          <cell r="C1069" t="str">
            <v>Revestimento em pastilha de porcelana natural ou esmaltada de 2,5 x 5 cm, assentado e rejuntado com argamassa colante industrializada</v>
          </cell>
          <cell r="D1069" t="str">
            <v>m²</v>
          </cell>
          <cell r="E1069">
            <v>130.11000000000001</v>
          </cell>
          <cell r="F1069">
            <v>21.24</v>
          </cell>
          <cell r="G1069">
            <v>151.35</v>
          </cell>
        </row>
        <row r="1070">
          <cell r="A1070" t="str">
            <v>18.13</v>
          </cell>
          <cell r="B1070" t="str">
            <v>Revestimento cerâmico não esmaltado extrudado</v>
          </cell>
          <cell r="C1070" t="str">
            <v>Revestimento cerâmico não esmaltado extrudado</v>
          </cell>
          <cell r="D1070"/>
          <cell r="E1070"/>
          <cell r="F1070"/>
          <cell r="G1070"/>
        </row>
        <row r="1071">
          <cell r="A1071" t="str">
            <v>18.13.010</v>
          </cell>
          <cell r="B1071"/>
          <cell r="C1071" t="str">
            <v>Revestimento em placa cerâmica não esmaltada extrudada, de alta resistência química e mecânica, espessura de 9 mm, assentado com argamassa colante industrializada</v>
          </cell>
          <cell r="D1071" t="str">
            <v>m²</v>
          </cell>
          <cell r="E1071">
            <v>74.03</v>
          </cell>
          <cell r="F1071">
            <v>13.58</v>
          </cell>
          <cell r="G1071">
            <v>87.61</v>
          </cell>
        </row>
        <row r="1072">
          <cell r="A1072" t="str">
            <v>18.13.020</v>
          </cell>
          <cell r="B1072"/>
          <cell r="C1072" t="str">
            <v>Revestimento em placa cerâmica extrudada de alta resistência química e mecânica, espessura entre 9 e 10 mm, assentado com argamassa industrializada de alta aderência</v>
          </cell>
          <cell r="D1072" t="str">
            <v>m²</v>
          </cell>
          <cell r="E1072">
            <v>83.52</v>
          </cell>
          <cell r="F1072">
            <v>13.58</v>
          </cell>
          <cell r="G1072">
            <v>97.1</v>
          </cell>
        </row>
        <row r="1073">
          <cell r="A1073" t="str">
            <v>18.13.202</v>
          </cell>
          <cell r="B1073"/>
          <cell r="C1073" t="str">
            <v>Rejuntamento em placa cerâmica extrudada, espessura entre 9 e 10 mm, com argamassa industrial anticorrosiva à base de resina epóxi, juntas de 6 a 10 mm</v>
          </cell>
          <cell r="D1073" t="str">
            <v>m²</v>
          </cell>
          <cell r="E1073">
            <v>37.119999999999997</v>
          </cell>
          <cell r="F1073">
            <v>7.49</v>
          </cell>
          <cell r="G1073">
            <v>44.61</v>
          </cell>
        </row>
        <row r="1074">
          <cell r="A1074" t="str">
            <v>19</v>
          </cell>
          <cell r="B1074" t="str">
            <v>REVESTIMENTO EM PEDRA</v>
          </cell>
          <cell r="C1074" t="str">
            <v>REVESTIMENTO EM PEDRA</v>
          </cell>
          <cell r="D1074"/>
          <cell r="E1074"/>
          <cell r="F1074"/>
          <cell r="G1074"/>
        </row>
        <row r="1075">
          <cell r="A1075" t="str">
            <v>19.01</v>
          </cell>
          <cell r="B1075" t="str">
            <v>Granito</v>
          </cell>
          <cell r="C1075" t="str">
            <v>Granito</v>
          </cell>
          <cell r="D1075"/>
          <cell r="E1075"/>
          <cell r="F1075"/>
          <cell r="G1075"/>
        </row>
        <row r="1076">
          <cell r="A1076" t="str">
            <v>19.01.010</v>
          </cell>
          <cell r="B1076"/>
          <cell r="C1076" t="str">
            <v>Rodapé em granito, espessura de 3 cm e altura de 7 cm</v>
          </cell>
          <cell r="D1076" t="str">
            <v>m</v>
          </cell>
          <cell r="E1076">
            <v>116.52</v>
          </cell>
          <cell r="F1076">
            <v>1.49</v>
          </cell>
          <cell r="G1076">
            <v>118.01</v>
          </cell>
        </row>
        <row r="1077">
          <cell r="A1077" t="str">
            <v>19.01.020</v>
          </cell>
          <cell r="B1077"/>
          <cell r="C1077" t="str">
            <v>Revestimento em granito, espessura de 2 cm, assente com massa</v>
          </cell>
          <cell r="D1077" t="str">
            <v>m²</v>
          </cell>
          <cell r="E1077">
            <v>316.83999999999997</v>
          </cell>
          <cell r="F1077">
            <v>10.4</v>
          </cell>
          <cell r="G1077">
            <v>327.24</v>
          </cell>
        </row>
        <row r="1078">
          <cell r="A1078" t="str">
            <v>19.01.040</v>
          </cell>
          <cell r="B1078"/>
          <cell r="C1078" t="str">
            <v>Revestimento em granito, espessura de 3 cm, assente com massa</v>
          </cell>
          <cell r="D1078" t="str">
            <v>m²</v>
          </cell>
          <cell r="E1078">
            <v>426.87</v>
          </cell>
          <cell r="F1078">
            <v>10.4</v>
          </cell>
          <cell r="G1078">
            <v>437.27</v>
          </cell>
        </row>
        <row r="1079">
          <cell r="A1079" t="str">
            <v>19.01.060</v>
          </cell>
          <cell r="B1079"/>
          <cell r="C1079" t="str">
            <v>Peitoril e/ou soleira em granito, espessura de 2 cm e largura até 20 cm</v>
          </cell>
          <cell r="D1079" t="str">
            <v>m</v>
          </cell>
          <cell r="E1079">
            <v>128.44999999999999</v>
          </cell>
          <cell r="F1079">
            <v>2.97</v>
          </cell>
          <cell r="G1079">
            <v>131.41999999999999</v>
          </cell>
        </row>
        <row r="1080">
          <cell r="A1080" t="str">
            <v>19.01.120</v>
          </cell>
          <cell r="B1080"/>
          <cell r="C1080" t="str">
            <v>Degrau e espelho de granito, espessura de 2 cm</v>
          </cell>
          <cell r="D1080" t="str">
            <v>m</v>
          </cell>
          <cell r="E1080">
            <v>269.81</v>
          </cell>
          <cell r="F1080">
            <v>5.2</v>
          </cell>
          <cell r="G1080">
            <v>275.01</v>
          </cell>
        </row>
        <row r="1081">
          <cell r="A1081" t="str">
            <v>19.01.320</v>
          </cell>
          <cell r="B1081"/>
          <cell r="C1081" t="str">
            <v>Rodapé em granito, espessura de 3 cm e altura de 7,01 até 10 cm</v>
          </cell>
          <cell r="D1081" t="str">
            <v>m</v>
          </cell>
          <cell r="E1081">
            <v>119.41</v>
          </cell>
          <cell r="F1081">
            <v>1.49</v>
          </cell>
          <cell r="G1081">
            <v>120.9</v>
          </cell>
        </row>
        <row r="1082">
          <cell r="A1082" t="str">
            <v>19.01.390</v>
          </cell>
          <cell r="B1082"/>
          <cell r="C1082" t="str">
            <v>Peitoril e/ou soleira em granito, espessura de 2 cm e largura de 21 até 30 cm</v>
          </cell>
          <cell r="D1082" t="str">
            <v>m</v>
          </cell>
          <cell r="E1082">
            <v>159.28</v>
          </cell>
          <cell r="F1082">
            <v>4.46</v>
          </cell>
          <cell r="G1082">
            <v>163.74</v>
          </cell>
        </row>
        <row r="1083">
          <cell r="A1083" t="str">
            <v>19.01.410</v>
          </cell>
          <cell r="B1083"/>
          <cell r="C1083" t="str">
            <v>Revestimento em granito jateado, espessura de 2,0 cm, assente com massa</v>
          </cell>
          <cell r="D1083" t="str">
            <v>m²</v>
          </cell>
          <cell r="E1083">
            <v>163</v>
          </cell>
          <cell r="F1083">
            <v>10.4</v>
          </cell>
          <cell r="G1083">
            <v>173.4</v>
          </cell>
        </row>
        <row r="1084">
          <cell r="A1084" t="str">
            <v>19.01.420</v>
          </cell>
          <cell r="B1084"/>
          <cell r="C1084" t="str">
            <v>Rodapé em granito jateado, espessura de 2 cm e altura de 7 cm, assente com massa</v>
          </cell>
          <cell r="D1084" t="str">
            <v>m</v>
          </cell>
          <cell r="E1084">
            <v>15.8</v>
          </cell>
          <cell r="F1084">
            <v>1.49</v>
          </cell>
          <cell r="G1084">
            <v>17.29</v>
          </cell>
        </row>
        <row r="1085">
          <cell r="A1085" t="str">
            <v>19.01.430</v>
          </cell>
          <cell r="B1085"/>
          <cell r="C1085" t="str">
            <v>Degrau e espelho em granito jateado, espessura de 2 cm, assente com massa</v>
          </cell>
          <cell r="D1085" t="str">
            <v>m</v>
          </cell>
          <cell r="E1085">
            <v>123.2</v>
          </cell>
          <cell r="F1085">
            <v>5.2</v>
          </cell>
          <cell r="G1085">
            <v>128.4</v>
          </cell>
        </row>
        <row r="1086">
          <cell r="A1086" t="str">
            <v>19.01.440</v>
          </cell>
          <cell r="B1086"/>
          <cell r="C1086" t="str">
            <v>Soleira / peitoril em granito jateado, espessura de 2 cm e largura de 20 a 30cm, assente com massa</v>
          </cell>
          <cell r="D1086" t="str">
            <v>m</v>
          </cell>
          <cell r="E1086">
            <v>94.23</v>
          </cell>
          <cell r="F1086">
            <v>4.46</v>
          </cell>
          <cell r="G1086">
            <v>98.69</v>
          </cell>
        </row>
        <row r="1087">
          <cell r="A1087" t="str">
            <v>19.02</v>
          </cell>
          <cell r="B1087" t="str">
            <v>Mármore</v>
          </cell>
          <cell r="C1087" t="str">
            <v>Mármore</v>
          </cell>
          <cell r="D1087"/>
          <cell r="E1087"/>
          <cell r="F1087"/>
          <cell r="G1087"/>
        </row>
        <row r="1088">
          <cell r="A1088" t="str">
            <v>19.02.020</v>
          </cell>
          <cell r="B1088"/>
          <cell r="C1088" t="str">
            <v>Revestimento em mármore branco, espessura de 2 cm, assente com massa</v>
          </cell>
          <cell r="D1088" t="str">
            <v>m²</v>
          </cell>
          <cell r="E1088">
            <v>509.29</v>
          </cell>
          <cell r="F1088">
            <v>8.91</v>
          </cell>
          <cell r="G1088">
            <v>518.20000000000005</v>
          </cell>
        </row>
        <row r="1089">
          <cell r="A1089" t="str">
            <v>19.02.040</v>
          </cell>
          <cell r="B1089"/>
          <cell r="C1089" t="str">
            <v>Revestimento em mármore travertino nacional, espessura de 2 cm, assente com massa</v>
          </cell>
          <cell r="D1089" t="str">
            <v>m²</v>
          </cell>
          <cell r="E1089">
            <v>590.04</v>
          </cell>
          <cell r="F1089">
            <v>8.91</v>
          </cell>
          <cell r="G1089">
            <v>598.95000000000005</v>
          </cell>
        </row>
        <row r="1090">
          <cell r="A1090" t="str">
            <v>19.02.060</v>
          </cell>
          <cell r="B1090"/>
          <cell r="C1090" t="str">
            <v>Revestimento em mármore branco, espessura de 3 cm, assente com massa</v>
          </cell>
          <cell r="D1090" t="str">
            <v>m²</v>
          </cell>
          <cell r="E1090">
            <v>658.4</v>
          </cell>
          <cell r="F1090">
            <v>10.4</v>
          </cell>
          <cell r="G1090">
            <v>668.8</v>
          </cell>
        </row>
        <row r="1091">
          <cell r="A1091" t="str">
            <v>19.02.080</v>
          </cell>
          <cell r="B1091"/>
          <cell r="C1091" t="str">
            <v>Revestimento em mármore travertino nacional, espessura de 3 cm, assente com massa</v>
          </cell>
          <cell r="D1091" t="str">
            <v>m²</v>
          </cell>
          <cell r="E1091">
            <v>691.61</v>
          </cell>
          <cell r="F1091">
            <v>10.4</v>
          </cell>
          <cell r="G1091">
            <v>702.01</v>
          </cell>
        </row>
        <row r="1092">
          <cell r="A1092" t="str">
            <v>19.02.220</v>
          </cell>
          <cell r="B1092"/>
          <cell r="C1092" t="str">
            <v>Degrau e espelho em mármore branco, espessura de 2 cm</v>
          </cell>
          <cell r="D1092" t="str">
            <v>m</v>
          </cell>
          <cell r="E1092">
            <v>263.05</v>
          </cell>
          <cell r="F1092">
            <v>5.2</v>
          </cell>
          <cell r="G1092">
            <v>268.25</v>
          </cell>
        </row>
        <row r="1093">
          <cell r="A1093" t="str">
            <v>19.02.240</v>
          </cell>
          <cell r="B1093"/>
          <cell r="C1093" t="str">
            <v>Degrau e espelho em mármore travertino nacional, espessura de 2 cm</v>
          </cell>
          <cell r="D1093" t="str">
            <v>m</v>
          </cell>
          <cell r="E1093">
            <v>267.14</v>
          </cell>
          <cell r="F1093">
            <v>5.2</v>
          </cell>
          <cell r="G1093">
            <v>272.33999999999997</v>
          </cell>
        </row>
        <row r="1094">
          <cell r="A1094" t="str">
            <v>19.02.250</v>
          </cell>
          <cell r="B1094"/>
          <cell r="C1094" t="str">
            <v>Rodapé em mármore branco, espessura de 2 cm e altura de 7 cm</v>
          </cell>
          <cell r="D1094" t="str">
            <v>m</v>
          </cell>
          <cell r="E1094">
            <v>37.130000000000003</v>
          </cell>
          <cell r="F1094">
            <v>1.49</v>
          </cell>
          <cell r="G1094">
            <v>38.619999999999997</v>
          </cell>
        </row>
        <row r="1095">
          <cell r="A1095" t="str">
            <v>19.03</v>
          </cell>
          <cell r="B1095" t="str">
            <v>Pedra</v>
          </cell>
          <cell r="C1095" t="str">
            <v>Pedra</v>
          </cell>
          <cell r="D1095"/>
          <cell r="E1095"/>
          <cell r="F1095"/>
          <cell r="G1095"/>
        </row>
        <row r="1096">
          <cell r="A1096" t="str">
            <v>19.03.020</v>
          </cell>
          <cell r="B1096"/>
          <cell r="C1096" t="str">
            <v>Revestimento em pedra tipo arenito comum</v>
          </cell>
          <cell r="D1096" t="str">
            <v>m²</v>
          </cell>
          <cell r="E1096">
            <v>181.44</v>
          </cell>
          <cell r="F1096">
            <v>23.76</v>
          </cell>
          <cell r="G1096">
            <v>205.2</v>
          </cell>
        </row>
        <row r="1097">
          <cell r="A1097" t="str">
            <v>19.03.060</v>
          </cell>
          <cell r="B1097"/>
          <cell r="C1097" t="str">
            <v>Revestimento em pedra mineira comum</v>
          </cell>
          <cell r="D1097" t="str">
            <v>m²</v>
          </cell>
          <cell r="E1097">
            <v>250.95</v>
          </cell>
          <cell r="F1097">
            <v>23.76</v>
          </cell>
          <cell r="G1097">
            <v>274.70999999999998</v>
          </cell>
        </row>
        <row r="1098">
          <cell r="A1098" t="str">
            <v>19.03.090</v>
          </cell>
          <cell r="B1098"/>
          <cell r="C1098" t="str">
            <v>Revestimento em pedra Miracema</v>
          </cell>
          <cell r="D1098" t="str">
            <v>m²</v>
          </cell>
          <cell r="E1098">
            <v>61.34</v>
          </cell>
          <cell r="F1098">
            <v>18.649999999999999</v>
          </cell>
          <cell r="G1098">
            <v>79.989999999999995</v>
          </cell>
        </row>
        <row r="1099">
          <cell r="A1099" t="str">
            <v>19.03.100</v>
          </cell>
          <cell r="B1099"/>
          <cell r="C1099" t="str">
            <v>Rodapé em pedra Miracema, altura de 5,75 cm</v>
          </cell>
          <cell r="D1099" t="str">
            <v>m</v>
          </cell>
          <cell r="E1099">
            <v>2.14</v>
          </cell>
          <cell r="F1099">
            <v>20.079999999999998</v>
          </cell>
          <cell r="G1099">
            <v>22.22</v>
          </cell>
        </row>
        <row r="1100">
          <cell r="A1100" t="str">
            <v>19.03.110</v>
          </cell>
          <cell r="B1100"/>
          <cell r="C1100" t="str">
            <v>Rodapé em pedra Miracema, altura de 11,5 cm</v>
          </cell>
          <cell r="D1100" t="str">
            <v>m</v>
          </cell>
          <cell r="E1100">
            <v>4.33</v>
          </cell>
          <cell r="F1100">
            <v>29.95</v>
          </cell>
          <cell r="G1100">
            <v>34.28</v>
          </cell>
        </row>
        <row r="1101">
          <cell r="A1101" t="str">
            <v>19.03.220</v>
          </cell>
          <cell r="B1101"/>
          <cell r="C1101" t="str">
            <v>Rodapé em pedra mineira simples, altura de 10 cm</v>
          </cell>
          <cell r="D1101" t="str">
            <v>m</v>
          </cell>
          <cell r="E1101">
            <v>70.489999999999995</v>
          </cell>
          <cell r="F1101">
            <v>1.49</v>
          </cell>
          <cell r="G1101">
            <v>71.98</v>
          </cell>
        </row>
        <row r="1102">
          <cell r="A1102" t="str">
            <v>19.03.260</v>
          </cell>
          <cell r="B1102"/>
          <cell r="C1102" t="str">
            <v>Revestimento em pedra ardósia selecionada</v>
          </cell>
          <cell r="D1102" t="str">
            <v>m²</v>
          </cell>
          <cell r="E1102">
            <v>67.11</v>
          </cell>
          <cell r="F1102">
            <v>19.11</v>
          </cell>
          <cell r="G1102">
            <v>86.22</v>
          </cell>
        </row>
        <row r="1103">
          <cell r="A1103" t="str">
            <v>19.03.270</v>
          </cell>
          <cell r="B1103"/>
          <cell r="C1103" t="str">
            <v>Rodapé em pedra ardósia, altura de 7 cm</v>
          </cell>
          <cell r="D1103" t="str">
            <v>m</v>
          </cell>
          <cell r="E1103">
            <v>8.81</v>
          </cell>
          <cell r="F1103">
            <v>5.0999999999999996</v>
          </cell>
          <cell r="G1103">
            <v>13.91</v>
          </cell>
        </row>
        <row r="1104">
          <cell r="A1104" t="str">
            <v>19.03.290</v>
          </cell>
          <cell r="B1104"/>
          <cell r="C1104" t="str">
            <v>Peitoril e/ou soleira em ardósia, espessura de 2 cm e largura até 20 cm</v>
          </cell>
          <cell r="D1104" t="str">
            <v>m</v>
          </cell>
          <cell r="E1104">
            <v>52.74</v>
          </cell>
          <cell r="F1104">
            <v>2.97</v>
          </cell>
          <cell r="G1104">
            <v>55.71</v>
          </cell>
        </row>
        <row r="1105">
          <cell r="A1105" t="str">
            <v>19.20</v>
          </cell>
          <cell r="B1105" t="str">
            <v>Reparos, conservações e complementos - GRUPO 19</v>
          </cell>
          <cell r="C1105" t="str">
            <v>Reparos, conservações e complementos - GRUPO 19</v>
          </cell>
          <cell r="D1105"/>
          <cell r="E1105"/>
          <cell r="F1105"/>
          <cell r="G1105"/>
        </row>
        <row r="1106">
          <cell r="A1106" t="str">
            <v>19.20.020</v>
          </cell>
          <cell r="B1106"/>
          <cell r="C1106" t="str">
            <v>Recolocação de mármore, pedras e granitos, assentes com massa</v>
          </cell>
          <cell r="D1106" t="str">
            <v>m²</v>
          </cell>
          <cell r="E1106">
            <v>6.55</v>
          </cell>
          <cell r="F1106">
            <v>38.22</v>
          </cell>
          <cell r="G1106">
            <v>44.77</v>
          </cell>
        </row>
        <row r="1107">
          <cell r="A1107" t="str">
            <v>20</v>
          </cell>
          <cell r="B1107" t="str">
            <v>REVESTIMENTO EM MADEIRA</v>
          </cell>
          <cell r="C1107" t="str">
            <v>REVESTIMENTO EM MADEIRA</v>
          </cell>
          <cell r="D1107"/>
          <cell r="E1107"/>
          <cell r="F1107"/>
          <cell r="G1107"/>
        </row>
        <row r="1108">
          <cell r="A1108" t="str">
            <v>20.01</v>
          </cell>
          <cell r="B1108" t="str">
            <v>Lambris de madeira</v>
          </cell>
          <cell r="C1108" t="str">
            <v>Lambris de madeira</v>
          </cell>
          <cell r="D1108"/>
          <cell r="E1108"/>
          <cell r="F1108"/>
          <cell r="G1108"/>
        </row>
        <row r="1109">
          <cell r="A1109" t="str">
            <v>20.01.040</v>
          </cell>
          <cell r="B1109"/>
          <cell r="C1109" t="str">
            <v>Lambril em madeira macho/fêmea tarugado, exceto pinus</v>
          </cell>
          <cell r="D1109" t="str">
            <v>m²</v>
          </cell>
          <cell r="E1109">
            <v>42.71</v>
          </cell>
          <cell r="F1109">
            <v>50.86</v>
          </cell>
          <cell r="G1109">
            <v>93.57</v>
          </cell>
        </row>
        <row r="1110">
          <cell r="A1110" t="str">
            <v>20.03</v>
          </cell>
          <cell r="B1110" t="str">
            <v>Soalho de madeira</v>
          </cell>
          <cell r="C1110" t="str">
            <v>Soalho de madeira</v>
          </cell>
          <cell r="D1110"/>
          <cell r="E1110"/>
          <cell r="F1110"/>
          <cell r="G1110"/>
        </row>
        <row r="1111">
          <cell r="A1111" t="str">
            <v>20.03.010</v>
          </cell>
          <cell r="B1111"/>
          <cell r="C1111" t="str">
            <v>Soalho em tábua de madeira aparelhada</v>
          </cell>
          <cell r="D1111" t="str">
            <v>m²</v>
          </cell>
          <cell r="E1111">
            <v>255.12</v>
          </cell>
          <cell r="F1111">
            <v>0</v>
          </cell>
          <cell r="G1111">
            <v>255.12</v>
          </cell>
        </row>
        <row r="1112">
          <cell r="A1112" t="str">
            <v>20.04</v>
          </cell>
          <cell r="B1112" t="str">
            <v>Tacos</v>
          </cell>
          <cell r="C1112" t="str">
            <v>Tacos</v>
          </cell>
          <cell r="D1112"/>
          <cell r="E1112"/>
          <cell r="F1112"/>
          <cell r="G1112"/>
        </row>
        <row r="1113">
          <cell r="A1113" t="str">
            <v>20.04.020</v>
          </cell>
          <cell r="B1113"/>
          <cell r="C1113" t="str">
            <v>Piso em tacos de Ipê colado</v>
          </cell>
          <cell r="D1113" t="str">
            <v>m²</v>
          </cell>
          <cell r="E1113">
            <v>123.16</v>
          </cell>
          <cell r="F1113">
            <v>16.73</v>
          </cell>
          <cell r="G1113">
            <v>139.88999999999999</v>
          </cell>
        </row>
        <row r="1114">
          <cell r="A1114" t="str">
            <v>20.10</v>
          </cell>
          <cell r="B1114" t="str">
            <v>Rodapé de madeira</v>
          </cell>
          <cell r="C1114" t="str">
            <v>Rodapé de madeira</v>
          </cell>
          <cell r="D1114"/>
          <cell r="E1114"/>
          <cell r="F1114"/>
          <cell r="G1114"/>
        </row>
        <row r="1115">
          <cell r="A1115" t="str">
            <v>20.10.040</v>
          </cell>
          <cell r="B1115"/>
          <cell r="C1115" t="str">
            <v>Rodapé de madeira de 7 x 1,5 cm</v>
          </cell>
          <cell r="D1115" t="str">
            <v>m</v>
          </cell>
          <cell r="E1115">
            <v>14.26</v>
          </cell>
          <cell r="F1115">
            <v>11.11</v>
          </cell>
          <cell r="G1115">
            <v>25.37</v>
          </cell>
        </row>
        <row r="1116">
          <cell r="A1116" t="str">
            <v>20.10.120</v>
          </cell>
          <cell r="B1116"/>
          <cell r="C1116" t="str">
            <v>Cordão de madeira</v>
          </cell>
          <cell r="D1116" t="str">
            <v>m</v>
          </cell>
          <cell r="E1116">
            <v>5.47</v>
          </cell>
          <cell r="F1116">
            <v>2.72</v>
          </cell>
          <cell r="G1116">
            <v>8.19</v>
          </cell>
        </row>
        <row r="1117">
          <cell r="A1117" t="str">
            <v>20.20</v>
          </cell>
          <cell r="B1117" t="str">
            <v>Reparos, conservações e complementos - GRUPO 20</v>
          </cell>
          <cell r="C1117" t="str">
            <v>Reparos, conservações e complementos - GRUPO 20</v>
          </cell>
          <cell r="D1117"/>
          <cell r="E1117"/>
          <cell r="F1117"/>
          <cell r="G1117"/>
        </row>
        <row r="1118">
          <cell r="A1118" t="str">
            <v>20.20.020</v>
          </cell>
          <cell r="B1118"/>
          <cell r="C1118" t="str">
            <v>Recolocação de soalho em madeira</v>
          </cell>
          <cell r="D1118" t="str">
            <v>m²</v>
          </cell>
          <cell r="E1118">
            <v>0.33</v>
          </cell>
          <cell r="F1118">
            <v>6.58</v>
          </cell>
          <cell r="G1118">
            <v>6.91</v>
          </cell>
        </row>
        <row r="1119">
          <cell r="A1119" t="str">
            <v>20.20.040</v>
          </cell>
          <cell r="B1119"/>
          <cell r="C1119" t="str">
            <v>Recolocação de tacos soltos com cola</v>
          </cell>
          <cell r="D1119" t="str">
            <v>m²</v>
          </cell>
          <cell r="E1119">
            <v>15.13</v>
          </cell>
          <cell r="F1119">
            <v>16.73</v>
          </cell>
          <cell r="G1119">
            <v>31.86</v>
          </cell>
        </row>
        <row r="1120">
          <cell r="A1120" t="str">
            <v>20.20.100</v>
          </cell>
          <cell r="B1120"/>
          <cell r="C1120" t="str">
            <v>Recolocação de rodapé e cordão de madeira</v>
          </cell>
          <cell r="D1120" t="str">
            <v>m</v>
          </cell>
          <cell r="E1120">
            <v>0.33</v>
          </cell>
          <cell r="F1120">
            <v>8.39</v>
          </cell>
          <cell r="G1120">
            <v>8.7200000000000006</v>
          </cell>
        </row>
        <row r="1121">
          <cell r="A1121" t="str">
            <v>20.20.200</v>
          </cell>
          <cell r="B1121"/>
          <cell r="C1121" t="str">
            <v>Raspagem com calafetação e aplicação de verniz sinteco</v>
          </cell>
          <cell r="D1121" t="str">
            <v>m²</v>
          </cell>
          <cell r="E1121">
            <v>62.86</v>
          </cell>
          <cell r="F1121">
            <v>0</v>
          </cell>
          <cell r="G1121">
            <v>62.86</v>
          </cell>
        </row>
        <row r="1122">
          <cell r="A1122" t="str">
            <v>20.20.220</v>
          </cell>
          <cell r="B1122"/>
          <cell r="C1122" t="str">
            <v>Raspagem com calafetação e aplicação de cera</v>
          </cell>
          <cell r="D1122" t="str">
            <v>m²</v>
          </cell>
          <cell r="E1122">
            <v>38.5</v>
          </cell>
          <cell r="F1122">
            <v>0</v>
          </cell>
          <cell r="G1122">
            <v>38.5</v>
          </cell>
        </row>
        <row r="1123">
          <cell r="A1123" t="str">
            <v>21</v>
          </cell>
          <cell r="B1123" t="str">
            <v>REVESTIMENTO SINTÉTICO E METÁLICO</v>
          </cell>
          <cell r="C1123" t="str">
            <v>REVESTIMENTO SINTÉTICO E METÁLICO</v>
          </cell>
          <cell r="D1123"/>
          <cell r="E1123"/>
          <cell r="F1123"/>
          <cell r="G1123"/>
        </row>
        <row r="1124">
          <cell r="A1124" t="str">
            <v>21.01</v>
          </cell>
          <cell r="B1124" t="str">
            <v>Revestimento em borracha</v>
          </cell>
          <cell r="C1124" t="str">
            <v>Revestimento em borracha</v>
          </cell>
          <cell r="D1124"/>
          <cell r="E1124"/>
          <cell r="F1124"/>
          <cell r="G1124"/>
        </row>
        <row r="1125">
          <cell r="A1125" t="str">
            <v>21.01.100</v>
          </cell>
          <cell r="B1125"/>
          <cell r="C1125" t="str">
            <v>Revestimento em borracha sintética preta, espessura de 4 mm - colado</v>
          </cell>
          <cell r="D1125" t="str">
            <v>m²</v>
          </cell>
          <cell r="E1125">
            <v>50.64</v>
          </cell>
          <cell r="F1125">
            <v>7.57</v>
          </cell>
          <cell r="G1125">
            <v>58.21</v>
          </cell>
        </row>
        <row r="1126">
          <cell r="A1126" t="str">
            <v>21.01.130</v>
          </cell>
          <cell r="B1126"/>
          <cell r="C1126" t="str">
            <v>Revestimento em borracha sintética preta, espessura de 7 mm - argamassado</v>
          </cell>
          <cell r="D1126" t="str">
            <v>m²</v>
          </cell>
          <cell r="E1126">
            <v>88.6</v>
          </cell>
          <cell r="F1126">
            <v>18.100000000000001</v>
          </cell>
          <cell r="G1126">
            <v>106.7</v>
          </cell>
        </row>
        <row r="1127">
          <cell r="A1127" t="str">
            <v>21.01.160</v>
          </cell>
          <cell r="B1127"/>
          <cell r="C1127" t="str">
            <v>Revestimento em grama sintética, com espessura de 20 a 32 mm</v>
          </cell>
          <cell r="D1127" t="str">
            <v>m²</v>
          </cell>
          <cell r="E1127">
            <v>114.64</v>
          </cell>
          <cell r="F1127">
            <v>0</v>
          </cell>
          <cell r="G1127">
            <v>114.64</v>
          </cell>
        </row>
        <row r="1128">
          <cell r="A1128" t="str">
            <v>21.02</v>
          </cell>
          <cell r="B1128" t="str">
            <v>Revestimento vinílico</v>
          </cell>
          <cell r="C1128" t="str">
            <v>Revestimento vinílico</v>
          </cell>
          <cell r="D1128"/>
          <cell r="E1128"/>
          <cell r="F1128"/>
          <cell r="G1128"/>
        </row>
        <row r="1129">
          <cell r="A1129" t="str">
            <v>21.02.050</v>
          </cell>
          <cell r="B1129"/>
          <cell r="C1129" t="str">
            <v>Revestimento vinílico, espessura de 2 mm, para tráfego médio, com impermeabilizante acrílico</v>
          </cell>
          <cell r="D1129" t="str">
            <v>m²</v>
          </cell>
          <cell r="E1129">
            <v>69.66</v>
          </cell>
          <cell r="F1129">
            <v>16.04</v>
          </cell>
          <cell r="G1129">
            <v>85.7</v>
          </cell>
        </row>
        <row r="1130">
          <cell r="A1130" t="str">
            <v>21.02.060</v>
          </cell>
          <cell r="B1130"/>
          <cell r="C1130" t="str">
            <v>Revestimento vinílico, espessura de 3,2 mm, para tráfego intenso, com impermeabilizante acrílico</v>
          </cell>
          <cell r="D1130" t="str">
            <v>m²</v>
          </cell>
          <cell r="E1130">
            <v>113.5</v>
          </cell>
          <cell r="F1130">
            <v>16.04</v>
          </cell>
          <cell r="G1130">
            <v>129.54</v>
          </cell>
        </row>
        <row r="1131">
          <cell r="A1131" t="str">
            <v>21.02.071</v>
          </cell>
          <cell r="B1131"/>
          <cell r="C1131" t="str">
            <v>Revestimento vinílico em manta, espessura total de 2mm, resistente a lavagem com hipoclorito</v>
          </cell>
          <cell r="D1131" t="str">
            <v>m²</v>
          </cell>
          <cell r="E1131">
            <v>153.97</v>
          </cell>
          <cell r="F1131">
            <v>0</v>
          </cell>
          <cell r="G1131">
            <v>153.97</v>
          </cell>
        </row>
        <row r="1132">
          <cell r="A1132" t="str">
            <v>21.02.271</v>
          </cell>
          <cell r="B1132"/>
          <cell r="C1132" t="str">
            <v>Revestimento vinílico em manta heterogênea, espessura de 2 mm, com impermeabilizante acrílico</v>
          </cell>
          <cell r="D1132" t="str">
            <v>m²</v>
          </cell>
          <cell r="E1132">
            <v>111.74</v>
          </cell>
          <cell r="F1132">
            <v>16.04</v>
          </cell>
          <cell r="G1132">
            <v>127.78</v>
          </cell>
        </row>
        <row r="1133">
          <cell r="A1133" t="str">
            <v>21.02.281</v>
          </cell>
          <cell r="B1133"/>
          <cell r="C1133" t="str">
            <v>Revestimento vinílico flexível em manta homogênea, espessura de 2 mm, com impermeabilizante acrílico</v>
          </cell>
          <cell r="D1133" t="str">
            <v>m²</v>
          </cell>
          <cell r="E1133">
            <v>167.25</v>
          </cell>
          <cell r="F1133">
            <v>16.04</v>
          </cell>
          <cell r="G1133">
            <v>183.29</v>
          </cell>
        </row>
        <row r="1134">
          <cell r="A1134" t="str">
            <v>21.02.291</v>
          </cell>
          <cell r="B1134"/>
          <cell r="C1134" t="str">
            <v>Revestimento vinílico heterogêneo flexível em réguas, espessura de 3 mm, com impermeabilizante acrílico</v>
          </cell>
          <cell r="D1134" t="str">
            <v>m²</v>
          </cell>
          <cell r="E1134">
            <v>123.44</v>
          </cell>
          <cell r="F1134">
            <v>16.04</v>
          </cell>
          <cell r="G1134">
            <v>139.47999999999999</v>
          </cell>
        </row>
        <row r="1135">
          <cell r="A1135" t="str">
            <v>21.02.310</v>
          </cell>
          <cell r="B1135"/>
          <cell r="C1135" t="str">
            <v>Revestimento vinílico autoportante acústico, espessura de 4,5 mm, com impermeabilizante acrílico</v>
          </cell>
          <cell r="D1135" t="str">
            <v>m²</v>
          </cell>
          <cell r="E1135">
            <v>280.91000000000003</v>
          </cell>
          <cell r="F1135">
            <v>16.04</v>
          </cell>
          <cell r="G1135">
            <v>296.95</v>
          </cell>
        </row>
        <row r="1136">
          <cell r="A1136" t="str">
            <v>21.02.311</v>
          </cell>
          <cell r="B1136"/>
          <cell r="C1136" t="str">
            <v>Revestimento vinílico autoportante, espessura de 4 mm, com impermeabilizante acrílico</v>
          </cell>
          <cell r="D1136" t="str">
            <v>m²</v>
          </cell>
          <cell r="E1136">
            <v>205.65</v>
          </cell>
          <cell r="F1136">
            <v>16.04</v>
          </cell>
          <cell r="G1136">
            <v>221.69</v>
          </cell>
        </row>
        <row r="1137">
          <cell r="A1137" t="str">
            <v>21.02.320</v>
          </cell>
          <cell r="B1137"/>
          <cell r="C1137" t="str">
            <v>Revestimento vinílico antiestático acústico, espessura de 5 mm, com impermeabilizante acrílico</v>
          </cell>
          <cell r="D1137" t="str">
            <v>m²</v>
          </cell>
          <cell r="E1137">
            <v>175.06</v>
          </cell>
          <cell r="F1137">
            <v>30.93</v>
          </cell>
          <cell r="G1137">
            <v>205.99</v>
          </cell>
        </row>
        <row r="1138">
          <cell r="A1138" t="str">
            <v>21.03</v>
          </cell>
          <cell r="B1138" t="str">
            <v>Revestimento metálico</v>
          </cell>
          <cell r="C1138" t="str">
            <v>Revestimento metálico</v>
          </cell>
          <cell r="D1138"/>
          <cell r="E1138"/>
          <cell r="F1138"/>
          <cell r="G1138"/>
        </row>
        <row r="1139">
          <cell r="A1139" t="str">
            <v>21.03.010</v>
          </cell>
          <cell r="B1139"/>
          <cell r="C1139" t="str">
            <v>Revestimento em aço inoxidável AISI 304, liga 18,8, chapa 20, espessura de 1 mm, acabamento escovado com grana especial</v>
          </cell>
          <cell r="D1139" t="str">
            <v>m²</v>
          </cell>
          <cell r="E1139">
            <v>763.39</v>
          </cell>
          <cell r="F1139">
            <v>0</v>
          </cell>
          <cell r="G1139">
            <v>763.39</v>
          </cell>
        </row>
        <row r="1140">
          <cell r="A1140" t="str">
            <v>21.03.090</v>
          </cell>
          <cell r="B1140"/>
          <cell r="C1140" t="str">
            <v>Piso elevado tipo telescópico em chapa de aço, sem revestimento</v>
          </cell>
          <cell r="D1140" t="str">
            <v>m²</v>
          </cell>
          <cell r="E1140">
            <v>216.72</v>
          </cell>
          <cell r="F1140">
            <v>0</v>
          </cell>
          <cell r="G1140">
            <v>216.72</v>
          </cell>
        </row>
        <row r="1141">
          <cell r="A1141" t="str">
            <v>21.03.151</v>
          </cell>
          <cell r="B1141"/>
          <cell r="C1141" t="str">
            <v>Revestimento em placas de alumínio composto "ACM", espessura de 4 mm e acabamento em PVDF</v>
          </cell>
          <cell r="D1141" t="str">
            <v>m²</v>
          </cell>
          <cell r="E1141">
            <v>471.13</v>
          </cell>
          <cell r="F1141">
            <v>0</v>
          </cell>
          <cell r="G1141">
            <v>471.13</v>
          </cell>
        </row>
        <row r="1142">
          <cell r="A1142" t="str">
            <v>21.03.152</v>
          </cell>
          <cell r="B1142"/>
          <cell r="C1142" t="str">
            <v>Revestimento em placas de alumínio composto "ACM", espessura de 4 mm e acabamento em PVDF, na cor verde</v>
          </cell>
          <cell r="D1142" t="str">
            <v>m²</v>
          </cell>
          <cell r="E1142">
            <v>402.74</v>
          </cell>
          <cell r="F1142">
            <v>0</v>
          </cell>
          <cell r="G1142">
            <v>402.74</v>
          </cell>
        </row>
        <row r="1143">
          <cell r="A1143" t="str">
            <v>21.04</v>
          </cell>
          <cell r="B1143" t="str">
            <v>Forração e carpete</v>
          </cell>
          <cell r="C1143" t="str">
            <v>Forração e carpete</v>
          </cell>
          <cell r="D1143"/>
          <cell r="E1143"/>
          <cell r="F1143"/>
          <cell r="G1143"/>
        </row>
        <row r="1144">
          <cell r="A1144" t="str">
            <v>21.04.100</v>
          </cell>
          <cell r="B1144"/>
          <cell r="C1144" t="str">
            <v>Revestimento com carpete para tráfego moderado, uso comercial, tipo bouclê de 5,4 até 8 mm</v>
          </cell>
          <cell r="D1144" t="str">
            <v>m²</v>
          </cell>
          <cell r="E1144">
            <v>88.19</v>
          </cell>
          <cell r="F1144">
            <v>0</v>
          </cell>
          <cell r="G1144">
            <v>88.19</v>
          </cell>
        </row>
        <row r="1145">
          <cell r="A1145" t="str">
            <v>21.04.110</v>
          </cell>
          <cell r="B1145"/>
          <cell r="C1145" t="str">
            <v>Revestimento com carpete para tráfego intenso, uso comercial, tipo bouclê de 6 mm</v>
          </cell>
          <cell r="D1145" t="str">
            <v>m²</v>
          </cell>
          <cell r="E1145">
            <v>114.16</v>
          </cell>
          <cell r="F1145">
            <v>0</v>
          </cell>
          <cell r="G1145">
            <v>114.16</v>
          </cell>
        </row>
        <row r="1146">
          <cell r="A1146" t="str">
            <v>21.05</v>
          </cell>
          <cell r="B1146" t="str">
            <v>Revestimento em cimento reforçado com fio sintético (CRFS)</v>
          </cell>
          <cell r="C1146" t="str">
            <v>Revestimento em cimento reforçado com fio sintético (CRFS)</v>
          </cell>
          <cell r="D1146"/>
          <cell r="E1146"/>
          <cell r="F1146"/>
          <cell r="G1146"/>
        </row>
        <row r="1147">
          <cell r="A1147" t="str">
            <v>21.05.010</v>
          </cell>
          <cell r="B1147"/>
          <cell r="C1147" t="str">
            <v>Piso em painel com miolo de madeira contraplacado por lâminas de madeira e externamente por chapas em CRFS, espessura de 40 mm</v>
          </cell>
          <cell r="D1147" t="str">
            <v>m²</v>
          </cell>
          <cell r="E1147">
            <v>98.56</v>
          </cell>
          <cell r="F1147">
            <v>71.66</v>
          </cell>
          <cell r="G1147">
            <v>170.22</v>
          </cell>
        </row>
        <row r="1148">
          <cell r="A1148" t="str">
            <v>21.05.100</v>
          </cell>
          <cell r="B1148"/>
          <cell r="C1148" t="str">
            <v>Piso elevado de concreto em placas de 600 x 600 mm, antiderrapante, sem acabamento</v>
          </cell>
          <cell r="D1148" t="str">
            <v>m²</v>
          </cell>
          <cell r="E1148">
            <v>252.5</v>
          </cell>
          <cell r="F1148">
            <v>0</v>
          </cell>
          <cell r="G1148">
            <v>252.5</v>
          </cell>
        </row>
        <row r="1149">
          <cell r="A1149" t="str">
            <v>21.07</v>
          </cell>
          <cell r="B1149" t="str">
            <v>Revestimento sintético</v>
          </cell>
          <cell r="C1149" t="str">
            <v>Revestimento sintético</v>
          </cell>
          <cell r="D1149"/>
          <cell r="E1149"/>
          <cell r="F1149"/>
          <cell r="G1149"/>
        </row>
        <row r="1150">
          <cell r="A1150" t="str">
            <v>21.07.010</v>
          </cell>
          <cell r="B1150"/>
          <cell r="C1150" t="str">
            <v>Revestimento em laminado melamínico dissipativo</v>
          </cell>
          <cell r="D1150" t="str">
            <v>m²</v>
          </cell>
          <cell r="E1150">
            <v>152.66999999999999</v>
          </cell>
          <cell r="F1150">
            <v>0</v>
          </cell>
          <cell r="G1150">
            <v>152.66999999999999</v>
          </cell>
        </row>
        <row r="1151">
          <cell r="A1151" t="str">
            <v>21.10</v>
          </cell>
          <cell r="B1151" t="str">
            <v>Rodapé sintético</v>
          </cell>
          <cell r="C1151" t="str">
            <v>Rodapé sintético</v>
          </cell>
          <cell r="D1151"/>
          <cell r="E1151"/>
          <cell r="F1151"/>
          <cell r="G1151"/>
        </row>
        <row r="1152">
          <cell r="A1152" t="str">
            <v>21.10.050</v>
          </cell>
          <cell r="B1152"/>
          <cell r="C1152" t="str">
            <v>Rodapé de poliestireno, espessura de 7 cm</v>
          </cell>
          <cell r="D1152" t="str">
            <v>m</v>
          </cell>
          <cell r="E1152">
            <v>23.17</v>
          </cell>
          <cell r="F1152">
            <v>5.51</v>
          </cell>
          <cell r="G1152">
            <v>28.68</v>
          </cell>
        </row>
        <row r="1153">
          <cell r="A1153" t="str">
            <v>21.10.051</v>
          </cell>
          <cell r="B1153"/>
          <cell r="C1153" t="str">
            <v>Rodapé de poliestireno, espessura de 8 cm</v>
          </cell>
          <cell r="D1153" t="str">
            <v>m</v>
          </cell>
          <cell r="E1153">
            <v>25.81</v>
          </cell>
          <cell r="F1153">
            <v>5.51</v>
          </cell>
          <cell r="G1153">
            <v>31.32</v>
          </cell>
        </row>
        <row r="1154">
          <cell r="A1154" t="str">
            <v>21.10.061</v>
          </cell>
          <cell r="B1154"/>
          <cell r="C1154" t="str">
            <v>Rodapé para piso vinílico em PVC, espessura de 2 mm e altura de 5 cm, curvo/plano, com impermeabilizante acrílico</v>
          </cell>
          <cell r="D1154" t="str">
            <v>m</v>
          </cell>
          <cell r="E1154">
            <v>15.2</v>
          </cell>
          <cell r="F1154">
            <v>7.29</v>
          </cell>
          <cell r="G1154">
            <v>22.49</v>
          </cell>
        </row>
        <row r="1155">
          <cell r="A1155" t="str">
            <v>21.10.071</v>
          </cell>
          <cell r="B1155"/>
          <cell r="C1155" t="str">
            <v>Rodapé flexível para piso vinílico em PVC, espessura de 2 mm e altura de 7,5 cm, curvo/plano, com impermeabilizante acrílico</v>
          </cell>
          <cell r="D1155" t="str">
            <v>m</v>
          </cell>
          <cell r="E1155">
            <v>18.16</v>
          </cell>
          <cell r="F1155">
            <v>7.29</v>
          </cell>
          <cell r="G1155">
            <v>25.45</v>
          </cell>
        </row>
        <row r="1156">
          <cell r="A1156" t="str">
            <v>21.10.081</v>
          </cell>
          <cell r="B1156"/>
          <cell r="C1156" t="str">
            <v>Rodapé hospitalar flexível em PVC para piso vinílico, espessura de 2 mm e altura de 7,5 cm, com impermeabilizante acrílico</v>
          </cell>
          <cell r="D1156" t="str">
            <v>m</v>
          </cell>
          <cell r="E1156">
            <v>28.35</v>
          </cell>
          <cell r="F1156">
            <v>5.51</v>
          </cell>
          <cell r="G1156">
            <v>33.86</v>
          </cell>
        </row>
        <row r="1157">
          <cell r="A1157" t="str">
            <v>21.10.210</v>
          </cell>
          <cell r="B1157"/>
          <cell r="C1157" t="str">
            <v>Rodapé em borracha sintética preta, altura até 7 cm - colado</v>
          </cell>
          <cell r="D1157" t="str">
            <v>m</v>
          </cell>
          <cell r="E1157">
            <v>9.57</v>
          </cell>
          <cell r="F1157">
            <v>2.31</v>
          </cell>
          <cell r="G1157">
            <v>11.88</v>
          </cell>
        </row>
        <row r="1158">
          <cell r="A1158" t="str">
            <v>21.10.220</v>
          </cell>
          <cell r="B1158"/>
          <cell r="C1158" t="str">
            <v>Rodapé de cordão de poliamida</v>
          </cell>
          <cell r="D1158" t="str">
            <v>m</v>
          </cell>
          <cell r="E1158">
            <v>4.63</v>
          </cell>
          <cell r="F1158">
            <v>0</v>
          </cell>
          <cell r="G1158">
            <v>4.63</v>
          </cell>
        </row>
        <row r="1159">
          <cell r="A1159" t="str">
            <v>21.10.250</v>
          </cell>
          <cell r="B1159"/>
          <cell r="C1159" t="str">
            <v>Rodapé em laminado melamínico dissipativo, espessura de 2 mm e altura de 10 cm</v>
          </cell>
          <cell r="D1159" t="str">
            <v>m</v>
          </cell>
          <cell r="E1159">
            <v>15.99</v>
          </cell>
          <cell r="F1159">
            <v>0</v>
          </cell>
          <cell r="G1159">
            <v>15.99</v>
          </cell>
        </row>
        <row r="1160">
          <cell r="A1160" t="str">
            <v>21.11</v>
          </cell>
          <cell r="B1160" t="str">
            <v>Degrau sintético</v>
          </cell>
          <cell r="C1160" t="str">
            <v>Degrau sintético</v>
          </cell>
          <cell r="D1160"/>
          <cell r="E1160"/>
          <cell r="F1160"/>
          <cell r="G1160"/>
        </row>
        <row r="1161">
          <cell r="A1161" t="str">
            <v>21.11.050</v>
          </cell>
          <cell r="B1161"/>
          <cell r="C1161" t="str">
            <v>Degrau (piso e espelho) em borracha sintética preta com testeira - colado</v>
          </cell>
          <cell r="D1161" t="str">
            <v>m</v>
          </cell>
          <cell r="E1161">
            <v>66.44</v>
          </cell>
          <cell r="F1161">
            <v>6.25</v>
          </cell>
          <cell r="G1161">
            <v>72.69</v>
          </cell>
        </row>
        <row r="1162">
          <cell r="A1162" t="str">
            <v>21.11.131</v>
          </cell>
          <cell r="B1162"/>
          <cell r="C1162" t="str">
            <v>Testeira flexível para arremate de degrau vinílico em PVC, espessura de 2 mm, com impermeabilizante acrílico</v>
          </cell>
          <cell r="D1162" t="str">
            <v>m</v>
          </cell>
          <cell r="E1162">
            <v>26.08</v>
          </cell>
          <cell r="F1162">
            <v>5.51</v>
          </cell>
          <cell r="G1162">
            <v>31.59</v>
          </cell>
        </row>
        <row r="1163">
          <cell r="A1163" t="str">
            <v>21.20</v>
          </cell>
          <cell r="B1163" t="str">
            <v>Reparos, conservações e complementos - GRUPO 21</v>
          </cell>
          <cell r="C1163" t="str">
            <v>Reparos, conservações e complementos - GRUPO 21</v>
          </cell>
          <cell r="D1163"/>
          <cell r="E1163"/>
          <cell r="F1163"/>
          <cell r="G1163"/>
        </row>
        <row r="1164">
          <cell r="A1164" t="str">
            <v>21.20.020</v>
          </cell>
          <cell r="B1164"/>
          <cell r="C1164" t="str">
            <v>Recolocação de piso sintético com cola</v>
          </cell>
          <cell r="D1164" t="str">
            <v>m²</v>
          </cell>
          <cell r="E1164">
            <v>5.38</v>
          </cell>
          <cell r="F1164">
            <v>6.58</v>
          </cell>
          <cell r="G1164">
            <v>11.96</v>
          </cell>
        </row>
        <row r="1165">
          <cell r="A1165" t="str">
            <v>21.20.040</v>
          </cell>
          <cell r="B1165"/>
          <cell r="C1165" t="str">
            <v>Recolocação de piso sintético argamassado</v>
          </cell>
          <cell r="D1165" t="str">
            <v>m²</v>
          </cell>
          <cell r="E1165">
            <v>2.44</v>
          </cell>
          <cell r="F1165">
            <v>23.05</v>
          </cell>
          <cell r="G1165">
            <v>25.49</v>
          </cell>
        </row>
        <row r="1166">
          <cell r="A1166" t="str">
            <v>21.20.050</v>
          </cell>
          <cell r="B1166"/>
          <cell r="C1166" t="str">
            <v>Recolocação de piso elevado telescópico metálico, inclusive estrutura de sustentação</v>
          </cell>
          <cell r="D1166" t="str">
            <v>m²</v>
          </cell>
          <cell r="E1166">
            <v>0</v>
          </cell>
          <cell r="F1166">
            <v>50.47</v>
          </cell>
          <cell r="G1166">
            <v>50.47</v>
          </cell>
        </row>
        <row r="1167">
          <cell r="A1167" t="str">
            <v>21.20.060</v>
          </cell>
          <cell r="B1167"/>
          <cell r="C1167" t="str">
            <v>Furação de piso elevado telescópico em chapa de aço</v>
          </cell>
          <cell r="D1167" t="str">
            <v>un</v>
          </cell>
          <cell r="E1167">
            <v>55.23</v>
          </cell>
          <cell r="F1167">
            <v>0</v>
          </cell>
          <cell r="G1167">
            <v>55.23</v>
          </cell>
        </row>
        <row r="1168">
          <cell r="A1168" t="str">
            <v>21.20.100</v>
          </cell>
          <cell r="B1168"/>
          <cell r="C1168" t="str">
            <v>Recolocação de rodapé e cordões sintéticos</v>
          </cell>
          <cell r="D1168" t="str">
            <v>m</v>
          </cell>
          <cell r="E1168">
            <v>0</v>
          </cell>
          <cell r="F1168">
            <v>8.39</v>
          </cell>
          <cell r="G1168">
            <v>8.39</v>
          </cell>
        </row>
        <row r="1169">
          <cell r="A1169" t="str">
            <v>21.20.300</v>
          </cell>
          <cell r="B1169"/>
          <cell r="C1169" t="str">
            <v>Fita adesiva antiderrapante com largura de 5 cm</v>
          </cell>
          <cell r="D1169" t="str">
            <v>m</v>
          </cell>
          <cell r="E1169">
            <v>9.69</v>
          </cell>
          <cell r="F1169">
            <v>9.0399999999999991</v>
          </cell>
          <cell r="G1169">
            <v>18.73</v>
          </cell>
        </row>
        <row r="1170">
          <cell r="A1170" t="str">
            <v>21.20.302</v>
          </cell>
          <cell r="B1170"/>
          <cell r="C1170" t="str">
            <v>Fita adesiva antiderrapante fosforescente, alto tráfego, largura de 5 cm</v>
          </cell>
          <cell r="D1170" t="str">
            <v>m</v>
          </cell>
          <cell r="E1170">
            <v>13.14</v>
          </cell>
          <cell r="F1170">
            <v>9.0399999999999991</v>
          </cell>
          <cell r="G1170">
            <v>22.18</v>
          </cell>
        </row>
        <row r="1171">
          <cell r="A1171" t="str">
            <v>21.20.410</v>
          </cell>
          <cell r="B1171"/>
          <cell r="C1171" t="str">
            <v>Cantoneira de sobrepor em PVC de 4 x 4 cm</v>
          </cell>
          <cell r="D1171" t="str">
            <v>un</v>
          </cell>
          <cell r="E1171">
            <v>19.48</v>
          </cell>
          <cell r="F1171">
            <v>2.31</v>
          </cell>
          <cell r="G1171">
            <v>21.79</v>
          </cell>
        </row>
        <row r="1172">
          <cell r="A1172" t="str">
            <v>21.20.460</v>
          </cell>
          <cell r="B1172"/>
          <cell r="C1172" t="str">
            <v>Canto externo de acabamento em PVC</v>
          </cell>
          <cell r="D1172" t="str">
            <v>m</v>
          </cell>
          <cell r="E1172">
            <v>8.73</v>
          </cell>
          <cell r="F1172">
            <v>1.1499999999999999</v>
          </cell>
          <cell r="G1172">
            <v>9.8800000000000008</v>
          </cell>
        </row>
        <row r="1173">
          <cell r="A1173" t="str">
            <v>22</v>
          </cell>
          <cell r="B1173" t="str">
            <v>FORRO, BRISE E FACHADA</v>
          </cell>
          <cell r="C1173" t="str">
            <v>FORRO, BRISE E FACHADA</v>
          </cell>
          <cell r="D1173"/>
          <cell r="E1173"/>
          <cell r="F1173"/>
          <cell r="G1173"/>
        </row>
        <row r="1174">
          <cell r="A1174" t="str">
            <v>22.01</v>
          </cell>
          <cell r="B1174" t="str">
            <v>Forro de madeira</v>
          </cell>
          <cell r="C1174" t="str">
            <v>Forro de madeira</v>
          </cell>
          <cell r="D1174"/>
          <cell r="E1174"/>
          <cell r="F1174"/>
          <cell r="G1174"/>
        </row>
        <row r="1175">
          <cell r="A1175" t="str">
            <v>22.01.010</v>
          </cell>
          <cell r="B1175"/>
          <cell r="C1175" t="str">
            <v>Forro em tábuas aparelhadas macho e fêmea de pinus</v>
          </cell>
          <cell r="D1175" t="str">
            <v>m²</v>
          </cell>
          <cell r="E1175">
            <v>19.47</v>
          </cell>
          <cell r="F1175">
            <v>19.75</v>
          </cell>
          <cell r="G1175">
            <v>39.22</v>
          </cell>
        </row>
        <row r="1176">
          <cell r="A1176" t="str">
            <v>22.01.020</v>
          </cell>
          <cell r="B1176"/>
          <cell r="C1176" t="str">
            <v>Forro em tábuas aparelhadas macho e fêmea de pinus tarugado</v>
          </cell>
          <cell r="D1176" t="str">
            <v>m²</v>
          </cell>
          <cell r="E1176">
            <v>35.9</v>
          </cell>
          <cell r="F1176">
            <v>39.5</v>
          </cell>
          <cell r="G1176">
            <v>75.400000000000006</v>
          </cell>
        </row>
        <row r="1177">
          <cell r="A1177" t="str">
            <v>22.01.080</v>
          </cell>
          <cell r="B1177"/>
          <cell r="C1177" t="str">
            <v>Forro xadrez em ripas de angelim-vermelho / bacuri / maçaranduba tarugado</v>
          </cell>
          <cell r="D1177" t="str">
            <v>m²</v>
          </cell>
          <cell r="E1177">
            <v>60.11</v>
          </cell>
          <cell r="F1177">
            <v>42.8</v>
          </cell>
          <cell r="G1177">
            <v>102.91</v>
          </cell>
        </row>
        <row r="1178">
          <cell r="A1178" t="str">
            <v>22.01.210</v>
          </cell>
          <cell r="B1178"/>
          <cell r="C1178" t="str">
            <v>Testeira em tábua aparelhada, largura até 20 cm</v>
          </cell>
          <cell r="D1178" t="str">
            <v>m</v>
          </cell>
          <cell r="E1178">
            <v>9.57</v>
          </cell>
          <cell r="F1178">
            <v>13.17</v>
          </cell>
          <cell r="G1178">
            <v>22.74</v>
          </cell>
        </row>
        <row r="1179">
          <cell r="A1179" t="str">
            <v>22.01.220</v>
          </cell>
          <cell r="B1179"/>
          <cell r="C1179" t="str">
            <v>Beiral em tábua de angelim-vermelho / bacuri / maçaranduba macho e fêmea com tarugamento</v>
          </cell>
          <cell r="D1179" t="str">
            <v>m²</v>
          </cell>
          <cell r="E1179">
            <v>79.08</v>
          </cell>
          <cell r="F1179">
            <v>39.5</v>
          </cell>
          <cell r="G1179">
            <v>118.58</v>
          </cell>
        </row>
        <row r="1180">
          <cell r="A1180" t="str">
            <v>22.01.240</v>
          </cell>
          <cell r="B1180"/>
          <cell r="C1180" t="str">
            <v>Beiral em tábua de angelim-vermelho / bacuri / maçaranduba macho e fêmea</v>
          </cell>
          <cell r="D1180" t="str">
            <v>m²</v>
          </cell>
          <cell r="E1180">
            <v>62.4</v>
          </cell>
          <cell r="F1180">
            <v>19.75</v>
          </cell>
          <cell r="G1180">
            <v>82.15</v>
          </cell>
        </row>
        <row r="1181">
          <cell r="A1181" t="str">
            <v>22.02</v>
          </cell>
          <cell r="B1181" t="str">
            <v>Forro de gesso</v>
          </cell>
          <cell r="C1181" t="str">
            <v>Forro de gesso</v>
          </cell>
          <cell r="D1181"/>
          <cell r="E1181"/>
          <cell r="F1181"/>
          <cell r="G1181"/>
        </row>
        <row r="1182">
          <cell r="A1182" t="str">
            <v>22.02.010</v>
          </cell>
          <cell r="B1182"/>
          <cell r="C1182" t="str">
            <v>Forro em placa de gesso liso fixo</v>
          </cell>
          <cell r="D1182" t="str">
            <v>m²</v>
          </cell>
          <cell r="E1182">
            <v>60.7</v>
          </cell>
          <cell r="F1182">
            <v>0</v>
          </cell>
          <cell r="G1182">
            <v>60.7</v>
          </cell>
        </row>
        <row r="1183">
          <cell r="A1183" t="str">
            <v>22.02.030</v>
          </cell>
          <cell r="B1183"/>
          <cell r="C1183" t="str">
            <v>Forro em painéis de gesso acartonado, espessura de 12,5 mm, fixo</v>
          </cell>
          <cell r="D1183" t="str">
            <v>m²</v>
          </cell>
          <cell r="E1183">
            <v>63.51</v>
          </cell>
          <cell r="F1183">
            <v>0</v>
          </cell>
          <cell r="G1183">
            <v>63.51</v>
          </cell>
        </row>
        <row r="1184">
          <cell r="A1184" t="str">
            <v>22.02.100</v>
          </cell>
          <cell r="B1184"/>
          <cell r="C1184" t="str">
            <v>Forro em painéis de gesso acartonado, acabamento liso com película em PVC - 625mm x 1250mm, espessura de 9,5mm, removível</v>
          </cell>
          <cell r="D1184" t="str">
            <v>m²</v>
          </cell>
          <cell r="E1184">
            <v>73.42</v>
          </cell>
          <cell r="F1184">
            <v>0</v>
          </cell>
          <cell r="G1184">
            <v>73.42</v>
          </cell>
        </row>
        <row r="1185">
          <cell r="A1185" t="str">
            <v>22.02.190</v>
          </cell>
          <cell r="B1185"/>
          <cell r="C1185" t="str">
            <v>Forro de gesso removível com película rígida de PVC de 625mm x 625mm</v>
          </cell>
          <cell r="D1185" t="str">
            <v>m²</v>
          </cell>
          <cell r="E1185">
            <v>86.33</v>
          </cell>
          <cell r="F1185">
            <v>0</v>
          </cell>
          <cell r="G1185">
            <v>86.33</v>
          </cell>
        </row>
        <row r="1186">
          <cell r="A1186" t="str">
            <v>22.03</v>
          </cell>
          <cell r="B1186" t="str">
            <v>Forro sintético</v>
          </cell>
          <cell r="C1186" t="str">
            <v>Forro sintético</v>
          </cell>
          <cell r="D1186"/>
          <cell r="E1186"/>
          <cell r="F1186"/>
          <cell r="G1186"/>
        </row>
        <row r="1187">
          <cell r="A1187" t="str">
            <v>22.03.010</v>
          </cell>
          <cell r="B1187"/>
          <cell r="C1187" t="str">
            <v>Forro em poliestireno expandido com textura acrílica, espessura de 20 mm</v>
          </cell>
          <cell r="D1187" t="str">
            <v>m²</v>
          </cell>
          <cell r="E1187">
            <v>48.49</v>
          </cell>
          <cell r="F1187">
            <v>0</v>
          </cell>
          <cell r="G1187">
            <v>48.49</v>
          </cell>
        </row>
        <row r="1188">
          <cell r="A1188" t="str">
            <v>22.03.020</v>
          </cell>
          <cell r="B1188"/>
          <cell r="C1188" t="str">
            <v>Forro em lã de vidro revestido em PVC, espessura de 20 mm</v>
          </cell>
          <cell r="D1188" t="str">
            <v>m²</v>
          </cell>
          <cell r="E1188">
            <v>79.52</v>
          </cell>
          <cell r="F1188">
            <v>0</v>
          </cell>
          <cell r="G1188">
            <v>79.52</v>
          </cell>
        </row>
        <row r="1189">
          <cell r="A1189" t="str">
            <v>22.03.030</v>
          </cell>
          <cell r="B1189"/>
          <cell r="C1189" t="str">
            <v>Forro em fibra mineral acústico, revestido em látex</v>
          </cell>
          <cell r="D1189" t="str">
            <v>m²</v>
          </cell>
          <cell r="E1189">
            <v>97.49</v>
          </cell>
          <cell r="F1189">
            <v>0</v>
          </cell>
          <cell r="G1189">
            <v>97.49</v>
          </cell>
        </row>
        <row r="1190">
          <cell r="A1190" t="str">
            <v>22.03.040</v>
          </cell>
          <cell r="B1190"/>
          <cell r="C1190" t="str">
            <v>Forro modular removível em PVC de 618mm x 1243mm</v>
          </cell>
          <cell r="D1190" t="str">
            <v>m²</v>
          </cell>
          <cell r="E1190">
            <v>73.09</v>
          </cell>
          <cell r="F1190">
            <v>0</v>
          </cell>
          <cell r="G1190">
            <v>73.09</v>
          </cell>
        </row>
        <row r="1191">
          <cell r="A1191" t="str">
            <v>22.03.050</v>
          </cell>
          <cell r="B1191"/>
          <cell r="C1191" t="str">
            <v>Forro em fibra mineral revestido em látex</v>
          </cell>
          <cell r="D1191" t="str">
            <v>m²</v>
          </cell>
          <cell r="E1191">
            <v>75.37</v>
          </cell>
          <cell r="F1191">
            <v>0</v>
          </cell>
          <cell r="G1191">
            <v>75.37</v>
          </cell>
        </row>
        <row r="1192">
          <cell r="A1192" t="str">
            <v>22.03.070</v>
          </cell>
          <cell r="B1192"/>
          <cell r="C1192" t="str">
            <v>Forro em lâmina de PVC</v>
          </cell>
          <cell r="D1192" t="str">
            <v>m²</v>
          </cell>
          <cell r="E1192">
            <v>52.57</v>
          </cell>
          <cell r="F1192">
            <v>0</v>
          </cell>
          <cell r="G1192">
            <v>52.57</v>
          </cell>
        </row>
        <row r="1193">
          <cell r="A1193" t="str">
            <v>22.03.122</v>
          </cell>
          <cell r="B1193"/>
          <cell r="C1193" t="str">
            <v>Forro em fibra mineral com placas acústicas removíveis de 625mm x 1250mm</v>
          </cell>
          <cell r="D1193" t="str">
            <v>m²</v>
          </cell>
          <cell r="E1193">
            <v>154.38</v>
          </cell>
          <cell r="F1193">
            <v>0</v>
          </cell>
          <cell r="G1193">
            <v>154.38</v>
          </cell>
        </row>
        <row r="1194">
          <cell r="A1194" t="str">
            <v>22.03.140</v>
          </cell>
          <cell r="B1194"/>
          <cell r="C1194" t="str">
            <v>Forro em fibra mineral com placas acústicas removíveis de 625mm x 625mm</v>
          </cell>
          <cell r="D1194" t="str">
            <v>m²</v>
          </cell>
          <cell r="E1194">
            <v>97.27</v>
          </cell>
          <cell r="F1194">
            <v>0</v>
          </cell>
          <cell r="G1194">
            <v>97.27</v>
          </cell>
        </row>
        <row r="1195">
          <cell r="A1195" t="str">
            <v>22.04</v>
          </cell>
          <cell r="B1195" t="str">
            <v>Forro metálico</v>
          </cell>
          <cell r="C1195" t="str">
            <v>Forro metálico</v>
          </cell>
          <cell r="D1195"/>
          <cell r="E1195"/>
          <cell r="F1195"/>
          <cell r="G1195"/>
        </row>
        <row r="1196">
          <cell r="A1196" t="str">
            <v>22.04.020</v>
          </cell>
          <cell r="B1196"/>
          <cell r="C1196" t="str">
            <v>Forro metálico removível, em painéis de 625mm x 625mm, tipo colmeia</v>
          </cell>
          <cell r="D1196" t="str">
            <v>m²</v>
          </cell>
          <cell r="E1196">
            <v>239.33</v>
          </cell>
          <cell r="F1196">
            <v>0</v>
          </cell>
          <cell r="G1196">
            <v>239.33</v>
          </cell>
        </row>
        <row r="1197">
          <cell r="A1197" t="str">
            <v>22.06</v>
          </cell>
          <cell r="B1197" t="str">
            <v>Brise-soleil</v>
          </cell>
          <cell r="C1197" t="str">
            <v>Brise-soleil</v>
          </cell>
          <cell r="D1197"/>
          <cell r="E1197"/>
          <cell r="F1197"/>
          <cell r="G1197"/>
        </row>
        <row r="1198">
          <cell r="A1198" t="str">
            <v>22.06.130</v>
          </cell>
          <cell r="B1198"/>
          <cell r="C1198" t="str">
            <v>Brise em placa cimentícia, montado em perfil e chapa metálica</v>
          </cell>
          <cell r="D1198" t="str">
            <v>m²</v>
          </cell>
          <cell r="E1198">
            <v>145.79</v>
          </cell>
          <cell r="F1198">
            <v>95.25</v>
          </cell>
          <cell r="G1198">
            <v>241.04</v>
          </cell>
        </row>
        <row r="1199">
          <cell r="A1199" t="str">
            <v>22.06.200</v>
          </cell>
          <cell r="B1199"/>
          <cell r="C1199" t="str">
            <v>Brise metálico curvo e móvel em chapa microperfurada aluzinc pré-pintada</v>
          </cell>
          <cell r="D1199" t="str">
            <v>m²</v>
          </cell>
          <cell r="E1199">
            <v>587</v>
          </cell>
          <cell r="F1199">
            <v>0</v>
          </cell>
          <cell r="G1199">
            <v>587</v>
          </cell>
        </row>
        <row r="1200">
          <cell r="A1200" t="str">
            <v>22.06.210</v>
          </cell>
          <cell r="B1200"/>
          <cell r="C1200" t="str">
            <v>Brise metálico fixo em chapa microperfurada aluzinc pré-pintada</v>
          </cell>
          <cell r="D1200" t="str">
            <v>m²</v>
          </cell>
          <cell r="E1200">
            <v>196.68</v>
          </cell>
          <cell r="F1200">
            <v>0</v>
          </cell>
          <cell r="G1200">
            <v>196.68</v>
          </cell>
        </row>
        <row r="1201">
          <cell r="A1201" t="str">
            <v>22.06.220</v>
          </cell>
          <cell r="B1201"/>
          <cell r="C1201" t="str">
            <v>Brise metálico fixo e linear em chapa microperfurada aluzinc pré-pintada, largura frontal de 57 mm</v>
          </cell>
          <cell r="D1201" t="str">
            <v>m²</v>
          </cell>
          <cell r="E1201">
            <v>261.25</v>
          </cell>
          <cell r="F1201">
            <v>0</v>
          </cell>
          <cell r="G1201">
            <v>261.25</v>
          </cell>
        </row>
        <row r="1202">
          <cell r="A1202" t="str">
            <v>22.06.230</v>
          </cell>
          <cell r="B1202"/>
          <cell r="C1202" t="str">
            <v>Brise metálico fixo e linear em chapa lisa aluzinc pré-pintada, largura frontal de 30 mm</v>
          </cell>
          <cell r="D1202" t="str">
            <v>m²</v>
          </cell>
          <cell r="E1202">
            <v>320</v>
          </cell>
          <cell r="F1202">
            <v>0</v>
          </cell>
          <cell r="G1202">
            <v>320</v>
          </cell>
        </row>
        <row r="1203">
          <cell r="A1203" t="str">
            <v>22.06.240</v>
          </cell>
          <cell r="B1203"/>
          <cell r="C1203" t="str">
            <v>Brise metálico fixo em chapa lisa aluzinc pré-pintada, formato ogiva, lâmina frontal de 200 mm</v>
          </cell>
          <cell r="D1203" t="str">
            <v>m²</v>
          </cell>
          <cell r="E1203">
            <v>434.56</v>
          </cell>
          <cell r="F1203">
            <v>0</v>
          </cell>
          <cell r="G1203">
            <v>434.56</v>
          </cell>
        </row>
        <row r="1204">
          <cell r="A1204" t="str">
            <v>22.06.250</v>
          </cell>
          <cell r="B1204"/>
          <cell r="C1204" t="str">
            <v>Brise metálico curvo e móvel termoacústico em chapa lisa aluzinc pré-pintada</v>
          </cell>
          <cell r="D1204" t="str">
            <v>m²</v>
          </cell>
          <cell r="E1204">
            <v>584.88</v>
          </cell>
          <cell r="F1204">
            <v>0</v>
          </cell>
          <cell r="G1204">
            <v>584.88</v>
          </cell>
        </row>
        <row r="1205">
          <cell r="A1205" t="str">
            <v>22.06.300</v>
          </cell>
          <cell r="B1205"/>
          <cell r="C1205" t="str">
            <v>Brise metálico curvo e móvel em chapa microperfurada de alumínio pré-pintada</v>
          </cell>
          <cell r="D1205" t="str">
            <v>m²</v>
          </cell>
          <cell r="E1205">
            <v>459.67</v>
          </cell>
          <cell r="F1205">
            <v>0</v>
          </cell>
          <cell r="G1205">
            <v>459.67</v>
          </cell>
        </row>
        <row r="1206">
          <cell r="A1206" t="str">
            <v>22.06.310</v>
          </cell>
          <cell r="B1206"/>
          <cell r="C1206" t="str">
            <v>Brise metálico fixo em chapa microperfurada de alumínio pré-pintada</v>
          </cell>
          <cell r="D1206" t="str">
            <v>m²</v>
          </cell>
          <cell r="E1206">
            <v>295.33</v>
          </cell>
          <cell r="F1206">
            <v>0</v>
          </cell>
          <cell r="G1206">
            <v>295.33</v>
          </cell>
        </row>
        <row r="1207">
          <cell r="A1207" t="str">
            <v>22.06.320</v>
          </cell>
          <cell r="B1207"/>
          <cell r="C1207" t="str">
            <v>Brise metálico fixo e linear em chapa microperfurada alumínio pré-pintada, largura frontal de 57 mm</v>
          </cell>
          <cell r="D1207" t="str">
            <v>m²</v>
          </cell>
          <cell r="E1207">
            <v>273.98</v>
          </cell>
          <cell r="F1207">
            <v>0</v>
          </cell>
          <cell r="G1207">
            <v>273.98</v>
          </cell>
        </row>
        <row r="1208">
          <cell r="A1208" t="str">
            <v>22.06.330</v>
          </cell>
          <cell r="B1208"/>
          <cell r="C1208" t="str">
            <v>Brise metálico fixo e linear em chapa lisa em alumínio pré-pintada, largura frontal de 30 mm</v>
          </cell>
          <cell r="D1208" t="str">
            <v>m²</v>
          </cell>
          <cell r="E1208">
            <v>257.64</v>
          </cell>
          <cell r="F1208">
            <v>0</v>
          </cell>
          <cell r="G1208">
            <v>257.64</v>
          </cell>
        </row>
        <row r="1209">
          <cell r="A1209" t="str">
            <v>22.06.340</v>
          </cell>
          <cell r="B1209"/>
          <cell r="C1209" t="str">
            <v>Brise metálico fixo em chapa lisa alumínio pré-pintada, formato ogiva, lâmina frontal de 200 mm</v>
          </cell>
          <cell r="D1209" t="str">
            <v>m²</v>
          </cell>
          <cell r="E1209">
            <v>406.09</v>
          </cell>
          <cell r="F1209">
            <v>0</v>
          </cell>
          <cell r="G1209">
            <v>406.09</v>
          </cell>
        </row>
        <row r="1210">
          <cell r="A1210" t="str">
            <v>22.06.350</v>
          </cell>
          <cell r="B1210"/>
          <cell r="C1210" t="str">
            <v>Brise metálico curvo e móvel termoacústico em chapa lisa de alumínio pré-pintada</v>
          </cell>
          <cell r="D1210" t="str">
            <v>m²</v>
          </cell>
          <cell r="E1210">
            <v>658.15</v>
          </cell>
          <cell r="F1210">
            <v>0</v>
          </cell>
          <cell r="G1210">
            <v>658.15</v>
          </cell>
        </row>
        <row r="1211">
          <cell r="A1211" t="str">
            <v>22.20</v>
          </cell>
          <cell r="B1211" t="str">
            <v>Reparos, conservações e complementos - GRUPO 22</v>
          </cell>
          <cell r="C1211" t="str">
            <v>Reparos, conservações e complementos - GRUPO 22</v>
          </cell>
          <cell r="D1211"/>
          <cell r="E1211"/>
          <cell r="F1211"/>
          <cell r="G1211"/>
        </row>
        <row r="1212">
          <cell r="A1212" t="str">
            <v>22.20.010</v>
          </cell>
          <cell r="B1212"/>
          <cell r="C1212" t="str">
            <v>Placa em fibra de vidro revestida em PVC</v>
          </cell>
          <cell r="D1212" t="str">
            <v>m²</v>
          </cell>
          <cell r="E1212">
            <v>40.06</v>
          </cell>
          <cell r="F1212">
            <v>0</v>
          </cell>
          <cell r="G1212">
            <v>40.06</v>
          </cell>
        </row>
        <row r="1213">
          <cell r="A1213" t="str">
            <v>22.20.020</v>
          </cell>
          <cell r="B1213"/>
          <cell r="C1213" t="str">
            <v>Recolocação de forros fixados</v>
          </cell>
          <cell r="D1213" t="str">
            <v>m²</v>
          </cell>
          <cell r="E1213">
            <v>0.67</v>
          </cell>
          <cell r="F1213">
            <v>9.8800000000000008</v>
          </cell>
          <cell r="G1213">
            <v>10.55</v>
          </cell>
        </row>
        <row r="1214">
          <cell r="A1214" t="str">
            <v>22.20.040</v>
          </cell>
          <cell r="B1214"/>
          <cell r="C1214" t="str">
            <v>Recolocação de forros apoiados ou encaixados</v>
          </cell>
          <cell r="D1214" t="str">
            <v>m²</v>
          </cell>
          <cell r="E1214">
            <v>0</v>
          </cell>
          <cell r="F1214">
            <v>4.95</v>
          </cell>
          <cell r="G1214">
            <v>4.95</v>
          </cell>
        </row>
        <row r="1215">
          <cell r="A1215" t="str">
            <v>22.20.050</v>
          </cell>
          <cell r="B1215"/>
          <cell r="C1215" t="str">
            <v>Moldura de gesso simples, largura até 6,0 cm</v>
          </cell>
          <cell r="D1215" t="str">
            <v>m</v>
          </cell>
          <cell r="E1215">
            <v>12.64</v>
          </cell>
          <cell r="F1215">
            <v>0</v>
          </cell>
          <cell r="G1215">
            <v>12.64</v>
          </cell>
        </row>
        <row r="1216">
          <cell r="A1216" t="str">
            <v>22.20.090</v>
          </cell>
          <cell r="B1216"/>
          <cell r="C1216" t="str">
            <v>Abertura para vão de luminária em forro de PVC modular</v>
          </cell>
          <cell r="D1216" t="str">
            <v>un</v>
          </cell>
          <cell r="E1216">
            <v>12.06</v>
          </cell>
          <cell r="F1216">
            <v>0</v>
          </cell>
          <cell r="G1216">
            <v>12.06</v>
          </cell>
        </row>
        <row r="1217">
          <cell r="A1217" t="str">
            <v>23</v>
          </cell>
          <cell r="B1217" t="str">
            <v>ESQUADRIA, MARCENARIA E ELEMENTO EM MADEIRA</v>
          </cell>
          <cell r="C1217" t="str">
            <v>ESQUADRIA, MARCENARIA E ELEMENTO EM MADEIRA</v>
          </cell>
          <cell r="D1217"/>
          <cell r="E1217"/>
          <cell r="F1217"/>
          <cell r="G1217"/>
        </row>
        <row r="1218">
          <cell r="A1218" t="str">
            <v>23.01</v>
          </cell>
          <cell r="B1218" t="str">
            <v>Janela e veneziana em madeira</v>
          </cell>
          <cell r="C1218" t="str">
            <v>Janela e veneziana em madeira</v>
          </cell>
          <cell r="D1218"/>
          <cell r="E1218"/>
          <cell r="F1218"/>
          <cell r="G1218"/>
        </row>
        <row r="1219">
          <cell r="A1219" t="str">
            <v>23.01.050</v>
          </cell>
          <cell r="B1219"/>
          <cell r="C1219" t="str">
            <v>Caixilho em madeira maximar</v>
          </cell>
          <cell r="D1219" t="str">
            <v>m²</v>
          </cell>
          <cell r="E1219">
            <v>516.6</v>
          </cell>
          <cell r="F1219">
            <v>43.11</v>
          </cell>
          <cell r="G1219">
            <v>559.71</v>
          </cell>
        </row>
        <row r="1220">
          <cell r="A1220" t="str">
            <v>23.01.060</v>
          </cell>
          <cell r="B1220"/>
          <cell r="C1220" t="str">
            <v>Caixilho em madeira tipo veneziana de correr</v>
          </cell>
          <cell r="D1220" t="str">
            <v>m²</v>
          </cell>
          <cell r="E1220">
            <v>433.21</v>
          </cell>
          <cell r="F1220">
            <v>43.11</v>
          </cell>
          <cell r="G1220">
            <v>476.32</v>
          </cell>
        </row>
        <row r="1221">
          <cell r="A1221" t="str">
            <v>23.02</v>
          </cell>
          <cell r="B1221" t="str">
            <v>Porta macho / fêmea montada com batente</v>
          </cell>
          <cell r="C1221" t="str">
            <v>Porta macho / fêmea montada com batente</v>
          </cell>
          <cell r="D1221"/>
          <cell r="E1221"/>
          <cell r="F1221"/>
          <cell r="G1221"/>
        </row>
        <row r="1222">
          <cell r="A1222" t="str">
            <v>23.02.010</v>
          </cell>
          <cell r="B1222"/>
          <cell r="C1222" t="str">
            <v>Acréscimo de bandeira - porta macho e fêmea com batente de madeira</v>
          </cell>
          <cell r="D1222" t="str">
            <v>m²</v>
          </cell>
          <cell r="E1222">
            <v>350.3</v>
          </cell>
          <cell r="F1222">
            <v>45.44</v>
          </cell>
          <cell r="G1222">
            <v>395.74</v>
          </cell>
        </row>
        <row r="1223">
          <cell r="A1223" t="str">
            <v>23.02.030</v>
          </cell>
          <cell r="B1223"/>
          <cell r="C1223" t="str">
            <v>Porta macho e fêmea com batente de madeira - 70 x 210 cm</v>
          </cell>
          <cell r="D1223" t="str">
            <v>un</v>
          </cell>
          <cell r="E1223">
            <v>606.54999999999995</v>
          </cell>
          <cell r="F1223">
            <v>92.19</v>
          </cell>
          <cell r="G1223">
            <v>698.74</v>
          </cell>
        </row>
        <row r="1224">
          <cell r="A1224" t="str">
            <v>23.02.040</v>
          </cell>
          <cell r="B1224"/>
          <cell r="C1224" t="str">
            <v>Porta macho e fêmea com batente de madeira - 80 x 210 cm</v>
          </cell>
          <cell r="D1224" t="str">
            <v>un</v>
          </cell>
          <cell r="E1224">
            <v>535.46</v>
          </cell>
          <cell r="F1224">
            <v>92.19</v>
          </cell>
          <cell r="G1224">
            <v>627.65</v>
          </cell>
        </row>
        <row r="1225">
          <cell r="A1225" t="str">
            <v>23.02.050</v>
          </cell>
          <cell r="B1225"/>
          <cell r="C1225" t="str">
            <v>Porta macho e fêmea com batente de madeira - 90 x 210 cm</v>
          </cell>
          <cell r="D1225" t="str">
            <v>un</v>
          </cell>
          <cell r="E1225">
            <v>645.62</v>
          </cell>
          <cell r="F1225">
            <v>92.19</v>
          </cell>
          <cell r="G1225">
            <v>737.81</v>
          </cell>
        </row>
        <row r="1226">
          <cell r="A1226" t="str">
            <v>23.02.060</v>
          </cell>
          <cell r="B1226"/>
          <cell r="C1226" t="str">
            <v>Porta macho e fêmea com batente de madeira - 120 x 210 cm</v>
          </cell>
          <cell r="D1226" t="str">
            <v>un</v>
          </cell>
          <cell r="E1226">
            <v>1082.8499999999999</v>
          </cell>
          <cell r="F1226">
            <v>115.23</v>
          </cell>
          <cell r="G1226">
            <v>1198.08</v>
          </cell>
        </row>
        <row r="1227">
          <cell r="A1227" t="str">
            <v>23.02.500</v>
          </cell>
          <cell r="B1227"/>
          <cell r="C1227" t="str">
            <v>Acréscimo de bandeira - porta macho e fêmea com batente metálico</v>
          </cell>
          <cell r="D1227" t="str">
            <v>m²</v>
          </cell>
          <cell r="E1227">
            <v>769.53</v>
          </cell>
          <cell r="F1227">
            <v>86.92</v>
          </cell>
          <cell r="G1227">
            <v>856.45</v>
          </cell>
        </row>
        <row r="1228">
          <cell r="A1228" t="str">
            <v>23.02.520</v>
          </cell>
          <cell r="B1228"/>
          <cell r="C1228" t="str">
            <v>Porta macho e fêmea com batente metálico - 70 x 210 cm</v>
          </cell>
          <cell r="D1228" t="str">
            <v>un</v>
          </cell>
          <cell r="E1228">
            <v>682.83</v>
          </cell>
          <cell r="F1228">
            <v>85.6</v>
          </cell>
          <cell r="G1228">
            <v>768.43</v>
          </cell>
        </row>
        <row r="1229">
          <cell r="A1229" t="str">
            <v>23.02.530</v>
          </cell>
          <cell r="B1229"/>
          <cell r="C1229" t="str">
            <v>Porta macho e fêmea com batente metálico - 80 x 210 cm</v>
          </cell>
          <cell r="D1229" t="str">
            <v>un</v>
          </cell>
          <cell r="E1229">
            <v>616.54</v>
          </cell>
          <cell r="F1229">
            <v>85.6</v>
          </cell>
          <cell r="G1229">
            <v>702.14</v>
          </cell>
        </row>
        <row r="1230">
          <cell r="A1230" t="str">
            <v>23.02.540</v>
          </cell>
          <cell r="B1230"/>
          <cell r="C1230" t="str">
            <v>Porta macho e fêmea com batente metálico - 90 x 210 cm</v>
          </cell>
          <cell r="D1230" t="str">
            <v>un</v>
          </cell>
          <cell r="E1230">
            <v>731.49</v>
          </cell>
          <cell r="F1230">
            <v>85.6</v>
          </cell>
          <cell r="G1230">
            <v>817.09</v>
          </cell>
        </row>
        <row r="1231">
          <cell r="A1231" t="str">
            <v>23.02.550</v>
          </cell>
          <cell r="B1231"/>
          <cell r="C1231" t="str">
            <v>Porta macho e fêmea com batente metálico - 120 x 210 cm</v>
          </cell>
          <cell r="D1231" t="str">
            <v>un</v>
          </cell>
          <cell r="E1231">
            <v>1108.1600000000001</v>
          </cell>
          <cell r="F1231">
            <v>111.94</v>
          </cell>
          <cell r="G1231">
            <v>1220.0999999999999</v>
          </cell>
        </row>
        <row r="1232">
          <cell r="A1232" t="str">
            <v>23.04</v>
          </cell>
          <cell r="B1232" t="str">
            <v>Porta lisa laminada montada com batente</v>
          </cell>
          <cell r="C1232" t="str">
            <v>Porta lisa laminada montada com batente</v>
          </cell>
          <cell r="D1232"/>
          <cell r="E1232"/>
          <cell r="F1232"/>
          <cell r="G1232"/>
        </row>
        <row r="1233">
          <cell r="A1233" t="str">
            <v>23.04.010</v>
          </cell>
          <cell r="B1233"/>
          <cell r="C1233" t="str">
            <v>Acréscimo de bandeira - porta lisa revestida com laminado fenólico melamínico e batente de madeira sem revestimento</v>
          </cell>
          <cell r="D1233" t="str">
            <v>m²</v>
          </cell>
          <cell r="E1233">
            <v>489.4</v>
          </cell>
          <cell r="F1233">
            <v>45.44</v>
          </cell>
          <cell r="G1233">
            <v>534.84</v>
          </cell>
        </row>
        <row r="1234">
          <cell r="A1234" t="str">
            <v>23.04.070</v>
          </cell>
          <cell r="B1234"/>
          <cell r="C1234" t="str">
            <v>Porta em laminado fenólico melamínico com batente em alumínio - 80 x 180 cm</v>
          </cell>
          <cell r="D1234" t="str">
            <v>un</v>
          </cell>
          <cell r="E1234">
            <v>883.48</v>
          </cell>
          <cell r="F1234">
            <v>46.09</v>
          </cell>
          <cell r="G1234">
            <v>929.57</v>
          </cell>
        </row>
        <row r="1235">
          <cell r="A1235" t="str">
            <v>23.04.080</v>
          </cell>
          <cell r="B1235"/>
          <cell r="C1235" t="str">
            <v>Porta em laminado fenólico melamínico com batente em alumínio - 60 x 160 cm</v>
          </cell>
          <cell r="D1235" t="str">
            <v>un</v>
          </cell>
          <cell r="E1235">
            <v>818.02</v>
          </cell>
          <cell r="F1235">
            <v>46.09</v>
          </cell>
          <cell r="G1235">
            <v>864.11</v>
          </cell>
        </row>
        <row r="1236">
          <cell r="A1236" t="str">
            <v>23.04.090</v>
          </cell>
          <cell r="B1236"/>
          <cell r="C1236" t="str">
            <v>Porta em laminado fenólico melamínico com acabamento liso, batente de madeira sem revestimento - 70 x 210 cm</v>
          </cell>
          <cell r="D1236" t="str">
            <v>un</v>
          </cell>
          <cell r="E1236">
            <v>914.06</v>
          </cell>
          <cell r="F1236">
            <v>92.19</v>
          </cell>
          <cell r="G1236">
            <v>1006.25</v>
          </cell>
        </row>
        <row r="1237">
          <cell r="A1237" t="str">
            <v>23.04.100</v>
          </cell>
          <cell r="B1237"/>
          <cell r="C1237" t="str">
            <v>Porta em laminado fenólico melamínico com acabamento liso, batente de madeira sem revestimento - 80 x 210 cm</v>
          </cell>
          <cell r="D1237" t="str">
            <v>un</v>
          </cell>
          <cell r="E1237">
            <v>926.91</v>
          </cell>
          <cell r="F1237">
            <v>92.19</v>
          </cell>
          <cell r="G1237">
            <v>1019.1</v>
          </cell>
        </row>
        <row r="1238">
          <cell r="A1238" t="str">
            <v>23.04.110</v>
          </cell>
          <cell r="B1238"/>
          <cell r="C1238" t="str">
            <v>Porta em laminado fenólico melamínico com acabamento liso, batente de madeira sem revestimento - 90 x 210 cm</v>
          </cell>
          <cell r="D1238" t="str">
            <v>un</v>
          </cell>
          <cell r="E1238">
            <v>979.52</v>
          </cell>
          <cell r="F1238">
            <v>92.19</v>
          </cell>
          <cell r="G1238">
            <v>1071.71</v>
          </cell>
        </row>
        <row r="1239">
          <cell r="A1239" t="str">
            <v>23.04.120</v>
          </cell>
          <cell r="B1239"/>
          <cell r="C1239" t="str">
            <v>Porta em laminado fenólico melamínico com acabamento liso, batente de madeira sem revestimento - 120 x 210 cm</v>
          </cell>
          <cell r="D1239" t="str">
            <v>un</v>
          </cell>
          <cell r="E1239">
            <v>1647.05</v>
          </cell>
          <cell r="F1239">
            <v>115.23</v>
          </cell>
          <cell r="G1239">
            <v>1762.28</v>
          </cell>
        </row>
        <row r="1240">
          <cell r="A1240" t="str">
            <v>23.04.130</v>
          </cell>
          <cell r="B1240"/>
          <cell r="C1240" t="str">
            <v>Porta em laminado fenólico melamínico com acabamento liso, batente de madeira sem revestimento - 140 x 210 cm</v>
          </cell>
          <cell r="D1240" t="str">
            <v>un</v>
          </cell>
          <cell r="E1240">
            <v>1744.16</v>
          </cell>
          <cell r="F1240">
            <v>115.23</v>
          </cell>
          <cell r="G1240">
            <v>1859.39</v>
          </cell>
        </row>
        <row r="1241">
          <cell r="A1241" t="str">
            <v>23.04.140</v>
          </cell>
          <cell r="B1241"/>
          <cell r="C1241" t="str">
            <v>Porta em laminado fenólico melamínico com acabamento liso, batente de madeira sem revestimento - 220 x 210 cm</v>
          </cell>
          <cell r="D1241" t="str">
            <v>un</v>
          </cell>
          <cell r="E1241">
            <v>3192.97</v>
          </cell>
          <cell r="F1241">
            <v>131.69999999999999</v>
          </cell>
          <cell r="G1241">
            <v>3324.67</v>
          </cell>
        </row>
        <row r="1242">
          <cell r="A1242" t="str">
            <v>23.04.500</v>
          </cell>
          <cell r="B1242"/>
          <cell r="C1242" t="str">
            <v>Acréscimo de bandeira - porta lisa revestida com laminado fenólico melamínico e batente metálico</v>
          </cell>
          <cell r="D1242" t="str">
            <v>m²</v>
          </cell>
          <cell r="E1242">
            <v>523.87</v>
          </cell>
          <cell r="F1242">
            <v>43.46</v>
          </cell>
          <cell r="G1242">
            <v>567.33000000000004</v>
          </cell>
        </row>
        <row r="1243">
          <cell r="A1243" t="str">
            <v>23.04.570</v>
          </cell>
          <cell r="B1243"/>
          <cell r="C1243" t="str">
            <v>Porta em laminado melamínico estrutural com acabamento texturizado, batente em alumínio com ferragens - 60 x 180 cm</v>
          </cell>
          <cell r="D1243" t="str">
            <v>un</v>
          </cell>
          <cell r="E1243">
            <v>682</v>
          </cell>
          <cell r="F1243">
            <v>11.53</v>
          </cell>
          <cell r="G1243">
            <v>693.53</v>
          </cell>
        </row>
        <row r="1244">
          <cell r="A1244" t="str">
            <v>23.04.580</v>
          </cell>
          <cell r="B1244"/>
          <cell r="C1244" t="str">
            <v>Porta em laminado fenólico melamínico com acabamento liso, batente metálico - 60 x 160 cm</v>
          </cell>
          <cell r="D1244" t="str">
            <v>un</v>
          </cell>
          <cell r="E1244">
            <v>939.93</v>
          </cell>
          <cell r="F1244">
            <v>88.89</v>
          </cell>
          <cell r="G1244">
            <v>1028.82</v>
          </cell>
        </row>
        <row r="1245">
          <cell r="A1245" t="str">
            <v>23.04.590</v>
          </cell>
          <cell r="B1245"/>
          <cell r="C1245" t="str">
            <v>Porta em laminado fenólico melamínico com acabamento liso, batente metálico - 70 x 210 cm</v>
          </cell>
          <cell r="D1245" t="str">
            <v>un</v>
          </cell>
          <cell r="E1245">
            <v>990.34</v>
          </cell>
          <cell r="F1245">
            <v>85.6</v>
          </cell>
          <cell r="G1245">
            <v>1075.94</v>
          </cell>
        </row>
        <row r="1246">
          <cell r="A1246" t="str">
            <v>23.04.600</v>
          </cell>
          <cell r="B1246"/>
          <cell r="C1246" t="str">
            <v>Porta em laminado fenólico melamínico com acabamento liso, batente metálico - 80 x 210 cm</v>
          </cell>
          <cell r="D1246" t="str">
            <v>un</v>
          </cell>
          <cell r="E1246">
            <v>1012.78</v>
          </cell>
          <cell r="F1246">
            <v>85.6</v>
          </cell>
          <cell r="G1246">
            <v>1098.3800000000001</v>
          </cell>
        </row>
        <row r="1247">
          <cell r="A1247" t="str">
            <v>23.04.610</v>
          </cell>
          <cell r="B1247"/>
          <cell r="C1247" t="str">
            <v>Porta em laminado fenólico melamínico com acabamento liso, batente metálico - 90 x 210 cm</v>
          </cell>
          <cell r="D1247" t="str">
            <v>un</v>
          </cell>
          <cell r="E1247">
            <v>1065.3900000000001</v>
          </cell>
          <cell r="F1247">
            <v>85.6</v>
          </cell>
          <cell r="G1247">
            <v>1150.99</v>
          </cell>
        </row>
        <row r="1248">
          <cell r="A1248" t="str">
            <v>23.04.620</v>
          </cell>
          <cell r="B1248"/>
          <cell r="C1248" t="str">
            <v>Porta em laminado fenólico melamínico com acabamento liso, batente metálico - 120 x 210 cm</v>
          </cell>
          <cell r="D1248" t="str">
            <v>un</v>
          </cell>
          <cell r="E1248">
            <v>1672.36</v>
          </cell>
          <cell r="F1248">
            <v>111.94</v>
          </cell>
          <cell r="G1248">
            <v>1784.3</v>
          </cell>
        </row>
        <row r="1249">
          <cell r="A1249" t="str">
            <v>23.04.630</v>
          </cell>
          <cell r="B1249"/>
          <cell r="C1249" t="str">
            <v>Porta em laminado fenólico melamínico com acabamento liso, batente metálico - 60 x 100 cm</v>
          </cell>
          <cell r="D1249" t="str">
            <v>un</v>
          </cell>
          <cell r="E1249">
            <v>448.75</v>
          </cell>
          <cell r="F1249">
            <v>46.09</v>
          </cell>
          <cell r="G1249">
            <v>494.84</v>
          </cell>
        </row>
        <row r="1250">
          <cell r="A1250" t="str">
            <v>23.08</v>
          </cell>
          <cell r="B1250" t="str">
            <v>Marcenaria em geral</v>
          </cell>
          <cell r="C1250" t="str">
            <v>Marcenaria em geral</v>
          </cell>
          <cell r="D1250"/>
          <cell r="E1250"/>
          <cell r="F1250"/>
          <cell r="G1250"/>
        </row>
        <row r="1251">
          <cell r="A1251" t="str">
            <v>23.08.010</v>
          </cell>
          <cell r="B1251"/>
          <cell r="C1251" t="str">
            <v>Estrado em madeira</v>
          </cell>
          <cell r="D1251" t="str">
            <v>m²</v>
          </cell>
          <cell r="E1251">
            <v>58.84</v>
          </cell>
          <cell r="F1251">
            <v>32.92</v>
          </cell>
          <cell r="G1251">
            <v>91.76</v>
          </cell>
        </row>
        <row r="1252">
          <cell r="A1252" t="str">
            <v>23.08.020</v>
          </cell>
          <cell r="B1252"/>
          <cell r="C1252" t="str">
            <v>Faixa/batedor de proteção em madeira aparelhada natural de 10 x 2,5 cm</v>
          </cell>
          <cell r="D1252" t="str">
            <v>m</v>
          </cell>
          <cell r="E1252">
            <v>4.95</v>
          </cell>
          <cell r="F1252">
            <v>32.92</v>
          </cell>
          <cell r="G1252">
            <v>37.869999999999997</v>
          </cell>
        </row>
        <row r="1253">
          <cell r="A1253" t="str">
            <v>23.08.030</v>
          </cell>
          <cell r="B1253"/>
          <cell r="C1253" t="str">
            <v>Faixa/batedor de proteção em madeira de 20 x 5 cm, com acabamento em laminado fenólico melamínico</v>
          </cell>
          <cell r="D1253" t="str">
            <v>m</v>
          </cell>
          <cell r="E1253">
            <v>49.83</v>
          </cell>
          <cell r="F1253">
            <v>65.84</v>
          </cell>
          <cell r="G1253">
            <v>115.67</v>
          </cell>
        </row>
        <row r="1254">
          <cell r="A1254" t="str">
            <v>23.08.040</v>
          </cell>
          <cell r="B1254"/>
          <cell r="C1254" t="str">
            <v>Armário/gabinete embutido em MDF sob medida, revestido em laminado melamínico, com portas e prateleiras</v>
          </cell>
          <cell r="D1254" t="str">
            <v>m²</v>
          </cell>
          <cell r="E1254">
            <v>1483.08</v>
          </cell>
          <cell r="F1254">
            <v>0</v>
          </cell>
          <cell r="G1254">
            <v>1483.08</v>
          </cell>
        </row>
        <row r="1255">
          <cell r="A1255" t="str">
            <v>23.08.060</v>
          </cell>
          <cell r="B1255"/>
          <cell r="C1255" t="str">
            <v>Tampo sob medida em compensado, revestido na face superior em laminado fenólico melamínico</v>
          </cell>
          <cell r="D1255" t="str">
            <v>m²</v>
          </cell>
          <cell r="E1255">
            <v>739.46</v>
          </cell>
          <cell r="F1255">
            <v>0</v>
          </cell>
          <cell r="G1255">
            <v>739.46</v>
          </cell>
        </row>
        <row r="1256">
          <cell r="A1256" t="str">
            <v>23.08.080</v>
          </cell>
          <cell r="B1256"/>
          <cell r="C1256" t="str">
            <v>Prateleira sob medida em compensado, revestida nas duas faces em laminado fenólico melamínico</v>
          </cell>
          <cell r="D1256" t="str">
            <v>m²</v>
          </cell>
          <cell r="E1256">
            <v>398.54</v>
          </cell>
          <cell r="F1256">
            <v>13.17</v>
          </cell>
          <cell r="G1256">
            <v>411.71</v>
          </cell>
        </row>
        <row r="1257">
          <cell r="A1257" t="str">
            <v>23.08.100</v>
          </cell>
          <cell r="B1257"/>
          <cell r="C1257" t="str">
            <v>Armário tipo prateleira com subdivisão em compensado, revestido totalmente em laminado fenólico melamínico</v>
          </cell>
          <cell r="D1257" t="str">
            <v>m²</v>
          </cell>
          <cell r="E1257">
            <v>1100.4100000000001</v>
          </cell>
          <cell r="F1257">
            <v>0</v>
          </cell>
          <cell r="G1257">
            <v>1100.4100000000001</v>
          </cell>
        </row>
        <row r="1258">
          <cell r="A1258" t="str">
            <v>23.08.110</v>
          </cell>
          <cell r="B1258"/>
          <cell r="C1258" t="str">
            <v>Painel em compensado naval, espessura de 25 mm</v>
          </cell>
          <cell r="D1258" t="str">
            <v>m²</v>
          </cell>
          <cell r="E1258">
            <v>98.33</v>
          </cell>
          <cell r="F1258">
            <v>32.92</v>
          </cell>
          <cell r="G1258">
            <v>131.25</v>
          </cell>
        </row>
        <row r="1259">
          <cell r="A1259" t="str">
            <v>23.08.160</v>
          </cell>
          <cell r="B1259"/>
          <cell r="C1259" t="str">
            <v>Porta lisa com balcão, batente de madeira, completa - 80 x 210 cm</v>
          </cell>
          <cell r="D1259" t="str">
            <v>cj</v>
          </cell>
          <cell r="E1259">
            <v>545.21</v>
          </cell>
          <cell r="F1259">
            <v>141.56</v>
          </cell>
          <cell r="G1259">
            <v>686.77</v>
          </cell>
        </row>
        <row r="1260">
          <cell r="A1260" t="str">
            <v>23.08.170</v>
          </cell>
          <cell r="B1260"/>
          <cell r="C1260" t="str">
            <v>Lousa em laminado melamínico, branco - linha comercial</v>
          </cell>
          <cell r="D1260" t="str">
            <v>m²</v>
          </cell>
          <cell r="E1260">
            <v>118.97</v>
          </cell>
          <cell r="F1260">
            <v>6.45</v>
          </cell>
          <cell r="G1260">
            <v>125.42</v>
          </cell>
        </row>
        <row r="1261">
          <cell r="A1261" t="str">
            <v>23.08.210</v>
          </cell>
          <cell r="B1261"/>
          <cell r="C1261" t="str">
            <v>Armário sob medida em compensado de madeira totalmente revestido em folheado de madeira, completo</v>
          </cell>
          <cell r="D1261" t="str">
            <v>m²</v>
          </cell>
          <cell r="E1261">
            <v>1302.25</v>
          </cell>
          <cell r="F1261">
            <v>0</v>
          </cell>
          <cell r="G1261">
            <v>1302.25</v>
          </cell>
        </row>
        <row r="1262">
          <cell r="A1262" t="str">
            <v>23.08.220</v>
          </cell>
          <cell r="B1262"/>
          <cell r="C1262" t="str">
            <v>Armário sob medida em compensado de madeira totalmente revestido em laminado melamínico texturizado, completo</v>
          </cell>
          <cell r="D1262" t="str">
            <v>m²</v>
          </cell>
          <cell r="E1262">
            <v>1343.27</v>
          </cell>
          <cell r="F1262">
            <v>0</v>
          </cell>
          <cell r="G1262">
            <v>1343.27</v>
          </cell>
        </row>
        <row r="1263">
          <cell r="A1263" t="str">
            <v>23.08.320</v>
          </cell>
          <cell r="B1263"/>
          <cell r="C1263" t="str">
            <v>Porta acústica de madeira</v>
          </cell>
          <cell r="D1263" t="str">
            <v>m²</v>
          </cell>
          <cell r="E1263">
            <v>251.64</v>
          </cell>
          <cell r="F1263">
            <v>65.81</v>
          </cell>
          <cell r="G1263">
            <v>317.45</v>
          </cell>
        </row>
        <row r="1264">
          <cell r="A1264" t="str">
            <v>23.08.380</v>
          </cell>
          <cell r="B1264"/>
          <cell r="C1264" t="str">
            <v>Faixa/batedor de proteção em madeira de 290 x 15 mm, com acabamento em laminado fenólico melamínico</v>
          </cell>
          <cell r="D1264" t="str">
            <v>m</v>
          </cell>
          <cell r="E1264">
            <v>82.16</v>
          </cell>
          <cell r="F1264">
            <v>6.58</v>
          </cell>
          <cell r="G1264">
            <v>88.74</v>
          </cell>
        </row>
        <row r="1265">
          <cell r="A1265" t="str">
            <v>23.09</v>
          </cell>
          <cell r="B1265" t="str">
            <v>Porta lisa comum montada com batente</v>
          </cell>
          <cell r="C1265" t="str">
            <v>Porta lisa comum montada com batente</v>
          </cell>
          <cell r="D1265"/>
          <cell r="E1265"/>
          <cell r="F1265"/>
          <cell r="G1265"/>
        </row>
        <row r="1266">
          <cell r="A1266" t="str">
            <v>23.09.010</v>
          </cell>
          <cell r="B1266"/>
          <cell r="C1266" t="str">
            <v>Acréscimo de bandeira - porta lisa comum com batente de madeira</v>
          </cell>
          <cell r="D1266" t="str">
            <v>m²</v>
          </cell>
          <cell r="E1266">
            <v>140.69</v>
          </cell>
          <cell r="F1266">
            <v>45.44</v>
          </cell>
          <cell r="G1266">
            <v>186.13</v>
          </cell>
        </row>
        <row r="1267">
          <cell r="A1267" t="str">
            <v>23.09.020</v>
          </cell>
          <cell r="B1267"/>
          <cell r="C1267" t="str">
            <v>Porta lisa com batente madeira - 60 x 210 cm</v>
          </cell>
          <cell r="D1267" t="str">
            <v>un</v>
          </cell>
          <cell r="E1267">
            <v>286.52</v>
          </cell>
          <cell r="F1267">
            <v>92.19</v>
          </cell>
          <cell r="G1267">
            <v>378.71</v>
          </cell>
        </row>
        <row r="1268">
          <cell r="A1268" t="str">
            <v>23.09.030</v>
          </cell>
          <cell r="B1268"/>
          <cell r="C1268" t="str">
            <v>Porta lisa com batente madeira - 70 x 210 cm</v>
          </cell>
          <cell r="D1268" t="str">
            <v>un</v>
          </cell>
          <cell r="E1268">
            <v>285.43</v>
          </cell>
          <cell r="F1268">
            <v>92.19</v>
          </cell>
          <cell r="G1268">
            <v>377.62</v>
          </cell>
        </row>
        <row r="1269">
          <cell r="A1269" t="str">
            <v>23.09.040</v>
          </cell>
          <cell r="B1269"/>
          <cell r="C1269" t="str">
            <v>Porta lisa com batente madeira - 80 x 210 cm</v>
          </cell>
          <cell r="D1269" t="str">
            <v>un</v>
          </cell>
          <cell r="E1269">
            <v>289.75</v>
          </cell>
          <cell r="F1269">
            <v>92.19</v>
          </cell>
          <cell r="G1269">
            <v>381.94</v>
          </cell>
        </row>
        <row r="1270">
          <cell r="A1270" t="str">
            <v>23.09.050</v>
          </cell>
          <cell r="B1270"/>
          <cell r="C1270" t="str">
            <v>Porta lisa com batente madeira - 90 x 210 cm</v>
          </cell>
          <cell r="D1270" t="str">
            <v>un</v>
          </cell>
          <cell r="E1270">
            <v>303.24</v>
          </cell>
          <cell r="F1270">
            <v>92.19</v>
          </cell>
          <cell r="G1270">
            <v>395.43</v>
          </cell>
        </row>
        <row r="1271">
          <cell r="A1271" t="str">
            <v>23.09.052</v>
          </cell>
          <cell r="B1271"/>
          <cell r="C1271" t="str">
            <v>Porta lisa com batente madeira - 110 x 210 cm</v>
          </cell>
          <cell r="D1271" t="str">
            <v>un</v>
          </cell>
          <cell r="E1271">
            <v>434.01</v>
          </cell>
          <cell r="F1271">
            <v>92.19</v>
          </cell>
          <cell r="G1271">
            <v>526.20000000000005</v>
          </cell>
        </row>
        <row r="1272">
          <cell r="A1272" t="str">
            <v>23.09.060</v>
          </cell>
          <cell r="B1272"/>
          <cell r="C1272" t="str">
            <v>Porta lisa com batente madeira - 120 x 210 cm</v>
          </cell>
          <cell r="D1272" t="str">
            <v>un</v>
          </cell>
          <cell r="E1272">
            <v>482.95</v>
          </cell>
          <cell r="F1272">
            <v>115.23</v>
          </cell>
          <cell r="G1272">
            <v>598.17999999999995</v>
          </cell>
        </row>
        <row r="1273">
          <cell r="A1273" t="str">
            <v>23.09.100</v>
          </cell>
          <cell r="B1273"/>
          <cell r="C1273" t="str">
            <v>Porta lisa com batente madeira - 160 x 210 cm</v>
          </cell>
          <cell r="D1273" t="str">
            <v>un</v>
          </cell>
          <cell r="E1273">
            <v>509.45</v>
          </cell>
          <cell r="F1273">
            <v>133.34</v>
          </cell>
          <cell r="G1273">
            <v>642.79</v>
          </cell>
        </row>
        <row r="1274">
          <cell r="A1274" t="str">
            <v>23.09.420</v>
          </cell>
          <cell r="B1274"/>
          <cell r="C1274" t="str">
            <v>Porta lisa com batente em alumínio, largura 60 cm, altura de 105 a 200 cm</v>
          </cell>
          <cell r="D1274" t="str">
            <v>un</v>
          </cell>
          <cell r="E1274">
            <v>191.1</v>
          </cell>
          <cell r="F1274">
            <v>46.09</v>
          </cell>
          <cell r="G1274">
            <v>237.19</v>
          </cell>
        </row>
        <row r="1275">
          <cell r="A1275" t="str">
            <v>23.09.430</v>
          </cell>
          <cell r="B1275"/>
          <cell r="C1275" t="str">
            <v>Porta lisa com batente em alumínio, largura 80 cm, altura de 105 a 200 cm</v>
          </cell>
          <cell r="D1275" t="str">
            <v>un</v>
          </cell>
          <cell r="E1275">
            <v>194.33</v>
          </cell>
          <cell r="F1275">
            <v>46.09</v>
          </cell>
          <cell r="G1275">
            <v>240.42</v>
          </cell>
        </row>
        <row r="1276">
          <cell r="A1276" t="str">
            <v>23.09.440</v>
          </cell>
          <cell r="B1276"/>
          <cell r="C1276" t="str">
            <v>Porta lisa com batente em alumínio, largura 90 cm, altura de 105 a 200 cm</v>
          </cell>
          <cell r="D1276" t="str">
            <v>un</v>
          </cell>
          <cell r="E1276">
            <v>207.82</v>
          </cell>
          <cell r="F1276">
            <v>46.09</v>
          </cell>
          <cell r="G1276">
            <v>253.91</v>
          </cell>
        </row>
        <row r="1277">
          <cell r="A1277" t="str">
            <v>23.09.520</v>
          </cell>
          <cell r="B1277"/>
          <cell r="C1277" t="str">
            <v>Porta lisa com batente metálico - 60 x 160 cm</v>
          </cell>
          <cell r="D1277" t="str">
            <v>un</v>
          </cell>
          <cell r="E1277">
            <v>276</v>
          </cell>
          <cell r="F1277">
            <v>46.09</v>
          </cell>
          <cell r="G1277">
            <v>322.08999999999997</v>
          </cell>
        </row>
        <row r="1278">
          <cell r="A1278" t="str">
            <v>23.09.530</v>
          </cell>
          <cell r="B1278"/>
          <cell r="C1278" t="str">
            <v>Porta lisa com batente metálico - 80 x 160 cm</v>
          </cell>
          <cell r="D1278" t="str">
            <v>un</v>
          </cell>
          <cell r="E1278">
            <v>279.23</v>
          </cell>
          <cell r="F1278">
            <v>46.09</v>
          </cell>
          <cell r="G1278">
            <v>325.32</v>
          </cell>
        </row>
        <row r="1279">
          <cell r="A1279" t="str">
            <v>23.09.540</v>
          </cell>
          <cell r="B1279"/>
          <cell r="C1279" t="str">
            <v>Porta lisa com batente metálico - 70 x 210 cm</v>
          </cell>
          <cell r="D1279" t="str">
            <v>un</v>
          </cell>
          <cell r="E1279">
            <v>361.71</v>
          </cell>
          <cell r="F1279">
            <v>85.6</v>
          </cell>
          <cell r="G1279">
            <v>447.31</v>
          </cell>
        </row>
        <row r="1280">
          <cell r="A1280" t="str">
            <v>23.09.550</v>
          </cell>
          <cell r="B1280"/>
          <cell r="C1280" t="str">
            <v>Porta lisa com batente metálico - 80 x 210 cm</v>
          </cell>
          <cell r="D1280" t="str">
            <v>un</v>
          </cell>
          <cell r="E1280">
            <v>370.83</v>
          </cell>
          <cell r="F1280">
            <v>85.6</v>
          </cell>
          <cell r="G1280">
            <v>456.43</v>
          </cell>
        </row>
        <row r="1281">
          <cell r="A1281" t="str">
            <v>23.09.560</v>
          </cell>
          <cell r="B1281"/>
          <cell r="C1281" t="str">
            <v>Porta lisa com batente metálico - 90 x 210 cm</v>
          </cell>
          <cell r="D1281" t="str">
            <v>un</v>
          </cell>
          <cell r="E1281">
            <v>389.11</v>
          </cell>
          <cell r="F1281">
            <v>85.6</v>
          </cell>
          <cell r="G1281">
            <v>474.71</v>
          </cell>
        </row>
        <row r="1282">
          <cell r="A1282" t="str">
            <v>23.09.570</v>
          </cell>
          <cell r="B1282"/>
          <cell r="C1282" t="str">
            <v>Porta lisa com batente metálico - 120 x 210 cm</v>
          </cell>
          <cell r="D1282" t="str">
            <v>un</v>
          </cell>
          <cell r="E1282">
            <v>508.26</v>
          </cell>
          <cell r="F1282">
            <v>111.94</v>
          </cell>
          <cell r="G1282">
            <v>620.20000000000005</v>
          </cell>
        </row>
        <row r="1283">
          <cell r="A1283" t="str">
            <v>23.09.590</v>
          </cell>
          <cell r="B1283"/>
          <cell r="C1283" t="str">
            <v>Porta lisa com batente metálico - 160 x 210 cm</v>
          </cell>
          <cell r="D1283" t="str">
            <v>un</v>
          </cell>
          <cell r="E1283">
            <v>533.9</v>
          </cell>
          <cell r="F1283">
            <v>111.94</v>
          </cell>
          <cell r="G1283">
            <v>645.84</v>
          </cell>
        </row>
        <row r="1284">
          <cell r="A1284" t="str">
            <v>23.09.600</v>
          </cell>
          <cell r="B1284"/>
          <cell r="C1284" t="str">
            <v>Porta lisa com batente metálico - 60 x 180 cm</v>
          </cell>
          <cell r="D1284" t="str">
            <v>un</v>
          </cell>
          <cell r="E1284">
            <v>314.72000000000003</v>
          </cell>
          <cell r="F1284">
            <v>46.09</v>
          </cell>
          <cell r="G1284">
            <v>360.81</v>
          </cell>
        </row>
        <row r="1285">
          <cell r="A1285" t="str">
            <v>23.09.610</v>
          </cell>
          <cell r="B1285"/>
          <cell r="C1285" t="str">
            <v>Porta lisa com batente metálico - 60 x 210 cm</v>
          </cell>
          <cell r="D1285" t="str">
            <v>un</v>
          </cell>
          <cell r="E1285">
            <v>358.01</v>
          </cell>
          <cell r="F1285">
            <v>46.09</v>
          </cell>
          <cell r="G1285">
            <v>404.1</v>
          </cell>
        </row>
        <row r="1286">
          <cell r="A1286" t="str">
            <v>23.09.630</v>
          </cell>
          <cell r="B1286"/>
          <cell r="C1286" t="str">
            <v>Porta lisa com batente madeira, 2 folhas - 140 x 210 cm</v>
          </cell>
          <cell r="D1286" t="str">
            <v>un</v>
          </cell>
          <cell r="E1286">
            <v>581.84</v>
          </cell>
          <cell r="F1286">
            <v>115.23</v>
          </cell>
          <cell r="G1286">
            <v>697.07</v>
          </cell>
        </row>
        <row r="1287">
          <cell r="A1287" t="str">
            <v>23.11</v>
          </cell>
          <cell r="B1287" t="str">
            <v>Porta lisa para acabamento em verniz montada com batente</v>
          </cell>
          <cell r="C1287" t="str">
            <v>Porta lisa para acabamento em verniz montada com batente</v>
          </cell>
          <cell r="D1287"/>
          <cell r="E1287"/>
          <cell r="F1287"/>
          <cell r="G1287"/>
        </row>
        <row r="1288">
          <cell r="A1288" t="str">
            <v>23.11.010</v>
          </cell>
          <cell r="B1288"/>
          <cell r="C1288" t="str">
            <v>Acréscimo de bandeira - porta lisa para acabamento em verniz, com batente de madeira</v>
          </cell>
          <cell r="D1288" t="str">
            <v>m²</v>
          </cell>
          <cell r="E1288">
            <v>148.91999999999999</v>
          </cell>
          <cell r="F1288">
            <v>45.44</v>
          </cell>
          <cell r="G1288">
            <v>194.36</v>
          </cell>
        </row>
        <row r="1289">
          <cell r="A1289" t="str">
            <v>23.11.030</v>
          </cell>
          <cell r="B1289"/>
          <cell r="C1289" t="str">
            <v>Porta lisa para acabamento em verniz, com batente de madeira - 70 x 210 cm</v>
          </cell>
          <cell r="D1289" t="str">
            <v>un</v>
          </cell>
          <cell r="E1289">
            <v>285.62</v>
          </cell>
          <cell r="F1289">
            <v>92.19</v>
          </cell>
          <cell r="G1289">
            <v>377.81</v>
          </cell>
        </row>
        <row r="1290">
          <cell r="A1290" t="str">
            <v>23.11.040</v>
          </cell>
          <cell r="B1290"/>
          <cell r="C1290" t="str">
            <v>Porta lisa para acabamento em verniz, com batente de madeira - 80 x 210 cm</v>
          </cell>
          <cell r="D1290" t="str">
            <v>un</v>
          </cell>
          <cell r="E1290">
            <v>291.02</v>
          </cell>
          <cell r="F1290">
            <v>92.19</v>
          </cell>
          <cell r="G1290">
            <v>383.21</v>
          </cell>
        </row>
        <row r="1291">
          <cell r="A1291" t="str">
            <v>23.11.050</v>
          </cell>
          <cell r="B1291"/>
          <cell r="C1291" t="str">
            <v>Porta lisa para acabamento em verniz, com batente de madeira - 90 x 210 cm</v>
          </cell>
          <cell r="D1291" t="str">
            <v>un</v>
          </cell>
          <cell r="E1291">
            <v>317.08</v>
          </cell>
          <cell r="F1291">
            <v>92.19</v>
          </cell>
          <cell r="G1291">
            <v>409.27</v>
          </cell>
        </row>
        <row r="1292">
          <cell r="A1292" t="str">
            <v>23.12</v>
          </cell>
          <cell r="B1292" t="str">
            <v>Porta comum completa - uso coletivo (padrão dimensional médio)</v>
          </cell>
          <cell r="C1292" t="str">
            <v>Porta comum completa - uso coletivo (padrão dimensional médio)</v>
          </cell>
          <cell r="D1292"/>
          <cell r="E1292"/>
          <cell r="F1292"/>
          <cell r="G1292"/>
        </row>
        <row r="1293">
          <cell r="A1293" t="str">
            <v>23.12.001</v>
          </cell>
          <cell r="B1293"/>
          <cell r="C1293" t="str">
            <v>Porta lisa de madeira, interna "PIM", para acabamento em pintura, padrão dimensional médio, com ferragens, completo - 80 x 210 cm</v>
          </cell>
          <cell r="D1293" t="str">
            <v>un</v>
          </cell>
          <cell r="E1293">
            <v>467.99</v>
          </cell>
          <cell r="F1293">
            <v>0</v>
          </cell>
          <cell r="G1293">
            <v>467.99</v>
          </cell>
        </row>
        <row r="1294">
          <cell r="A1294" t="str">
            <v>23.13</v>
          </cell>
          <cell r="B1294" t="str">
            <v>Porta comum completa - uso público (padrão dimensional médio/pesado)</v>
          </cell>
          <cell r="C1294" t="str">
            <v>Porta comum completa - uso público (padrão dimensional médio/pesado)</v>
          </cell>
          <cell r="D1294"/>
          <cell r="E1294"/>
          <cell r="F1294"/>
          <cell r="G1294"/>
        </row>
        <row r="1295">
          <cell r="A1295" t="str">
            <v>23.13.001</v>
          </cell>
          <cell r="B1295"/>
          <cell r="C1295" t="str">
            <v>Porta lisa de madeira, interna "PIM", para acabamento em pintura, padrão dimensional médio/pesado, com ferragens, completo - 80 x 210 cm</v>
          </cell>
          <cell r="D1295" t="str">
            <v>un</v>
          </cell>
          <cell r="E1295">
            <v>555.87</v>
          </cell>
          <cell r="F1295">
            <v>0</v>
          </cell>
          <cell r="G1295">
            <v>555.87</v>
          </cell>
        </row>
        <row r="1296">
          <cell r="A1296" t="str">
            <v>23.13.002</v>
          </cell>
          <cell r="B1296"/>
          <cell r="C1296" t="str">
            <v>Porta lisa de madeira, interna "PIM", para acabamento em pintura, padrão dimensional médio/pesado, com ferragens, completo - 90 x 210 cm</v>
          </cell>
          <cell r="D1296" t="str">
            <v>un</v>
          </cell>
          <cell r="E1296">
            <v>588.19000000000005</v>
          </cell>
          <cell r="F1296">
            <v>0</v>
          </cell>
          <cell r="G1296">
            <v>588.19000000000005</v>
          </cell>
        </row>
        <row r="1297">
          <cell r="A1297" t="str">
            <v>23.13.020</v>
          </cell>
          <cell r="B1297"/>
          <cell r="C1297" t="str">
            <v>Porta lisa de madeira, interna, resistente a umidade "PIM RU", para acabamento em pintura, padrão dimensional médio/pesado, com ferragens, completo - 80 x 210 cm</v>
          </cell>
          <cell r="D1297" t="str">
            <v>un</v>
          </cell>
          <cell r="E1297">
            <v>583</v>
          </cell>
          <cell r="F1297">
            <v>0</v>
          </cell>
          <cell r="G1297">
            <v>583</v>
          </cell>
        </row>
        <row r="1298">
          <cell r="A1298" t="str">
            <v>23.13.040</v>
          </cell>
          <cell r="B1298"/>
          <cell r="C1298" t="str">
            <v>Porta lisa de madeira, interna, resistente a umidade "PIM RU", para acabamento revestido ou em pintura, para divisória sanitária, padrão dimensional médio/pesado, com ferragens, completo - 80 x 190 cm</v>
          </cell>
          <cell r="D1298" t="str">
            <v>un</v>
          </cell>
          <cell r="E1298">
            <v>496.69</v>
          </cell>
          <cell r="F1298">
            <v>0</v>
          </cell>
          <cell r="G1298">
            <v>496.69</v>
          </cell>
        </row>
        <row r="1299">
          <cell r="A1299" t="str">
            <v>23.13.052</v>
          </cell>
          <cell r="B1299"/>
          <cell r="C1299" t="str">
            <v>Porta lisa de madeira, interna, resistente a umidade "PIM RU", para acabamento em pintura, tipo acessível, padrão dimensional médio/pesado, com ferragens, completo - 90 x 210 cm</v>
          </cell>
          <cell r="D1299" t="str">
            <v>un</v>
          </cell>
          <cell r="E1299">
            <v>595.72</v>
          </cell>
          <cell r="F1299">
            <v>0</v>
          </cell>
          <cell r="G1299">
            <v>595.72</v>
          </cell>
        </row>
        <row r="1300">
          <cell r="A1300" t="str">
            <v>23.13.064</v>
          </cell>
          <cell r="B1300"/>
          <cell r="C1300" t="str">
            <v>Porta lisa de madeira, interna, resistente a umidade "PIM RU", para acabamento em pintura, de correr ou deslizante, tipo acessível, padrão dimensional pesado, com sistema deslizante e ferragens, completo - 100 x 210 cm</v>
          </cell>
          <cell r="D1300" t="str">
            <v>un</v>
          </cell>
          <cell r="E1300">
            <v>806.45</v>
          </cell>
          <cell r="F1300">
            <v>0</v>
          </cell>
          <cell r="G1300">
            <v>806.45</v>
          </cell>
        </row>
        <row r="1301">
          <cell r="A1301" t="str">
            <v>23.20</v>
          </cell>
          <cell r="B1301" t="str">
            <v>Reparos, conservações e complementos - GRUPO 23</v>
          </cell>
          <cell r="C1301" t="str">
            <v>Reparos, conservações e complementos - GRUPO 23</v>
          </cell>
          <cell r="D1301"/>
          <cell r="E1301"/>
          <cell r="F1301"/>
          <cell r="G1301"/>
        </row>
        <row r="1302">
          <cell r="A1302" t="str">
            <v>23.20.020</v>
          </cell>
          <cell r="B1302"/>
          <cell r="C1302" t="str">
            <v>Recolocação de batentes de madeira</v>
          </cell>
          <cell r="D1302" t="str">
            <v>un</v>
          </cell>
          <cell r="E1302">
            <v>1.67</v>
          </cell>
          <cell r="F1302">
            <v>42.8</v>
          </cell>
          <cell r="G1302">
            <v>44.47</v>
          </cell>
        </row>
        <row r="1303">
          <cell r="A1303" t="str">
            <v>23.20.040</v>
          </cell>
          <cell r="B1303"/>
          <cell r="C1303" t="str">
            <v>Recolocação de folhas de porta ou janela</v>
          </cell>
          <cell r="D1303" t="str">
            <v>un</v>
          </cell>
          <cell r="E1303">
            <v>0</v>
          </cell>
          <cell r="F1303">
            <v>52.67</v>
          </cell>
          <cell r="G1303">
            <v>52.67</v>
          </cell>
        </row>
        <row r="1304">
          <cell r="A1304" t="str">
            <v>23.20.060</v>
          </cell>
          <cell r="B1304"/>
          <cell r="C1304" t="str">
            <v>Recolocação de guarnição ou molduras</v>
          </cell>
          <cell r="D1304" t="str">
            <v>m</v>
          </cell>
          <cell r="E1304">
            <v>0</v>
          </cell>
          <cell r="F1304">
            <v>1.66</v>
          </cell>
          <cell r="G1304">
            <v>1.66</v>
          </cell>
        </row>
        <row r="1305">
          <cell r="A1305" t="str">
            <v>23.20.100</v>
          </cell>
          <cell r="B1305"/>
          <cell r="C1305" t="str">
            <v>Batente de madeira para porta</v>
          </cell>
          <cell r="D1305" t="str">
            <v>m</v>
          </cell>
          <cell r="E1305">
            <v>27.45</v>
          </cell>
          <cell r="F1305">
            <v>9.8800000000000008</v>
          </cell>
          <cell r="G1305">
            <v>37.33</v>
          </cell>
        </row>
        <row r="1306">
          <cell r="A1306" t="str">
            <v>23.20.110</v>
          </cell>
          <cell r="B1306"/>
          <cell r="C1306" t="str">
            <v>Visor fixo e requadro de madeira para porta, para receber vidro</v>
          </cell>
          <cell r="D1306" t="str">
            <v>m²</v>
          </cell>
          <cell r="E1306">
            <v>910.51</v>
          </cell>
          <cell r="F1306">
            <v>131.68</v>
          </cell>
          <cell r="G1306">
            <v>1042.19</v>
          </cell>
        </row>
        <row r="1307">
          <cell r="A1307" t="str">
            <v>23.20.120</v>
          </cell>
          <cell r="B1307"/>
          <cell r="C1307" t="str">
            <v>Guarnição de madeira</v>
          </cell>
          <cell r="D1307" t="str">
            <v>m</v>
          </cell>
          <cell r="E1307">
            <v>3.17</v>
          </cell>
          <cell r="F1307">
            <v>1.66</v>
          </cell>
          <cell r="G1307">
            <v>4.83</v>
          </cell>
        </row>
        <row r="1308">
          <cell r="A1308" t="str">
            <v>23.20.140</v>
          </cell>
          <cell r="B1308"/>
          <cell r="C1308" t="str">
            <v>Acréscimo de visor completo em porta de madeira</v>
          </cell>
          <cell r="D1308" t="str">
            <v>un</v>
          </cell>
          <cell r="E1308">
            <v>233.08</v>
          </cell>
          <cell r="F1308">
            <v>0</v>
          </cell>
          <cell r="G1308">
            <v>233.08</v>
          </cell>
        </row>
        <row r="1309">
          <cell r="A1309" t="str">
            <v>23.20.160</v>
          </cell>
          <cell r="B1309"/>
          <cell r="C1309" t="str">
            <v>Folha de porta veneziana maciça, sob medida</v>
          </cell>
          <cell r="D1309" t="str">
            <v>m²</v>
          </cell>
          <cell r="E1309">
            <v>503.64</v>
          </cell>
          <cell r="F1309">
            <v>16.47</v>
          </cell>
          <cell r="G1309">
            <v>520.11</v>
          </cell>
        </row>
        <row r="1310">
          <cell r="A1310" t="str">
            <v>23.20.170</v>
          </cell>
          <cell r="B1310"/>
          <cell r="C1310" t="str">
            <v>Folha de porta lisa folheada com madeira, sob medida</v>
          </cell>
          <cell r="D1310" t="str">
            <v>m²</v>
          </cell>
          <cell r="E1310">
            <v>114.19</v>
          </cell>
          <cell r="F1310">
            <v>16.47</v>
          </cell>
          <cell r="G1310">
            <v>130.66</v>
          </cell>
        </row>
        <row r="1311">
          <cell r="A1311" t="str">
            <v>23.20.180</v>
          </cell>
          <cell r="B1311"/>
          <cell r="C1311" t="str">
            <v>Folha de porta em madeira para receber vidro, sob medida</v>
          </cell>
          <cell r="D1311" t="str">
            <v>m²</v>
          </cell>
          <cell r="E1311">
            <v>504.45</v>
          </cell>
          <cell r="F1311">
            <v>16.47</v>
          </cell>
          <cell r="G1311">
            <v>520.91999999999996</v>
          </cell>
        </row>
        <row r="1312">
          <cell r="A1312" t="str">
            <v>23.20.310</v>
          </cell>
          <cell r="B1312"/>
          <cell r="C1312" t="str">
            <v>Folha de porta lisa comum - 60 x 210 cm</v>
          </cell>
          <cell r="D1312" t="str">
            <v>un</v>
          </cell>
          <cell r="E1312">
            <v>121.48</v>
          </cell>
          <cell r="F1312">
            <v>49.39</v>
          </cell>
          <cell r="G1312">
            <v>170.87</v>
          </cell>
        </row>
        <row r="1313">
          <cell r="A1313" t="str">
            <v>23.20.320</v>
          </cell>
          <cell r="B1313"/>
          <cell r="C1313" t="str">
            <v>Folha de porta lisa comum - 70 x 210 cm</v>
          </cell>
          <cell r="D1313" t="str">
            <v>un</v>
          </cell>
          <cell r="E1313">
            <v>120.39</v>
          </cell>
          <cell r="F1313">
            <v>49.39</v>
          </cell>
          <cell r="G1313">
            <v>169.78</v>
          </cell>
        </row>
        <row r="1314">
          <cell r="A1314" t="str">
            <v>23.20.330</v>
          </cell>
          <cell r="B1314"/>
          <cell r="C1314" t="str">
            <v>Folha de porta lisa comum - 80 x 210 cm</v>
          </cell>
          <cell r="D1314" t="str">
            <v>un</v>
          </cell>
          <cell r="E1314">
            <v>124.71</v>
          </cell>
          <cell r="F1314">
            <v>49.39</v>
          </cell>
          <cell r="G1314">
            <v>174.1</v>
          </cell>
        </row>
        <row r="1315">
          <cell r="A1315" t="str">
            <v>23.20.340</v>
          </cell>
          <cell r="B1315"/>
          <cell r="C1315" t="str">
            <v>Folha de porta lisa comum - 90 x 210 cm</v>
          </cell>
          <cell r="D1315" t="str">
            <v>un</v>
          </cell>
          <cell r="E1315">
            <v>138.19999999999999</v>
          </cell>
          <cell r="F1315">
            <v>49.39</v>
          </cell>
          <cell r="G1315">
            <v>187.59</v>
          </cell>
        </row>
        <row r="1316">
          <cell r="A1316" t="str">
            <v>23.20.450</v>
          </cell>
          <cell r="B1316"/>
          <cell r="C1316" t="str">
            <v>Folha de porta em laminado fenólico melamínico com acabamento liso - 70 x 210 cm</v>
          </cell>
          <cell r="D1316" t="str">
            <v>un</v>
          </cell>
          <cell r="E1316">
            <v>749.02</v>
          </cell>
          <cell r="F1316">
            <v>49.39</v>
          </cell>
          <cell r="G1316">
            <v>798.41</v>
          </cell>
        </row>
        <row r="1317">
          <cell r="A1317" t="str">
            <v>23.20.460</v>
          </cell>
          <cell r="B1317"/>
          <cell r="C1317" t="str">
            <v>Folha de porta em laminado fenólico melamínico com acabamento liso - 90 x 210 cm</v>
          </cell>
          <cell r="D1317" t="str">
            <v>un</v>
          </cell>
          <cell r="E1317">
            <v>814.48</v>
          </cell>
          <cell r="F1317">
            <v>49.39</v>
          </cell>
          <cell r="G1317">
            <v>863.87</v>
          </cell>
        </row>
        <row r="1318">
          <cell r="A1318" t="str">
            <v>23.20.550</v>
          </cell>
          <cell r="B1318"/>
          <cell r="C1318" t="str">
            <v>Folha de porta em laminado fenólico melamínico com acabamento liso - 80 x 210 cm</v>
          </cell>
          <cell r="D1318" t="str">
            <v>un</v>
          </cell>
          <cell r="E1318">
            <v>761.87</v>
          </cell>
          <cell r="F1318">
            <v>49.39</v>
          </cell>
          <cell r="G1318">
            <v>811.26</v>
          </cell>
        </row>
        <row r="1319">
          <cell r="A1319" t="str">
            <v>23.20.600</v>
          </cell>
          <cell r="B1319"/>
          <cell r="C1319" t="str">
            <v>Folha de porta em madeira com tela de proteção tipo mosqueteira</v>
          </cell>
          <cell r="D1319" t="str">
            <v>m²</v>
          </cell>
          <cell r="E1319">
            <v>467.82</v>
          </cell>
          <cell r="F1319">
            <v>49.39</v>
          </cell>
          <cell r="G1319">
            <v>517.21</v>
          </cell>
        </row>
        <row r="1320">
          <cell r="A1320" t="str">
            <v>24</v>
          </cell>
          <cell r="B1320" t="str">
            <v>ESQUADRIA, SERRALHERIA E ELEMENTO EM FERRO</v>
          </cell>
          <cell r="C1320" t="str">
            <v>ESQUADRIA, SERRALHERIA E ELEMENTO EM FERRO</v>
          </cell>
          <cell r="D1320"/>
          <cell r="E1320"/>
          <cell r="F1320"/>
          <cell r="G1320"/>
        </row>
        <row r="1321">
          <cell r="A1321" t="str">
            <v>24.01</v>
          </cell>
          <cell r="B1321" t="str">
            <v>Caixilho em ferro</v>
          </cell>
          <cell r="C1321" t="str">
            <v>Caixilho em ferro</v>
          </cell>
          <cell r="D1321"/>
          <cell r="E1321"/>
          <cell r="F1321"/>
          <cell r="G1321"/>
        </row>
        <row r="1322">
          <cell r="A1322" t="str">
            <v>24.01.010</v>
          </cell>
          <cell r="B1322"/>
          <cell r="C1322" t="str">
            <v>Caixilho em ferro fixo, sob medida</v>
          </cell>
          <cell r="D1322" t="str">
            <v>m²</v>
          </cell>
          <cell r="E1322">
            <v>655.20000000000005</v>
          </cell>
          <cell r="F1322">
            <v>20.89</v>
          </cell>
          <cell r="G1322">
            <v>676.09</v>
          </cell>
        </row>
        <row r="1323">
          <cell r="A1323" t="str">
            <v>24.01.030</v>
          </cell>
          <cell r="B1323"/>
          <cell r="C1323" t="str">
            <v>Caixilho em ferro basculante, sob medida</v>
          </cell>
          <cell r="D1323" t="str">
            <v>m²</v>
          </cell>
          <cell r="E1323">
            <v>525.11</v>
          </cell>
          <cell r="F1323">
            <v>20.89</v>
          </cell>
          <cell r="G1323">
            <v>546</v>
          </cell>
        </row>
        <row r="1324">
          <cell r="A1324" t="str">
            <v>24.01.070</v>
          </cell>
          <cell r="B1324"/>
          <cell r="C1324" t="str">
            <v>Caixilho em ferro de correr, sob medida</v>
          </cell>
          <cell r="D1324" t="str">
            <v>m²</v>
          </cell>
          <cell r="E1324">
            <v>724.33</v>
          </cell>
          <cell r="F1324">
            <v>20.89</v>
          </cell>
          <cell r="G1324">
            <v>745.22</v>
          </cell>
        </row>
        <row r="1325">
          <cell r="A1325" t="str">
            <v>24.01.080</v>
          </cell>
          <cell r="B1325"/>
          <cell r="C1325" t="str">
            <v>Caixilho em ferro de correr, linha comercial</v>
          </cell>
          <cell r="D1325" t="str">
            <v>m²</v>
          </cell>
          <cell r="E1325">
            <v>208.12</v>
          </cell>
          <cell r="F1325">
            <v>20.89</v>
          </cell>
          <cell r="G1325">
            <v>229.01</v>
          </cell>
        </row>
        <row r="1326">
          <cell r="A1326" t="str">
            <v>24.01.090</v>
          </cell>
          <cell r="B1326"/>
          <cell r="C1326" t="str">
            <v>Caixilho em ferro com ventilação permanente, sob medida</v>
          </cell>
          <cell r="D1326" t="str">
            <v>m²</v>
          </cell>
          <cell r="E1326">
            <v>543.82000000000005</v>
          </cell>
          <cell r="F1326">
            <v>20.89</v>
          </cell>
          <cell r="G1326">
            <v>564.71</v>
          </cell>
        </row>
        <row r="1327">
          <cell r="A1327" t="str">
            <v>24.01.100</v>
          </cell>
          <cell r="B1327"/>
          <cell r="C1327" t="str">
            <v>Caixilho em ferro tipo veneziana, linha comercial</v>
          </cell>
          <cell r="D1327" t="str">
            <v>m²</v>
          </cell>
          <cell r="E1327">
            <v>342.62</v>
          </cell>
          <cell r="F1327">
            <v>20.89</v>
          </cell>
          <cell r="G1327">
            <v>363.51</v>
          </cell>
        </row>
        <row r="1328">
          <cell r="A1328" t="str">
            <v>24.01.110</v>
          </cell>
          <cell r="B1328"/>
          <cell r="C1328" t="str">
            <v>Caixilho em ferro tipo veneziana, sob medida</v>
          </cell>
          <cell r="D1328" t="str">
            <v>m²</v>
          </cell>
          <cell r="E1328">
            <v>597.45000000000005</v>
          </cell>
          <cell r="F1328">
            <v>20.89</v>
          </cell>
          <cell r="G1328">
            <v>618.34</v>
          </cell>
        </row>
        <row r="1329">
          <cell r="A1329" t="str">
            <v>24.01.120</v>
          </cell>
          <cell r="B1329"/>
          <cell r="C1329" t="str">
            <v>Caixilho tipo veneziana industrial com montantes em aço galvanizado e aletas em fibra de vidro</v>
          </cell>
          <cell r="D1329" t="str">
            <v>m²</v>
          </cell>
          <cell r="E1329">
            <v>181.18</v>
          </cell>
          <cell r="F1329">
            <v>0</v>
          </cell>
          <cell r="G1329">
            <v>181.18</v>
          </cell>
        </row>
        <row r="1330">
          <cell r="A1330" t="str">
            <v>24.01.180</v>
          </cell>
          <cell r="B1330"/>
          <cell r="C1330" t="str">
            <v>Caixilho removível em tela de aço galvanizado, tipo ondulada com malha de 1", fio 12, com requadro tubular de aço carbono, sob medida</v>
          </cell>
          <cell r="D1330" t="str">
            <v>m²</v>
          </cell>
          <cell r="E1330">
            <v>305.67</v>
          </cell>
          <cell r="F1330">
            <v>20.12</v>
          </cell>
          <cell r="G1330">
            <v>325.79000000000002</v>
          </cell>
        </row>
        <row r="1331">
          <cell r="A1331" t="str">
            <v>24.01.190</v>
          </cell>
          <cell r="B1331"/>
          <cell r="C1331" t="str">
            <v>Caixilho fixo em tela de aço galvanizado tipo ondulada com malha de 1/2", fio 12, com requadro em cantoneira de aço carbono, sob medida</v>
          </cell>
          <cell r="D1331" t="str">
            <v>m²</v>
          </cell>
          <cell r="E1331">
            <v>388.02</v>
          </cell>
          <cell r="F1331">
            <v>20.12</v>
          </cell>
          <cell r="G1331">
            <v>408.14</v>
          </cell>
        </row>
        <row r="1332">
          <cell r="A1332" t="str">
            <v>24.01.200</v>
          </cell>
          <cell r="B1332"/>
          <cell r="C1332" t="str">
            <v>Caixilho fixo em aço SAE 1010/1020 para vidro à prova de bala, sob medida</v>
          </cell>
          <cell r="D1332" t="str">
            <v>m²</v>
          </cell>
          <cell r="E1332">
            <v>810.33</v>
          </cell>
          <cell r="F1332">
            <v>53.25</v>
          </cell>
          <cell r="G1332">
            <v>863.58</v>
          </cell>
        </row>
        <row r="1333">
          <cell r="A1333" t="str">
            <v>24.01.270</v>
          </cell>
          <cell r="B1333"/>
          <cell r="C1333" t="str">
            <v>Caixilho tipo guichê em perfil de chapa dobrada em aço, com subdivisões para vidro laminado 3 mm, sob medida</v>
          </cell>
          <cell r="D1333" t="str">
            <v>m²</v>
          </cell>
          <cell r="E1333">
            <v>616.32000000000005</v>
          </cell>
          <cell r="F1333">
            <v>20.89</v>
          </cell>
          <cell r="G1333">
            <v>637.21</v>
          </cell>
        </row>
        <row r="1334">
          <cell r="A1334" t="str">
            <v>24.01.280</v>
          </cell>
          <cell r="B1334"/>
          <cell r="C1334" t="str">
            <v>Caixilho tipo guichê em chapa de aço</v>
          </cell>
          <cell r="D1334" t="str">
            <v>m²</v>
          </cell>
          <cell r="E1334">
            <v>558.05999999999995</v>
          </cell>
          <cell r="F1334">
            <v>69.06</v>
          </cell>
          <cell r="G1334">
            <v>627.12</v>
          </cell>
        </row>
        <row r="1335">
          <cell r="A1335" t="str">
            <v>24.02</v>
          </cell>
          <cell r="B1335" t="str">
            <v>Portas, portões e gradis</v>
          </cell>
          <cell r="C1335" t="str">
            <v>Portas, portões e gradis</v>
          </cell>
          <cell r="D1335"/>
          <cell r="E1335"/>
          <cell r="F1335"/>
          <cell r="G1335"/>
        </row>
        <row r="1336">
          <cell r="A1336" t="str">
            <v>24.02.010</v>
          </cell>
          <cell r="B1336"/>
          <cell r="C1336" t="str">
            <v>Porta em ferro de abrir, para receber vidro, sob medida</v>
          </cell>
          <cell r="D1336" t="str">
            <v>m²</v>
          </cell>
          <cell r="E1336">
            <v>726.69</v>
          </cell>
          <cell r="F1336">
            <v>62.62</v>
          </cell>
          <cell r="G1336">
            <v>789.31</v>
          </cell>
        </row>
        <row r="1337">
          <cell r="A1337" t="str">
            <v>24.02.020</v>
          </cell>
          <cell r="B1337"/>
          <cell r="C1337" t="str">
            <v>Porta em ferro de abrir, para receber vidro, linha comercial</v>
          </cell>
          <cell r="D1337" t="str">
            <v>m²</v>
          </cell>
          <cell r="E1337">
            <v>386.49</v>
          </cell>
          <cell r="F1337">
            <v>62.62</v>
          </cell>
          <cell r="G1337">
            <v>449.11</v>
          </cell>
        </row>
        <row r="1338">
          <cell r="A1338" t="str">
            <v>24.02.040</v>
          </cell>
          <cell r="B1338"/>
          <cell r="C1338" t="str">
            <v>Porta/portão tipo gradil sob medida</v>
          </cell>
          <cell r="D1338" t="str">
            <v>m²</v>
          </cell>
          <cell r="E1338">
            <v>455.69</v>
          </cell>
          <cell r="F1338">
            <v>62.62</v>
          </cell>
          <cell r="G1338">
            <v>518.30999999999995</v>
          </cell>
        </row>
        <row r="1339">
          <cell r="A1339" t="str">
            <v>24.02.050</v>
          </cell>
          <cell r="B1339"/>
          <cell r="C1339" t="str">
            <v>Porta corta-fogo classe P.90 de 90 x 210 cm, completa, com maçaneta tipo alavanca</v>
          </cell>
          <cell r="D1339" t="str">
            <v>un</v>
          </cell>
          <cell r="E1339">
            <v>719.99</v>
          </cell>
          <cell r="F1339">
            <v>110.39</v>
          </cell>
          <cell r="G1339">
            <v>830.38</v>
          </cell>
        </row>
        <row r="1340">
          <cell r="A1340" t="str">
            <v>24.02.052</v>
          </cell>
          <cell r="B1340"/>
          <cell r="C1340" t="str">
            <v>Porta corta-fogo classe P.90 de 100 x 210 cm, completa, com maçaneta tipo alavanca</v>
          </cell>
          <cell r="D1340" t="str">
            <v>un</v>
          </cell>
          <cell r="E1340">
            <v>799.11</v>
          </cell>
          <cell r="F1340">
            <v>110.39</v>
          </cell>
          <cell r="G1340">
            <v>909.5</v>
          </cell>
        </row>
        <row r="1341">
          <cell r="A1341" t="str">
            <v>24.02.054</v>
          </cell>
          <cell r="B1341"/>
          <cell r="C1341" t="str">
            <v>Porta corta-fogo classe P.90, com barra antipânico numa face e maçaneta na outra, completa</v>
          </cell>
          <cell r="D1341" t="str">
            <v>m²</v>
          </cell>
          <cell r="E1341">
            <v>918.21</v>
          </cell>
          <cell r="F1341">
            <v>110.39</v>
          </cell>
          <cell r="G1341">
            <v>1028.5999999999999</v>
          </cell>
        </row>
        <row r="1342">
          <cell r="A1342" t="str">
            <v>24.02.056</v>
          </cell>
          <cell r="B1342"/>
          <cell r="C1342" t="str">
            <v>Porta corta-fogo classe P.120 de 80 x 210 cm, com uma folha de abrir, completa</v>
          </cell>
          <cell r="D1342" t="str">
            <v>un</v>
          </cell>
          <cell r="E1342">
            <v>972.1</v>
          </cell>
          <cell r="F1342">
            <v>120.05</v>
          </cell>
          <cell r="G1342">
            <v>1092.1500000000001</v>
          </cell>
        </row>
        <row r="1343">
          <cell r="A1343" t="str">
            <v>24.02.058</v>
          </cell>
          <cell r="B1343"/>
          <cell r="C1343" t="str">
            <v>Porta corta-fogo classe P.120 de 90 x 210 cm, com uma folha de abrir, completa</v>
          </cell>
          <cell r="D1343" t="str">
            <v>un</v>
          </cell>
          <cell r="E1343">
            <v>1020.08</v>
          </cell>
          <cell r="F1343">
            <v>120.05</v>
          </cell>
          <cell r="G1343">
            <v>1140.1300000000001</v>
          </cell>
        </row>
        <row r="1344">
          <cell r="A1344" t="str">
            <v>24.02.060</v>
          </cell>
          <cell r="B1344"/>
          <cell r="C1344" t="str">
            <v>Porta/portão de abrir em chapa, sob medida</v>
          </cell>
          <cell r="D1344" t="str">
            <v>m²</v>
          </cell>
          <cell r="E1344">
            <v>678.3</v>
          </cell>
          <cell r="F1344">
            <v>62.62</v>
          </cell>
          <cell r="G1344">
            <v>740.92</v>
          </cell>
        </row>
        <row r="1345">
          <cell r="A1345" t="str">
            <v>24.02.070</v>
          </cell>
          <cell r="B1345"/>
          <cell r="C1345" t="str">
            <v>Porta de ferro de abrir tipo veneziana, linha comercial</v>
          </cell>
          <cell r="D1345" t="str">
            <v>m²</v>
          </cell>
          <cell r="E1345">
            <v>281.91000000000003</v>
          </cell>
          <cell r="F1345">
            <v>62.62</v>
          </cell>
          <cell r="G1345">
            <v>344.53</v>
          </cell>
        </row>
        <row r="1346">
          <cell r="A1346" t="str">
            <v>24.02.080</v>
          </cell>
          <cell r="B1346"/>
          <cell r="C1346" t="str">
            <v>Porta/portão de abrir em veneziana de ferro, sob medida</v>
          </cell>
          <cell r="D1346" t="str">
            <v>m²</v>
          </cell>
          <cell r="E1346">
            <v>927.84</v>
          </cell>
          <cell r="F1346">
            <v>62.62</v>
          </cell>
          <cell r="G1346">
            <v>990.46</v>
          </cell>
        </row>
        <row r="1347">
          <cell r="A1347" t="str">
            <v>24.02.100</v>
          </cell>
          <cell r="B1347"/>
          <cell r="C1347" t="str">
            <v>Portão tubular em tela de aço galvanizado até 2,50 m de altura, completo</v>
          </cell>
          <cell r="D1347" t="str">
            <v>m²</v>
          </cell>
          <cell r="E1347">
            <v>410.19</v>
          </cell>
          <cell r="F1347">
            <v>47.77</v>
          </cell>
          <cell r="G1347">
            <v>457.96</v>
          </cell>
        </row>
        <row r="1348">
          <cell r="A1348" t="str">
            <v>24.02.270</v>
          </cell>
          <cell r="B1348"/>
          <cell r="C1348" t="str">
            <v>Portão de 2 folhas, tubular em tela de aço galvanizado acima de 2,50 m de altura, completo</v>
          </cell>
          <cell r="D1348" t="str">
            <v>m²</v>
          </cell>
          <cell r="E1348">
            <v>354.3</v>
          </cell>
          <cell r="F1348">
            <v>62.62</v>
          </cell>
          <cell r="G1348">
            <v>416.92</v>
          </cell>
        </row>
        <row r="1349">
          <cell r="A1349" t="str">
            <v>24.02.280</v>
          </cell>
          <cell r="B1349"/>
          <cell r="C1349" t="str">
            <v>Porta/portão de correr em tela ondulada de aço galvanizado, sob medida</v>
          </cell>
          <cell r="D1349" t="str">
            <v>m²</v>
          </cell>
          <cell r="E1349">
            <v>497.15</v>
          </cell>
          <cell r="F1349">
            <v>62.62</v>
          </cell>
          <cell r="G1349">
            <v>559.77</v>
          </cell>
        </row>
        <row r="1350">
          <cell r="A1350" t="str">
            <v>24.02.290</v>
          </cell>
          <cell r="B1350"/>
          <cell r="C1350" t="str">
            <v>Porta/portão de correr em chapa cega dupla, sob medida</v>
          </cell>
          <cell r="D1350" t="str">
            <v>m²</v>
          </cell>
          <cell r="E1350">
            <v>1001.24</v>
          </cell>
          <cell r="F1350">
            <v>62.62</v>
          </cell>
          <cell r="G1350">
            <v>1063.8599999999999</v>
          </cell>
        </row>
        <row r="1351">
          <cell r="A1351" t="str">
            <v>24.02.410</v>
          </cell>
          <cell r="B1351"/>
          <cell r="C1351" t="str">
            <v>Porta em ferro de correr, para receber vidro, sob medida</v>
          </cell>
          <cell r="D1351" t="str">
            <v>m²</v>
          </cell>
          <cell r="E1351">
            <v>977.45</v>
          </cell>
          <cell r="F1351">
            <v>62.62</v>
          </cell>
          <cell r="G1351">
            <v>1040.07</v>
          </cell>
        </row>
        <row r="1352">
          <cell r="A1352" t="str">
            <v>24.02.430</v>
          </cell>
          <cell r="B1352"/>
          <cell r="C1352" t="str">
            <v>Porta em ferro de abrir, parte inferior chapeada, parte superior para receber vidro, sob medida</v>
          </cell>
          <cell r="D1352" t="str">
            <v>m²</v>
          </cell>
          <cell r="E1352">
            <v>867.64</v>
          </cell>
          <cell r="F1352">
            <v>62.62</v>
          </cell>
          <cell r="G1352">
            <v>930.26</v>
          </cell>
        </row>
        <row r="1353">
          <cell r="A1353" t="str">
            <v>24.02.440</v>
          </cell>
          <cell r="B1353"/>
          <cell r="C1353" t="str">
            <v>Porta em ferro tipo sanfonada, em chapa cega, sob medida</v>
          </cell>
          <cell r="D1353" t="str">
            <v>m²</v>
          </cell>
          <cell r="E1353">
            <v>454.03</v>
          </cell>
          <cell r="F1353">
            <v>62.62</v>
          </cell>
          <cell r="G1353">
            <v>516.65</v>
          </cell>
        </row>
        <row r="1354">
          <cell r="A1354" t="str">
            <v>24.02.450</v>
          </cell>
          <cell r="B1354"/>
          <cell r="C1354" t="str">
            <v>Grade de proteção para caixilhos</v>
          </cell>
          <cell r="D1354" t="str">
            <v>m²</v>
          </cell>
          <cell r="E1354">
            <v>604.49</v>
          </cell>
          <cell r="F1354">
            <v>41.6</v>
          </cell>
          <cell r="G1354">
            <v>646.09</v>
          </cell>
        </row>
        <row r="1355">
          <cell r="A1355" t="str">
            <v>24.02.460</v>
          </cell>
          <cell r="B1355"/>
          <cell r="C1355" t="str">
            <v>Porta de abrir em tela ondulada de aço galvanizado, completa</v>
          </cell>
          <cell r="D1355" t="str">
            <v>m²</v>
          </cell>
          <cell r="E1355">
            <v>439.59</v>
          </cell>
          <cell r="F1355">
            <v>50.99</v>
          </cell>
          <cell r="G1355">
            <v>490.58</v>
          </cell>
        </row>
        <row r="1356">
          <cell r="A1356" t="str">
            <v>24.02.470</v>
          </cell>
          <cell r="B1356"/>
          <cell r="C1356" t="str">
            <v>Portinhola de correr em chapa, para ´passa pacote´, completa, sob medida</v>
          </cell>
          <cell r="D1356" t="str">
            <v>m²</v>
          </cell>
          <cell r="E1356">
            <v>721.99</v>
          </cell>
          <cell r="F1356">
            <v>41.6</v>
          </cell>
          <cell r="G1356">
            <v>763.59</v>
          </cell>
        </row>
        <row r="1357">
          <cell r="A1357" t="str">
            <v>24.02.480</v>
          </cell>
          <cell r="B1357"/>
          <cell r="C1357" t="str">
            <v>Portinhola de abrir em chapa, para ´passa pacote´, completa, sob medida</v>
          </cell>
          <cell r="D1357" t="str">
            <v>m²</v>
          </cell>
          <cell r="E1357">
            <v>725.12</v>
          </cell>
          <cell r="F1357">
            <v>41.6</v>
          </cell>
          <cell r="G1357">
            <v>766.72</v>
          </cell>
        </row>
        <row r="1358">
          <cell r="A1358" t="str">
            <v>24.02.490</v>
          </cell>
          <cell r="B1358"/>
          <cell r="C1358" t="str">
            <v>Grade em barra chata soldada de 1 1/2´ x 1/4´, sob medida</v>
          </cell>
          <cell r="D1358" t="str">
            <v>m²</v>
          </cell>
          <cell r="E1358">
            <v>958.71</v>
          </cell>
          <cell r="F1358">
            <v>20.89</v>
          </cell>
          <cell r="G1358">
            <v>979.6</v>
          </cell>
        </row>
        <row r="1359">
          <cell r="A1359" t="str">
            <v>24.02.590</v>
          </cell>
          <cell r="B1359"/>
          <cell r="C1359" t="str">
            <v>Porta de enrolar manual, cega ou vazada</v>
          </cell>
          <cell r="D1359" t="str">
            <v>m²</v>
          </cell>
          <cell r="E1359">
            <v>364.53</v>
          </cell>
          <cell r="F1359">
            <v>32.92</v>
          </cell>
          <cell r="G1359">
            <v>397.45</v>
          </cell>
        </row>
        <row r="1360">
          <cell r="A1360" t="str">
            <v>24.02.630</v>
          </cell>
          <cell r="B1360"/>
          <cell r="C1360" t="str">
            <v>Portão de 2 folhas tubular diâmetro de 3´, com tela em aço galvanizado de 2´, altura acima de 3,00 m, completo</v>
          </cell>
          <cell r="D1360" t="str">
            <v>m²</v>
          </cell>
          <cell r="E1360">
            <v>365.84</v>
          </cell>
          <cell r="F1360">
            <v>62.62</v>
          </cell>
          <cell r="G1360">
            <v>428.46</v>
          </cell>
        </row>
        <row r="1361">
          <cell r="A1361" t="str">
            <v>24.02.810</v>
          </cell>
          <cell r="B1361"/>
          <cell r="C1361" t="str">
            <v>Porta/portão de abrir em chapa cega com isolamento acústico, sob medida</v>
          </cell>
          <cell r="D1361" t="str">
            <v>m²</v>
          </cell>
          <cell r="E1361">
            <v>809.66</v>
          </cell>
          <cell r="F1361">
            <v>99.4</v>
          </cell>
          <cell r="G1361">
            <v>909.06</v>
          </cell>
        </row>
        <row r="1362">
          <cell r="A1362" t="str">
            <v>24.02.840</v>
          </cell>
          <cell r="B1362"/>
          <cell r="C1362" t="str">
            <v>Portão basculante em chapa metálica, estruturado com perfis metálicos</v>
          </cell>
          <cell r="D1362" t="str">
            <v>m²</v>
          </cell>
          <cell r="E1362">
            <v>493.74</v>
          </cell>
          <cell r="F1362">
            <v>44.64</v>
          </cell>
          <cell r="G1362">
            <v>538.38</v>
          </cell>
        </row>
        <row r="1363">
          <cell r="A1363" t="str">
            <v>24.02.900</v>
          </cell>
          <cell r="B1363"/>
          <cell r="C1363" t="str">
            <v>Porta de abrir em chapa dupla com visor, batente envolvente, completa</v>
          </cell>
          <cell r="D1363" t="str">
            <v>m²</v>
          </cell>
          <cell r="E1363">
            <v>1061.01</v>
          </cell>
          <cell r="F1363">
            <v>47.54</v>
          </cell>
          <cell r="G1363">
            <v>1108.55</v>
          </cell>
        </row>
        <row r="1364">
          <cell r="A1364" t="str">
            <v>24.02.930</v>
          </cell>
          <cell r="B1364"/>
          <cell r="C1364" t="str">
            <v>Portão de 2 folhas tubular, com tela em aço galvanizado de 2´ e fio 10, completo</v>
          </cell>
          <cell r="D1364" t="str">
            <v>m²</v>
          </cell>
          <cell r="E1364">
            <v>506.53</v>
          </cell>
          <cell r="F1364">
            <v>62.62</v>
          </cell>
          <cell r="G1364">
            <v>569.15</v>
          </cell>
        </row>
        <row r="1365">
          <cell r="A1365" t="str">
            <v>24.03</v>
          </cell>
          <cell r="B1365" t="str">
            <v>Elementos em ferro</v>
          </cell>
          <cell r="C1365" t="str">
            <v>Elementos em ferro</v>
          </cell>
          <cell r="D1365"/>
          <cell r="E1365"/>
          <cell r="F1365"/>
          <cell r="G1365"/>
        </row>
        <row r="1366">
          <cell r="A1366" t="str">
            <v>24.03.040</v>
          </cell>
          <cell r="B1366"/>
          <cell r="C1366" t="str">
            <v>Guarda-corpo tubular com tela em aço galvanizado, diâmetro de 1 1/2´</v>
          </cell>
          <cell r="D1366" t="str">
            <v>m</v>
          </cell>
          <cell r="E1366">
            <v>485.63</v>
          </cell>
          <cell r="F1366">
            <v>32.92</v>
          </cell>
          <cell r="G1366">
            <v>518.54999999999995</v>
          </cell>
        </row>
        <row r="1367">
          <cell r="A1367" t="str">
            <v>24.03.060</v>
          </cell>
          <cell r="B1367"/>
          <cell r="C1367" t="str">
            <v>Escada marinheiro (galvanizada)</v>
          </cell>
          <cell r="D1367" t="str">
            <v>m</v>
          </cell>
          <cell r="E1367">
            <v>501.46</v>
          </cell>
          <cell r="F1367">
            <v>13.17</v>
          </cell>
          <cell r="G1367">
            <v>514.63</v>
          </cell>
        </row>
        <row r="1368">
          <cell r="A1368" t="str">
            <v>24.03.080</v>
          </cell>
          <cell r="B1368"/>
          <cell r="C1368" t="str">
            <v>Escada marinheiro com guarda corpo (degrau em ´T´)</v>
          </cell>
          <cell r="D1368" t="str">
            <v>m</v>
          </cell>
          <cell r="E1368">
            <v>938.02</v>
          </cell>
          <cell r="F1368">
            <v>32.92</v>
          </cell>
          <cell r="G1368">
            <v>970.94</v>
          </cell>
        </row>
        <row r="1369">
          <cell r="A1369" t="str">
            <v>24.03.100</v>
          </cell>
          <cell r="B1369"/>
          <cell r="C1369" t="str">
            <v>Alçapão/tampa em chapa de ferro com porta cadeado</v>
          </cell>
          <cell r="D1369" t="str">
            <v>m²</v>
          </cell>
          <cell r="E1369">
            <v>1158.96</v>
          </cell>
          <cell r="F1369">
            <v>65.84</v>
          </cell>
          <cell r="G1369">
            <v>1224.8</v>
          </cell>
        </row>
        <row r="1370">
          <cell r="A1370" t="str">
            <v>24.03.200</v>
          </cell>
          <cell r="B1370"/>
          <cell r="C1370" t="str">
            <v>Tela de proteção tipo mosquiteira em aço galvanizado, com requadro em perfis de ferro</v>
          </cell>
          <cell r="D1370" t="str">
            <v>m²</v>
          </cell>
          <cell r="E1370">
            <v>334.39</v>
          </cell>
          <cell r="F1370">
            <v>10.86</v>
          </cell>
          <cell r="G1370">
            <v>345.25</v>
          </cell>
        </row>
        <row r="1371">
          <cell r="A1371" t="str">
            <v>24.03.210</v>
          </cell>
          <cell r="B1371"/>
          <cell r="C1371" t="str">
            <v>Tela de proteção em malha ondulada de 1´, fio 10 (BWG), com requadro</v>
          </cell>
          <cell r="D1371" t="str">
            <v>m²</v>
          </cell>
          <cell r="E1371">
            <v>340.13</v>
          </cell>
          <cell r="F1371">
            <v>32.92</v>
          </cell>
          <cell r="G1371">
            <v>373.05</v>
          </cell>
        </row>
        <row r="1372">
          <cell r="A1372" t="str">
            <v>24.03.290</v>
          </cell>
          <cell r="B1372"/>
          <cell r="C1372" t="str">
            <v>Fechamento em chapa de aço galvanizada nº 14 MSG, perfurada com diâmetro de 12,7 mm, requadro em chapa dobrada</v>
          </cell>
          <cell r="D1372" t="str">
            <v>m²</v>
          </cell>
          <cell r="E1372">
            <v>641.1</v>
          </cell>
          <cell r="F1372">
            <v>20.89</v>
          </cell>
          <cell r="G1372">
            <v>661.99</v>
          </cell>
        </row>
        <row r="1373">
          <cell r="A1373" t="str">
            <v>24.03.300</v>
          </cell>
          <cell r="B1373"/>
          <cell r="C1373" t="str">
            <v>Fechamento em chapa expandida losangular de 10 x 20 mm, com requadro em cantoneira de aço carbono</v>
          </cell>
          <cell r="D1373" t="str">
            <v>m²</v>
          </cell>
          <cell r="E1373">
            <v>386.08</v>
          </cell>
          <cell r="F1373">
            <v>41.6</v>
          </cell>
          <cell r="G1373">
            <v>427.68</v>
          </cell>
        </row>
        <row r="1374">
          <cell r="A1374" t="str">
            <v>24.03.310</v>
          </cell>
          <cell r="B1374"/>
          <cell r="C1374" t="str">
            <v>Corrimão tubular em aço galvanizado, diâmetro 1 1/2´</v>
          </cell>
          <cell r="D1374" t="str">
            <v>m</v>
          </cell>
          <cell r="E1374">
            <v>103.61</v>
          </cell>
          <cell r="F1374">
            <v>16.47</v>
          </cell>
          <cell r="G1374">
            <v>120.08</v>
          </cell>
        </row>
        <row r="1375">
          <cell r="A1375" t="str">
            <v>24.03.320</v>
          </cell>
          <cell r="B1375"/>
          <cell r="C1375" t="str">
            <v>Corrimão tubular em aço galvanizado, diâmetro 2´</v>
          </cell>
          <cell r="D1375" t="str">
            <v>m</v>
          </cell>
          <cell r="E1375">
            <v>112.32</v>
          </cell>
          <cell r="F1375">
            <v>16.47</v>
          </cell>
          <cell r="G1375">
            <v>128.79</v>
          </cell>
        </row>
        <row r="1376">
          <cell r="A1376" t="str">
            <v>24.03.340</v>
          </cell>
          <cell r="B1376"/>
          <cell r="C1376" t="str">
            <v>Tampa em chapa de segurança tipo xadrez, aço galvanizado a fogo antiderrapante de 1/4´</v>
          </cell>
          <cell r="D1376" t="str">
            <v>m²</v>
          </cell>
          <cell r="E1376">
            <v>850.78</v>
          </cell>
          <cell r="F1376">
            <v>47.77</v>
          </cell>
          <cell r="G1376">
            <v>898.55</v>
          </cell>
        </row>
        <row r="1377">
          <cell r="A1377" t="str">
            <v>24.03.410</v>
          </cell>
          <cell r="B1377"/>
          <cell r="C1377" t="str">
            <v>Fechamento em chapa perfurada, furos quadrados 4 x 4 mm, com requadro em cantoneira de aço carbono</v>
          </cell>
          <cell r="D1377" t="str">
            <v>m²</v>
          </cell>
          <cell r="E1377">
            <v>592.19000000000005</v>
          </cell>
          <cell r="F1377">
            <v>20.89</v>
          </cell>
          <cell r="G1377">
            <v>613.08000000000004</v>
          </cell>
        </row>
        <row r="1378">
          <cell r="A1378" t="str">
            <v>24.03.680</v>
          </cell>
          <cell r="B1378"/>
          <cell r="C1378" t="str">
            <v>Grade para piso eletrofundida, malha 30 x 100 mm, com barra de 40 x 2 mm</v>
          </cell>
          <cell r="D1378" t="str">
            <v>m²</v>
          </cell>
          <cell r="E1378">
            <v>489.98</v>
          </cell>
          <cell r="F1378">
            <v>41.6</v>
          </cell>
          <cell r="G1378">
            <v>531.58000000000004</v>
          </cell>
        </row>
        <row r="1379">
          <cell r="A1379" t="str">
            <v>24.03.690</v>
          </cell>
          <cell r="B1379"/>
          <cell r="C1379" t="str">
            <v>Grade para forro eletrofundida, malha 25 x 100 mm, com barra de 25 x 2 mm</v>
          </cell>
          <cell r="D1379" t="str">
            <v>m²</v>
          </cell>
          <cell r="E1379">
            <v>327.45</v>
          </cell>
          <cell r="F1379">
            <v>13.17</v>
          </cell>
          <cell r="G1379">
            <v>340.62</v>
          </cell>
        </row>
        <row r="1380">
          <cell r="A1380" t="str">
            <v>24.03.930</v>
          </cell>
          <cell r="B1380"/>
          <cell r="C1380" t="str">
            <v>Porta de enrolar automatizada, em chapa de aço galvanizada microperfurada, com pintura eletrostática, com controle remoto</v>
          </cell>
          <cell r="D1380" t="str">
            <v>m²</v>
          </cell>
          <cell r="E1380">
            <v>603.33000000000004</v>
          </cell>
          <cell r="F1380">
            <v>0</v>
          </cell>
          <cell r="G1380">
            <v>603.33000000000004</v>
          </cell>
        </row>
        <row r="1381">
          <cell r="A1381" t="str">
            <v>24.04</v>
          </cell>
          <cell r="B1381" t="str">
            <v>Esquadria, serralheria de segurança</v>
          </cell>
          <cell r="C1381" t="str">
            <v>Esquadria, serralheria de segurança</v>
          </cell>
          <cell r="D1381"/>
          <cell r="E1381"/>
          <cell r="F1381"/>
          <cell r="G1381"/>
        </row>
        <row r="1382">
          <cell r="A1382" t="str">
            <v>24.04.150</v>
          </cell>
          <cell r="B1382"/>
          <cell r="C1382" t="str">
            <v>Porta de segurança de correr suspensa em grade de aço SAE 1045, diâmetro de 1´, completa, sem têmpera e revenimento</v>
          </cell>
          <cell r="D1382" t="str">
            <v>m²</v>
          </cell>
          <cell r="E1382">
            <v>1775.13</v>
          </cell>
          <cell r="F1382">
            <v>46.37</v>
          </cell>
          <cell r="G1382">
            <v>1821.5</v>
          </cell>
        </row>
        <row r="1383">
          <cell r="A1383" t="str">
            <v>24.04.220</v>
          </cell>
          <cell r="B1383"/>
          <cell r="C1383" t="str">
            <v>Grade de segurança em aço SAE 1045, diâmetro 1´, sem têmpera e revenimento</v>
          </cell>
          <cell r="D1383" t="str">
            <v>m²</v>
          </cell>
          <cell r="E1383">
            <v>899.59</v>
          </cell>
          <cell r="F1383">
            <v>46.37</v>
          </cell>
          <cell r="G1383">
            <v>945.96</v>
          </cell>
        </row>
        <row r="1384">
          <cell r="A1384" t="str">
            <v>24.04.230</v>
          </cell>
          <cell r="B1384"/>
          <cell r="C1384" t="str">
            <v>Grade de segurança em aço SAE 1045, para janela, diâmetro 1´, sem têmpera e revenimento</v>
          </cell>
          <cell r="D1384" t="str">
            <v>m²</v>
          </cell>
          <cell r="E1384">
            <v>1043.0899999999999</v>
          </cell>
          <cell r="F1384">
            <v>46.37</v>
          </cell>
          <cell r="G1384">
            <v>1089.46</v>
          </cell>
        </row>
        <row r="1385">
          <cell r="A1385" t="str">
            <v>24.04.240</v>
          </cell>
          <cell r="B1385"/>
          <cell r="C1385" t="str">
            <v>Grade de segurança em aço SAE 1045 chapeada, diâmetro 1´, sem têmpera e revenimento</v>
          </cell>
          <cell r="D1385" t="str">
            <v>m²</v>
          </cell>
          <cell r="E1385">
            <v>1389.65</v>
          </cell>
          <cell r="F1385">
            <v>46.37</v>
          </cell>
          <cell r="G1385">
            <v>1436.02</v>
          </cell>
        </row>
        <row r="1386">
          <cell r="A1386" t="str">
            <v>24.04.250</v>
          </cell>
          <cell r="B1386"/>
          <cell r="C1386" t="str">
            <v>Porta de segurança de abrir em grade de aço SAE 1045, diâmetro 1´, completa, sem têmpera e revenimento</v>
          </cell>
          <cell r="D1386" t="str">
            <v>m²</v>
          </cell>
          <cell r="E1386">
            <v>1286.3800000000001</v>
          </cell>
          <cell r="F1386">
            <v>84.96</v>
          </cell>
          <cell r="G1386">
            <v>1371.34</v>
          </cell>
        </row>
        <row r="1387">
          <cell r="A1387" t="str">
            <v>24.04.260</v>
          </cell>
          <cell r="B1387"/>
          <cell r="C1387" t="str">
            <v>Porta de segurança de abrir em grade de aço SAE 1045 chapeada, diâmetro 1´, completa, sem têmpera e revenimento</v>
          </cell>
          <cell r="D1387" t="str">
            <v>m²</v>
          </cell>
          <cell r="E1387">
            <v>1809.21</v>
          </cell>
          <cell r="F1387">
            <v>84.96</v>
          </cell>
          <cell r="G1387">
            <v>1894.17</v>
          </cell>
        </row>
        <row r="1388">
          <cell r="A1388" t="str">
            <v>24.04.270</v>
          </cell>
          <cell r="B1388"/>
          <cell r="C1388" t="str">
            <v>Porta de segurança de abrir em grade de aço SAE 1045, diâmetro 1´, com ferrolho longo embutido em caixa, completa, sem têmpera e revenimento</v>
          </cell>
          <cell r="D1388" t="str">
            <v>m²</v>
          </cell>
          <cell r="E1388">
            <v>1528.67</v>
          </cell>
          <cell r="F1388">
            <v>84.96</v>
          </cell>
          <cell r="G1388">
            <v>1613.63</v>
          </cell>
        </row>
        <row r="1389">
          <cell r="A1389" t="str">
            <v>24.04.280</v>
          </cell>
          <cell r="B1389"/>
          <cell r="C1389" t="str">
            <v>Portão de segurança de abrir em grade de aço SAE 1045 chapeado, para muralha, diâmetro 1´, completo, sem têmpera e revenimento</v>
          </cell>
          <cell r="D1389" t="str">
            <v>m²</v>
          </cell>
          <cell r="E1389">
            <v>1886.59</v>
          </cell>
          <cell r="F1389">
            <v>84.96</v>
          </cell>
          <cell r="G1389">
            <v>1971.55</v>
          </cell>
        </row>
        <row r="1390">
          <cell r="A1390" t="str">
            <v>24.04.300</v>
          </cell>
          <cell r="B1390"/>
          <cell r="C1390" t="str">
            <v>Grade de segurança em aço SAE 1045, diâmetro 1´, com têmpera e revenimento</v>
          </cell>
          <cell r="D1390" t="str">
            <v>m²</v>
          </cell>
          <cell r="E1390">
            <v>1116.52</v>
          </cell>
          <cell r="F1390">
            <v>46.37</v>
          </cell>
          <cell r="G1390">
            <v>1162.8900000000001</v>
          </cell>
        </row>
        <row r="1391">
          <cell r="A1391" t="str">
            <v>24.04.310</v>
          </cell>
          <cell r="B1391"/>
          <cell r="C1391" t="str">
            <v>Grade de segurança em aço SAE 1045, para janela, diâmetro 1´, com têmpera e revenimento</v>
          </cell>
          <cell r="D1391" t="str">
            <v>m²</v>
          </cell>
          <cell r="E1391">
            <v>1138.06</v>
          </cell>
          <cell r="F1391">
            <v>46.37</v>
          </cell>
          <cell r="G1391">
            <v>1184.43</v>
          </cell>
        </row>
        <row r="1392">
          <cell r="A1392" t="str">
            <v>24.04.320</v>
          </cell>
          <cell r="B1392"/>
          <cell r="C1392" t="str">
            <v>Grade de segurança em aço SAE 1045 chapeada, diâmetro 1´, com têmpera e revenimento</v>
          </cell>
          <cell r="D1392" t="str">
            <v>m²</v>
          </cell>
          <cell r="E1392">
            <v>1641.57</v>
          </cell>
          <cell r="F1392">
            <v>46.37</v>
          </cell>
          <cell r="G1392">
            <v>1687.94</v>
          </cell>
        </row>
        <row r="1393">
          <cell r="A1393" t="str">
            <v>24.04.330</v>
          </cell>
          <cell r="B1393"/>
          <cell r="C1393" t="str">
            <v>Porta de segurança de abrir em grade de aço SAE 1045, diâmetro 1´, completa, com têmpera e revenimento</v>
          </cell>
          <cell r="D1393" t="str">
            <v>m²</v>
          </cell>
          <cell r="E1393">
            <v>1517.68</v>
          </cell>
          <cell r="F1393">
            <v>84.96</v>
          </cell>
          <cell r="G1393">
            <v>1602.64</v>
          </cell>
        </row>
        <row r="1394">
          <cell r="A1394" t="str">
            <v>24.04.340</v>
          </cell>
          <cell r="B1394"/>
          <cell r="C1394" t="str">
            <v>Porta de segurança de abrir em grade de aço SAE 1045 chapeada, diâmetro 1´, completa, com têmpera e revenimento</v>
          </cell>
          <cell r="D1394" t="str">
            <v>m²</v>
          </cell>
          <cell r="E1394">
            <v>2053.4299999999998</v>
          </cell>
          <cell r="F1394">
            <v>84.96</v>
          </cell>
          <cell r="G1394">
            <v>2138.39</v>
          </cell>
        </row>
        <row r="1395">
          <cell r="A1395" t="str">
            <v>24.04.350</v>
          </cell>
          <cell r="B1395"/>
          <cell r="C1395" t="str">
            <v>Porta de segurança de abrir em grade de aço SAE 1045, diâmetro 1´, com ferrolho longo embutido em caixa, completa, com têmpera e revenimento</v>
          </cell>
          <cell r="D1395" t="str">
            <v>m²</v>
          </cell>
          <cell r="E1395">
            <v>1498.32</v>
          </cell>
          <cell r="F1395">
            <v>84.96</v>
          </cell>
          <cell r="G1395">
            <v>1583.28</v>
          </cell>
        </row>
        <row r="1396">
          <cell r="A1396" t="str">
            <v>24.04.360</v>
          </cell>
          <cell r="B1396"/>
          <cell r="C1396" t="str">
            <v>Porta de segurança de abrir em grade de aço SAE 1045 chapeada, com isolamento acústico, diâmetro 1´, completa, com têmpera e revenimento</v>
          </cell>
          <cell r="D1396" t="str">
            <v>m²</v>
          </cell>
          <cell r="E1396">
            <v>2075.79</v>
          </cell>
          <cell r="F1396">
            <v>84.96</v>
          </cell>
          <cell r="G1396">
            <v>2160.75</v>
          </cell>
        </row>
        <row r="1397">
          <cell r="A1397" t="str">
            <v>24.04.370</v>
          </cell>
          <cell r="B1397"/>
          <cell r="C1397" t="str">
            <v>Portão de segurança de abrir em grade de aço SAE 1045 chapeado, para muralha, diâmetro 1´, completo, com têmpera e revenimento</v>
          </cell>
          <cell r="D1397" t="str">
            <v>m²</v>
          </cell>
          <cell r="E1397">
            <v>2144.09</v>
          </cell>
          <cell r="F1397">
            <v>84.96</v>
          </cell>
          <cell r="G1397">
            <v>2229.0500000000002</v>
          </cell>
        </row>
        <row r="1398">
          <cell r="A1398" t="str">
            <v>24.04.380</v>
          </cell>
          <cell r="B1398"/>
          <cell r="C1398" t="str">
            <v>Porta de segurança de correr suspensa em grade de aço SAE 1045, chapeada, diâmetro de 1´, completa, sem têmpera e revenimento</v>
          </cell>
          <cell r="D1398" t="str">
            <v>m²</v>
          </cell>
          <cell r="E1398">
            <v>2067.9699999999998</v>
          </cell>
          <cell r="F1398">
            <v>46.37</v>
          </cell>
          <cell r="G1398">
            <v>2114.34</v>
          </cell>
        </row>
        <row r="1399">
          <cell r="A1399" t="str">
            <v>24.04.400</v>
          </cell>
          <cell r="B1399"/>
          <cell r="C1399" t="str">
            <v>Porta de segurança de correr em grade de aço SAE 1045, diâmetro de 1´, completa, com têmpera e revenimento</v>
          </cell>
          <cell r="D1399" t="str">
            <v>m²</v>
          </cell>
          <cell r="E1399">
            <v>1718.31</v>
          </cell>
          <cell r="F1399">
            <v>46.37</v>
          </cell>
          <cell r="G1399">
            <v>1764.68</v>
          </cell>
        </row>
        <row r="1400">
          <cell r="A1400" t="str">
            <v>24.04.410</v>
          </cell>
          <cell r="B1400"/>
          <cell r="C1400" t="str">
            <v>Porta de segurança de correr suspensa em grade de aço SAE 1045 chapeada, diâmetro de 1´, completa, com têmpera e revenimento</v>
          </cell>
          <cell r="D1400" t="str">
            <v>m²</v>
          </cell>
          <cell r="E1400">
            <v>2117.66</v>
          </cell>
          <cell r="F1400">
            <v>46.37</v>
          </cell>
          <cell r="G1400">
            <v>2164.0300000000002</v>
          </cell>
        </row>
        <row r="1401">
          <cell r="A1401" t="str">
            <v>24.04.420</v>
          </cell>
          <cell r="B1401"/>
          <cell r="C1401" t="str">
            <v>Porta de segurança de correr em grade de aço SAE 1045 chapeada, diâmetro de 1´, completa, sem têmpera e revenimento</v>
          </cell>
          <cell r="D1401" t="str">
            <v>m²</v>
          </cell>
          <cell r="E1401">
            <v>1514.72</v>
          </cell>
          <cell r="F1401">
            <v>188.55</v>
          </cell>
          <cell r="G1401">
            <v>1703.27</v>
          </cell>
        </row>
        <row r="1402">
          <cell r="A1402" t="str">
            <v>24.04.430</v>
          </cell>
          <cell r="B1402"/>
          <cell r="C1402" t="str">
            <v>Porta de segurança de correr em grade de aço SAE 1045, diâmetro de 1´, completa, sem têmpera e revenimento</v>
          </cell>
          <cell r="D1402" t="str">
            <v>m²</v>
          </cell>
          <cell r="E1402">
            <v>1287.79</v>
          </cell>
          <cell r="F1402">
            <v>46.37</v>
          </cell>
          <cell r="G1402">
            <v>1334.16</v>
          </cell>
        </row>
        <row r="1403">
          <cell r="A1403" t="str">
            <v>24.04.610</v>
          </cell>
          <cell r="B1403"/>
          <cell r="C1403" t="str">
            <v>Caixilho de segurança em aço SAE 1010/1020 tipo fixo e de correr, para receber vidro, com bandeira tipo veneziana</v>
          </cell>
          <cell r="D1403" t="str">
            <v>m²</v>
          </cell>
          <cell r="E1403">
            <v>726.19</v>
          </cell>
          <cell r="F1403">
            <v>46.37</v>
          </cell>
          <cell r="G1403">
            <v>772.56</v>
          </cell>
        </row>
        <row r="1404">
          <cell r="A1404" t="str">
            <v>24.04.620</v>
          </cell>
          <cell r="B1404"/>
          <cell r="C1404" t="str">
            <v>Guichê de segurança em grade de aço SAE 1045, diâmetro de 1´, com têmpera e revenimento</v>
          </cell>
          <cell r="D1404" t="str">
            <v>m²</v>
          </cell>
          <cell r="E1404">
            <v>1400.19</v>
          </cell>
          <cell r="F1404">
            <v>46.37</v>
          </cell>
          <cell r="G1404">
            <v>1446.56</v>
          </cell>
        </row>
        <row r="1405">
          <cell r="A1405" t="str">
            <v>24.04.630</v>
          </cell>
          <cell r="B1405"/>
          <cell r="C1405" t="str">
            <v>Guichê de segurança em grade de aço SAE 1045, diâmetro de 1´, sem têmpera e revenimento</v>
          </cell>
          <cell r="D1405" t="str">
            <v>m²</v>
          </cell>
          <cell r="E1405">
            <v>1201.76</v>
          </cell>
          <cell r="F1405">
            <v>46.37</v>
          </cell>
          <cell r="G1405">
            <v>1248.1300000000001</v>
          </cell>
        </row>
        <row r="1406">
          <cell r="A1406" t="str">
            <v>24.06</v>
          </cell>
          <cell r="B1406" t="str">
            <v>Esquadria, serralheria e elemento em ferro.</v>
          </cell>
          <cell r="C1406" t="str">
            <v>Esquadria, serralheria e elemento em ferro.</v>
          </cell>
          <cell r="D1406"/>
          <cell r="E1406"/>
          <cell r="F1406"/>
          <cell r="G1406"/>
        </row>
        <row r="1407">
          <cell r="A1407" t="str">
            <v>24.06.030</v>
          </cell>
          <cell r="B1407"/>
          <cell r="C1407" t="str">
            <v>Guarda-corpo com vidro de 8mm, em tubo de aço galvanizado, diâmetro 1 1/2´</v>
          </cell>
          <cell r="D1407" t="str">
            <v>m</v>
          </cell>
          <cell r="E1407">
            <v>672.68</v>
          </cell>
          <cell r="F1407">
            <v>38.590000000000003</v>
          </cell>
          <cell r="G1407">
            <v>711.27</v>
          </cell>
        </row>
        <row r="1408">
          <cell r="A1408" t="str">
            <v>24.07</v>
          </cell>
          <cell r="B1408" t="str">
            <v>Portas, portões e gradis.</v>
          </cell>
          <cell r="C1408" t="str">
            <v>Portas, portões e gradis.</v>
          </cell>
          <cell r="D1408"/>
          <cell r="E1408"/>
          <cell r="F1408"/>
          <cell r="G1408"/>
        </row>
        <row r="1409">
          <cell r="A1409" t="str">
            <v>24.07.030</v>
          </cell>
          <cell r="B1409"/>
          <cell r="C1409" t="str">
            <v>Porta de enrolar automatizado, em perfil meia cana perfurado, tipo transvision</v>
          </cell>
          <cell r="D1409" t="str">
            <v>m²</v>
          </cell>
          <cell r="E1409">
            <v>444.21</v>
          </cell>
          <cell r="F1409">
            <v>32.92</v>
          </cell>
          <cell r="G1409">
            <v>477.13</v>
          </cell>
        </row>
        <row r="1410">
          <cell r="A1410" t="str">
            <v>24.07.040</v>
          </cell>
          <cell r="B1410"/>
          <cell r="C1410" t="str">
            <v>Porta de abrir em chapa de aço galvanizado, com requadro em tela ondulada malha 2´ e fio 12</v>
          </cell>
          <cell r="D1410" t="str">
            <v>m²</v>
          </cell>
          <cell r="E1410">
            <v>691.64</v>
          </cell>
          <cell r="F1410">
            <v>92.84</v>
          </cell>
          <cell r="G1410">
            <v>784.48</v>
          </cell>
        </row>
        <row r="1411">
          <cell r="A1411" t="str">
            <v>24.08</v>
          </cell>
          <cell r="B1411" t="str">
            <v>Esquadria, serralheria e elemento em aço inoxidável</v>
          </cell>
          <cell r="C1411" t="str">
            <v>Esquadria, serralheria e elemento em aço inoxidável</v>
          </cell>
          <cell r="D1411"/>
          <cell r="E1411"/>
          <cell r="F1411"/>
          <cell r="G1411"/>
        </row>
        <row r="1412">
          <cell r="A1412" t="str">
            <v>24.08.020</v>
          </cell>
          <cell r="B1412"/>
          <cell r="C1412" t="str">
            <v>Corrimão duplo em tubo de aço inoxidável escovado, com diâmetro de 1 1/2´ e montantes com diâmetro de 2´</v>
          </cell>
          <cell r="D1412" t="str">
            <v>m</v>
          </cell>
          <cell r="E1412">
            <v>737.5</v>
          </cell>
          <cell r="F1412">
            <v>39.5</v>
          </cell>
          <cell r="G1412">
            <v>777</v>
          </cell>
        </row>
        <row r="1413">
          <cell r="A1413" t="str">
            <v>24.08.031</v>
          </cell>
          <cell r="B1413"/>
          <cell r="C1413" t="str">
            <v>Corrimão em tubo de aço inoxidável escovado, diâmetro de 1 1/2"</v>
          </cell>
          <cell r="D1413" t="str">
            <v>m</v>
          </cell>
          <cell r="E1413">
            <v>281.77</v>
          </cell>
          <cell r="F1413">
            <v>16.47</v>
          </cell>
          <cell r="G1413">
            <v>298.24</v>
          </cell>
        </row>
        <row r="1414">
          <cell r="A1414" t="str">
            <v>24.08.040</v>
          </cell>
          <cell r="B1414"/>
          <cell r="C1414" t="str">
            <v>Corrimão em tubo de aço inoxidável escovado, diâmetro de 1 1/2´ e montantes com diâmetro de 2´</v>
          </cell>
          <cell r="D1414" t="str">
            <v>m</v>
          </cell>
          <cell r="E1414">
            <v>632</v>
          </cell>
          <cell r="F1414">
            <v>32.92</v>
          </cell>
          <cell r="G1414">
            <v>664.92</v>
          </cell>
        </row>
        <row r="1415">
          <cell r="A1415" t="str">
            <v>24.20</v>
          </cell>
          <cell r="B1415" t="str">
            <v>Reparos, conservações e complementos - GRUPO 24</v>
          </cell>
          <cell r="C1415" t="str">
            <v>Reparos, conservações e complementos - GRUPO 24</v>
          </cell>
          <cell r="D1415"/>
          <cell r="E1415"/>
          <cell r="F1415"/>
          <cell r="G1415"/>
        </row>
        <row r="1416">
          <cell r="A1416" t="str">
            <v>24.20.020</v>
          </cell>
          <cell r="B1416"/>
          <cell r="C1416" t="str">
            <v>Recolocação de esquadrias metálicas</v>
          </cell>
          <cell r="D1416" t="str">
            <v>m²</v>
          </cell>
          <cell r="E1416">
            <v>0</v>
          </cell>
          <cell r="F1416">
            <v>32.92</v>
          </cell>
          <cell r="G1416">
            <v>32.92</v>
          </cell>
        </row>
        <row r="1417">
          <cell r="A1417" t="str">
            <v>24.20.040</v>
          </cell>
          <cell r="B1417"/>
          <cell r="C1417" t="str">
            <v>Recolocação de batentes</v>
          </cell>
          <cell r="D1417" t="str">
            <v>m</v>
          </cell>
          <cell r="E1417">
            <v>1.03</v>
          </cell>
          <cell r="F1417">
            <v>8.56</v>
          </cell>
          <cell r="G1417">
            <v>9.59</v>
          </cell>
        </row>
        <row r="1418">
          <cell r="A1418" t="str">
            <v>24.20.060</v>
          </cell>
          <cell r="B1418"/>
          <cell r="C1418" t="str">
            <v>Recolocação de escada de marinheiro</v>
          </cell>
          <cell r="D1418" t="str">
            <v>m</v>
          </cell>
          <cell r="E1418">
            <v>0</v>
          </cell>
          <cell r="F1418">
            <v>19.75</v>
          </cell>
          <cell r="G1418">
            <v>19.75</v>
          </cell>
        </row>
        <row r="1419">
          <cell r="A1419" t="str">
            <v>24.20.090</v>
          </cell>
          <cell r="B1419"/>
          <cell r="C1419" t="str">
            <v>Solda MIG em esquadrias metálicas</v>
          </cell>
          <cell r="D1419" t="str">
            <v>m</v>
          </cell>
          <cell r="E1419">
            <v>16.36</v>
          </cell>
          <cell r="F1419">
            <v>22.12</v>
          </cell>
          <cell r="G1419">
            <v>38.479999999999997</v>
          </cell>
        </row>
        <row r="1420">
          <cell r="A1420" t="str">
            <v>24.20.100</v>
          </cell>
          <cell r="B1420"/>
          <cell r="C1420" t="str">
            <v>Brete para instalação lateral em grade de segurança</v>
          </cell>
          <cell r="D1420" t="str">
            <v>cj</v>
          </cell>
          <cell r="E1420">
            <v>1897.76</v>
          </cell>
          <cell r="F1420">
            <v>77.180000000000007</v>
          </cell>
          <cell r="G1420">
            <v>1974.94</v>
          </cell>
        </row>
        <row r="1421">
          <cell r="A1421" t="str">
            <v>24.20.120</v>
          </cell>
          <cell r="B1421"/>
          <cell r="C1421" t="str">
            <v>Batente em chapa dobrada para portas</v>
          </cell>
          <cell r="D1421" t="str">
            <v>m</v>
          </cell>
          <cell r="E1421">
            <v>49.54</v>
          </cell>
          <cell r="F1421">
            <v>8.56</v>
          </cell>
          <cell r="G1421">
            <v>58.1</v>
          </cell>
        </row>
        <row r="1422">
          <cell r="A1422" t="str">
            <v>24.20.140</v>
          </cell>
          <cell r="B1422"/>
          <cell r="C1422" t="str">
            <v>Batente em chapa de aço SAE 1010/1020, espessura de 3/16´, para obras de segurança</v>
          </cell>
          <cell r="D1422" t="str">
            <v>m</v>
          </cell>
          <cell r="E1422">
            <v>165.64</v>
          </cell>
          <cell r="F1422">
            <v>8.56</v>
          </cell>
          <cell r="G1422">
            <v>174.2</v>
          </cell>
        </row>
        <row r="1423">
          <cell r="A1423" t="str">
            <v>24.20.200</v>
          </cell>
          <cell r="B1423"/>
          <cell r="C1423" t="str">
            <v>Chapa de ferro nº 14, inclusive soldagem</v>
          </cell>
          <cell r="D1423" t="str">
            <v>m²</v>
          </cell>
          <cell r="E1423">
            <v>120.18</v>
          </cell>
          <cell r="F1423">
            <v>39.5</v>
          </cell>
          <cell r="G1423">
            <v>159.68</v>
          </cell>
        </row>
        <row r="1424">
          <cell r="A1424" t="str">
            <v>24.20.230</v>
          </cell>
          <cell r="B1424"/>
          <cell r="C1424" t="str">
            <v>Tela ondulada em aço galvanizado fio 10 BWG, malha de 1´</v>
          </cell>
          <cell r="D1424" t="str">
            <v>m²</v>
          </cell>
          <cell r="E1424">
            <v>71.22</v>
          </cell>
          <cell r="F1424">
            <v>7.18</v>
          </cell>
          <cell r="G1424">
            <v>78.400000000000006</v>
          </cell>
        </row>
        <row r="1425">
          <cell r="A1425" t="str">
            <v>24.20.270</v>
          </cell>
          <cell r="B1425"/>
          <cell r="C1425" t="str">
            <v>Tela em aço galvanizado fio 16 BWG, malha de 1´ - tipo alambrado</v>
          </cell>
          <cell r="D1425" t="str">
            <v>m²</v>
          </cell>
          <cell r="E1425">
            <v>24.99</v>
          </cell>
          <cell r="F1425">
            <v>7.18</v>
          </cell>
          <cell r="G1425">
            <v>32.17</v>
          </cell>
        </row>
        <row r="1426">
          <cell r="A1426" t="str">
            <v>24.20.300</v>
          </cell>
          <cell r="B1426"/>
          <cell r="C1426" t="str">
            <v>Chapa perfurada em aço SAE 1020, furos redondos de diâmetro 7,5 mm, espessura 1/8´ - soldagem tipo MIG</v>
          </cell>
          <cell r="D1426" t="str">
            <v>m²</v>
          </cell>
          <cell r="E1426">
            <v>320.75</v>
          </cell>
          <cell r="F1426">
            <v>71.819999999999993</v>
          </cell>
          <cell r="G1426">
            <v>392.57</v>
          </cell>
        </row>
        <row r="1427">
          <cell r="A1427" t="str">
            <v>24.20.310</v>
          </cell>
          <cell r="B1427"/>
          <cell r="C1427" t="str">
            <v>Chapa perfurada em aço SAE 1020, furos redondos de diâmetro 25 mm, espessura 1/4´ - inclusive soldagem</v>
          </cell>
          <cell r="D1427" t="str">
            <v>m²</v>
          </cell>
          <cell r="E1427">
            <v>521.16</v>
          </cell>
          <cell r="F1427">
            <v>71.819999999999993</v>
          </cell>
          <cell r="G1427">
            <v>592.98</v>
          </cell>
        </row>
        <row r="1428">
          <cell r="A1428" t="str">
            <v>25</v>
          </cell>
          <cell r="B1428" t="str">
            <v>ESQUADRIA, SERRALHERIA E ELEMENTO EM ALUMÍNIO</v>
          </cell>
          <cell r="C1428" t="str">
            <v>ESQUADRIA, SERRALHERIA E ELEMENTO EM ALUMÍNIO</v>
          </cell>
          <cell r="D1428"/>
          <cell r="E1428"/>
          <cell r="F1428"/>
          <cell r="G1428"/>
        </row>
        <row r="1429">
          <cell r="A1429" t="str">
            <v>25.01</v>
          </cell>
          <cell r="B1429" t="str">
            <v>Caixilho em alumínio</v>
          </cell>
          <cell r="C1429" t="str">
            <v>Caixilho em alumínio</v>
          </cell>
          <cell r="D1429"/>
          <cell r="E1429"/>
          <cell r="F1429"/>
          <cell r="G1429"/>
        </row>
        <row r="1430">
          <cell r="A1430" t="str">
            <v>25.01.020</v>
          </cell>
          <cell r="B1430"/>
          <cell r="C1430" t="str">
            <v>Caixilho em alumínio fixo, sob medida</v>
          </cell>
          <cell r="D1430" t="str">
            <v>m²</v>
          </cell>
          <cell r="E1430">
            <v>486.15</v>
          </cell>
          <cell r="F1430">
            <v>49.39</v>
          </cell>
          <cell r="G1430">
            <v>535.54</v>
          </cell>
        </row>
        <row r="1431">
          <cell r="A1431" t="str">
            <v>25.01.030</v>
          </cell>
          <cell r="B1431"/>
          <cell r="C1431" t="str">
            <v>Caixilho em alumínio basculante com vidro, linha comercial</v>
          </cell>
          <cell r="D1431" t="str">
            <v>m²</v>
          </cell>
          <cell r="E1431">
            <v>252.69</v>
          </cell>
          <cell r="F1431">
            <v>49.39</v>
          </cell>
          <cell r="G1431">
            <v>302.08</v>
          </cell>
        </row>
        <row r="1432">
          <cell r="A1432" t="str">
            <v>25.01.040</v>
          </cell>
          <cell r="B1432"/>
          <cell r="C1432" t="str">
            <v>Caixilho em alumínio basculante, sob medida</v>
          </cell>
          <cell r="D1432" t="str">
            <v>m²</v>
          </cell>
          <cell r="E1432">
            <v>631.05999999999995</v>
          </cell>
          <cell r="F1432">
            <v>49.39</v>
          </cell>
          <cell r="G1432">
            <v>680.45</v>
          </cell>
        </row>
        <row r="1433">
          <cell r="A1433" t="str">
            <v>25.01.050</v>
          </cell>
          <cell r="B1433"/>
          <cell r="C1433" t="str">
            <v>Caixilho em alumínio maximar com vidro, linha comercial</v>
          </cell>
          <cell r="D1433" t="str">
            <v>m²</v>
          </cell>
          <cell r="E1433">
            <v>629.98</v>
          </cell>
          <cell r="F1433">
            <v>49.39</v>
          </cell>
          <cell r="G1433">
            <v>679.37</v>
          </cell>
        </row>
        <row r="1434">
          <cell r="A1434" t="str">
            <v>25.01.060</v>
          </cell>
          <cell r="B1434"/>
          <cell r="C1434" t="str">
            <v>Caixilho em alumínio maximar, sob medida</v>
          </cell>
          <cell r="D1434" t="str">
            <v>m²</v>
          </cell>
          <cell r="E1434">
            <v>520.69000000000005</v>
          </cell>
          <cell r="F1434">
            <v>49.39</v>
          </cell>
          <cell r="G1434">
            <v>570.08000000000004</v>
          </cell>
        </row>
        <row r="1435">
          <cell r="A1435" t="str">
            <v>25.01.070</v>
          </cell>
          <cell r="B1435"/>
          <cell r="C1435" t="str">
            <v>Caixilho em alumínio de correr com vidro, linha comercial</v>
          </cell>
          <cell r="D1435" t="str">
            <v>m²</v>
          </cell>
          <cell r="E1435">
            <v>332.31</v>
          </cell>
          <cell r="F1435">
            <v>49.39</v>
          </cell>
          <cell r="G1435">
            <v>381.7</v>
          </cell>
        </row>
        <row r="1436">
          <cell r="A1436" t="str">
            <v>25.01.080</v>
          </cell>
          <cell r="B1436"/>
          <cell r="C1436" t="str">
            <v>Caixilho em alumínio de correr, sob medida</v>
          </cell>
          <cell r="D1436" t="str">
            <v>m²</v>
          </cell>
          <cell r="E1436">
            <v>600.54</v>
          </cell>
          <cell r="F1436">
            <v>49.39</v>
          </cell>
          <cell r="G1436">
            <v>649.92999999999995</v>
          </cell>
        </row>
        <row r="1437">
          <cell r="A1437" t="str">
            <v>25.01.090</v>
          </cell>
          <cell r="B1437"/>
          <cell r="C1437" t="str">
            <v>Caixilho em alumínio tipo veneziana com vidro, linha comercial</v>
          </cell>
          <cell r="D1437" t="str">
            <v>m²</v>
          </cell>
          <cell r="E1437">
            <v>579.04999999999995</v>
          </cell>
          <cell r="F1437">
            <v>49.39</v>
          </cell>
          <cell r="G1437">
            <v>628.44000000000005</v>
          </cell>
        </row>
        <row r="1438">
          <cell r="A1438" t="str">
            <v>25.01.100</v>
          </cell>
          <cell r="B1438"/>
          <cell r="C1438" t="str">
            <v>Caixilho em alumínio tipo veneziana, sob medida</v>
          </cell>
          <cell r="D1438" t="str">
            <v>m²</v>
          </cell>
          <cell r="E1438">
            <v>657.52</v>
          </cell>
          <cell r="F1438">
            <v>49.39</v>
          </cell>
          <cell r="G1438">
            <v>706.91</v>
          </cell>
        </row>
        <row r="1439">
          <cell r="A1439" t="str">
            <v>25.01.110</v>
          </cell>
          <cell r="B1439"/>
          <cell r="C1439" t="str">
            <v>Caixilho guilhotina em alumínio anodizado, sob medida</v>
          </cell>
          <cell r="D1439" t="str">
            <v>m²</v>
          </cell>
          <cell r="E1439">
            <v>543.49</v>
          </cell>
          <cell r="F1439">
            <v>49.39</v>
          </cell>
          <cell r="G1439">
            <v>592.88</v>
          </cell>
        </row>
        <row r="1440">
          <cell r="A1440" t="str">
            <v>25.01.120</v>
          </cell>
          <cell r="B1440"/>
          <cell r="C1440" t="str">
            <v>Caixilho tipo veneziana industrial com montantes em alumínio e aletas em fibra de vidro</v>
          </cell>
          <cell r="D1440" t="str">
            <v>m²</v>
          </cell>
          <cell r="E1440">
            <v>201.75</v>
          </cell>
          <cell r="F1440">
            <v>0</v>
          </cell>
          <cell r="G1440">
            <v>201.75</v>
          </cell>
        </row>
        <row r="1441">
          <cell r="A1441" t="str">
            <v>25.01.240</v>
          </cell>
          <cell r="B1441"/>
          <cell r="C1441" t="str">
            <v>Caixilho fixo em alumínio, sob medida - branco</v>
          </cell>
          <cell r="D1441" t="str">
            <v>m²</v>
          </cell>
          <cell r="E1441">
            <v>414.52</v>
          </cell>
          <cell r="F1441">
            <v>37.950000000000003</v>
          </cell>
          <cell r="G1441">
            <v>452.47</v>
          </cell>
        </row>
        <row r="1442">
          <cell r="A1442" t="str">
            <v>25.01.361</v>
          </cell>
          <cell r="B1442"/>
          <cell r="C1442" t="str">
            <v>Caixilho em alumínio maxim-ar com vidro - branco</v>
          </cell>
          <cell r="D1442" t="str">
            <v>m²</v>
          </cell>
          <cell r="E1442">
            <v>1183.49</v>
          </cell>
          <cell r="F1442">
            <v>49.39</v>
          </cell>
          <cell r="G1442">
            <v>1232.8800000000001</v>
          </cell>
        </row>
        <row r="1443">
          <cell r="A1443" t="str">
            <v>25.01.371</v>
          </cell>
          <cell r="B1443"/>
          <cell r="C1443" t="str">
            <v>Caixilho em alumínio basculante com vidro - branco</v>
          </cell>
          <cell r="D1443" t="str">
            <v>m²</v>
          </cell>
          <cell r="E1443">
            <v>1516</v>
          </cell>
          <cell r="F1443">
            <v>49.39</v>
          </cell>
          <cell r="G1443">
            <v>1565.39</v>
          </cell>
        </row>
        <row r="1444">
          <cell r="A1444" t="str">
            <v>25.01.380</v>
          </cell>
          <cell r="B1444"/>
          <cell r="C1444" t="str">
            <v>Caixilho em alumínio de correr com vidro - branco</v>
          </cell>
          <cell r="D1444" t="str">
            <v>m²</v>
          </cell>
          <cell r="E1444">
            <v>986.53</v>
          </cell>
          <cell r="F1444">
            <v>49.39</v>
          </cell>
          <cell r="G1444">
            <v>1035.92</v>
          </cell>
        </row>
        <row r="1445">
          <cell r="A1445" t="str">
            <v>25.01.400</v>
          </cell>
          <cell r="B1445"/>
          <cell r="C1445" t="str">
            <v>Caixilho em alumínio anodizado fixo</v>
          </cell>
          <cell r="D1445" t="str">
            <v>m²</v>
          </cell>
          <cell r="E1445">
            <v>477.38</v>
          </cell>
          <cell r="F1445">
            <v>37.950000000000003</v>
          </cell>
          <cell r="G1445">
            <v>515.33000000000004</v>
          </cell>
        </row>
        <row r="1446">
          <cell r="A1446" t="str">
            <v>25.01.410</v>
          </cell>
          <cell r="B1446"/>
          <cell r="C1446" t="str">
            <v>Caixilho em alumínio anodizado maximar</v>
          </cell>
          <cell r="D1446" t="str">
            <v>m²</v>
          </cell>
          <cell r="E1446">
            <v>589.67999999999995</v>
          </cell>
          <cell r="F1446">
            <v>37.950000000000003</v>
          </cell>
          <cell r="G1446">
            <v>627.63</v>
          </cell>
        </row>
        <row r="1447">
          <cell r="A1447" t="str">
            <v>25.01.430</v>
          </cell>
          <cell r="B1447"/>
          <cell r="C1447" t="str">
            <v>Caixilho em alumínio fixo, tipo fachada</v>
          </cell>
          <cell r="D1447" t="str">
            <v>m²</v>
          </cell>
          <cell r="E1447">
            <v>622.29999999999995</v>
          </cell>
          <cell r="F1447">
            <v>28.47</v>
          </cell>
          <cell r="G1447">
            <v>650.77</v>
          </cell>
        </row>
        <row r="1448">
          <cell r="A1448" t="str">
            <v>25.01.440</v>
          </cell>
          <cell r="B1448"/>
          <cell r="C1448" t="str">
            <v>Caixilho em alumínio maximar, tipo fachada</v>
          </cell>
          <cell r="D1448" t="str">
            <v>m²</v>
          </cell>
          <cell r="E1448">
            <v>602.61</v>
          </cell>
          <cell r="F1448">
            <v>28.47</v>
          </cell>
          <cell r="G1448">
            <v>631.08000000000004</v>
          </cell>
        </row>
        <row r="1449">
          <cell r="A1449" t="str">
            <v>25.01.450</v>
          </cell>
          <cell r="B1449"/>
          <cell r="C1449" t="str">
            <v>Caixilho em alumínio para pele de vidro, tipo fachada</v>
          </cell>
          <cell r="D1449" t="str">
            <v>m²</v>
          </cell>
          <cell r="E1449">
            <v>620</v>
          </cell>
          <cell r="F1449">
            <v>28.47</v>
          </cell>
          <cell r="G1449">
            <v>648.47</v>
          </cell>
        </row>
        <row r="1450">
          <cell r="A1450" t="str">
            <v>25.01.460</v>
          </cell>
          <cell r="B1450"/>
          <cell r="C1450" t="str">
            <v>Gradil em alumínio natural, sob medida</v>
          </cell>
          <cell r="D1450" t="str">
            <v>m²</v>
          </cell>
          <cell r="E1450">
            <v>646</v>
          </cell>
          <cell r="F1450">
            <v>0</v>
          </cell>
          <cell r="G1450">
            <v>646</v>
          </cell>
        </row>
        <row r="1451">
          <cell r="A1451" t="str">
            <v>25.01.470</v>
          </cell>
          <cell r="B1451"/>
          <cell r="C1451" t="str">
            <v>Caixilho fixo tipo veneziana em alumínio anodizado, sob medida - branco</v>
          </cell>
          <cell r="D1451" t="str">
            <v>m²</v>
          </cell>
          <cell r="E1451">
            <v>617.55999999999995</v>
          </cell>
          <cell r="F1451">
            <v>0</v>
          </cell>
          <cell r="G1451">
            <v>617.55999999999995</v>
          </cell>
        </row>
        <row r="1452">
          <cell r="A1452" t="str">
            <v>25.01.480</v>
          </cell>
          <cell r="B1452"/>
          <cell r="C1452" t="str">
            <v>Caixilho em alumínio com pintura eletrostática, basculante, sob medida - branco</v>
          </cell>
          <cell r="D1452" t="str">
            <v>m²</v>
          </cell>
          <cell r="E1452">
            <v>539.54</v>
          </cell>
          <cell r="F1452">
            <v>0</v>
          </cell>
          <cell r="G1452">
            <v>539.54</v>
          </cell>
        </row>
        <row r="1453">
          <cell r="A1453" t="str">
            <v>25.01.490</v>
          </cell>
          <cell r="B1453"/>
          <cell r="C1453" t="str">
            <v>Caixilho em alumínio com pintura eletrostática, maximar, sob medida - branco</v>
          </cell>
          <cell r="D1453" t="str">
            <v>m²</v>
          </cell>
          <cell r="E1453">
            <v>460</v>
          </cell>
          <cell r="F1453">
            <v>0</v>
          </cell>
          <cell r="G1453">
            <v>460</v>
          </cell>
        </row>
        <row r="1454">
          <cell r="A1454" t="str">
            <v>25.01.500</v>
          </cell>
          <cell r="B1454"/>
          <cell r="C1454" t="str">
            <v>Caixilho em alumínio anodizado fixo, sob medida - bronze/preto</v>
          </cell>
          <cell r="D1454" t="str">
            <v>m²</v>
          </cell>
          <cell r="E1454">
            <v>402.27</v>
          </cell>
          <cell r="F1454">
            <v>49.39</v>
          </cell>
          <cell r="G1454">
            <v>451.66</v>
          </cell>
        </row>
        <row r="1455">
          <cell r="A1455" t="str">
            <v>25.01.510</v>
          </cell>
          <cell r="B1455"/>
          <cell r="C1455" t="str">
            <v>Caixilho em alumínio anodizado basculante, sob medida - bronze/preto</v>
          </cell>
          <cell r="D1455" t="str">
            <v>m²</v>
          </cell>
          <cell r="E1455">
            <v>462.27</v>
          </cell>
          <cell r="F1455">
            <v>49.39</v>
          </cell>
          <cell r="G1455">
            <v>511.66</v>
          </cell>
        </row>
        <row r="1456">
          <cell r="A1456" t="str">
            <v>25.01.520</v>
          </cell>
          <cell r="B1456"/>
          <cell r="C1456" t="str">
            <v>Caixilho em alumínio anodizado maximar, sob medida - bronze/preto</v>
          </cell>
          <cell r="D1456" t="str">
            <v>m²</v>
          </cell>
          <cell r="E1456">
            <v>405.03</v>
          </cell>
          <cell r="F1456">
            <v>49.39</v>
          </cell>
          <cell r="G1456">
            <v>454.42</v>
          </cell>
        </row>
        <row r="1457">
          <cell r="A1457" t="str">
            <v>25.01.530</v>
          </cell>
          <cell r="B1457"/>
          <cell r="C1457" t="str">
            <v>Caixilho em alumínio anodizado de correr, sob medida - bronze/preto</v>
          </cell>
          <cell r="D1457" t="str">
            <v>m²</v>
          </cell>
          <cell r="E1457">
            <v>477.27</v>
          </cell>
          <cell r="F1457">
            <v>49.39</v>
          </cell>
          <cell r="G1457">
            <v>526.66</v>
          </cell>
        </row>
        <row r="1458">
          <cell r="A1458" t="str">
            <v>25.02</v>
          </cell>
          <cell r="B1458" t="str">
            <v>Porta em alumínio</v>
          </cell>
          <cell r="C1458" t="str">
            <v>Porta em alumínio</v>
          </cell>
          <cell r="D1458"/>
          <cell r="E1458"/>
          <cell r="F1458"/>
          <cell r="G1458"/>
        </row>
        <row r="1459">
          <cell r="A1459" t="str">
            <v>25.02.010</v>
          </cell>
          <cell r="B1459"/>
          <cell r="C1459" t="str">
            <v>Porta de entrada de abrir em alumínio com vidro, linha comercial</v>
          </cell>
          <cell r="D1459" t="str">
            <v>m²</v>
          </cell>
          <cell r="E1459">
            <v>521.91</v>
          </cell>
          <cell r="F1459">
            <v>98.76</v>
          </cell>
          <cell r="G1459">
            <v>620.66999999999996</v>
          </cell>
        </row>
        <row r="1460">
          <cell r="A1460" t="str">
            <v>25.02.020</v>
          </cell>
          <cell r="B1460"/>
          <cell r="C1460" t="str">
            <v>Porta de entrada de abrir em alumínio, sob medida</v>
          </cell>
          <cell r="D1460" t="str">
            <v>m²</v>
          </cell>
          <cell r="E1460">
            <v>637.99</v>
          </cell>
          <cell r="F1460">
            <v>98.76</v>
          </cell>
          <cell r="G1460">
            <v>736.75</v>
          </cell>
        </row>
        <row r="1461">
          <cell r="A1461" t="str">
            <v>25.02.040</v>
          </cell>
          <cell r="B1461"/>
          <cell r="C1461" t="str">
            <v>Porta de entrada de correr em alumínio, sob medida</v>
          </cell>
          <cell r="D1461" t="str">
            <v>m²</v>
          </cell>
          <cell r="E1461">
            <v>703.06</v>
          </cell>
          <cell r="F1461">
            <v>98.76</v>
          </cell>
          <cell r="G1461">
            <v>801.82</v>
          </cell>
        </row>
        <row r="1462">
          <cell r="A1462" t="str">
            <v>25.02.050</v>
          </cell>
          <cell r="B1462"/>
          <cell r="C1462" t="str">
            <v>Porta veneziana de abrir em alumínio, linha comercial</v>
          </cell>
          <cell r="D1462" t="str">
            <v>m²</v>
          </cell>
          <cell r="E1462">
            <v>461.07</v>
          </cell>
          <cell r="F1462">
            <v>98.76</v>
          </cell>
          <cell r="G1462">
            <v>559.83000000000004</v>
          </cell>
        </row>
        <row r="1463">
          <cell r="A1463" t="str">
            <v>25.02.060</v>
          </cell>
          <cell r="B1463"/>
          <cell r="C1463" t="str">
            <v>Porta/portinhola em alumínio, sob medida</v>
          </cell>
          <cell r="D1463" t="str">
            <v>m²</v>
          </cell>
          <cell r="E1463">
            <v>567.61</v>
          </cell>
          <cell r="F1463">
            <v>98.76</v>
          </cell>
          <cell r="G1463">
            <v>666.37</v>
          </cell>
        </row>
        <row r="1464">
          <cell r="A1464" t="str">
            <v>25.02.070</v>
          </cell>
          <cell r="B1464"/>
          <cell r="C1464" t="str">
            <v>Portinhola tipo veneziana em alumínio, linha comercial</v>
          </cell>
          <cell r="D1464" t="str">
            <v>m²</v>
          </cell>
          <cell r="E1464">
            <v>482.36</v>
          </cell>
          <cell r="F1464">
            <v>98.76</v>
          </cell>
          <cell r="G1464">
            <v>581.12</v>
          </cell>
        </row>
        <row r="1465">
          <cell r="A1465" t="str">
            <v>25.02.110</v>
          </cell>
          <cell r="B1465"/>
          <cell r="C1465" t="str">
            <v>Porta veneziana de abrir em alumínio, sob medida</v>
          </cell>
          <cell r="D1465" t="str">
            <v>m²</v>
          </cell>
          <cell r="E1465">
            <v>679.04</v>
          </cell>
          <cell r="F1465">
            <v>98.76</v>
          </cell>
          <cell r="G1465">
            <v>777.8</v>
          </cell>
        </row>
        <row r="1466">
          <cell r="A1466" t="str">
            <v>25.02.211</v>
          </cell>
          <cell r="B1466"/>
          <cell r="C1466" t="str">
            <v>Porta veneziana de abrir em alumínio, cor branca</v>
          </cell>
          <cell r="D1466" t="str">
            <v>m²</v>
          </cell>
          <cell r="E1466">
            <v>858.54</v>
          </cell>
          <cell r="F1466">
            <v>98.76</v>
          </cell>
          <cell r="G1466">
            <v>957.3</v>
          </cell>
        </row>
        <row r="1467">
          <cell r="A1467" t="str">
            <v>25.02.221</v>
          </cell>
          <cell r="B1467"/>
          <cell r="C1467" t="str">
            <v>Porta de correr em alumínio com veneziana e vidro - cor branca</v>
          </cell>
          <cell r="D1467" t="str">
            <v>m²</v>
          </cell>
          <cell r="E1467">
            <v>1289.22</v>
          </cell>
          <cell r="F1467">
            <v>98.76</v>
          </cell>
          <cell r="G1467">
            <v>1387.98</v>
          </cell>
        </row>
        <row r="1468">
          <cell r="A1468" t="str">
            <v>25.02.230</v>
          </cell>
          <cell r="B1468"/>
          <cell r="C1468" t="str">
            <v>Porta em alumínio anodizado de abrir, sob medida - bronze/preto</v>
          </cell>
          <cell r="D1468" t="str">
            <v>m²</v>
          </cell>
          <cell r="E1468">
            <v>652.27</v>
          </cell>
          <cell r="F1468">
            <v>49.39</v>
          </cell>
          <cell r="G1468">
            <v>701.66</v>
          </cell>
        </row>
        <row r="1469">
          <cell r="A1469" t="str">
            <v>25.02.240</v>
          </cell>
          <cell r="B1469"/>
          <cell r="C1469" t="str">
            <v>Porta em alumínio anodizado de correr, sob medida - bronze/preto</v>
          </cell>
          <cell r="D1469" t="str">
            <v>m²</v>
          </cell>
          <cell r="E1469">
            <v>422.19</v>
          </cell>
          <cell r="F1469">
            <v>49.39</v>
          </cell>
          <cell r="G1469">
            <v>471.58</v>
          </cell>
        </row>
        <row r="1470">
          <cell r="A1470" t="str">
            <v>25.02.250</v>
          </cell>
          <cell r="B1470"/>
          <cell r="C1470" t="str">
            <v>Porta em alumínio anodizado de abrir, tipo veneziana, sob medida - bronze/preto</v>
          </cell>
          <cell r="D1470" t="str">
            <v>m²</v>
          </cell>
          <cell r="E1470">
            <v>663.17</v>
          </cell>
          <cell r="F1470">
            <v>49.39</v>
          </cell>
          <cell r="G1470">
            <v>712.56</v>
          </cell>
        </row>
        <row r="1471">
          <cell r="A1471" t="str">
            <v>25.02.260</v>
          </cell>
          <cell r="B1471"/>
          <cell r="C1471" t="str">
            <v>Portinhola em alumínio anodizado de correr, tipo veneziana, sob medida - bronze/preto</v>
          </cell>
          <cell r="D1471" t="str">
            <v>m²</v>
          </cell>
          <cell r="E1471">
            <v>569.76</v>
          </cell>
          <cell r="F1471">
            <v>49.39</v>
          </cell>
          <cell r="G1471">
            <v>619.15</v>
          </cell>
        </row>
        <row r="1472">
          <cell r="A1472" t="str">
            <v>25.02.300</v>
          </cell>
          <cell r="B1472"/>
          <cell r="C1472" t="str">
            <v>Porta de abrir em alumínio com pintura eletrostática, sob medida - cor branca</v>
          </cell>
          <cell r="D1472" t="str">
            <v>m²</v>
          </cell>
          <cell r="E1472">
            <v>688.74</v>
          </cell>
          <cell r="F1472">
            <v>98.76</v>
          </cell>
          <cell r="G1472">
            <v>787.5</v>
          </cell>
        </row>
        <row r="1473">
          <cell r="A1473" t="str">
            <v>25.02.310</v>
          </cell>
          <cell r="B1473"/>
          <cell r="C1473" t="str">
            <v>Porta de abrir em alumínio tipo lambri, sob medida - cor branca</v>
          </cell>
          <cell r="D1473" t="str">
            <v>m²</v>
          </cell>
          <cell r="E1473">
            <v>751.77</v>
          </cell>
          <cell r="F1473">
            <v>98.76</v>
          </cell>
          <cell r="G1473">
            <v>850.53</v>
          </cell>
        </row>
        <row r="1474">
          <cell r="A1474" t="str">
            <v>25.03</v>
          </cell>
          <cell r="B1474" t="str">
            <v>Elementos em alumínio</v>
          </cell>
          <cell r="C1474" t="str">
            <v>Elementos em alumínio</v>
          </cell>
          <cell r="D1474"/>
          <cell r="E1474"/>
          <cell r="F1474"/>
          <cell r="G1474"/>
        </row>
        <row r="1475">
          <cell r="A1475" t="str">
            <v>25.03.100</v>
          </cell>
          <cell r="B1475"/>
          <cell r="C1475" t="str">
            <v>Guarda-corpo com perfis em alumínio</v>
          </cell>
          <cell r="D1475" t="str">
            <v>m²</v>
          </cell>
          <cell r="E1475">
            <v>702.06</v>
          </cell>
          <cell r="F1475">
            <v>0</v>
          </cell>
          <cell r="G1475">
            <v>702.06</v>
          </cell>
        </row>
        <row r="1476">
          <cell r="A1476" t="str">
            <v>25.20</v>
          </cell>
          <cell r="B1476" t="str">
            <v>Reparos, conservações e complementos - GRUPO 25</v>
          </cell>
          <cell r="C1476" t="str">
            <v>Reparos, conservações e complementos - GRUPO 25</v>
          </cell>
          <cell r="D1476"/>
          <cell r="E1476"/>
          <cell r="F1476"/>
          <cell r="G1476"/>
        </row>
        <row r="1477">
          <cell r="A1477" t="str">
            <v>25.20.020</v>
          </cell>
          <cell r="B1477"/>
          <cell r="C1477" t="str">
            <v>Tela de proteção tipo mosquiteira removível, em fibra de vidro com revestimento em PVC e requadro em alumínio</v>
          </cell>
          <cell r="D1477" t="str">
            <v>m²</v>
          </cell>
          <cell r="E1477">
            <v>181</v>
          </cell>
          <cell r="F1477">
            <v>0</v>
          </cell>
          <cell r="G1477">
            <v>181</v>
          </cell>
        </row>
        <row r="1478">
          <cell r="A1478" t="str">
            <v>26</v>
          </cell>
          <cell r="B1478" t="str">
            <v>ESQUADRIA E ELEMENTO EM VIDRO</v>
          </cell>
          <cell r="C1478" t="str">
            <v>ESQUADRIA E ELEMENTO EM VIDRO</v>
          </cell>
          <cell r="D1478"/>
          <cell r="E1478"/>
          <cell r="F1478"/>
          <cell r="G1478"/>
        </row>
        <row r="1479">
          <cell r="A1479" t="str">
            <v>26.01</v>
          </cell>
          <cell r="B1479" t="str">
            <v>Vidro comum e laminado</v>
          </cell>
          <cell r="C1479" t="str">
            <v>Vidro comum e laminado</v>
          </cell>
          <cell r="D1479"/>
          <cell r="E1479"/>
          <cell r="F1479"/>
          <cell r="G1479"/>
        </row>
        <row r="1480">
          <cell r="A1480" t="str">
            <v>26.01.020</v>
          </cell>
          <cell r="B1480"/>
          <cell r="C1480" t="str">
            <v>Vidro liso transparente de 3 mm</v>
          </cell>
          <cell r="D1480" t="str">
            <v>m²</v>
          </cell>
          <cell r="E1480">
            <v>59.83</v>
          </cell>
          <cell r="F1480">
            <v>21.65</v>
          </cell>
          <cell r="G1480">
            <v>81.48</v>
          </cell>
        </row>
        <row r="1481">
          <cell r="A1481" t="str">
            <v>26.01.040</v>
          </cell>
          <cell r="B1481"/>
          <cell r="C1481" t="str">
            <v>Vidro liso transparente de 4 mm</v>
          </cell>
          <cell r="D1481" t="str">
            <v>m²</v>
          </cell>
          <cell r="E1481">
            <v>71.650000000000006</v>
          </cell>
          <cell r="F1481">
            <v>21.65</v>
          </cell>
          <cell r="G1481">
            <v>93.3</v>
          </cell>
        </row>
        <row r="1482">
          <cell r="A1482" t="str">
            <v>26.01.060</v>
          </cell>
          <cell r="B1482"/>
          <cell r="C1482" t="str">
            <v>Vidro liso transparente de 5 mm</v>
          </cell>
          <cell r="D1482" t="str">
            <v>m²</v>
          </cell>
          <cell r="E1482">
            <v>87.42</v>
          </cell>
          <cell r="F1482">
            <v>21.65</v>
          </cell>
          <cell r="G1482">
            <v>109.07</v>
          </cell>
        </row>
        <row r="1483">
          <cell r="A1483" t="str">
            <v>26.01.080</v>
          </cell>
          <cell r="B1483"/>
          <cell r="C1483" t="str">
            <v>Vidro liso transparente de 6 mm</v>
          </cell>
          <cell r="D1483" t="str">
            <v>m²</v>
          </cell>
          <cell r="E1483">
            <v>76.97</v>
          </cell>
          <cell r="F1483">
            <v>21.65</v>
          </cell>
          <cell r="G1483">
            <v>98.62</v>
          </cell>
        </row>
        <row r="1484">
          <cell r="A1484" t="str">
            <v>26.01.140</v>
          </cell>
          <cell r="B1484"/>
          <cell r="C1484" t="str">
            <v>Vidro liso laminado colorido de 6 mm</v>
          </cell>
          <cell r="D1484" t="str">
            <v>m²</v>
          </cell>
          <cell r="E1484">
            <v>307.52999999999997</v>
          </cell>
          <cell r="F1484">
            <v>21.65</v>
          </cell>
          <cell r="G1484">
            <v>329.18</v>
          </cell>
        </row>
        <row r="1485">
          <cell r="A1485" t="str">
            <v>26.01.155</v>
          </cell>
          <cell r="B1485"/>
          <cell r="C1485" t="str">
            <v>Vidro liso laminado colorido de 10 mm</v>
          </cell>
          <cell r="D1485" t="str">
            <v>m²</v>
          </cell>
          <cell r="E1485">
            <v>516.5</v>
          </cell>
          <cell r="F1485">
            <v>21.65</v>
          </cell>
          <cell r="G1485">
            <v>538.15</v>
          </cell>
        </row>
        <row r="1486">
          <cell r="A1486" t="str">
            <v>26.01.160</v>
          </cell>
          <cell r="B1486"/>
          <cell r="C1486" t="str">
            <v>Vidro liso laminado leitoso de 6 mm</v>
          </cell>
          <cell r="D1486" t="str">
            <v>m²</v>
          </cell>
          <cell r="E1486">
            <v>378.26</v>
          </cell>
          <cell r="F1486">
            <v>21.65</v>
          </cell>
          <cell r="G1486">
            <v>399.91</v>
          </cell>
        </row>
        <row r="1487">
          <cell r="A1487" t="str">
            <v>26.01.168</v>
          </cell>
          <cell r="B1487"/>
          <cell r="C1487" t="str">
            <v>Vidro liso laminado incolor de 6 mm</v>
          </cell>
          <cell r="D1487" t="str">
            <v>m²</v>
          </cell>
          <cell r="E1487">
            <v>207.83</v>
          </cell>
          <cell r="F1487">
            <v>21.65</v>
          </cell>
          <cell r="G1487">
            <v>229.48</v>
          </cell>
        </row>
        <row r="1488">
          <cell r="A1488" t="str">
            <v>26.01.169</v>
          </cell>
          <cell r="B1488"/>
          <cell r="C1488" t="str">
            <v>Vidro liso laminado incolor de 8 mm</v>
          </cell>
          <cell r="D1488" t="str">
            <v>m²</v>
          </cell>
          <cell r="E1488">
            <v>284.14</v>
          </cell>
          <cell r="F1488">
            <v>21.65</v>
          </cell>
          <cell r="G1488">
            <v>305.79000000000002</v>
          </cell>
        </row>
        <row r="1489">
          <cell r="A1489" t="str">
            <v>26.01.170</v>
          </cell>
          <cell r="B1489"/>
          <cell r="C1489" t="str">
            <v>Vidro liso laminado incolor de 10 mm</v>
          </cell>
          <cell r="D1489" t="str">
            <v>m²</v>
          </cell>
          <cell r="E1489">
            <v>305.89999999999998</v>
          </cell>
          <cell r="F1489">
            <v>21.65</v>
          </cell>
          <cell r="G1489">
            <v>327.55</v>
          </cell>
        </row>
        <row r="1490">
          <cell r="A1490" t="str">
            <v>26.01.180</v>
          </cell>
          <cell r="B1490"/>
          <cell r="C1490" t="str">
            <v>Vidro liso laminado incolor de 30 mm</v>
          </cell>
          <cell r="D1490" t="str">
            <v>m²</v>
          </cell>
          <cell r="E1490">
            <v>1802.08</v>
          </cell>
          <cell r="F1490">
            <v>21.65</v>
          </cell>
          <cell r="G1490">
            <v>1823.73</v>
          </cell>
        </row>
        <row r="1491">
          <cell r="A1491" t="str">
            <v>26.01.190</v>
          </cell>
          <cell r="B1491"/>
          <cell r="C1491" t="str">
            <v>Vidro liso laminado jateado de 6 mm</v>
          </cell>
          <cell r="D1491" t="str">
            <v>m²</v>
          </cell>
          <cell r="E1491">
            <v>324.04000000000002</v>
          </cell>
          <cell r="F1491">
            <v>21.65</v>
          </cell>
          <cell r="G1491">
            <v>345.69</v>
          </cell>
        </row>
        <row r="1492">
          <cell r="A1492" t="str">
            <v>26.01.230</v>
          </cell>
          <cell r="B1492"/>
          <cell r="C1492" t="str">
            <v>Vidro fantasia de 3/4 mm</v>
          </cell>
          <cell r="D1492" t="str">
            <v>m²</v>
          </cell>
          <cell r="E1492">
            <v>82.95</v>
          </cell>
          <cell r="F1492">
            <v>21.65</v>
          </cell>
          <cell r="G1492">
            <v>104.6</v>
          </cell>
        </row>
        <row r="1493">
          <cell r="A1493" t="str">
            <v>26.01.240</v>
          </cell>
          <cell r="B1493"/>
          <cell r="C1493" t="str">
            <v>Vidro fantasia colorido de 3/4 mm</v>
          </cell>
          <cell r="D1493" t="str">
            <v>m²</v>
          </cell>
          <cell r="E1493">
            <v>112.7</v>
          </cell>
          <cell r="F1493">
            <v>21.65</v>
          </cell>
          <cell r="G1493">
            <v>134.35</v>
          </cell>
        </row>
        <row r="1494">
          <cell r="A1494" t="str">
            <v>26.01.260</v>
          </cell>
          <cell r="B1494"/>
          <cell r="C1494" t="str">
            <v>Vidro aramado de 6/7 mm</v>
          </cell>
          <cell r="D1494" t="str">
            <v>m²</v>
          </cell>
          <cell r="E1494">
            <v>235.57</v>
          </cell>
          <cell r="F1494">
            <v>21.65</v>
          </cell>
          <cell r="G1494">
            <v>257.22000000000003</v>
          </cell>
        </row>
        <row r="1495">
          <cell r="A1495" t="str">
            <v>26.01.348</v>
          </cell>
          <cell r="B1495"/>
          <cell r="C1495" t="str">
            <v>Vidro multilaminado de alta segurança, proteção balística nível III</v>
          </cell>
          <cell r="D1495" t="str">
            <v>m²</v>
          </cell>
          <cell r="E1495">
            <v>2580.33</v>
          </cell>
          <cell r="F1495">
            <v>0</v>
          </cell>
          <cell r="G1495">
            <v>2580.33</v>
          </cell>
        </row>
        <row r="1496">
          <cell r="A1496" t="str">
            <v>26.01.350</v>
          </cell>
          <cell r="B1496"/>
          <cell r="C1496" t="str">
            <v>Vidro multilaminado de alta segurança em policarbonato, proteção balística nível III</v>
          </cell>
          <cell r="D1496" t="str">
            <v>m²</v>
          </cell>
          <cell r="E1496">
            <v>4680</v>
          </cell>
          <cell r="F1496">
            <v>0</v>
          </cell>
          <cell r="G1496">
            <v>4680</v>
          </cell>
        </row>
        <row r="1497">
          <cell r="A1497" t="str">
            <v>26.02</v>
          </cell>
          <cell r="B1497" t="str">
            <v>Vidro temperado</v>
          </cell>
          <cell r="C1497" t="str">
            <v>Vidro temperado</v>
          </cell>
          <cell r="D1497"/>
          <cell r="E1497"/>
          <cell r="F1497"/>
          <cell r="G1497"/>
        </row>
        <row r="1498">
          <cell r="A1498" t="str">
            <v>26.02.020</v>
          </cell>
          <cell r="B1498"/>
          <cell r="C1498" t="str">
            <v>Vidro temperado incolor de 6 mm</v>
          </cell>
          <cell r="D1498" t="str">
            <v>m²</v>
          </cell>
          <cell r="E1498">
            <v>162.9</v>
          </cell>
          <cell r="F1498">
            <v>0</v>
          </cell>
          <cell r="G1498">
            <v>162.9</v>
          </cell>
        </row>
        <row r="1499">
          <cell r="A1499" t="str">
            <v>26.02.040</v>
          </cell>
          <cell r="B1499"/>
          <cell r="C1499" t="str">
            <v>Vidro temperado incolor de 8 mm</v>
          </cell>
          <cell r="D1499" t="str">
            <v>m²</v>
          </cell>
          <cell r="E1499">
            <v>171.31</v>
          </cell>
          <cell r="F1499">
            <v>0</v>
          </cell>
          <cell r="G1499">
            <v>171.31</v>
          </cell>
        </row>
        <row r="1500">
          <cell r="A1500" t="str">
            <v>26.02.060</v>
          </cell>
          <cell r="B1500"/>
          <cell r="C1500" t="str">
            <v>Vidro temperado incolor de 10 mm</v>
          </cell>
          <cell r="D1500" t="str">
            <v>m²</v>
          </cell>
          <cell r="E1500">
            <v>260.99</v>
          </cell>
          <cell r="F1500">
            <v>0</v>
          </cell>
          <cell r="G1500">
            <v>260.99</v>
          </cell>
        </row>
        <row r="1501">
          <cell r="A1501" t="str">
            <v>26.02.120</v>
          </cell>
          <cell r="B1501"/>
          <cell r="C1501" t="str">
            <v>Vidro temperado cinza ou bronze de 6 mm</v>
          </cell>
          <cell r="D1501" t="str">
            <v>m²</v>
          </cell>
          <cell r="E1501">
            <v>225.98</v>
          </cell>
          <cell r="F1501">
            <v>0</v>
          </cell>
          <cell r="G1501">
            <v>225.98</v>
          </cell>
        </row>
        <row r="1502">
          <cell r="A1502" t="str">
            <v>26.02.140</v>
          </cell>
          <cell r="B1502"/>
          <cell r="C1502" t="str">
            <v>Vidro temperado cinza ou bronze de 8 mm</v>
          </cell>
          <cell r="D1502" t="str">
            <v>m²</v>
          </cell>
          <cell r="E1502">
            <v>285.8</v>
          </cell>
          <cell r="F1502">
            <v>0</v>
          </cell>
          <cell r="G1502">
            <v>285.8</v>
          </cell>
        </row>
        <row r="1503">
          <cell r="A1503" t="str">
            <v>26.02.160</v>
          </cell>
          <cell r="B1503"/>
          <cell r="C1503" t="str">
            <v>Vidro temperado cinza ou bronze de 10 mm</v>
          </cell>
          <cell r="D1503" t="str">
            <v>m²</v>
          </cell>
          <cell r="E1503">
            <v>358.55</v>
          </cell>
          <cell r="F1503">
            <v>0</v>
          </cell>
          <cell r="G1503">
            <v>358.55</v>
          </cell>
        </row>
        <row r="1504">
          <cell r="A1504" t="str">
            <v>26.02.170</v>
          </cell>
          <cell r="B1504"/>
          <cell r="C1504" t="str">
            <v>Vidro temperado serigrafado incolor de 8 mm</v>
          </cell>
          <cell r="D1504" t="str">
            <v>m²</v>
          </cell>
          <cell r="E1504">
            <v>507.78</v>
          </cell>
          <cell r="F1504">
            <v>0</v>
          </cell>
          <cell r="G1504">
            <v>507.78</v>
          </cell>
        </row>
        <row r="1505">
          <cell r="A1505" t="str">
            <v>26.02.300</v>
          </cell>
          <cell r="B1505"/>
          <cell r="C1505" t="str">
            <v>Vidro temperado neutro verde de 10 mm</v>
          </cell>
          <cell r="D1505" t="str">
            <v>m²</v>
          </cell>
          <cell r="E1505">
            <v>415.85</v>
          </cell>
          <cell r="F1505">
            <v>0</v>
          </cell>
          <cell r="G1505">
            <v>415.85</v>
          </cell>
        </row>
        <row r="1506">
          <cell r="A1506" t="str">
            <v>26.03</v>
          </cell>
          <cell r="B1506" t="str">
            <v>Vidro especial</v>
          </cell>
          <cell r="C1506" t="str">
            <v>Vidro especial</v>
          </cell>
          <cell r="D1506"/>
          <cell r="E1506"/>
          <cell r="F1506"/>
          <cell r="G1506"/>
        </row>
        <row r="1507">
          <cell r="A1507" t="str">
            <v>26.03.070</v>
          </cell>
          <cell r="B1507"/>
          <cell r="C1507" t="str">
            <v>Vidro laminado temperado incolor de 8mm</v>
          </cell>
          <cell r="D1507" t="str">
            <v>m²</v>
          </cell>
          <cell r="E1507">
            <v>456.76</v>
          </cell>
          <cell r="F1507">
            <v>0</v>
          </cell>
          <cell r="G1507">
            <v>456.76</v>
          </cell>
        </row>
        <row r="1508">
          <cell r="A1508" t="str">
            <v>26.03.074</v>
          </cell>
          <cell r="B1508"/>
          <cell r="C1508" t="str">
            <v>Vidro laminado temperado incolor de 16 mm</v>
          </cell>
          <cell r="D1508" t="str">
            <v>m²</v>
          </cell>
          <cell r="E1508">
            <v>898.32</v>
          </cell>
          <cell r="F1508">
            <v>0</v>
          </cell>
          <cell r="G1508">
            <v>898.32</v>
          </cell>
        </row>
        <row r="1509">
          <cell r="A1509" t="str">
            <v>26.03.090</v>
          </cell>
          <cell r="B1509"/>
          <cell r="C1509" t="str">
            <v>Vidro laminado temperado jateado de 8mm</v>
          </cell>
          <cell r="D1509" t="str">
            <v>m²</v>
          </cell>
          <cell r="E1509">
            <v>578.92999999999995</v>
          </cell>
          <cell r="F1509">
            <v>0</v>
          </cell>
          <cell r="G1509">
            <v>578.92999999999995</v>
          </cell>
        </row>
        <row r="1510">
          <cell r="A1510" t="str">
            <v>26.03.300</v>
          </cell>
          <cell r="B1510"/>
          <cell r="C1510" t="str">
            <v>Vidro laminado temperado neutro verde de 12 mm</v>
          </cell>
          <cell r="D1510" t="str">
            <v>m²</v>
          </cell>
          <cell r="E1510">
            <v>749.4</v>
          </cell>
          <cell r="F1510">
            <v>0</v>
          </cell>
          <cell r="G1510">
            <v>749.4</v>
          </cell>
        </row>
        <row r="1511">
          <cell r="A1511" t="str">
            <v>26.04</v>
          </cell>
          <cell r="B1511" t="str">
            <v>Espelhos</v>
          </cell>
          <cell r="C1511" t="str">
            <v>Espelhos</v>
          </cell>
          <cell r="D1511"/>
          <cell r="E1511"/>
          <cell r="F1511"/>
          <cell r="G1511"/>
        </row>
        <row r="1512">
          <cell r="A1512" t="str">
            <v>26.04.010</v>
          </cell>
          <cell r="B1512"/>
          <cell r="C1512" t="str">
            <v>Espelho em vidro cristal liso, espessura de 4 mm, colocado sobre a parede</v>
          </cell>
          <cell r="D1512" t="str">
            <v>m²</v>
          </cell>
          <cell r="E1512">
            <v>286</v>
          </cell>
          <cell r="F1512">
            <v>0</v>
          </cell>
          <cell r="G1512">
            <v>286</v>
          </cell>
        </row>
        <row r="1513">
          <cell r="A1513" t="str">
            <v>26.04.030</v>
          </cell>
          <cell r="B1513"/>
          <cell r="C1513" t="str">
            <v>Espelho comum de 3 mm com moldura em alumínio</v>
          </cell>
          <cell r="D1513" t="str">
            <v>m²</v>
          </cell>
          <cell r="E1513">
            <v>415.56</v>
          </cell>
          <cell r="F1513">
            <v>16.47</v>
          </cell>
          <cell r="G1513">
            <v>432.03</v>
          </cell>
        </row>
        <row r="1514">
          <cell r="A1514" t="str">
            <v>26.20</v>
          </cell>
          <cell r="B1514" t="str">
            <v>Reparos, conservações e complementos - GRUPO 26</v>
          </cell>
          <cell r="C1514" t="str">
            <v>Reparos, conservações e complementos - GRUPO 26</v>
          </cell>
          <cell r="D1514"/>
          <cell r="E1514"/>
          <cell r="F1514"/>
          <cell r="G1514"/>
        </row>
        <row r="1515">
          <cell r="A1515" t="str">
            <v>26.20.010</v>
          </cell>
          <cell r="B1515"/>
          <cell r="C1515" t="str">
            <v>Massa para vidro</v>
          </cell>
          <cell r="D1515" t="str">
            <v>m</v>
          </cell>
          <cell r="E1515">
            <v>0.94</v>
          </cell>
          <cell r="F1515">
            <v>3.25</v>
          </cell>
          <cell r="G1515">
            <v>4.1900000000000004</v>
          </cell>
        </row>
        <row r="1516">
          <cell r="A1516" t="str">
            <v>26.20.020</v>
          </cell>
          <cell r="B1516"/>
          <cell r="C1516" t="str">
            <v>Recolocação de vidro inclusive emassamento ou recolocação de baguetes</v>
          </cell>
          <cell r="D1516" t="str">
            <v>m²</v>
          </cell>
          <cell r="E1516">
            <v>4.68</v>
          </cell>
          <cell r="F1516">
            <v>43.3</v>
          </cell>
          <cell r="G1516">
            <v>47.98</v>
          </cell>
        </row>
        <row r="1517">
          <cell r="A1517" t="str">
            <v>27</v>
          </cell>
          <cell r="B1517" t="str">
            <v>ESQUADRIA E ELEMENTO EM MATERIAL ESPECIAL</v>
          </cell>
          <cell r="C1517" t="str">
            <v>ESQUADRIA E ELEMENTO EM MATERIAL ESPECIAL</v>
          </cell>
          <cell r="D1517"/>
          <cell r="E1517"/>
          <cell r="F1517"/>
          <cell r="G1517"/>
        </row>
        <row r="1518">
          <cell r="A1518" t="str">
            <v>27.02</v>
          </cell>
          <cell r="B1518" t="str">
            <v>Policarbonato</v>
          </cell>
          <cell r="C1518" t="str">
            <v>Policarbonato</v>
          </cell>
          <cell r="D1518"/>
          <cell r="E1518"/>
          <cell r="F1518"/>
          <cell r="G1518"/>
        </row>
        <row r="1519">
          <cell r="A1519" t="str">
            <v>27.02.001</v>
          </cell>
          <cell r="B1519"/>
          <cell r="C1519" t="str">
            <v>Chapa em policarbonato compacta, fumê, espessura de 6mm</v>
          </cell>
          <cell r="D1519" t="str">
            <v>m²</v>
          </cell>
          <cell r="E1519">
            <v>488.05</v>
          </cell>
          <cell r="F1519">
            <v>76.02</v>
          </cell>
          <cell r="G1519">
            <v>564.07000000000005</v>
          </cell>
        </row>
        <row r="1520">
          <cell r="A1520" t="str">
            <v>27.02.011</v>
          </cell>
          <cell r="B1520"/>
          <cell r="C1520" t="str">
            <v>Chapa em policarbonato compacta, cristal, espessura de 6 mm</v>
          </cell>
          <cell r="D1520" t="str">
            <v>m²</v>
          </cell>
          <cell r="E1520">
            <v>287.62</v>
          </cell>
          <cell r="F1520">
            <v>76.02</v>
          </cell>
          <cell r="G1520">
            <v>363.64</v>
          </cell>
        </row>
        <row r="1521">
          <cell r="A1521" t="str">
            <v>27.02.041</v>
          </cell>
          <cell r="B1521"/>
          <cell r="C1521" t="str">
            <v>Chapa em policarbonato compacta, cristal, espessura de 10 mm</v>
          </cell>
          <cell r="D1521" t="str">
            <v>m²</v>
          </cell>
          <cell r="E1521">
            <v>504.89</v>
          </cell>
          <cell r="F1521">
            <v>76.02</v>
          </cell>
          <cell r="G1521">
            <v>580.91</v>
          </cell>
        </row>
        <row r="1522">
          <cell r="A1522" t="str">
            <v>27.02.050</v>
          </cell>
          <cell r="B1522"/>
          <cell r="C1522" t="str">
            <v>Chapa de policarbonato alveolar de 6 mm</v>
          </cell>
          <cell r="D1522" t="str">
            <v>m²</v>
          </cell>
          <cell r="E1522">
            <v>62.84</v>
          </cell>
          <cell r="F1522">
            <v>76.02</v>
          </cell>
          <cell r="G1522">
            <v>138.86000000000001</v>
          </cell>
        </row>
        <row r="1523">
          <cell r="A1523" t="str">
            <v>27.03</v>
          </cell>
          <cell r="B1523" t="str">
            <v>Chapa de fibra de vidro</v>
          </cell>
          <cell r="C1523" t="str">
            <v>Chapa de fibra de vidro</v>
          </cell>
          <cell r="D1523"/>
          <cell r="E1523"/>
          <cell r="F1523"/>
          <cell r="G1523"/>
        </row>
        <row r="1524">
          <cell r="A1524" t="str">
            <v>27.03.030</v>
          </cell>
          <cell r="B1524"/>
          <cell r="C1524" t="str">
            <v>Placa de poliéster reforçada com fibra de vidro de 3 mm</v>
          </cell>
          <cell r="D1524" t="str">
            <v>m²</v>
          </cell>
          <cell r="E1524">
            <v>109.82</v>
          </cell>
          <cell r="F1524">
            <v>43.3</v>
          </cell>
          <cell r="G1524">
            <v>153.12</v>
          </cell>
        </row>
        <row r="1525">
          <cell r="A1525" t="str">
            <v>27.04</v>
          </cell>
          <cell r="B1525" t="str">
            <v>PVC / VINIL</v>
          </cell>
          <cell r="C1525" t="str">
            <v>PVC / VINIL</v>
          </cell>
          <cell r="D1525"/>
          <cell r="E1525"/>
          <cell r="F1525"/>
          <cell r="G1525"/>
        </row>
        <row r="1526">
          <cell r="A1526" t="str">
            <v>27.04.030</v>
          </cell>
          <cell r="B1526"/>
          <cell r="C1526" t="str">
            <v>Caixilho de correr em PVC</v>
          </cell>
          <cell r="D1526" t="str">
            <v>m²</v>
          </cell>
          <cell r="E1526">
            <v>664.39</v>
          </cell>
          <cell r="F1526">
            <v>75.11</v>
          </cell>
          <cell r="G1526">
            <v>739.5</v>
          </cell>
        </row>
        <row r="1527">
          <cell r="A1527" t="str">
            <v>27.04.040</v>
          </cell>
          <cell r="B1527"/>
          <cell r="C1527" t="str">
            <v>Corrimão, bate-maca ou protetor de parede em PVC, com amortecimento à impacto, altura de 131 mm</v>
          </cell>
          <cell r="D1527" t="str">
            <v>m</v>
          </cell>
          <cell r="E1527">
            <v>220.09</v>
          </cell>
          <cell r="F1527">
            <v>60.75</v>
          </cell>
          <cell r="G1527">
            <v>280.83999999999997</v>
          </cell>
        </row>
        <row r="1528">
          <cell r="A1528" t="str">
            <v>27.04.050</v>
          </cell>
          <cell r="B1528"/>
          <cell r="C1528" t="str">
            <v>Protetor de parede ou bate-maca em PVC flexível, com amortecimento à impacto, altura de 150 mm</v>
          </cell>
          <cell r="D1528" t="str">
            <v>m</v>
          </cell>
          <cell r="E1528">
            <v>28.38</v>
          </cell>
          <cell r="F1528">
            <v>19.75</v>
          </cell>
          <cell r="G1528">
            <v>48.13</v>
          </cell>
        </row>
        <row r="1529">
          <cell r="A1529" t="str">
            <v>27.04.051</v>
          </cell>
          <cell r="B1529"/>
          <cell r="C1529" t="str">
            <v>Faixa em vinil para proteção de paredes, com amortecimento à alto impacto, altura de 400 mm</v>
          </cell>
          <cell r="D1529" t="str">
            <v>m</v>
          </cell>
          <cell r="E1529">
            <v>64.22</v>
          </cell>
          <cell r="F1529">
            <v>9.0399999999999991</v>
          </cell>
          <cell r="G1529">
            <v>73.260000000000005</v>
          </cell>
        </row>
        <row r="1530">
          <cell r="A1530" t="str">
            <v>27.04.052</v>
          </cell>
          <cell r="B1530"/>
          <cell r="C1530" t="str">
            <v>Cantoneira adesiva em vinil de alto impacto</v>
          </cell>
          <cell r="D1530" t="str">
            <v>m</v>
          </cell>
          <cell r="E1530">
            <v>38.56</v>
          </cell>
          <cell r="F1530">
            <v>4.95</v>
          </cell>
          <cell r="G1530">
            <v>43.51</v>
          </cell>
        </row>
        <row r="1531">
          <cell r="A1531" t="str">
            <v>27.04.060</v>
          </cell>
          <cell r="B1531"/>
          <cell r="C1531" t="str">
            <v>Bate-maca ou protetor de parede curvo em PVC, com amortecimento à impacto, altura de 200 mm</v>
          </cell>
          <cell r="D1531" t="str">
            <v>m</v>
          </cell>
          <cell r="E1531">
            <v>102.77</v>
          </cell>
          <cell r="F1531">
            <v>53.84</v>
          </cell>
          <cell r="G1531">
            <v>156.61000000000001</v>
          </cell>
        </row>
        <row r="1532">
          <cell r="A1532" t="str">
            <v>27.04.070</v>
          </cell>
          <cell r="B1532"/>
          <cell r="C1532" t="str">
            <v>Bate-maca ou protetor de parede em PVC, com amortecimento à impacto, altura de 200 mm</v>
          </cell>
          <cell r="D1532" t="str">
            <v>m</v>
          </cell>
          <cell r="E1532">
            <v>66.19</v>
          </cell>
          <cell r="F1532">
            <v>27.5</v>
          </cell>
          <cell r="G1532">
            <v>93.69</v>
          </cell>
        </row>
        <row r="1533">
          <cell r="A1533" t="str">
            <v>28</v>
          </cell>
          <cell r="B1533" t="str">
            <v>FERRAGEM COMPLEMENTAR PARA ESQUADRIAS</v>
          </cell>
          <cell r="C1533" t="str">
            <v>FERRAGEM COMPLEMENTAR PARA ESQUADRIAS</v>
          </cell>
          <cell r="D1533"/>
          <cell r="E1533"/>
          <cell r="F1533"/>
          <cell r="G1533"/>
        </row>
        <row r="1534">
          <cell r="A1534" t="str">
            <v>28.01</v>
          </cell>
          <cell r="B1534" t="str">
            <v>Ferragem para porta</v>
          </cell>
          <cell r="C1534" t="str">
            <v>Ferragem para porta</v>
          </cell>
          <cell r="D1534"/>
          <cell r="E1534"/>
          <cell r="F1534"/>
          <cell r="G1534"/>
        </row>
        <row r="1535">
          <cell r="A1535" t="str">
            <v>28.01.020</v>
          </cell>
          <cell r="B1535"/>
          <cell r="C1535" t="str">
            <v>Ferragem completa com maçaneta tipo alavanca, para porta externa com 1 folha</v>
          </cell>
          <cell r="D1535" t="str">
            <v>cj</v>
          </cell>
          <cell r="E1535">
            <v>166.02</v>
          </cell>
          <cell r="F1535">
            <v>49.39</v>
          </cell>
          <cell r="G1535">
            <v>215.41</v>
          </cell>
        </row>
        <row r="1536">
          <cell r="A1536" t="str">
            <v>28.01.030</v>
          </cell>
          <cell r="B1536"/>
          <cell r="C1536" t="str">
            <v>Ferragem completa com maçaneta tipo alavanca, para porta externa com 2 folhas</v>
          </cell>
          <cell r="D1536" t="str">
            <v>cj</v>
          </cell>
          <cell r="E1536">
            <v>375.86</v>
          </cell>
          <cell r="F1536">
            <v>65.84</v>
          </cell>
          <cell r="G1536">
            <v>441.7</v>
          </cell>
        </row>
        <row r="1537">
          <cell r="A1537" t="str">
            <v>28.01.040</v>
          </cell>
          <cell r="B1537"/>
          <cell r="C1537" t="str">
            <v>Ferragem completa com maçaneta tipo alavanca, para porta interna com 1 folha</v>
          </cell>
          <cell r="D1537" t="str">
            <v>cj</v>
          </cell>
          <cell r="E1537">
            <v>125.27</v>
          </cell>
          <cell r="F1537">
            <v>49.39</v>
          </cell>
          <cell r="G1537">
            <v>174.66</v>
          </cell>
        </row>
        <row r="1538">
          <cell r="A1538" t="str">
            <v>28.01.050</v>
          </cell>
          <cell r="B1538"/>
          <cell r="C1538" t="str">
            <v>Ferragem completa com maçaneta tipo alavanca, para porta interna com 2 folhas</v>
          </cell>
          <cell r="D1538" t="str">
            <v>cj</v>
          </cell>
          <cell r="E1538">
            <v>314.56</v>
          </cell>
          <cell r="F1538">
            <v>65.84</v>
          </cell>
          <cell r="G1538">
            <v>380.4</v>
          </cell>
        </row>
        <row r="1539">
          <cell r="A1539" t="str">
            <v>28.01.070</v>
          </cell>
          <cell r="B1539"/>
          <cell r="C1539" t="str">
            <v>Ferragem completa para porta de box de WC tipo livre/ocupado</v>
          </cell>
          <cell r="D1539" t="str">
            <v>cj</v>
          </cell>
          <cell r="E1539">
            <v>101.79</v>
          </cell>
          <cell r="F1539">
            <v>49.39</v>
          </cell>
          <cell r="G1539">
            <v>151.18</v>
          </cell>
        </row>
        <row r="1540">
          <cell r="A1540" t="str">
            <v>28.01.080</v>
          </cell>
          <cell r="B1540"/>
          <cell r="C1540" t="str">
            <v>Ferragem adicional para porta vão simples em divisória</v>
          </cell>
          <cell r="D1540" t="str">
            <v>cj</v>
          </cell>
          <cell r="E1540">
            <v>157.85</v>
          </cell>
          <cell r="F1540">
            <v>0</v>
          </cell>
          <cell r="G1540">
            <v>157.85</v>
          </cell>
        </row>
        <row r="1541">
          <cell r="A1541" t="str">
            <v>28.01.090</v>
          </cell>
          <cell r="B1541"/>
          <cell r="C1541" t="str">
            <v>Ferragem adicional para porta vão duplo em divisória</v>
          </cell>
          <cell r="D1541" t="str">
            <v>cj</v>
          </cell>
          <cell r="E1541">
            <v>245.54</v>
          </cell>
          <cell r="F1541">
            <v>0</v>
          </cell>
          <cell r="G1541">
            <v>245.54</v>
          </cell>
        </row>
        <row r="1542">
          <cell r="A1542" t="str">
            <v>28.01.146</v>
          </cell>
          <cell r="B1542"/>
          <cell r="C1542" t="str">
            <v>Fechadura eletromagnética para capacidade de atraque de 150 kgf</v>
          </cell>
          <cell r="D1542" t="str">
            <v>un</v>
          </cell>
          <cell r="E1542">
            <v>215.5</v>
          </cell>
          <cell r="F1542">
            <v>54.76</v>
          </cell>
          <cell r="G1542">
            <v>270.26</v>
          </cell>
        </row>
        <row r="1543">
          <cell r="A1543" t="str">
            <v>28.01.150</v>
          </cell>
          <cell r="B1543"/>
          <cell r="C1543" t="str">
            <v>Fechadura elétrica de sobrepor para porta ou portão com peso até 400 kg</v>
          </cell>
          <cell r="D1543" t="str">
            <v>cj</v>
          </cell>
          <cell r="E1543">
            <v>314.51</v>
          </cell>
          <cell r="F1543">
            <v>54.76</v>
          </cell>
          <cell r="G1543">
            <v>369.27</v>
          </cell>
        </row>
        <row r="1544">
          <cell r="A1544" t="str">
            <v>28.01.160</v>
          </cell>
          <cell r="B1544"/>
          <cell r="C1544" t="str">
            <v>Mola aérea para porta, com esforço acima de 50 kg até 60 kg</v>
          </cell>
          <cell r="D1544" t="str">
            <v>un</v>
          </cell>
          <cell r="E1544">
            <v>184.16</v>
          </cell>
          <cell r="F1544">
            <v>15.44</v>
          </cell>
          <cell r="G1544">
            <v>199.6</v>
          </cell>
        </row>
        <row r="1545">
          <cell r="A1545" t="str">
            <v>28.01.171</v>
          </cell>
          <cell r="B1545"/>
          <cell r="C1545" t="str">
            <v>Mola aérea para porta, com esforço acima de 60 kg até 80 kg</v>
          </cell>
          <cell r="D1545" t="str">
            <v>un</v>
          </cell>
          <cell r="E1545">
            <v>198.67</v>
          </cell>
          <cell r="F1545">
            <v>15.44</v>
          </cell>
          <cell r="G1545">
            <v>214.11</v>
          </cell>
        </row>
        <row r="1546">
          <cell r="A1546" t="str">
            <v>28.01.180</v>
          </cell>
          <cell r="B1546"/>
          <cell r="C1546" t="str">
            <v>Mola aérea hidráulica, para porta com largura até 1,60 m</v>
          </cell>
          <cell r="D1546" t="str">
            <v>un</v>
          </cell>
          <cell r="E1546">
            <v>2200.7600000000002</v>
          </cell>
          <cell r="F1546">
            <v>38.590000000000003</v>
          </cell>
          <cell r="G1546">
            <v>2239.35</v>
          </cell>
        </row>
        <row r="1547">
          <cell r="A1547" t="str">
            <v>28.01.210</v>
          </cell>
          <cell r="B1547"/>
          <cell r="C1547" t="str">
            <v>Fechadura tipo alavanca com chave para porta corta-fogo</v>
          </cell>
          <cell r="D1547" t="str">
            <v>un</v>
          </cell>
          <cell r="E1547">
            <v>184.53</v>
          </cell>
          <cell r="F1547">
            <v>28.94</v>
          </cell>
          <cell r="G1547">
            <v>213.47</v>
          </cell>
        </row>
        <row r="1548">
          <cell r="A1548" t="str">
            <v>28.01.250</v>
          </cell>
          <cell r="B1548"/>
          <cell r="C1548" t="str">
            <v>Visor tipo olho mágico</v>
          </cell>
          <cell r="D1548" t="str">
            <v>un</v>
          </cell>
          <cell r="E1548">
            <v>18.53</v>
          </cell>
          <cell r="F1548">
            <v>9.8800000000000008</v>
          </cell>
          <cell r="G1548">
            <v>28.41</v>
          </cell>
        </row>
        <row r="1549">
          <cell r="A1549" t="str">
            <v>28.01.270</v>
          </cell>
          <cell r="B1549"/>
          <cell r="C1549" t="str">
            <v>Fechadura de segurança para cela tipo gorges, com clic e abertura de um lado</v>
          </cell>
          <cell r="D1549" t="str">
            <v>cj</v>
          </cell>
          <cell r="E1549">
            <v>538.08000000000004</v>
          </cell>
          <cell r="F1549">
            <v>4.74</v>
          </cell>
          <cell r="G1549">
            <v>542.82000000000005</v>
          </cell>
        </row>
        <row r="1550">
          <cell r="A1550" t="str">
            <v>28.01.280</v>
          </cell>
          <cell r="B1550"/>
          <cell r="C1550" t="str">
            <v>Fechadura de segurança para cela tipo gorges, com clic e abertura de um lado, embutida em caixa</v>
          </cell>
          <cell r="D1550" t="str">
            <v>cj</v>
          </cell>
          <cell r="E1550">
            <v>810.77</v>
          </cell>
          <cell r="F1550">
            <v>4.74</v>
          </cell>
          <cell r="G1550">
            <v>815.51</v>
          </cell>
        </row>
        <row r="1551">
          <cell r="A1551" t="str">
            <v>28.01.290</v>
          </cell>
          <cell r="B1551"/>
          <cell r="C1551" t="str">
            <v>Fechadura de segurança para corredor tipo gorges, com abertura de dois lados</v>
          </cell>
          <cell r="D1551" t="str">
            <v>cj</v>
          </cell>
          <cell r="E1551">
            <v>614.46</v>
          </cell>
          <cell r="F1551">
            <v>4.74</v>
          </cell>
          <cell r="G1551">
            <v>619.20000000000005</v>
          </cell>
        </row>
        <row r="1552">
          <cell r="A1552" t="str">
            <v>28.01.330</v>
          </cell>
          <cell r="B1552"/>
          <cell r="C1552" t="str">
            <v>Mola hidráulica de piso, para porta com largura até 1,10 m e peso até 120 kg</v>
          </cell>
          <cell r="D1552" t="str">
            <v>un</v>
          </cell>
          <cell r="E1552">
            <v>660</v>
          </cell>
          <cell r="F1552">
            <v>38.590000000000003</v>
          </cell>
          <cell r="G1552">
            <v>698.59</v>
          </cell>
        </row>
        <row r="1553">
          <cell r="A1553" t="str">
            <v>28.01.400</v>
          </cell>
          <cell r="B1553"/>
          <cell r="C1553" t="str">
            <v>Ferrolho de segurança de 1,20 m, para adaptação em portas de celas, embutido em caixa</v>
          </cell>
          <cell r="D1553" t="str">
            <v>un</v>
          </cell>
          <cell r="E1553">
            <v>641.39</v>
          </cell>
          <cell r="F1553">
            <v>77.180000000000007</v>
          </cell>
          <cell r="G1553">
            <v>718.57</v>
          </cell>
        </row>
        <row r="1554">
          <cell r="A1554" t="str">
            <v>28.01.550</v>
          </cell>
          <cell r="B1554"/>
          <cell r="C1554" t="str">
            <v>Fechadura com maçaneta tipo alavanca em aço inoxidável, para porta externa</v>
          </cell>
          <cell r="D1554" t="str">
            <v>un</v>
          </cell>
          <cell r="E1554">
            <v>220.97</v>
          </cell>
          <cell r="F1554">
            <v>49.39</v>
          </cell>
          <cell r="G1554">
            <v>270.36</v>
          </cell>
        </row>
        <row r="1555">
          <cell r="A1555" t="str">
            <v>28.05</v>
          </cell>
          <cell r="B1555" t="str">
            <v>Cadeado</v>
          </cell>
          <cell r="C1555" t="str">
            <v>Cadeado</v>
          </cell>
          <cell r="D1555"/>
          <cell r="E1555"/>
          <cell r="F1555"/>
          <cell r="G1555"/>
        </row>
        <row r="1556">
          <cell r="A1556" t="str">
            <v>28.05.020</v>
          </cell>
          <cell r="B1556"/>
          <cell r="C1556" t="str">
            <v>Cadeado de latão com cilindro - trava dupla - 25/27mm</v>
          </cell>
          <cell r="D1556" t="str">
            <v>un</v>
          </cell>
          <cell r="E1556">
            <v>14.33</v>
          </cell>
          <cell r="F1556">
            <v>0</v>
          </cell>
          <cell r="G1556">
            <v>14.33</v>
          </cell>
        </row>
        <row r="1557">
          <cell r="A1557" t="str">
            <v>28.05.040</v>
          </cell>
          <cell r="B1557"/>
          <cell r="C1557" t="str">
            <v>Cadeado de latão com cilindro - trava dupla - 35/36mm</v>
          </cell>
          <cell r="D1557" t="str">
            <v>un</v>
          </cell>
          <cell r="E1557">
            <v>20.65</v>
          </cell>
          <cell r="F1557">
            <v>0</v>
          </cell>
          <cell r="G1557">
            <v>20.65</v>
          </cell>
        </row>
        <row r="1558">
          <cell r="A1558" t="str">
            <v>28.05.060</v>
          </cell>
          <cell r="B1558"/>
          <cell r="C1558" t="str">
            <v>Cadeado de latão com cilindro - trava dupla - 50mm</v>
          </cell>
          <cell r="D1558" t="str">
            <v>un</v>
          </cell>
          <cell r="E1558">
            <v>33.090000000000003</v>
          </cell>
          <cell r="F1558">
            <v>0</v>
          </cell>
          <cell r="G1558">
            <v>33.090000000000003</v>
          </cell>
        </row>
        <row r="1559">
          <cell r="A1559" t="str">
            <v>28.05.070</v>
          </cell>
          <cell r="B1559"/>
          <cell r="C1559" t="str">
            <v>Cadeado de latão com cilindro de alta segurança, com 16 pinos e tetra-chave - 70mm</v>
          </cell>
          <cell r="D1559" t="str">
            <v>un</v>
          </cell>
          <cell r="E1559">
            <v>111.89</v>
          </cell>
          <cell r="F1559">
            <v>0</v>
          </cell>
          <cell r="G1559">
            <v>111.89</v>
          </cell>
        </row>
        <row r="1560">
          <cell r="A1560" t="str">
            <v>28.05.080</v>
          </cell>
          <cell r="B1560"/>
          <cell r="C1560" t="str">
            <v>Cadeado de latão com cilindro - trava dupla - 60mm</v>
          </cell>
          <cell r="D1560" t="str">
            <v>un</v>
          </cell>
          <cell r="E1560">
            <v>52.77</v>
          </cell>
          <cell r="F1560">
            <v>0</v>
          </cell>
          <cell r="G1560">
            <v>52.77</v>
          </cell>
        </row>
        <row r="1561">
          <cell r="A1561" t="str">
            <v>28.20</v>
          </cell>
          <cell r="B1561" t="str">
            <v>Reparos, conservações e complementos - GRUPO 28</v>
          </cell>
          <cell r="C1561" t="str">
            <v>Reparos, conservações e complementos - GRUPO 28</v>
          </cell>
          <cell r="D1561"/>
          <cell r="E1561"/>
          <cell r="F1561"/>
          <cell r="G1561"/>
        </row>
        <row r="1562">
          <cell r="A1562" t="str">
            <v>28.20.020</v>
          </cell>
          <cell r="B1562"/>
          <cell r="C1562" t="str">
            <v>Recolocação de fechaduras de embutir</v>
          </cell>
          <cell r="D1562" t="str">
            <v>un</v>
          </cell>
          <cell r="E1562">
            <v>0</v>
          </cell>
          <cell r="F1562">
            <v>49.39</v>
          </cell>
          <cell r="G1562">
            <v>49.39</v>
          </cell>
        </row>
        <row r="1563">
          <cell r="A1563" t="str">
            <v>28.20.030</v>
          </cell>
          <cell r="B1563"/>
          <cell r="C1563" t="str">
            <v>Barra antipânico de sobrepor para porta de 1 folha</v>
          </cell>
          <cell r="D1563" t="str">
            <v>un</v>
          </cell>
          <cell r="E1563">
            <v>607.08000000000004</v>
          </cell>
          <cell r="F1563">
            <v>38.590000000000003</v>
          </cell>
          <cell r="G1563">
            <v>645.66999999999996</v>
          </cell>
        </row>
        <row r="1564">
          <cell r="A1564" t="str">
            <v>28.20.040</v>
          </cell>
          <cell r="B1564"/>
          <cell r="C1564" t="str">
            <v>Recolocação de fechaduras e fechos de sobrepor</v>
          </cell>
          <cell r="D1564" t="str">
            <v>un</v>
          </cell>
          <cell r="E1564">
            <v>0</v>
          </cell>
          <cell r="F1564">
            <v>42.47</v>
          </cell>
          <cell r="G1564">
            <v>42.47</v>
          </cell>
        </row>
        <row r="1565">
          <cell r="A1565" t="str">
            <v>28.20.050</v>
          </cell>
          <cell r="B1565"/>
          <cell r="C1565" t="str">
            <v>Barra antipânico de sobrepor e maçaneta livre para porta de 1 folha</v>
          </cell>
          <cell r="D1565" t="str">
            <v>cj</v>
          </cell>
          <cell r="E1565">
            <v>968.89</v>
          </cell>
          <cell r="F1565">
            <v>50.17</v>
          </cell>
          <cell r="G1565">
            <v>1019.06</v>
          </cell>
        </row>
        <row r="1566">
          <cell r="A1566" t="str">
            <v>28.20.060</v>
          </cell>
          <cell r="B1566"/>
          <cell r="C1566" t="str">
            <v>Recolocação de dobradiças</v>
          </cell>
          <cell r="D1566" t="str">
            <v>un</v>
          </cell>
          <cell r="E1566">
            <v>0</v>
          </cell>
          <cell r="F1566">
            <v>5.59</v>
          </cell>
          <cell r="G1566">
            <v>5.59</v>
          </cell>
        </row>
        <row r="1567">
          <cell r="A1567" t="str">
            <v>28.20.070</v>
          </cell>
          <cell r="B1567"/>
          <cell r="C1567" t="str">
            <v>Ferragem para portão de tapume</v>
          </cell>
          <cell r="D1567" t="str">
            <v>cj</v>
          </cell>
          <cell r="E1567">
            <v>233.27</v>
          </cell>
          <cell r="F1567">
            <v>98.76</v>
          </cell>
          <cell r="G1567">
            <v>332.03</v>
          </cell>
        </row>
        <row r="1568">
          <cell r="A1568" t="str">
            <v>28.20.090</v>
          </cell>
          <cell r="B1568"/>
          <cell r="C1568" t="str">
            <v>Dobradiça tipo gonzo, diâmetro de 1 1/2´ com abas de 2´ x 3/8´</v>
          </cell>
          <cell r="D1568" t="str">
            <v>un</v>
          </cell>
          <cell r="E1568">
            <v>68.55</v>
          </cell>
          <cell r="F1568">
            <v>18.7</v>
          </cell>
          <cell r="G1568">
            <v>87.25</v>
          </cell>
        </row>
        <row r="1569">
          <cell r="A1569" t="str">
            <v>28.20.170</v>
          </cell>
          <cell r="B1569"/>
          <cell r="C1569" t="str">
            <v>Brete para instalação superior em porta chapa/grade de segurança</v>
          </cell>
          <cell r="D1569" t="str">
            <v>cj</v>
          </cell>
          <cell r="E1569">
            <v>2095.63</v>
          </cell>
          <cell r="F1569">
            <v>115.77</v>
          </cell>
          <cell r="G1569">
            <v>2211.4</v>
          </cell>
        </row>
        <row r="1570">
          <cell r="A1570" t="str">
            <v>28.20.210</v>
          </cell>
          <cell r="B1570"/>
          <cell r="C1570" t="str">
            <v>Ferrolho de segurança para adaptação em portas de celas</v>
          </cell>
          <cell r="D1570" t="str">
            <v>un</v>
          </cell>
          <cell r="E1570">
            <v>196.96</v>
          </cell>
          <cell r="F1570">
            <v>38.590000000000003</v>
          </cell>
          <cell r="G1570">
            <v>235.55</v>
          </cell>
        </row>
        <row r="1571">
          <cell r="A1571" t="str">
            <v>28.20.211</v>
          </cell>
          <cell r="B1571"/>
          <cell r="C1571" t="str">
            <v>Maçaneta tipo alavanca, acionamento com chave, para porta corta-fogo</v>
          </cell>
          <cell r="D1571" t="str">
            <v>un</v>
          </cell>
          <cell r="E1571">
            <v>227.4</v>
          </cell>
          <cell r="F1571">
            <v>28.94</v>
          </cell>
          <cell r="G1571">
            <v>256.33999999999997</v>
          </cell>
        </row>
        <row r="1572">
          <cell r="A1572" t="str">
            <v>28.20.220</v>
          </cell>
          <cell r="B1572"/>
          <cell r="C1572" t="str">
            <v>Dobradiça inferior para porta de vidro temperado</v>
          </cell>
          <cell r="D1572" t="str">
            <v>un</v>
          </cell>
          <cell r="E1572">
            <v>73.08</v>
          </cell>
          <cell r="F1572">
            <v>6.56</v>
          </cell>
          <cell r="G1572">
            <v>79.64</v>
          </cell>
        </row>
        <row r="1573">
          <cell r="A1573" t="str">
            <v>28.20.230</v>
          </cell>
          <cell r="B1573"/>
          <cell r="C1573" t="str">
            <v>Dobradiça superior para porta de vidro temperado</v>
          </cell>
          <cell r="D1573" t="str">
            <v>un</v>
          </cell>
          <cell r="E1573">
            <v>76.2</v>
          </cell>
          <cell r="F1573">
            <v>6.56</v>
          </cell>
          <cell r="G1573">
            <v>82.76</v>
          </cell>
        </row>
        <row r="1574">
          <cell r="A1574" t="str">
            <v>28.20.360</v>
          </cell>
          <cell r="B1574"/>
          <cell r="C1574" t="str">
            <v>Suporte duplo para vidro temperado fixado em alvenaria</v>
          </cell>
          <cell r="D1574" t="str">
            <v>un</v>
          </cell>
          <cell r="E1574">
            <v>131.88999999999999</v>
          </cell>
          <cell r="F1574">
            <v>6.56</v>
          </cell>
          <cell r="G1574">
            <v>138.44999999999999</v>
          </cell>
        </row>
        <row r="1575">
          <cell r="A1575" t="str">
            <v>28.20.411</v>
          </cell>
          <cell r="B1575"/>
          <cell r="C1575" t="str">
            <v>Dobradiça em aço cromado de 3 1/2", para porta de até 21 kg</v>
          </cell>
          <cell r="D1575" t="str">
            <v>cj</v>
          </cell>
          <cell r="E1575">
            <v>17.78</v>
          </cell>
          <cell r="F1575">
            <v>5.59</v>
          </cell>
          <cell r="G1575">
            <v>23.37</v>
          </cell>
        </row>
        <row r="1576">
          <cell r="A1576" t="str">
            <v>28.20.412</v>
          </cell>
          <cell r="B1576"/>
          <cell r="C1576" t="str">
            <v>Dobradiça em aço inoxidável de 3" x 2 1/2", para porta de até 25 kg</v>
          </cell>
          <cell r="D1576" t="str">
            <v>un</v>
          </cell>
          <cell r="E1576">
            <v>22.96</v>
          </cell>
          <cell r="F1576">
            <v>5.59</v>
          </cell>
          <cell r="G1576">
            <v>28.55</v>
          </cell>
        </row>
        <row r="1577">
          <cell r="A1577" t="str">
            <v>28.20.413</v>
          </cell>
          <cell r="B1577"/>
          <cell r="C1577" t="str">
            <v>Dobradiça em latão cromado reforçada de 3 1/2" x 3", para porta de até 35 kg</v>
          </cell>
          <cell r="D1577" t="str">
            <v>un</v>
          </cell>
          <cell r="E1577">
            <v>29.22</v>
          </cell>
          <cell r="F1577">
            <v>5.59</v>
          </cell>
          <cell r="G1577">
            <v>34.81</v>
          </cell>
        </row>
        <row r="1578">
          <cell r="A1578" t="str">
            <v>28.20.430</v>
          </cell>
          <cell r="B1578"/>
          <cell r="C1578" t="str">
            <v>Dobradiça em latão cromado, com mola tipo vai e vem, de 3"</v>
          </cell>
          <cell r="D1578" t="str">
            <v>cj</v>
          </cell>
          <cell r="E1578">
            <v>118.8</v>
          </cell>
          <cell r="F1578">
            <v>11.86</v>
          </cell>
          <cell r="G1578">
            <v>130.66</v>
          </cell>
        </row>
        <row r="1579">
          <cell r="A1579" t="str">
            <v>28.20.510</v>
          </cell>
          <cell r="B1579"/>
          <cell r="C1579" t="str">
            <v>Pivô superior lateral para porta em vidro temperado</v>
          </cell>
          <cell r="D1579" t="str">
            <v>un</v>
          </cell>
          <cell r="E1579">
            <v>25.96</v>
          </cell>
          <cell r="F1579">
            <v>6.56</v>
          </cell>
          <cell r="G1579">
            <v>32.520000000000003</v>
          </cell>
        </row>
        <row r="1580">
          <cell r="A1580" t="str">
            <v>28.20.550</v>
          </cell>
          <cell r="B1580"/>
          <cell r="C1580" t="str">
            <v>Mancal inferior com rolamento para porta em vidro temperado</v>
          </cell>
          <cell r="D1580" t="str">
            <v>un</v>
          </cell>
          <cell r="E1580">
            <v>82.6</v>
          </cell>
          <cell r="F1580">
            <v>6.56</v>
          </cell>
          <cell r="G1580">
            <v>89.16</v>
          </cell>
        </row>
        <row r="1581">
          <cell r="A1581" t="str">
            <v>28.20.590</v>
          </cell>
          <cell r="B1581"/>
          <cell r="C1581" t="str">
            <v>Contra fechadura de centro para porta em vidro temperado</v>
          </cell>
          <cell r="D1581" t="str">
            <v>un</v>
          </cell>
          <cell r="E1581">
            <v>87.4</v>
          </cell>
          <cell r="F1581">
            <v>4.74</v>
          </cell>
          <cell r="G1581">
            <v>92.14</v>
          </cell>
        </row>
        <row r="1582">
          <cell r="A1582" t="str">
            <v>28.20.600</v>
          </cell>
          <cell r="B1582"/>
          <cell r="C1582" t="str">
            <v>Fechadura de centro com cilindro para porta em vidro temperado</v>
          </cell>
          <cell r="D1582" t="str">
            <v>un</v>
          </cell>
          <cell r="E1582">
            <v>118.02</v>
          </cell>
          <cell r="F1582">
            <v>6.56</v>
          </cell>
          <cell r="G1582">
            <v>124.58</v>
          </cell>
        </row>
        <row r="1583">
          <cell r="A1583" t="str">
            <v>28.20.650</v>
          </cell>
          <cell r="B1583"/>
          <cell r="C1583" t="str">
            <v>Puxador duplo em aço inoxidável, para porta de madeira, alumínio ou vidro, de 350 mm</v>
          </cell>
          <cell r="D1583" t="str">
            <v>un</v>
          </cell>
          <cell r="E1583">
            <v>696.84</v>
          </cell>
          <cell r="F1583">
            <v>57.9</v>
          </cell>
          <cell r="G1583">
            <v>754.74</v>
          </cell>
        </row>
        <row r="1584">
          <cell r="A1584" t="str">
            <v>28.20.750</v>
          </cell>
          <cell r="B1584"/>
          <cell r="C1584" t="str">
            <v>Capa de proteção para fechadura / ferrolho</v>
          </cell>
          <cell r="D1584" t="str">
            <v>un</v>
          </cell>
          <cell r="E1584">
            <v>12.01</v>
          </cell>
          <cell r="F1584">
            <v>37.409999999999997</v>
          </cell>
          <cell r="G1584">
            <v>49.42</v>
          </cell>
        </row>
        <row r="1585">
          <cell r="A1585" t="str">
            <v>28.20.760</v>
          </cell>
          <cell r="B1585"/>
          <cell r="C1585" t="str">
            <v>Espelho para trinco de piso para porta em vidro temperado</v>
          </cell>
          <cell r="D1585" t="str">
            <v>un</v>
          </cell>
          <cell r="E1585">
            <v>17.329999999999998</v>
          </cell>
          <cell r="F1585">
            <v>6.56</v>
          </cell>
          <cell r="G1585">
            <v>23.89</v>
          </cell>
        </row>
        <row r="1586">
          <cell r="A1586" t="str">
            <v>28.20.770</v>
          </cell>
          <cell r="B1586"/>
          <cell r="C1586" t="str">
            <v>Trinco de piso para porta em vidro temperado</v>
          </cell>
          <cell r="D1586" t="str">
            <v>un</v>
          </cell>
          <cell r="E1586">
            <v>103.2</v>
          </cell>
          <cell r="F1586">
            <v>6.56</v>
          </cell>
          <cell r="G1586">
            <v>109.76</v>
          </cell>
        </row>
        <row r="1587">
          <cell r="A1587" t="str">
            <v>28.20.800</v>
          </cell>
          <cell r="B1587"/>
          <cell r="C1587" t="str">
            <v>Equipamento automatizador de portas deslizantes para folha dupla</v>
          </cell>
          <cell r="D1587" t="str">
            <v>un</v>
          </cell>
          <cell r="E1587">
            <v>11017.53</v>
          </cell>
          <cell r="F1587">
            <v>0</v>
          </cell>
          <cell r="G1587">
            <v>11017.53</v>
          </cell>
        </row>
        <row r="1588">
          <cell r="A1588" t="str">
            <v>28.20.810</v>
          </cell>
          <cell r="B1588"/>
          <cell r="C1588" t="str">
            <v>Equipamento automatizador telescópico unilateral de portas deslizantes para folha dupla</v>
          </cell>
          <cell r="D1588" t="str">
            <v>un</v>
          </cell>
          <cell r="E1588">
            <v>13784.27</v>
          </cell>
          <cell r="F1588">
            <v>0</v>
          </cell>
          <cell r="G1588">
            <v>13784.27</v>
          </cell>
        </row>
        <row r="1589">
          <cell r="A1589" t="str">
            <v>28.20.820</v>
          </cell>
          <cell r="B1589"/>
          <cell r="C1589" t="str">
            <v>Barra antipânico de sobrepor com maçaneta e chave, para porta em vidro de 1 folha</v>
          </cell>
          <cell r="D1589" t="str">
            <v>cj</v>
          </cell>
          <cell r="E1589">
            <v>772.83</v>
          </cell>
          <cell r="F1589">
            <v>73</v>
          </cell>
          <cell r="G1589">
            <v>845.83</v>
          </cell>
        </row>
        <row r="1590">
          <cell r="A1590" t="str">
            <v>28.20.830</v>
          </cell>
          <cell r="B1590"/>
          <cell r="C1590" t="str">
            <v>Barra antipânico de sobrepor com maçaneta e chave, para porta dupla em vidro</v>
          </cell>
          <cell r="D1590" t="str">
            <v>cj</v>
          </cell>
          <cell r="E1590">
            <v>1525.66</v>
          </cell>
          <cell r="F1590">
            <v>146</v>
          </cell>
          <cell r="G1590">
            <v>1671.66</v>
          </cell>
        </row>
        <row r="1591">
          <cell r="A1591" t="str">
            <v>28.20.840</v>
          </cell>
          <cell r="B1591"/>
          <cell r="C1591" t="str">
            <v>Barra antipânico para porta dupla com travamentos horizontal e vertical completa, com maçaneta tipo alavanca e chave, para vãos de 1,40 a 1,60 m</v>
          </cell>
          <cell r="D1591" t="str">
            <v>cj</v>
          </cell>
          <cell r="E1591">
            <v>1280.29</v>
          </cell>
          <cell r="F1591">
            <v>154.36000000000001</v>
          </cell>
          <cell r="G1591">
            <v>1434.65</v>
          </cell>
        </row>
        <row r="1592">
          <cell r="A1592" t="str">
            <v>28.20.850</v>
          </cell>
          <cell r="B1592"/>
          <cell r="C1592" t="str">
            <v>Barra antipânico para porta dupla com travamentos horizontal e vertical completa, com maçaneta tipo alavanca e chave, para vãos de 1,70 a 2,60 m</v>
          </cell>
          <cell r="D1592" t="str">
            <v>cj</v>
          </cell>
          <cell r="E1592">
            <v>1316.03</v>
          </cell>
          <cell r="F1592">
            <v>154.36000000000001</v>
          </cell>
          <cell r="G1592">
            <v>1470.39</v>
          </cell>
        </row>
        <row r="1593">
          <cell r="A1593" t="str">
            <v>28.21</v>
          </cell>
          <cell r="B1593" t="str">
            <v>Ferragem para vidro</v>
          </cell>
          <cell r="C1593" t="str">
            <v>Ferragem para vidro</v>
          </cell>
          <cell r="D1593"/>
          <cell r="E1593"/>
          <cell r="F1593"/>
          <cell r="G1593"/>
        </row>
        <row r="1594">
          <cell r="A1594" t="str">
            <v>28.21.010</v>
          </cell>
          <cell r="B1594"/>
          <cell r="C1594" t="str">
            <v>Dobradiça inferior em zamac, para porta de vidro temperado</v>
          </cell>
          <cell r="D1594" t="str">
            <v>un</v>
          </cell>
          <cell r="E1594">
            <v>42.87</v>
          </cell>
          <cell r="F1594">
            <v>6.56</v>
          </cell>
          <cell r="G1594">
            <v>49.43</v>
          </cell>
        </row>
        <row r="1595">
          <cell r="A1595" t="str">
            <v>28.21.020</v>
          </cell>
          <cell r="B1595"/>
          <cell r="C1595" t="str">
            <v>Dobradiça superior em zamac, para porta de vidro temperado</v>
          </cell>
          <cell r="D1595" t="str">
            <v>un</v>
          </cell>
          <cell r="E1595">
            <v>31.29</v>
          </cell>
          <cell r="F1595">
            <v>6.56</v>
          </cell>
          <cell r="G1595">
            <v>37.85</v>
          </cell>
        </row>
        <row r="1596">
          <cell r="A1596" t="str">
            <v>28.21.030</v>
          </cell>
          <cell r="B1596"/>
          <cell r="C1596" t="str">
            <v>Suporte simples de canto em zamac, para vidro temperado</v>
          </cell>
          <cell r="D1596" t="str">
            <v>un</v>
          </cell>
          <cell r="E1596">
            <v>12.87</v>
          </cell>
          <cell r="F1596">
            <v>6.56</v>
          </cell>
          <cell r="G1596">
            <v>19.43</v>
          </cell>
        </row>
        <row r="1597">
          <cell r="A1597" t="str">
            <v>28.21.040</v>
          </cell>
          <cell r="B1597"/>
          <cell r="C1597" t="str">
            <v>Suporte duplo em zamac para vidro temperado fixado em alvenaria</v>
          </cell>
          <cell r="D1597" t="str">
            <v>un</v>
          </cell>
          <cell r="E1597">
            <v>13.5</v>
          </cell>
          <cell r="F1597">
            <v>6.56</v>
          </cell>
          <cell r="G1597">
            <v>20.059999999999999</v>
          </cell>
        </row>
        <row r="1598">
          <cell r="A1598" t="str">
            <v>28.21.050</v>
          </cell>
          <cell r="B1598"/>
          <cell r="C1598" t="str">
            <v>Suporte quádruplo em zamac para vidro temperado</v>
          </cell>
          <cell r="D1598" t="str">
            <v>un</v>
          </cell>
          <cell r="E1598">
            <v>49.27</v>
          </cell>
          <cell r="F1598">
            <v>6.56</v>
          </cell>
          <cell r="G1598">
            <v>55.83</v>
          </cell>
        </row>
        <row r="1599">
          <cell r="A1599" t="str">
            <v>28.21.060</v>
          </cell>
          <cell r="B1599"/>
          <cell r="C1599" t="str">
            <v>Pivô superior lateral em zamac, para porta em vidro temperado</v>
          </cell>
          <cell r="D1599" t="str">
            <v>un</v>
          </cell>
          <cell r="E1599">
            <v>3.63</v>
          </cell>
          <cell r="F1599">
            <v>6.56</v>
          </cell>
          <cell r="G1599">
            <v>10.19</v>
          </cell>
        </row>
        <row r="1600">
          <cell r="A1600" t="str">
            <v>28.21.070</v>
          </cell>
          <cell r="B1600"/>
          <cell r="C1600" t="str">
            <v>Mancal inferior com rolamento em zamac, para porta em vidro temperado</v>
          </cell>
          <cell r="D1600" t="str">
            <v>un</v>
          </cell>
          <cell r="E1600">
            <v>11.38</v>
          </cell>
          <cell r="F1600">
            <v>6.56</v>
          </cell>
          <cell r="G1600">
            <v>17.940000000000001</v>
          </cell>
        </row>
        <row r="1601">
          <cell r="A1601" t="str">
            <v>28.21.080</v>
          </cell>
          <cell r="B1601"/>
          <cell r="C1601" t="str">
            <v>Contra fechadura de centro em zamac, para porta em vidro temperado</v>
          </cell>
          <cell r="D1601" t="str">
            <v>un</v>
          </cell>
          <cell r="E1601">
            <v>26.93</v>
          </cell>
          <cell r="F1601">
            <v>4.74</v>
          </cell>
          <cell r="G1601">
            <v>31.67</v>
          </cell>
        </row>
        <row r="1602">
          <cell r="A1602" t="str">
            <v>28.21.090</v>
          </cell>
          <cell r="B1602"/>
          <cell r="C1602" t="str">
            <v>Suporte duplo ou central sem núcleo em zamac, para vidro temperado</v>
          </cell>
          <cell r="D1602" t="str">
            <v>un</v>
          </cell>
          <cell r="E1602">
            <v>33.79</v>
          </cell>
          <cell r="F1602">
            <v>6.56</v>
          </cell>
          <cell r="G1602">
            <v>40.35</v>
          </cell>
        </row>
        <row r="1603">
          <cell r="A1603" t="str">
            <v>28.21.100</v>
          </cell>
          <cell r="B1603"/>
          <cell r="C1603" t="str">
            <v>Trinco de piso em zamac, para vidro temperado</v>
          </cell>
          <cell r="D1603" t="str">
            <v>un</v>
          </cell>
          <cell r="E1603">
            <v>21.81</v>
          </cell>
          <cell r="F1603">
            <v>6.56</v>
          </cell>
          <cell r="G1603">
            <v>28.37</v>
          </cell>
        </row>
        <row r="1604">
          <cell r="A1604" t="str">
            <v>28.21.110</v>
          </cell>
          <cell r="B1604"/>
          <cell r="C1604" t="str">
            <v>Espelho para trinco de piso em zamac, para porta em vidro temperado</v>
          </cell>
          <cell r="D1604" t="str">
            <v>un</v>
          </cell>
          <cell r="E1604">
            <v>2.5299999999999998</v>
          </cell>
          <cell r="F1604">
            <v>6.56</v>
          </cell>
          <cell r="G1604">
            <v>9.09</v>
          </cell>
        </row>
        <row r="1605">
          <cell r="A1605" t="str">
            <v>29</v>
          </cell>
          <cell r="B1605" t="str">
            <v>INSERTE METÁLICO</v>
          </cell>
          <cell r="C1605" t="str">
            <v>INSERTE METÁLICO</v>
          </cell>
          <cell r="D1605"/>
          <cell r="E1605"/>
          <cell r="F1605"/>
          <cell r="G1605"/>
        </row>
        <row r="1606">
          <cell r="A1606" t="str">
            <v>29.01</v>
          </cell>
          <cell r="B1606" t="str">
            <v>Cantoneira</v>
          </cell>
          <cell r="C1606" t="str">
            <v>Cantoneira</v>
          </cell>
          <cell r="D1606"/>
          <cell r="E1606"/>
          <cell r="F1606"/>
          <cell r="G1606"/>
        </row>
        <row r="1607">
          <cell r="A1607" t="str">
            <v>29.01.020</v>
          </cell>
          <cell r="B1607"/>
          <cell r="C1607" t="str">
            <v>Cantoneira em alumínio perfil sextavado</v>
          </cell>
          <cell r="D1607" t="str">
            <v>m</v>
          </cell>
          <cell r="E1607">
            <v>5.0999999999999996</v>
          </cell>
          <cell r="F1607">
            <v>11.69</v>
          </cell>
          <cell r="G1607">
            <v>16.79</v>
          </cell>
        </row>
        <row r="1608">
          <cell r="A1608" t="str">
            <v>29.01.030</v>
          </cell>
          <cell r="B1608"/>
          <cell r="C1608" t="str">
            <v>Perfil em alumínio natural</v>
          </cell>
          <cell r="D1608" t="str">
            <v>kg</v>
          </cell>
          <cell r="E1608">
            <v>18.34</v>
          </cell>
          <cell r="F1608">
            <v>52.26</v>
          </cell>
          <cell r="G1608">
            <v>70.599999999999994</v>
          </cell>
        </row>
        <row r="1609">
          <cell r="A1609" t="str">
            <v>29.01.040</v>
          </cell>
          <cell r="B1609"/>
          <cell r="C1609" t="str">
            <v>Cantoneira em alumínio perfil ´Y´</v>
          </cell>
          <cell r="D1609" t="str">
            <v>m</v>
          </cell>
          <cell r="E1609">
            <v>6.26</v>
          </cell>
          <cell r="F1609">
            <v>11.69</v>
          </cell>
          <cell r="G1609">
            <v>17.95</v>
          </cell>
        </row>
        <row r="1610">
          <cell r="A1610" t="str">
            <v>29.01.210</v>
          </cell>
          <cell r="B1610"/>
          <cell r="C1610" t="str">
            <v>Cantoneira em aço galvanizado</v>
          </cell>
          <cell r="D1610" t="str">
            <v>kg</v>
          </cell>
          <cell r="E1610">
            <v>7.79</v>
          </cell>
          <cell r="F1610">
            <v>11.69</v>
          </cell>
          <cell r="G1610">
            <v>19.48</v>
          </cell>
        </row>
        <row r="1611">
          <cell r="A1611" t="str">
            <v>29.01.230</v>
          </cell>
          <cell r="B1611"/>
          <cell r="C1611" t="str">
            <v>Cantoneira e perfis em ferro</v>
          </cell>
          <cell r="D1611" t="str">
            <v>kg</v>
          </cell>
          <cell r="E1611">
            <v>5.1100000000000003</v>
          </cell>
          <cell r="F1611">
            <v>11.69</v>
          </cell>
          <cell r="G1611">
            <v>16.8</v>
          </cell>
        </row>
        <row r="1612">
          <cell r="A1612" t="str">
            <v>29.03</v>
          </cell>
          <cell r="B1612" t="str">
            <v>Cabos e cordoalhas</v>
          </cell>
          <cell r="C1612" t="str">
            <v>Cabos e cordoalhas</v>
          </cell>
          <cell r="D1612"/>
          <cell r="E1612"/>
          <cell r="F1612"/>
          <cell r="G1612"/>
        </row>
        <row r="1613">
          <cell r="A1613" t="str">
            <v>29.03.010</v>
          </cell>
          <cell r="B1613"/>
          <cell r="C1613" t="str">
            <v>Cabo em aço galvanizado com alma de aço, diâmetro de 3/16´ (4,76 mm)</v>
          </cell>
          <cell r="D1613" t="str">
            <v>m</v>
          </cell>
          <cell r="E1613">
            <v>5.07</v>
          </cell>
          <cell r="F1613">
            <v>9.8800000000000008</v>
          </cell>
          <cell r="G1613">
            <v>14.95</v>
          </cell>
        </row>
        <row r="1614">
          <cell r="A1614" t="str">
            <v>29.03.020</v>
          </cell>
          <cell r="B1614"/>
          <cell r="C1614" t="str">
            <v>Cabo em aço galvanizado com alma de aço, diâmetro de 5/16´ (7,94 mm)</v>
          </cell>
          <cell r="D1614" t="str">
            <v>m</v>
          </cell>
          <cell r="E1614">
            <v>8.42</v>
          </cell>
          <cell r="F1614">
            <v>9.8800000000000008</v>
          </cell>
          <cell r="G1614">
            <v>18.3</v>
          </cell>
        </row>
        <row r="1615">
          <cell r="A1615" t="str">
            <v>29.03.030</v>
          </cell>
          <cell r="B1615"/>
          <cell r="C1615" t="str">
            <v>Cordoalha de aço galvanizado, diâmetro de 1/4´ (6,35 mm)</v>
          </cell>
          <cell r="D1615" t="str">
            <v>m</v>
          </cell>
          <cell r="E1615">
            <v>4.4800000000000004</v>
          </cell>
          <cell r="F1615">
            <v>9.8800000000000008</v>
          </cell>
          <cell r="G1615">
            <v>14.36</v>
          </cell>
        </row>
        <row r="1616">
          <cell r="A1616" t="str">
            <v>29.03.040</v>
          </cell>
          <cell r="B1616"/>
          <cell r="C1616" t="str">
            <v>Cabo em aço galvanizado com alma de aço, diâmetro de 3/8´ (9,52 mm)</v>
          </cell>
          <cell r="D1616" t="str">
            <v>m</v>
          </cell>
          <cell r="E1616">
            <v>11.27</v>
          </cell>
          <cell r="F1616">
            <v>9.8800000000000008</v>
          </cell>
          <cell r="G1616">
            <v>21.15</v>
          </cell>
        </row>
        <row r="1617">
          <cell r="A1617" t="str">
            <v>29.20</v>
          </cell>
          <cell r="B1617" t="str">
            <v>Reparos, conservações e complementos - GRUPO 29</v>
          </cell>
          <cell r="C1617" t="str">
            <v>Reparos, conservações e complementos - GRUPO 29</v>
          </cell>
          <cell r="D1617"/>
          <cell r="E1617"/>
          <cell r="F1617"/>
          <cell r="G1617"/>
        </row>
        <row r="1618">
          <cell r="A1618" t="str">
            <v>29.20.030</v>
          </cell>
          <cell r="B1618"/>
          <cell r="C1618" t="str">
            <v>Alumínio liso para complementos e reparos</v>
          </cell>
          <cell r="D1618" t="str">
            <v>kg</v>
          </cell>
          <cell r="E1618">
            <v>30.98</v>
          </cell>
          <cell r="F1618">
            <v>12.02</v>
          </cell>
          <cell r="G1618">
            <v>43</v>
          </cell>
        </row>
        <row r="1619">
          <cell r="A1619" t="str">
            <v>30</v>
          </cell>
          <cell r="B1619" t="str">
            <v>ACESSIBILIDADE</v>
          </cell>
          <cell r="C1619" t="str">
            <v>ACESSIBILIDADE</v>
          </cell>
          <cell r="D1619"/>
          <cell r="E1619"/>
          <cell r="F1619"/>
          <cell r="G1619"/>
        </row>
        <row r="1620">
          <cell r="A1620" t="str">
            <v>30.01</v>
          </cell>
          <cell r="B1620" t="str">
            <v>Barra de apoio</v>
          </cell>
          <cell r="C1620" t="str">
            <v>Barra de apoio</v>
          </cell>
          <cell r="D1620"/>
          <cell r="E1620"/>
          <cell r="F1620"/>
          <cell r="G1620"/>
        </row>
        <row r="1621">
          <cell r="A1621" t="str">
            <v>30.01.010</v>
          </cell>
          <cell r="B1621"/>
          <cell r="C1621" t="str">
            <v>Barra de apoio reta, para pessoas com mobilidade reduzida, em tubo de aço inoxidável de 1 1/2´</v>
          </cell>
          <cell r="D1621" t="str">
            <v>m</v>
          </cell>
          <cell r="E1621">
            <v>172.75</v>
          </cell>
          <cell r="F1621">
            <v>10.86</v>
          </cell>
          <cell r="G1621">
            <v>183.61</v>
          </cell>
        </row>
        <row r="1622">
          <cell r="A1622" t="str">
            <v>30.01.020</v>
          </cell>
          <cell r="B1622"/>
          <cell r="C1622" t="str">
            <v>Barra de apoio reta, para pessoas com mobilidade reduzida, em tubo de aço inoxidável de 1 1/2´ x 500 mm</v>
          </cell>
          <cell r="D1622" t="str">
            <v>un</v>
          </cell>
          <cell r="E1622">
            <v>86.37</v>
          </cell>
          <cell r="F1622">
            <v>9.8800000000000008</v>
          </cell>
          <cell r="G1622">
            <v>96.25</v>
          </cell>
        </row>
        <row r="1623">
          <cell r="A1623" t="str">
            <v>30.01.030</v>
          </cell>
          <cell r="B1623"/>
          <cell r="C1623" t="str">
            <v>Barra de apoio reta, para pessoas com mobilidade reduzida, em tubo de aço inoxidável de 1 1/2´ x 800 mm</v>
          </cell>
          <cell r="D1623" t="str">
            <v>un</v>
          </cell>
          <cell r="E1623">
            <v>121.16</v>
          </cell>
          <cell r="F1623">
            <v>9.8800000000000008</v>
          </cell>
          <cell r="G1623">
            <v>131.04</v>
          </cell>
        </row>
        <row r="1624">
          <cell r="A1624" t="str">
            <v>30.01.040</v>
          </cell>
          <cell r="B1624"/>
          <cell r="C1624" t="str">
            <v>Barra de apoio reta, para pessoas com mobilidade reduzida, em tubo de aço inoxidável de 1 1/2´ x 900 mm</v>
          </cell>
          <cell r="D1624" t="str">
            <v>un</v>
          </cell>
          <cell r="E1624">
            <v>156.94</v>
          </cell>
          <cell r="F1624">
            <v>9.8800000000000008</v>
          </cell>
          <cell r="G1624">
            <v>166.82</v>
          </cell>
        </row>
        <row r="1625">
          <cell r="A1625" t="str">
            <v>30.01.050</v>
          </cell>
          <cell r="B1625"/>
          <cell r="C1625" t="str">
            <v>Barra de apoio em ângulo de 90°, para pessoas com mobilidade reduzida, em tubo de aço inoxidável de 1 1/2´ x 800 x 800 mm</v>
          </cell>
          <cell r="D1625" t="str">
            <v>un</v>
          </cell>
          <cell r="E1625">
            <v>325.76</v>
          </cell>
          <cell r="F1625">
            <v>9.8800000000000008</v>
          </cell>
          <cell r="G1625">
            <v>335.64</v>
          </cell>
        </row>
        <row r="1626">
          <cell r="A1626" t="str">
            <v>30.01.061</v>
          </cell>
          <cell r="B1626"/>
          <cell r="C1626" t="str">
            <v>Barra de apoio lateral para lavatório, para pessoas com mobilidade reduzida, em tubo de aço inoxidável de 1.1/4", comprimento 25 a 30 cm</v>
          </cell>
          <cell r="D1626" t="str">
            <v>un</v>
          </cell>
          <cell r="E1626">
            <v>185.33</v>
          </cell>
          <cell r="F1626">
            <v>9.8800000000000008</v>
          </cell>
          <cell r="G1626">
            <v>195.21</v>
          </cell>
        </row>
        <row r="1627">
          <cell r="A1627" t="str">
            <v>30.01.070</v>
          </cell>
          <cell r="B1627"/>
          <cell r="C1627" t="str">
            <v>Barra de apoio reta, para pessoas com mobilidade reduzida, em tubo de alumínio, comprimento de 500 mm, acabamento com pintura epóxi</v>
          </cell>
          <cell r="D1627" t="str">
            <v>un</v>
          </cell>
          <cell r="E1627">
            <v>104.52</v>
          </cell>
          <cell r="F1627">
            <v>9.8800000000000008</v>
          </cell>
          <cell r="G1627">
            <v>114.4</v>
          </cell>
        </row>
        <row r="1628">
          <cell r="A1628" t="str">
            <v>30.01.080</v>
          </cell>
          <cell r="B1628"/>
          <cell r="C1628" t="str">
            <v>Barra de apoio reta, para pessoas com mobilidade reduzida, em tubo de alumínio, comprimento de 800 mm, acabamento com pintura epóxi</v>
          </cell>
          <cell r="D1628" t="str">
            <v>un</v>
          </cell>
          <cell r="E1628">
            <v>117.31</v>
          </cell>
          <cell r="F1628">
            <v>9.8800000000000008</v>
          </cell>
          <cell r="G1628">
            <v>127.19</v>
          </cell>
        </row>
        <row r="1629">
          <cell r="A1629" t="str">
            <v>30.01.090</v>
          </cell>
          <cell r="B1629"/>
          <cell r="C1629" t="str">
            <v>Barra de apoio em ângulo de 90°, para pessoas com mobilidade reduzida, em tubo de alumínio de 800 x 800 mm, acabamento com pintura epóxi</v>
          </cell>
          <cell r="D1629" t="str">
            <v>un</v>
          </cell>
          <cell r="E1629">
            <v>282.55</v>
          </cell>
          <cell r="F1629">
            <v>9.8800000000000008</v>
          </cell>
          <cell r="G1629">
            <v>292.43</v>
          </cell>
        </row>
        <row r="1630">
          <cell r="A1630" t="str">
            <v>30.01.100</v>
          </cell>
          <cell r="B1630"/>
          <cell r="C1630" t="str">
            <v>Barra de apoio reta, para pessoas com mobilidade reduzida, em tubo de alumínio, comprimento de 900 mm, acabamento com pintura epóxi</v>
          </cell>
          <cell r="D1630" t="str">
            <v>un</v>
          </cell>
          <cell r="E1630">
            <v>126.25</v>
          </cell>
          <cell r="F1630">
            <v>9.8800000000000008</v>
          </cell>
          <cell r="G1630">
            <v>136.13</v>
          </cell>
        </row>
        <row r="1631">
          <cell r="A1631" t="str">
            <v>30.01.110</v>
          </cell>
          <cell r="B1631"/>
          <cell r="C1631" t="str">
            <v>Barra de proteção para sifão, para pessoas com mobilidade reduzida, em tubo de alumínio, acabamento com pintura epóxi</v>
          </cell>
          <cell r="D1631" t="str">
            <v>un</v>
          </cell>
          <cell r="E1631">
            <v>210.02</v>
          </cell>
          <cell r="F1631">
            <v>9.8800000000000008</v>
          </cell>
          <cell r="G1631">
            <v>219.9</v>
          </cell>
        </row>
        <row r="1632">
          <cell r="A1632" t="str">
            <v>30.01.120</v>
          </cell>
          <cell r="B1632"/>
          <cell r="C1632" t="str">
            <v>Barra de apoio reta, para pessoas com mobilidade reduzida, em tubo de aço inoxidável de 1 1/4´ x 400 mm</v>
          </cell>
          <cell r="D1632" t="str">
            <v>un</v>
          </cell>
          <cell r="E1632">
            <v>110.62</v>
          </cell>
          <cell r="F1632">
            <v>9.8800000000000008</v>
          </cell>
          <cell r="G1632">
            <v>120.5</v>
          </cell>
        </row>
        <row r="1633">
          <cell r="A1633" t="str">
            <v>30.01.130</v>
          </cell>
          <cell r="B1633"/>
          <cell r="C1633" t="str">
            <v>Barra de proteção para lavatório, para pessoas com mobilidade reduzida, em tubo de alumínio acabamento com pintura epóxi</v>
          </cell>
          <cell r="D1633" t="str">
            <v>un</v>
          </cell>
          <cell r="E1633">
            <v>325.06</v>
          </cell>
          <cell r="F1633">
            <v>16.47</v>
          </cell>
          <cell r="G1633">
            <v>341.53</v>
          </cell>
        </row>
        <row r="1634">
          <cell r="A1634" t="str">
            <v>30.03</v>
          </cell>
          <cell r="B1634" t="str">
            <v>Aparelhos elétricos, hidráulicos e a gás</v>
          </cell>
          <cell r="C1634" t="str">
            <v>Aparelhos elétricos, hidráulicos e a gás</v>
          </cell>
          <cell r="D1634"/>
          <cell r="E1634"/>
          <cell r="F1634"/>
          <cell r="G1634"/>
        </row>
        <row r="1635">
          <cell r="A1635" t="str">
            <v>30.03.030</v>
          </cell>
          <cell r="B1635"/>
          <cell r="C1635" t="str">
            <v>Bebedouro elétrico de pressão em aço inoxidável, capacidade de refrigeração de 06 l/h</v>
          </cell>
          <cell r="D1635" t="str">
            <v>un</v>
          </cell>
          <cell r="E1635">
            <v>1902.41</v>
          </cell>
          <cell r="F1635">
            <v>51.83</v>
          </cell>
          <cell r="G1635">
            <v>1954.24</v>
          </cell>
        </row>
        <row r="1636">
          <cell r="A1636" t="str">
            <v>30.03.040</v>
          </cell>
          <cell r="B1636"/>
          <cell r="C1636" t="str">
            <v>Bebedouro elétrico de pressão em aço inoxidável, capacidade de refrigeração de 16,6 l/h</v>
          </cell>
          <cell r="D1636" t="str">
            <v>un</v>
          </cell>
          <cell r="E1636">
            <v>2465.15</v>
          </cell>
          <cell r="F1636">
            <v>51.83</v>
          </cell>
          <cell r="G1636">
            <v>2516.98</v>
          </cell>
        </row>
        <row r="1637">
          <cell r="A1637" t="str">
            <v>30.04</v>
          </cell>
          <cell r="B1637" t="str">
            <v>Revestimento</v>
          </cell>
          <cell r="C1637" t="str">
            <v>Revestimento</v>
          </cell>
          <cell r="D1637"/>
          <cell r="E1637"/>
          <cell r="F1637"/>
          <cell r="G1637"/>
        </row>
        <row r="1638">
          <cell r="A1638" t="str">
            <v>30.04.010</v>
          </cell>
          <cell r="B1638"/>
          <cell r="C1638" t="str">
            <v>Revestimento em borracha sintética colorida de 5,0 mm, para sinalização tátil de alerta / direcional - assentamento argamassado</v>
          </cell>
          <cell r="D1638" t="str">
            <v>m²</v>
          </cell>
          <cell r="E1638">
            <v>157.85</v>
          </cell>
          <cell r="F1638">
            <v>18.100000000000001</v>
          </cell>
          <cell r="G1638">
            <v>175.95</v>
          </cell>
        </row>
        <row r="1639">
          <cell r="A1639" t="str">
            <v>30.04.020</v>
          </cell>
          <cell r="B1639"/>
          <cell r="C1639" t="str">
            <v>Revestimento em borracha sintética colorida de 5,0 mm, para sinalização tátil de alerta / direcional - colado</v>
          </cell>
          <cell r="D1639" t="str">
            <v>m²</v>
          </cell>
          <cell r="E1639">
            <v>131.46</v>
          </cell>
          <cell r="F1639">
            <v>7.57</v>
          </cell>
          <cell r="G1639">
            <v>139.03</v>
          </cell>
        </row>
        <row r="1640">
          <cell r="A1640" t="str">
            <v>30.04.030</v>
          </cell>
          <cell r="B1640"/>
          <cell r="C1640" t="str">
            <v>Piso em ladrilho hidráulico podotátil várias cores (25x25x2,5cm), assentado com argamassa mista</v>
          </cell>
          <cell r="D1640" t="str">
            <v>m²</v>
          </cell>
          <cell r="E1640">
            <v>78.52</v>
          </cell>
          <cell r="F1640">
            <v>21.24</v>
          </cell>
          <cell r="G1640">
            <v>99.76</v>
          </cell>
        </row>
        <row r="1641">
          <cell r="A1641" t="str">
            <v>30.04.040</v>
          </cell>
          <cell r="B1641"/>
          <cell r="C1641" t="str">
            <v>Faixa em policarbonato para sinalização visual fotoluminescente, para degraus, comprimento de 20 cm</v>
          </cell>
          <cell r="D1641" t="str">
            <v>un</v>
          </cell>
          <cell r="E1641">
            <v>4.2</v>
          </cell>
          <cell r="F1641">
            <v>1.1499999999999999</v>
          </cell>
          <cell r="G1641">
            <v>5.35</v>
          </cell>
        </row>
        <row r="1642">
          <cell r="A1642" t="str">
            <v>30.04.060</v>
          </cell>
          <cell r="B1642"/>
          <cell r="C1642" t="str">
            <v>Revestimento em chapa de aço inoxidável para proteção de portas, altura de 40 cm</v>
          </cell>
          <cell r="D1642" t="str">
            <v>m</v>
          </cell>
          <cell r="E1642">
            <v>305.36</v>
          </cell>
          <cell r="F1642">
            <v>0</v>
          </cell>
          <cell r="G1642">
            <v>305.36</v>
          </cell>
        </row>
        <row r="1643">
          <cell r="A1643" t="str">
            <v>30.04.070</v>
          </cell>
          <cell r="B1643"/>
          <cell r="C1643" t="str">
            <v>Rejuntamento de piso em ladrilho hidráulico (25x25x2,5cm) com argamassa industrializada para rejunte, juntas de 2 mm</v>
          </cell>
          <cell r="D1643" t="str">
            <v>m²</v>
          </cell>
          <cell r="E1643">
            <v>3</v>
          </cell>
          <cell r="F1643">
            <v>7.49</v>
          </cell>
          <cell r="G1643">
            <v>10.49</v>
          </cell>
        </row>
        <row r="1644">
          <cell r="A1644" t="str">
            <v>30.04.090</v>
          </cell>
          <cell r="B1644"/>
          <cell r="C1644" t="str">
            <v>Sinalização visual de degraus com pintura esmalte epóxi, comprimento de 20 cm</v>
          </cell>
          <cell r="D1644" t="str">
            <v>un</v>
          </cell>
          <cell r="E1644">
            <v>0.31</v>
          </cell>
          <cell r="F1644">
            <v>11.04</v>
          </cell>
          <cell r="G1644">
            <v>11.35</v>
          </cell>
        </row>
        <row r="1645">
          <cell r="A1645" t="str">
            <v>30.04.100</v>
          </cell>
          <cell r="B1645"/>
          <cell r="C1645" t="str">
            <v>Piso tátil de concreto, alerta / direcional, intertravado, espessura de 6 cm, com rejunte em areia</v>
          </cell>
          <cell r="D1645" t="str">
            <v>m²</v>
          </cell>
          <cell r="E1645">
            <v>64.05</v>
          </cell>
          <cell r="F1645">
            <v>11.74</v>
          </cell>
          <cell r="G1645">
            <v>75.790000000000006</v>
          </cell>
        </row>
        <row r="1646">
          <cell r="A1646" t="str">
            <v>30.04.110</v>
          </cell>
          <cell r="B1646"/>
          <cell r="C1646" t="str">
            <v>Revestimento em porcelanato antiderrapante de alerta / direcional, grupo de absorção BI-a, rejuntado</v>
          </cell>
          <cell r="D1646" t="str">
            <v>m²</v>
          </cell>
          <cell r="E1646">
            <v>336.73</v>
          </cell>
          <cell r="F1646">
            <v>29.63</v>
          </cell>
          <cell r="G1646">
            <v>366.36</v>
          </cell>
        </row>
        <row r="1647">
          <cell r="A1647" t="str">
            <v>30.06</v>
          </cell>
          <cell r="B1647" t="str">
            <v>Comunicação visual e sonora</v>
          </cell>
          <cell r="C1647" t="str">
            <v>Comunicação visual e sonora</v>
          </cell>
          <cell r="D1647"/>
          <cell r="E1647"/>
          <cell r="F1647"/>
          <cell r="G1647"/>
        </row>
        <row r="1648">
          <cell r="A1648" t="str">
            <v>30.06.010</v>
          </cell>
          <cell r="B1648"/>
          <cell r="C1648" t="str">
            <v>Placa para sinalização tátil (início ou final) em braile para corrimão</v>
          </cell>
          <cell r="D1648" t="str">
            <v>un</v>
          </cell>
          <cell r="E1648">
            <v>18.45</v>
          </cell>
          <cell r="F1648">
            <v>1.1499999999999999</v>
          </cell>
          <cell r="G1648">
            <v>19.600000000000001</v>
          </cell>
        </row>
        <row r="1649">
          <cell r="A1649" t="str">
            <v>30.06.020</v>
          </cell>
          <cell r="B1649"/>
          <cell r="C1649" t="str">
            <v>Placa para sinalização tátil (pavimento) em braile para corrimão</v>
          </cell>
          <cell r="D1649" t="str">
            <v>un</v>
          </cell>
          <cell r="E1649">
            <v>18.46</v>
          </cell>
          <cell r="F1649">
            <v>1.1499999999999999</v>
          </cell>
          <cell r="G1649">
            <v>19.61</v>
          </cell>
        </row>
        <row r="1650">
          <cell r="A1650" t="str">
            <v>30.06.030</v>
          </cell>
          <cell r="B1650"/>
          <cell r="C1650" t="str">
            <v>Anel de borracha para sinalização tátil para corrimão, diâmetro de 4,5 cm</v>
          </cell>
          <cell r="D1650" t="str">
            <v>un</v>
          </cell>
          <cell r="E1650">
            <v>25.93</v>
          </cell>
          <cell r="F1650">
            <v>1.1499999999999999</v>
          </cell>
          <cell r="G1650">
            <v>27.08</v>
          </cell>
        </row>
        <row r="1651">
          <cell r="A1651" t="str">
            <v>30.06.050</v>
          </cell>
          <cell r="B1651"/>
          <cell r="C1651" t="str">
            <v>Tinta acrílica para sinalização visual de piso, com acabamento microtexturizado e antiderrapante</v>
          </cell>
          <cell r="D1651" t="str">
            <v>m</v>
          </cell>
          <cell r="E1651">
            <v>23.55</v>
          </cell>
          <cell r="F1651">
            <v>16.739999999999998</v>
          </cell>
          <cell r="G1651">
            <v>40.29</v>
          </cell>
        </row>
        <row r="1652">
          <cell r="A1652" t="str">
            <v>30.06.061</v>
          </cell>
          <cell r="B1652"/>
          <cell r="C1652" t="str">
            <v>Sistema de alarme PNE com indicador áudiovisual, para pessoas com mobilidade reduzida ou cadeirante</v>
          </cell>
          <cell r="D1652" t="str">
            <v>cj</v>
          </cell>
          <cell r="E1652">
            <v>386.67</v>
          </cell>
          <cell r="F1652">
            <v>18.260000000000002</v>
          </cell>
          <cell r="G1652">
            <v>404.93</v>
          </cell>
        </row>
        <row r="1653">
          <cell r="A1653" t="str">
            <v>30.06.064</v>
          </cell>
          <cell r="B1653"/>
          <cell r="C1653" t="str">
            <v>Sistema de alarme PNE com indicador áudiovisual, sistema sem fio (Wireless), para pessoas com mobilidade reduzida ou cadeirante</v>
          </cell>
          <cell r="D1653" t="str">
            <v>cj</v>
          </cell>
          <cell r="E1653">
            <v>475.17</v>
          </cell>
          <cell r="F1653">
            <v>18.260000000000002</v>
          </cell>
          <cell r="G1653">
            <v>493.43</v>
          </cell>
        </row>
        <row r="1654">
          <cell r="A1654" t="str">
            <v>30.06.080</v>
          </cell>
          <cell r="B1654"/>
          <cell r="C1654" t="str">
            <v>Placa de identificação em alumínio para WC, com desenho universal de acessibilidade</v>
          </cell>
          <cell r="D1654" t="str">
            <v>un</v>
          </cell>
          <cell r="E1654">
            <v>21.15</v>
          </cell>
          <cell r="F1654">
            <v>2.97</v>
          </cell>
          <cell r="G1654">
            <v>24.12</v>
          </cell>
        </row>
        <row r="1655">
          <cell r="A1655" t="str">
            <v>30.06.090</v>
          </cell>
          <cell r="B1655"/>
          <cell r="C1655" t="str">
            <v>Placa de identificação para estacionamento, com desenho universal de acessibilidade, tipo pedestal</v>
          </cell>
          <cell r="D1655" t="str">
            <v>un</v>
          </cell>
          <cell r="E1655">
            <v>476.66</v>
          </cell>
          <cell r="F1655">
            <v>3.72</v>
          </cell>
          <cell r="G1655">
            <v>480.38</v>
          </cell>
        </row>
        <row r="1656">
          <cell r="A1656" t="str">
            <v>30.06.100</v>
          </cell>
          <cell r="B1656"/>
          <cell r="C1656" t="str">
            <v>Sinalização com pictograma para vaga de estacionamento</v>
          </cell>
          <cell r="D1656" t="str">
            <v>un</v>
          </cell>
          <cell r="E1656">
            <v>163.30000000000001</v>
          </cell>
          <cell r="F1656">
            <v>58.56</v>
          </cell>
          <cell r="G1656">
            <v>221.86</v>
          </cell>
        </row>
        <row r="1657">
          <cell r="A1657" t="str">
            <v>30.06.110</v>
          </cell>
          <cell r="B1657"/>
          <cell r="C1657" t="str">
            <v>Sinalização com pictograma para vaga de estacionamento, com faixas demarcatórias</v>
          </cell>
          <cell r="D1657" t="str">
            <v>un</v>
          </cell>
          <cell r="E1657">
            <v>257.22000000000003</v>
          </cell>
          <cell r="F1657">
            <v>133.84</v>
          </cell>
          <cell r="G1657">
            <v>391.06</v>
          </cell>
        </row>
        <row r="1658">
          <cell r="A1658" t="str">
            <v>30.06.124</v>
          </cell>
          <cell r="B1658"/>
          <cell r="C1658" t="str">
            <v>Sinalização com pictograma autoadesivo em policarbonato para piso 80 cm x 120 cm - área de resgate</v>
          </cell>
          <cell r="D1658" t="str">
            <v>un</v>
          </cell>
          <cell r="E1658">
            <v>164.13</v>
          </cell>
          <cell r="F1658">
            <v>16.47</v>
          </cell>
          <cell r="G1658">
            <v>180.6</v>
          </cell>
        </row>
        <row r="1659">
          <cell r="A1659" t="str">
            <v>30.06.132</v>
          </cell>
          <cell r="B1659"/>
          <cell r="C1659" t="str">
            <v>Placa de sinalização tátil em poliestireno com alto relevo em braile, para identificação de pavimentos</v>
          </cell>
          <cell r="D1659" t="str">
            <v>un</v>
          </cell>
          <cell r="E1659">
            <v>20.059999999999999</v>
          </cell>
          <cell r="F1659">
            <v>2.97</v>
          </cell>
          <cell r="G1659">
            <v>23.03</v>
          </cell>
        </row>
        <row r="1660">
          <cell r="A1660" t="str">
            <v>30.08</v>
          </cell>
          <cell r="B1660" t="str">
            <v>Aparelhos sanitários</v>
          </cell>
          <cell r="C1660" t="str">
            <v>Aparelhos sanitários</v>
          </cell>
          <cell r="D1660"/>
          <cell r="E1660"/>
          <cell r="F1660"/>
          <cell r="G1660"/>
        </row>
        <row r="1661">
          <cell r="A1661" t="str">
            <v>30.08.030</v>
          </cell>
          <cell r="B1661"/>
          <cell r="C1661" t="str">
            <v>Assento articulado para banho, em alumínio com pintura epóxi de 700 x 450 mm</v>
          </cell>
          <cell r="D1661" t="str">
            <v>un</v>
          </cell>
          <cell r="E1661">
            <v>657.45</v>
          </cell>
          <cell r="F1661">
            <v>3.72</v>
          </cell>
          <cell r="G1661">
            <v>661.17</v>
          </cell>
        </row>
        <row r="1662">
          <cell r="A1662" t="str">
            <v>30.08.040</v>
          </cell>
          <cell r="B1662"/>
          <cell r="C1662" t="str">
            <v>Lavatório de louça para canto sem coluna para pessoas com mobilidade reduzida</v>
          </cell>
          <cell r="D1662" t="str">
            <v>un</v>
          </cell>
          <cell r="E1662">
            <v>794.25</v>
          </cell>
          <cell r="F1662">
            <v>51.83</v>
          </cell>
          <cell r="G1662">
            <v>846.08</v>
          </cell>
        </row>
        <row r="1663">
          <cell r="A1663" t="str">
            <v>30.08.050</v>
          </cell>
          <cell r="B1663"/>
          <cell r="C1663" t="str">
            <v>Trocador acessível em MDF com revestimento em laminado melamínico de 180x80cm</v>
          </cell>
          <cell r="D1663" t="str">
            <v>un</v>
          </cell>
          <cell r="E1663">
            <v>1722.23</v>
          </cell>
          <cell r="F1663">
            <v>267.79000000000002</v>
          </cell>
          <cell r="G1663">
            <v>1990.02</v>
          </cell>
        </row>
        <row r="1664">
          <cell r="A1664" t="str">
            <v>30.08.060</v>
          </cell>
          <cell r="B1664"/>
          <cell r="C1664" t="str">
            <v>Bacia sifonada de louça para pessoas com mobilidade reduzida - 6 litros</v>
          </cell>
          <cell r="D1664" t="str">
            <v>un</v>
          </cell>
          <cell r="E1664">
            <v>489.61</v>
          </cell>
          <cell r="F1664">
            <v>44.41</v>
          </cell>
          <cell r="G1664">
            <v>534.02</v>
          </cell>
        </row>
        <row r="1665">
          <cell r="A1665" t="str">
            <v>30.14</v>
          </cell>
          <cell r="B1665" t="str">
            <v>Elevador e plataforma</v>
          </cell>
          <cell r="C1665" t="str">
            <v>Elevador e plataforma</v>
          </cell>
          <cell r="D1665"/>
          <cell r="E1665"/>
          <cell r="F1665"/>
          <cell r="G1665"/>
        </row>
        <row r="1666">
          <cell r="A1666" t="str">
            <v>30.14.010</v>
          </cell>
          <cell r="B1666"/>
          <cell r="C1666" t="str">
            <v>Elevador de uso restrito a pessoas com mobilidade reduzida com 02 paradas, capacidade de 225 kg - uso interno em alvenaria</v>
          </cell>
          <cell r="D1666" t="str">
            <v>cj</v>
          </cell>
          <cell r="E1666">
            <v>73999.92</v>
          </cell>
          <cell r="F1666">
            <v>0</v>
          </cell>
          <cell r="G1666">
            <v>73999.92</v>
          </cell>
        </row>
        <row r="1667">
          <cell r="A1667" t="str">
            <v>30.14.020</v>
          </cell>
          <cell r="B1667"/>
          <cell r="C1667" t="str">
            <v>Elevador de uso restrito a pessoas com mobilidade reduzida com 03 paradas, capacidade de 225 kg - uso interno em alvenaria</v>
          </cell>
          <cell r="D1667" t="str">
            <v>cj</v>
          </cell>
          <cell r="E1667">
            <v>86117.52</v>
          </cell>
          <cell r="F1667">
            <v>0</v>
          </cell>
          <cell r="G1667">
            <v>86117.52</v>
          </cell>
        </row>
        <row r="1668">
          <cell r="A1668" t="str">
            <v>30.14.030</v>
          </cell>
          <cell r="B1668"/>
          <cell r="C1668" t="str">
            <v>Plataforma para elevação até 2,00 m, nas dimensões de 900 x 1400 mm, capacidade de 250 kg- percurso até 1,00 m de altura</v>
          </cell>
          <cell r="D1668" t="str">
            <v>cj</v>
          </cell>
          <cell r="E1668">
            <v>34549.83</v>
          </cell>
          <cell r="F1668">
            <v>0</v>
          </cell>
          <cell r="G1668">
            <v>34549.83</v>
          </cell>
        </row>
        <row r="1669">
          <cell r="A1669" t="str">
            <v>30.14.040</v>
          </cell>
          <cell r="B1669"/>
          <cell r="C1669" t="str">
            <v>Plataforma para elevação até 2,00 m, nas dimensões de 900 x 1400 mm, capacidade de 250 kg - percurso superior a 1,00 m de altura</v>
          </cell>
          <cell r="D1669" t="str">
            <v>cj</v>
          </cell>
          <cell r="E1669">
            <v>39739.129999999997</v>
          </cell>
          <cell r="F1669">
            <v>0</v>
          </cell>
          <cell r="G1669">
            <v>39739.129999999997</v>
          </cell>
        </row>
        <row r="1670">
          <cell r="A1670" t="str">
            <v>32</v>
          </cell>
          <cell r="B1670" t="str">
            <v>IMPERMEABILIZAÇÃO, PROTEÇÃO E JUNTA</v>
          </cell>
          <cell r="C1670" t="str">
            <v>IMPERMEABILIZAÇÃO, PROTEÇÃO E JUNTA</v>
          </cell>
          <cell r="D1670"/>
          <cell r="E1670"/>
          <cell r="F1670"/>
          <cell r="G1670"/>
        </row>
        <row r="1671">
          <cell r="A1671" t="str">
            <v>32.06</v>
          </cell>
          <cell r="B1671" t="str">
            <v>Isolamentos térmicos / acústicos</v>
          </cell>
          <cell r="C1671" t="str">
            <v>Isolamentos térmicos / acústicos</v>
          </cell>
          <cell r="D1671"/>
          <cell r="E1671"/>
          <cell r="F1671"/>
          <cell r="G1671"/>
        </row>
        <row r="1672">
          <cell r="A1672" t="str">
            <v>32.06.010</v>
          </cell>
          <cell r="B1672"/>
          <cell r="C1672" t="str">
            <v>Lã de vidro e/ou lã de rocha com espessura de 1´</v>
          </cell>
          <cell r="D1672" t="str">
            <v>m²</v>
          </cell>
          <cell r="E1672">
            <v>11.18</v>
          </cell>
          <cell r="F1672">
            <v>2.97</v>
          </cell>
          <cell r="G1672">
            <v>14.15</v>
          </cell>
        </row>
        <row r="1673">
          <cell r="A1673" t="str">
            <v>32.06.030</v>
          </cell>
          <cell r="B1673"/>
          <cell r="C1673" t="str">
            <v>Lã de vidro e/ou lã de rocha com espessura de 2´</v>
          </cell>
          <cell r="D1673" t="str">
            <v>m²</v>
          </cell>
          <cell r="E1673">
            <v>16.91</v>
          </cell>
          <cell r="F1673">
            <v>2.97</v>
          </cell>
          <cell r="G1673">
            <v>19.88</v>
          </cell>
        </row>
        <row r="1674">
          <cell r="A1674" t="str">
            <v>32.06.120</v>
          </cell>
          <cell r="B1674"/>
          <cell r="C1674" t="str">
            <v>Argila expandida</v>
          </cell>
          <cell r="D1674" t="str">
            <v>m³</v>
          </cell>
          <cell r="E1674">
            <v>314.49</v>
          </cell>
          <cell r="F1674">
            <v>41.58</v>
          </cell>
          <cell r="G1674">
            <v>356.07</v>
          </cell>
        </row>
        <row r="1675">
          <cell r="A1675" t="str">
            <v>32.06.130</v>
          </cell>
          <cell r="B1675"/>
          <cell r="C1675" t="str">
            <v>Espuma flexível de poliuretano poliéter/poliéster para absorção acústica, espessura de 5,0 cm</v>
          </cell>
          <cell r="D1675" t="str">
            <v>m²</v>
          </cell>
          <cell r="E1675">
            <v>79.709999999999994</v>
          </cell>
          <cell r="F1675">
            <v>5.47</v>
          </cell>
          <cell r="G1675">
            <v>85.18</v>
          </cell>
        </row>
        <row r="1676">
          <cell r="A1676" t="str">
            <v>32.06.151</v>
          </cell>
          <cell r="B1676"/>
          <cell r="C1676" t="str">
            <v>Lâmina refletiva revestida com dupla face em alumínio, dupla malha de reforço e laminação entre camadas, para isolação térmica</v>
          </cell>
          <cell r="D1676" t="str">
            <v>m²</v>
          </cell>
          <cell r="E1676">
            <v>11.97</v>
          </cell>
          <cell r="F1676">
            <v>8.07</v>
          </cell>
          <cell r="G1676">
            <v>20.04</v>
          </cell>
        </row>
        <row r="1677">
          <cell r="A1677" t="str">
            <v>32.06.231</v>
          </cell>
          <cell r="B1677"/>
          <cell r="C1677" t="str">
            <v>Película de controle solar refletiva na cor prata, para aplicação em vidros</v>
          </cell>
          <cell r="D1677" t="str">
            <v>m²</v>
          </cell>
          <cell r="E1677">
            <v>59.5</v>
          </cell>
          <cell r="F1677">
            <v>0</v>
          </cell>
          <cell r="G1677">
            <v>59.5</v>
          </cell>
        </row>
        <row r="1678">
          <cell r="A1678" t="str">
            <v>32.06.380</v>
          </cell>
          <cell r="B1678"/>
          <cell r="C1678" t="str">
            <v>Isolamento acústico em placas de espuma semirrígida, com uma camada de manta HD, espessura de 50 mm</v>
          </cell>
          <cell r="D1678" t="str">
            <v>m²</v>
          </cell>
          <cell r="E1678">
            <v>548.63</v>
          </cell>
          <cell r="F1678">
            <v>0</v>
          </cell>
          <cell r="G1678">
            <v>548.63</v>
          </cell>
        </row>
        <row r="1679">
          <cell r="A1679" t="str">
            <v>32.06.396</v>
          </cell>
          <cell r="B1679"/>
          <cell r="C1679" t="str">
            <v>Manta termo-acústica em fibra cerâmica aluminizada, espessura de 38 mm</v>
          </cell>
          <cell r="D1679" t="str">
            <v>m²</v>
          </cell>
          <cell r="E1679">
            <v>44.8</v>
          </cell>
          <cell r="F1679">
            <v>22.19</v>
          </cell>
          <cell r="G1679">
            <v>66.989999999999995</v>
          </cell>
        </row>
        <row r="1680">
          <cell r="A1680" t="str">
            <v>32.06.400</v>
          </cell>
          <cell r="B1680"/>
          <cell r="C1680" t="str">
            <v>Isolamento acústico em placas de espuma semirrígida incombustível, com superfície em cunhas anecóicas, espessura de 50 mm</v>
          </cell>
          <cell r="D1680" t="str">
            <v>m²</v>
          </cell>
          <cell r="E1680">
            <v>240.21</v>
          </cell>
          <cell r="F1680">
            <v>0</v>
          </cell>
          <cell r="G1680">
            <v>240.21</v>
          </cell>
        </row>
        <row r="1681">
          <cell r="A1681" t="str">
            <v>32.07</v>
          </cell>
          <cell r="B1681" t="str">
            <v>Junta de dilatação</v>
          </cell>
          <cell r="C1681" t="str">
            <v>Junta de dilatação</v>
          </cell>
          <cell r="D1681"/>
          <cell r="E1681"/>
          <cell r="F1681"/>
          <cell r="G1681"/>
        </row>
        <row r="1682">
          <cell r="A1682" t="str">
            <v>32.07.040</v>
          </cell>
          <cell r="B1682"/>
          <cell r="C1682" t="str">
            <v>Junta plástica de 3/4´ x 1/8´</v>
          </cell>
          <cell r="D1682" t="str">
            <v>m</v>
          </cell>
          <cell r="E1682">
            <v>1.17</v>
          </cell>
          <cell r="F1682">
            <v>5.42</v>
          </cell>
          <cell r="G1682">
            <v>6.59</v>
          </cell>
        </row>
        <row r="1683">
          <cell r="A1683" t="str">
            <v>32.07.060</v>
          </cell>
          <cell r="B1683"/>
          <cell r="C1683" t="str">
            <v>Junta de latão bitola de 1/8´</v>
          </cell>
          <cell r="D1683" t="str">
            <v>m</v>
          </cell>
          <cell r="E1683">
            <v>40.840000000000003</v>
          </cell>
          <cell r="F1683">
            <v>5.42</v>
          </cell>
          <cell r="G1683">
            <v>46.26</v>
          </cell>
        </row>
        <row r="1684">
          <cell r="A1684" t="str">
            <v>32.07.090</v>
          </cell>
          <cell r="B1684"/>
          <cell r="C1684" t="str">
            <v>Junta de dilatação ou vedação com mastique de silicone, 1,0 x 0,5 cm - inclusive guia de apoio em polietileno</v>
          </cell>
          <cell r="D1684" t="str">
            <v>m</v>
          </cell>
          <cell r="E1684">
            <v>4.0199999999999996</v>
          </cell>
          <cell r="F1684">
            <v>2.2599999999999998</v>
          </cell>
          <cell r="G1684">
            <v>6.28</v>
          </cell>
        </row>
        <row r="1685">
          <cell r="A1685" t="str">
            <v>32.07.110</v>
          </cell>
          <cell r="B1685"/>
          <cell r="C1685" t="str">
            <v>Junta a base de asfalto oxidado a quente</v>
          </cell>
          <cell r="D1685" t="str">
            <v>cm³</v>
          </cell>
          <cell r="E1685">
            <v>0.08</v>
          </cell>
          <cell r="F1685">
            <v>0.04</v>
          </cell>
          <cell r="G1685">
            <v>0.12</v>
          </cell>
        </row>
        <row r="1686">
          <cell r="A1686" t="str">
            <v>32.07.120</v>
          </cell>
          <cell r="B1686"/>
          <cell r="C1686" t="str">
            <v>Mangueira plástica flexível para junta de dilatação</v>
          </cell>
          <cell r="D1686" t="str">
            <v>m</v>
          </cell>
          <cell r="E1686">
            <v>3.38</v>
          </cell>
          <cell r="F1686">
            <v>3.61</v>
          </cell>
          <cell r="G1686">
            <v>6.99</v>
          </cell>
        </row>
        <row r="1687">
          <cell r="A1687" t="str">
            <v>32.07.160</v>
          </cell>
          <cell r="B1687"/>
          <cell r="C1687" t="str">
            <v>Junta de dilatação elástica a base de poliuretano</v>
          </cell>
          <cell r="D1687" t="str">
            <v>cm³</v>
          </cell>
          <cell r="E1687">
            <v>0.11</v>
          </cell>
          <cell r="F1687">
            <v>0.09</v>
          </cell>
          <cell r="G1687">
            <v>0.2</v>
          </cell>
        </row>
        <row r="1688">
          <cell r="A1688" t="str">
            <v>32.07.230</v>
          </cell>
          <cell r="B1688"/>
          <cell r="C1688" t="str">
            <v>Perfil de acabamento com borracha termoplástica vulcanizada contínua flexível, para junta de dilatação de embutir - piso-piso</v>
          </cell>
          <cell r="D1688" t="str">
            <v>m</v>
          </cell>
          <cell r="E1688">
            <v>228.38</v>
          </cell>
          <cell r="F1688">
            <v>3.3</v>
          </cell>
          <cell r="G1688">
            <v>231.68</v>
          </cell>
        </row>
        <row r="1689">
          <cell r="A1689" t="str">
            <v>32.07.240</v>
          </cell>
          <cell r="B1689"/>
          <cell r="C1689" t="str">
            <v>Perfil de acabamento com borracha termoplástica vulcanizada contínua flexível, para junta de dilatação de embutir - piso-parede</v>
          </cell>
          <cell r="D1689" t="str">
            <v>m</v>
          </cell>
          <cell r="E1689">
            <v>229.43</v>
          </cell>
          <cell r="F1689">
            <v>3.3</v>
          </cell>
          <cell r="G1689">
            <v>232.73</v>
          </cell>
        </row>
        <row r="1690">
          <cell r="A1690" t="str">
            <v>32.07.250</v>
          </cell>
          <cell r="B1690"/>
          <cell r="C1690" t="str">
            <v>Perfil de acabamento com borracha termoplástica vulcanizada contínua flexível, para junta de dilatação de embutir - parede-parede ou forro-forro</v>
          </cell>
          <cell r="D1690" t="str">
            <v>m</v>
          </cell>
          <cell r="E1690">
            <v>141.22999999999999</v>
          </cell>
          <cell r="F1690">
            <v>3.3</v>
          </cell>
          <cell r="G1690">
            <v>144.53</v>
          </cell>
        </row>
        <row r="1691">
          <cell r="A1691" t="str">
            <v>32.07.260</v>
          </cell>
          <cell r="B1691"/>
          <cell r="C1691" t="str">
            <v>Perfil de acabamento com borracha termoplástica vulcanizada contínua flexível, para junta de dilatação de embutir - parede-parede ou forro-forro - canto</v>
          </cell>
          <cell r="D1691" t="str">
            <v>m</v>
          </cell>
          <cell r="E1691">
            <v>141.22999999999999</v>
          </cell>
          <cell r="F1691">
            <v>3.3</v>
          </cell>
          <cell r="G1691">
            <v>144.53</v>
          </cell>
        </row>
        <row r="1692">
          <cell r="A1692" t="str">
            <v>32.08</v>
          </cell>
          <cell r="B1692" t="str">
            <v>Junta de dilatação estrutural</v>
          </cell>
          <cell r="C1692" t="str">
            <v>Junta de dilatação estrutural</v>
          </cell>
          <cell r="D1692"/>
          <cell r="E1692"/>
          <cell r="F1692"/>
          <cell r="G1692"/>
        </row>
        <row r="1693">
          <cell r="A1693" t="str">
            <v>32.08.010</v>
          </cell>
          <cell r="B1693"/>
          <cell r="C1693" t="str">
            <v>Junta estrutural com poliestireno expandido de alta densidade P-III, espessura de 10 mm</v>
          </cell>
          <cell r="D1693" t="str">
            <v>m²</v>
          </cell>
          <cell r="E1693">
            <v>6.51</v>
          </cell>
          <cell r="F1693">
            <v>2.23</v>
          </cell>
          <cell r="G1693">
            <v>8.74</v>
          </cell>
        </row>
        <row r="1694">
          <cell r="A1694" t="str">
            <v>32.08.030</v>
          </cell>
          <cell r="B1694"/>
          <cell r="C1694" t="str">
            <v>Junta estrutural com poliestireno expandido de alta densidade P-III, espessura de 20 mm</v>
          </cell>
          <cell r="D1694" t="str">
            <v>m²</v>
          </cell>
          <cell r="E1694">
            <v>11.94</v>
          </cell>
          <cell r="F1694">
            <v>2.23</v>
          </cell>
          <cell r="G1694">
            <v>14.17</v>
          </cell>
        </row>
        <row r="1695">
          <cell r="A1695" t="str">
            <v>32.08.050</v>
          </cell>
          <cell r="B1695"/>
          <cell r="C1695" t="str">
            <v>Junta estrutural com perfilado termoplástico em PVC, perfil O-12</v>
          </cell>
          <cell r="D1695" t="str">
            <v>m</v>
          </cell>
          <cell r="E1695">
            <v>33.29</v>
          </cell>
          <cell r="F1695">
            <v>15.3</v>
          </cell>
          <cell r="G1695">
            <v>48.59</v>
          </cell>
        </row>
        <row r="1696">
          <cell r="A1696" t="str">
            <v>32.08.060</v>
          </cell>
          <cell r="B1696"/>
          <cell r="C1696" t="str">
            <v>Junta estrutural com perfilado termoplástico em PVC, perfil O-22</v>
          </cell>
          <cell r="D1696" t="str">
            <v>m</v>
          </cell>
          <cell r="E1696">
            <v>69.430000000000007</v>
          </cell>
          <cell r="F1696">
            <v>15.3</v>
          </cell>
          <cell r="G1696">
            <v>84.73</v>
          </cell>
        </row>
        <row r="1697">
          <cell r="A1697" t="str">
            <v>32.08.070</v>
          </cell>
          <cell r="B1697"/>
          <cell r="C1697" t="str">
            <v>Junta estrutural com perfil elastomérico para fissuras, painéis e estruturas em geral, movimentação máxima 15 mm</v>
          </cell>
          <cell r="D1697" t="str">
            <v>m</v>
          </cell>
          <cell r="E1697">
            <v>125.47</v>
          </cell>
          <cell r="F1697">
            <v>0</v>
          </cell>
          <cell r="G1697">
            <v>125.47</v>
          </cell>
        </row>
        <row r="1698">
          <cell r="A1698" t="str">
            <v>32.08.090</v>
          </cell>
          <cell r="B1698"/>
          <cell r="C1698" t="str">
            <v>Junta estrutural com perfil elastomérico para fissuras, painéis e estruturas em geral, movimentação máxima 30 mm</v>
          </cell>
          <cell r="D1698" t="str">
            <v>m</v>
          </cell>
          <cell r="E1698">
            <v>257.14</v>
          </cell>
          <cell r="F1698">
            <v>0</v>
          </cell>
          <cell r="G1698">
            <v>257.14</v>
          </cell>
        </row>
        <row r="1699">
          <cell r="A1699" t="str">
            <v>32.08.110</v>
          </cell>
          <cell r="B1699"/>
          <cell r="C1699" t="str">
            <v>Junta estrutural com perfil elastomérico e lábios poliméricos para obras de arte, movimentação máxima 40 mm</v>
          </cell>
          <cell r="D1699" t="str">
            <v>m</v>
          </cell>
          <cell r="E1699">
            <v>615.84</v>
          </cell>
          <cell r="F1699">
            <v>7.43</v>
          </cell>
          <cell r="G1699">
            <v>623.27</v>
          </cell>
        </row>
        <row r="1700">
          <cell r="A1700" t="str">
            <v>32.08.130</v>
          </cell>
          <cell r="B1700"/>
          <cell r="C1700" t="str">
            <v>Junta estrutural com perfil elastomérico e lábios poliméricos para obras de arte, movimentação máxima 55 mm</v>
          </cell>
          <cell r="D1700" t="str">
            <v>m</v>
          </cell>
          <cell r="E1700">
            <v>825.21</v>
          </cell>
          <cell r="F1700">
            <v>7.43</v>
          </cell>
          <cell r="G1700">
            <v>832.64</v>
          </cell>
        </row>
        <row r="1701">
          <cell r="A1701" t="str">
            <v>32.08.160</v>
          </cell>
          <cell r="B1701"/>
          <cell r="C1701" t="str">
            <v>Junta elástica estrutural de neoprene</v>
          </cell>
          <cell r="D1701" t="str">
            <v>m</v>
          </cell>
          <cell r="E1701">
            <v>202</v>
          </cell>
          <cell r="F1701">
            <v>0</v>
          </cell>
          <cell r="G1701">
            <v>202</v>
          </cell>
        </row>
        <row r="1702">
          <cell r="A1702" t="str">
            <v>32.09</v>
          </cell>
          <cell r="B1702" t="str">
            <v>Apoios e afins</v>
          </cell>
          <cell r="C1702" t="str">
            <v>Apoios e afins</v>
          </cell>
          <cell r="D1702"/>
          <cell r="E1702"/>
          <cell r="F1702"/>
          <cell r="G1702"/>
        </row>
        <row r="1703">
          <cell r="A1703" t="str">
            <v>32.09.020</v>
          </cell>
          <cell r="B1703"/>
          <cell r="C1703" t="str">
            <v>Chapa de aço em bitolas medias</v>
          </cell>
          <cell r="D1703" t="str">
            <v>kg</v>
          </cell>
          <cell r="E1703">
            <v>4.59</v>
          </cell>
          <cell r="F1703">
            <v>9.8800000000000008</v>
          </cell>
          <cell r="G1703">
            <v>14.47</v>
          </cell>
        </row>
        <row r="1704">
          <cell r="A1704" t="str">
            <v>32.09.040</v>
          </cell>
          <cell r="B1704"/>
          <cell r="C1704" t="str">
            <v>Apoio em placa de neoprene fretado</v>
          </cell>
          <cell r="D1704" t="str">
            <v>dm³</v>
          </cell>
          <cell r="E1704">
            <v>119.4</v>
          </cell>
          <cell r="F1704">
            <v>6.58</v>
          </cell>
          <cell r="G1704">
            <v>125.98</v>
          </cell>
        </row>
        <row r="1705">
          <cell r="A1705" t="str">
            <v>32.10</v>
          </cell>
          <cell r="B1705" t="str">
            <v>Envelope de concreto e proteção de tubos</v>
          </cell>
          <cell r="C1705" t="str">
            <v>Envelope de concreto e proteção de tubos</v>
          </cell>
          <cell r="D1705"/>
          <cell r="E1705"/>
          <cell r="F1705"/>
          <cell r="G1705"/>
        </row>
        <row r="1706">
          <cell r="A1706" t="str">
            <v>32.10.050</v>
          </cell>
          <cell r="B1706"/>
          <cell r="C1706" t="str">
            <v>Proteção anticorrosiva, a base de resina epóxi com alcatrão, para ramais sob a terra, com DN até 1´</v>
          </cell>
          <cell r="D1706" t="str">
            <v>m</v>
          </cell>
          <cell r="E1706">
            <v>2.09</v>
          </cell>
          <cell r="F1706">
            <v>2.0299999999999998</v>
          </cell>
          <cell r="G1706">
            <v>4.12</v>
          </cell>
        </row>
        <row r="1707">
          <cell r="A1707" t="str">
            <v>32.10.060</v>
          </cell>
          <cell r="B1707"/>
          <cell r="C1707" t="str">
            <v>Proteção anticorrosiva, a base de resina epóxi com alcatrão, para ramais sob a terra, com DN acima de 1´ até 2´</v>
          </cell>
          <cell r="D1707" t="str">
            <v>m</v>
          </cell>
          <cell r="E1707">
            <v>4.17</v>
          </cell>
          <cell r="F1707">
            <v>4.07</v>
          </cell>
          <cell r="G1707">
            <v>8.24</v>
          </cell>
        </row>
        <row r="1708">
          <cell r="A1708" t="str">
            <v>32.10.070</v>
          </cell>
          <cell r="B1708"/>
          <cell r="C1708" t="str">
            <v>Proteção anticorrosiva, a base de resina epóxi com alcatrão, para ramais sob a terra, com DN acima de 2´ até 3´</v>
          </cell>
          <cell r="D1708" t="str">
            <v>m</v>
          </cell>
          <cell r="E1708">
            <v>6.26</v>
          </cell>
          <cell r="F1708">
            <v>6.1</v>
          </cell>
          <cell r="G1708">
            <v>12.36</v>
          </cell>
        </row>
        <row r="1709">
          <cell r="A1709" t="str">
            <v>32.10.080</v>
          </cell>
          <cell r="B1709"/>
          <cell r="C1709" t="str">
            <v>Proteção anticorrosiva, a base de resina epóxi com alcatrão, para ramais sob a terra, com DN acima de 3´ até 4´</v>
          </cell>
          <cell r="D1709" t="str">
            <v>m</v>
          </cell>
          <cell r="E1709">
            <v>8.35</v>
          </cell>
          <cell r="F1709">
            <v>8.1300000000000008</v>
          </cell>
          <cell r="G1709">
            <v>16.48</v>
          </cell>
        </row>
        <row r="1710">
          <cell r="A1710" t="str">
            <v>32.10.082</v>
          </cell>
          <cell r="B1710"/>
          <cell r="C1710" t="str">
            <v>Proteção anticorrosiva, a base de resina epóxi com alcatrão, para ramais sob a terra, com DN acima de 5´ até 6´</v>
          </cell>
          <cell r="D1710" t="str">
            <v>m</v>
          </cell>
          <cell r="E1710">
            <v>12.53</v>
          </cell>
          <cell r="F1710">
            <v>12.2</v>
          </cell>
          <cell r="G1710">
            <v>24.73</v>
          </cell>
        </row>
        <row r="1711">
          <cell r="A1711" t="str">
            <v>32.10.090</v>
          </cell>
          <cell r="B1711"/>
          <cell r="C1711" t="str">
            <v>Proteção anticorrosiva, com fita adesiva, para ramais sob a terra, com DN até 1´</v>
          </cell>
          <cell r="D1711" t="str">
            <v>m</v>
          </cell>
          <cell r="E1711">
            <v>15.37</v>
          </cell>
          <cell r="F1711">
            <v>1.24</v>
          </cell>
          <cell r="G1711">
            <v>16.61</v>
          </cell>
        </row>
        <row r="1712">
          <cell r="A1712" t="str">
            <v>32.10.100</v>
          </cell>
          <cell r="B1712"/>
          <cell r="C1712" t="str">
            <v>Proteção anticorrosiva, com fita adesiva, para ramais sob a terra, com DN acima de 1´ até 2´</v>
          </cell>
          <cell r="D1712" t="str">
            <v>m</v>
          </cell>
          <cell r="E1712">
            <v>27.72</v>
          </cell>
          <cell r="F1712">
            <v>1.73</v>
          </cell>
          <cell r="G1712">
            <v>29.45</v>
          </cell>
        </row>
        <row r="1713">
          <cell r="A1713" t="str">
            <v>32.10.110</v>
          </cell>
          <cell r="B1713"/>
          <cell r="C1713" t="str">
            <v>Proteção anticorrosiva, com fita adesiva, para ramais sob a terra, com DN acima de 2´ até 3´</v>
          </cell>
          <cell r="D1713" t="str">
            <v>m</v>
          </cell>
          <cell r="E1713">
            <v>51.36</v>
          </cell>
          <cell r="F1713">
            <v>2.23</v>
          </cell>
          <cell r="G1713">
            <v>53.59</v>
          </cell>
        </row>
        <row r="1714">
          <cell r="A1714" t="str">
            <v>32.11</v>
          </cell>
          <cell r="B1714" t="str">
            <v>Isolante térmico para tubos e dutos</v>
          </cell>
          <cell r="C1714" t="str">
            <v>Isolante térmico para tubos e dutos</v>
          </cell>
          <cell r="D1714"/>
          <cell r="E1714"/>
          <cell r="F1714"/>
          <cell r="G1714"/>
        </row>
        <row r="1715">
          <cell r="A1715" t="str">
            <v>32.11.150</v>
          </cell>
          <cell r="B1715"/>
          <cell r="C1715" t="str">
            <v>Proteção para isolamento térmico em alumínio</v>
          </cell>
          <cell r="D1715" t="str">
            <v>m²</v>
          </cell>
          <cell r="E1715">
            <v>19.04</v>
          </cell>
          <cell r="F1715">
            <v>8.51</v>
          </cell>
          <cell r="G1715">
            <v>27.55</v>
          </cell>
        </row>
        <row r="1716">
          <cell r="A1716" t="str">
            <v>32.11.200</v>
          </cell>
          <cell r="B1716"/>
          <cell r="C1716" t="str">
            <v>Isolamento térmico em polietileno expandido, espessura de 5 mm, para tubulação de 1/2´ (15 mm)</v>
          </cell>
          <cell r="D1716" t="str">
            <v>m</v>
          </cell>
          <cell r="E1716">
            <v>0.68</v>
          </cell>
          <cell r="F1716">
            <v>8.51</v>
          </cell>
          <cell r="G1716">
            <v>9.19</v>
          </cell>
        </row>
        <row r="1717">
          <cell r="A1717" t="str">
            <v>32.11.210</v>
          </cell>
          <cell r="B1717"/>
          <cell r="C1717" t="str">
            <v>Isolamento térmico em polietileno expandido, espessura de 5 mm, para tubulação de 3/4´ (22 mm)</v>
          </cell>
          <cell r="D1717" t="str">
            <v>m</v>
          </cell>
          <cell r="E1717">
            <v>0.91</v>
          </cell>
          <cell r="F1717">
            <v>8.51</v>
          </cell>
          <cell r="G1717">
            <v>9.42</v>
          </cell>
        </row>
        <row r="1718">
          <cell r="A1718" t="str">
            <v>32.11.220</v>
          </cell>
          <cell r="B1718"/>
          <cell r="C1718" t="str">
            <v>Isolamento térmico em polietileno expandido, espessura de 5 mm, para tubulação de 1´ (28 mm)</v>
          </cell>
          <cell r="D1718" t="str">
            <v>m</v>
          </cell>
          <cell r="E1718">
            <v>1.2</v>
          </cell>
          <cell r="F1718">
            <v>8.51</v>
          </cell>
          <cell r="G1718">
            <v>9.7100000000000009</v>
          </cell>
        </row>
        <row r="1719">
          <cell r="A1719" t="str">
            <v>32.11.230</v>
          </cell>
          <cell r="B1719"/>
          <cell r="C1719" t="str">
            <v>Isolamento térmico em polietileno expandido, espessura de 10 mm, para tubulação de 1 1/4´ (35 mm)</v>
          </cell>
          <cell r="D1719" t="str">
            <v>m</v>
          </cell>
          <cell r="E1719">
            <v>1.24</v>
          </cell>
          <cell r="F1719">
            <v>8.51</v>
          </cell>
          <cell r="G1719">
            <v>9.75</v>
          </cell>
        </row>
        <row r="1720">
          <cell r="A1720" t="str">
            <v>32.11.240</v>
          </cell>
          <cell r="B1720"/>
          <cell r="C1720" t="str">
            <v>Isolamento térmico em polietileno expandido, espessura de 10 mm, para tubulação de 1 1/2´ (42 mm)</v>
          </cell>
          <cell r="D1720" t="str">
            <v>m</v>
          </cell>
          <cell r="E1720">
            <v>3.76</v>
          </cell>
          <cell r="F1720">
            <v>8.51</v>
          </cell>
          <cell r="G1720">
            <v>12.27</v>
          </cell>
        </row>
        <row r="1721">
          <cell r="A1721" t="str">
            <v>32.11.250</v>
          </cell>
          <cell r="B1721"/>
          <cell r="C1721" t="str">
            <v>Isolamento térmico em polietileno expandido, espessura de 10 mm, para tubulação de 2´ (54 mm)</v>
          </cell>
          <cell r="D1721" t="str">
            <v>m</v>
          </cell>
          <cell r="E1721">
            <v>3.91</v>
          </cell>
          <cell r="F1721">
            <v>8.51</v>
          </cell>
          <cell r="G1721">
            <v>12.42</v>
          </cell>
        </row>
        <row r="1722">
          <cell r="A1722" t="str">
            <v>32.11.270</v>
          </cell>
          <cell r="B1722"/>
          <cell r="C1722" t="str">
            <v>Isolamento térmico em espuma elastomérica, espessura de 9 a 12 mm, para tubulação de 1/4´ (cobre)</v>
          </cell>
          <cell r="D1722" t="str">
            <v>m</v>
          </cell>
          <cell r="E1722">
            <v>3.86</v>
          </cell>
          <cell r="F1722">
            <v>8.51</v>
          </cell>
          <cell r="G1722">
            <v>12.37</v>
          </cell>
        </row>
        <row r="1723">
          <cell r="A1723" t="str">
            <v>32.11.280</v>
          </cell>
          <cell r="B1723"/>
          <cell r="C1723" t="str">
            <v>Isolamento térmico em espuma elastomérica, espessura de 9 a 12 mm, para tubulação de 1/2´ (cobre)</v>
          </cell>
          <cell r="D1723" t="str">
            <v>m</v>
          </cell>
          <cell r="E1723">
            <v>4.1100000000000003</v>
          </cell>
          <cell r="F1723">
            <v>8.51</v>
          </cell>
          <cell r="G1723">
            <v>12.62</v>
          </cell>
        </row>
        <row r="1724">
          <cell r="A1724" t="str">
            <v>32.11.290</v>
          </cell>
          <cell r="B1724"/>
          <cell r="C1724" t="str">
            <v>Isolamento térmico em espuma elastomérica, espessura de 9 a 12 mm, para tubulação de 5/8´ (cobre) ou 1/4´ (ferro)</v>
          </cell>
          <cell r="D1724" t="str">
            <v>m</v>
          </cell>
          <cell r="E1724">
            <v>4.55</v>
          </cell>
          <cell r="F1724">
            <v>8.51</v>
          </cell>
          <cell r="G1724">
            <v>13.06</v>
          </cell>
        </row>
        <row r="1725">
          <cell r="A1725" t="str">
            <v>32.11.300</v>
          </cell>
          <cell r="B1725"/>
          <cell r="C1725" t="str">
            <v>Isolamento térmico em espuma elastomérica, espessura de 9 a 12 mm, para tubulação de 1´ (cobre)</v>
          </cell>
          <cell r="D1725" t="str">
            <v>m</v>
          </cell>
          <cell r="E1725">
            <v>5.41</v>
          </cell>
          <cell r="F1725">
            <v>8.51</v>
          </cell>
          <cell r="G1725">
            <v>13.92</v>
          </cell>
        </row>
        <row r="1726">
          <cell r="A1726" t="str">
            <v>32.11.310</v>
          </cell>
          <cell r="B1726"/>
          <cell r="C1726" t="str">
            <v>Isolamento térmico em espuma elastomérica, espessura de 19 a 26 mm, para tubulação de 7/8´ (cobre) ou 1/2´ (ferro)</v>
          </cell>
          <cell r="D1726" t="str">
            <v>m</v>
          </cell>
          <cell r="E1726">
            <v>11.24</v>
          </cell>
          <cell r="F1726">
            <v>8.51</v>
          </cell>
          <cell r="G1726">
            <v>19.75</v>
          </cell>
        </row>
        <row r="1727">
          <cell r="A1727" t="str">
            <v>32.11.320</v>
          </cell>
          <cell r="B1727"/>
          <cell r="C1727" t="str">
            <v>Isolamento térmico em espuma elastomérica, espessura de 19 a 26 mm, para tubulação de 1 1/8´ (cobre) ou 3/4´ (ferro)</v>
          </cell>
          <cell r="D1727" t="str">
            <v>m</v>
          </cell>
          <cell r="E1727">
            <v>13.54</v>
          </cell>
          <cell r="F1727">
            <v>8.51</v>
          </cell>
          <cell r="G1727">
            <v>22.05</v>
          </cell>
        </row>
        <row r="1728">
          <cell r="A1728" t="str">
            <v>32.11.330</v>
          </cell>
          <cell r="B1728"/>
          <cell r="C1728" t="str">
            <v>Isolamento térmico em espuma elastomérica, espessura de 19 a 26 mm, para tubulação de 1 3/8´ (cobre) ou 1´ (ferro)</v>
          </cell>
          <cell r="D1728" t="str">
            <v>m</v>
          </cell>
          <cell r="E1728">
            <v>15.81</v>
          </cell>
          <cell r="F1728">
            <v>8.51</v>
          </cell>
          <cell r="G1728">
            <v>24.32</v>
          </cell>
        </row>
        <row r="1729">
          <cell r="A1729" t="str">
            <v>32.11.340</v>
          </cell>
          <cell r="B1729"/>
          <cell r="C1729" t="str">
            <v>Isolamento térmico em espuma elastomérica, espessura de 19 a 26 mm, para tubulação de 1 5/8´ (cobre) ou 1 1/4´ (ferro)</v>
          </cell>
          <cell r="D1729" t="str">
            <v>m</v>
          </cell>
          <cell r="E1729">
            <v>18.22</v>
          </cell>
          <cell r="F1729">
            <v>8.51</v>
          </cell>
          <cell r="G1729">
            <v>26.73</v>
          </cell>
        </row>
        <row r="1730">
          <cell r="A1730" t="str">
            <v>32.11.350</v>
          </cell>
          <cell r="B1730"/>
          <cell r="C1730" t="str">
            <v>Isolamento térmico em espuma elastomérica, espessura de 19 a 26 mm, para tubulação de 1 1/2´ (ferro)</v>
          </cell>
          <cell r="D1730" t="str">
            <v>m</v>
          </cell>
          <cell r="E1730">
            <v>21.66</v>
          </cell>
          <cell r="F1730">
            <v>8.51</v>
          </cell>
          <cell r="G1730">
            <v>30.17</v>
          </cell>
        </row>
        <row r="1731">
          <cell r="A1731" t="str">
            <v>32.11.360</v>
          </cell>
          <cell r="B1731"/>
          <cell r="C1731" t="str">
            <v>Isolamento térmico em espuma elastomérica, espessura de 19 a 26 mm, para tubulação de 2´ (ferro)</v>
          </cell>
          <cell r="D1731" t="str">
            <v>m</v>
          </cell>
          <cell r="E1731">
            <v>24.13</v>
          </cell>
          <cell r="F1731">
            <v>8.51</v>
          </cell>
          <cell r="G1731">
            <v>32.64</v>
          </cell>
        </row>
        <row r="1732">
          <cell r="A1732" t="str">
            <v>32.11.370</v>
          </cell>
          <cell r="B1732"/>
          <cell r="C1732" t="str">
            <v>Isolamento térmico em espuma elastomérica, espessura de 19 a 26 mm, para tubulação de 2 1/2´ (ferro)</v>
          </cell>
          <cell r="D1732" t="str">
            <v>m</v>
          </cell>
          <cell r="E1732">
            <v>29.65</v>
          </cell>
          <cell r="F1732">
            <v>8.51</v>
          </cell>
          <cell r="G1732">
            <v>38.159999999999997</v>
          </cell>
        </row>
        <row r="1733">
          <cell r="A1733" t="str">
            <v>32.11.380</v>
          </cell>
          <cell r="B1733"/>
          <cell r="C1733" t="str">
            <v>Isolamento térmico em espuma elastomérica, espessura de 19 a 26 mm, para tubulação de 3 1/2´ (cobre) ou 3´ (ferro)</v>
          </cell>
          <cell r="D1733" t="str">
            <v>m</v>
          </cell>
          <cell r="E1733">
            <v>32.11</v>
          </cell>
          <cell r="F1733">
            <v>8.51</v>
          </cell>
          <cell r="G1733">
            <v>40.619999999999997</v>
          </cell>
        </row>
        <row r="1734">
          <cell r="A1734" t="str">
            <v>32.11.390</v>
          </cell>
          <cell r="B1734"/>
          <cell r="C1734" t="str">
            <v>Isolamento térmico em espuma elastomérica, espessura de 19 a 26 mm, para tubulação de 4´ (ferro)</v>
          </cell>
          <cell r="D1734" t="str">
            <v>m</v>
          </cell>
          <cell r="E1734">
            <v>47.79</v>
          </cell>
          <cell r="F1734">
            <v>8.51</v>
          </cell>
          <cell r="G1734">
            <v>56.3</v>
          </cell>
        </row>
        <row r="1735">
          <cell r="A1735" t="str">
            <v>32.11.400</v>
          </cell>
          <cell r="B1735"/>
          <cell r="C1735" t="str">
            <v>Isolamento térmico em espuma elastomérica, espessura de 19 a 26 mm, para tubulação de 5´ (ferro)</v>
          </cell>
          <cell r="D1735" t="str">
            <v>m</v>
          </cell>
          <cell r="E1735">
            <v>55.37</v>
          </cell>
          <cell r="F1735">
            <v>8.51</v>
          </cell>
          <cell r="G1735">
            <v>63.88</v>
          </cell>
        </row>
        <row r="1736">
          <cell r="A1736" t="str">
            <v>32.11.410</v>
          </cell>
          <cell r="B1736"/>
          <cell r="C1736" t="str">
            <v>Isolamento térmico em espuma elastomérica, espessura de 19 a 26 mm, para tubulação de 6´ (ferro)</v>
          </cell>
          <cell r="D1736" t="str">
            <v>m</v>
          </cell>
          <cell r="E1736">
            <v>78.209999999999994</v>
          </cell>
          <cell r="F1736">
            <v>8.51</v>
          </cell>
          <cell r="G1736">
            <v>86.72</v>
          </cell>
        </row>
        <row r="1737">
          <cell r="A1737" t="str">
            <v>32.11.420</v>
          </cell>
          <cell r="B1737"/>
          <cell r="C1737" t="str">
            <v>Manta em espuma elastomérica, espessura de 19 a 26 mm, para isolamento térmico de tubulação acima de 6´</v>
          </cell>
          <cell r="D1737" t="str">
            <v>m²</v>
          </cell>
          <cell r="E1737">
            <v>104.77</v>
          </cell>
          <cell r="F1737">
            <v>15.55</v>
          </cell>
          <cell r="G1737">
            <v>120.32</v>
          </cell>
        </row>
        <row r="1738">
          <cell r="A1738" t="str">
            <v>32.11.430</v>
          </cell>
          <cell r="B1738"/>
          <cell r="C1738" t="str">
            <v>Isolamento térmico em espuma elastomérica, espessura de 19 a 26 mm, para tubulação de 3/8" (cobre) ou 1/8" (ferro)</v>
          </cell>
          <cell r="D1738" t="str">
            <v>m</v>
          </cell>
          <cell r="E1738">
            <v>8.11</v>
          </cell>
          <cell r="F1738">
            <v>8.51</v>
          </cell>
          <cell r="G1738">
            <v>16.62</v>
          </cell>
        </row>
        <row r="1739">
          <cell r="A1739" t="str">
            <v>32.11.440</v>
          </cell>
          <cell r="B1739"/>
          <cell r="C1739" t="str">
            <v>Isolamento térmico em espuma elastomérica, espessura de 19 a 26 mm, para tubulação de 3/4" (cobre) ou 3/8" (ferro)</v>
          </cell>
          <cell r="D1739" t="str">
            <v>m</v>
          </cell>
          <cell r="E1739">
            <v>9.75</v>
          </cell>
          <cell r="F1739">
            <v>8.51</v>
          </cell>
          <cell r="G1739">
            <v>18.260000000000002</v>
          </cell>
        </row>
        <row r="1740">
          <cell r="A1740" t="str">
            <v>32.15</v>
          </cell>
          <cell r="B1740" t="str">
            <v>Impermeabilização flexível com manta</v>
          </cell>
          <cell r="C1740" t="str">
            <v>Impermeabilização flexível com manta</v>
          </cell>
          <cell r="D1740"/>
          <cell r="E1740"/>
          <cell r="F1740"/>
          <cell r="G1740"/>
        </row>
        <row r="1741">
          <cell r="A1741" t="str">
            <v>32.15.030</v>
          </cell>
          <cell r="B1741"/>
          <cell r="C1741" t="str">
            <v>Impermeabilização em manta asfáltica com armadura, tipo III-B, espessura de 3 mm</v>
          </cell>
          <cell r="D1741" t="str">
            <v>m²</v>
          </cell>
          <cell r="E1741">
            <v>41.89</v>
          </cell>
          <cell r="F1741">
            <v>14.33</v>
          </cell>
          <cell r="G1741">
            <v>56.22</v>
          </cell>
        </row>
        <row r="1742">
          <cell r="A1742" t="str">
            <v>32.15.040</v>
          </cell>
          <cell r="B1742"/>
          <cell r="C1742" t="str">
            <v>Impermeabilização em manta asfáltica com armadura, tipo III-B, espessura de 4 mm</v>
          </cell>
          <cell r="D1742" t="str">
            <v>m²</v>
          </cell>
          <cell r="E1742">
            <v>46.8</v>
          </cell>
          <cell r="F1742">
            <v>14.33</v>
          </cell>
          <cell r="G1742">
            <v>61.13</v>
          </cell>
        </row>
        <row r="1743">
          <cell r="A1743" t="str">
            <v>32.15.050</v>
          </cell>
          <cell r="B1743"/>
          <cell r="C1743" t="str">
            <v>Impermeabilização em manta asfáltica plastomérica com armadura, tipo III, espessura de 3 mm, face exposta em ardósia cinza</v>
          </cell>
          <cell r="D1743" t="str">
            <v>m²</v>
          </cell>
          <cell r="E1743">
            <v>47.37</v>
          </cell>
          <cell r="F1743">
            <v>14.33</v>
          </cell>
          <cell r="G1743">
            <v>61.7</v>
          </cell>
        </row>
        <row r="1744">
          <cell r="A1744" t="str">
            <v>32.15.080</v>
          </cell>
          <cell r="B1744"/>
          <cell r="C1744" t="str">
            <v>Impermeabilização em manta asfáltica tipo III-B, espessura de 3 mm, face exposta em geotêxtil, com membrana acrílica</v>
          </cell>
          <cell r="D1744" t="str">
            <v>m²</v>
          </cell>
          <cell r="E1744">
            <v>90.05</v>
          </cell>
          <cell r="F1744">
            <v>18.05</v>
          </cell>
          <cell r="G1744">
            <v>108.1</v>
          </cell>
        </row>
        <row r="1745">
          <cell r="A1745" t="str">
            <v>32.15.100</v>
          </cell>
          <cell r="B1745"/>
          <cell r="C1745" t="str">
            <v>Impermeabilização em manta asfáltica plastomérica com armadura, tipo III, espessura de 4 mm, face exposta em geotêxtil com membrana acrílica</v>
          </cell>
          <cell r="D1745" t="str">
            <v>m²</v>
          </cell>
          <cell r="E1745">
            <v>105.85</v>
          </cell>
          <cell r="F1745">
            <v>18.05</v>
          </cell>
          <cell r="G1745">
            <v>123.9</v>
          </cell>
        </row>
        <row r="1746">
          <cell r="A1746" t="str">
            <v>32.15.240</v>
          </cell>
          <cell r="B1746"/>
          <cell r="C1746" t="str">
            <v>Impermeabilização com manta asfáltica tipo III, anti raiz, espessura de 4 mm</v>
          </cell>
          <cell r="D1746" t="str">
            <v>m²</v>
          </cell>
          <cell r="E1746">
            <v>96.45</v>
          </cell>
          <cell r="F1746">
            <v>0</v>
          </cell>
          <cell r="G1746">
            <v>96.45</v>
          </cell>
        </row>
        <row r="1747">
          <cell r="A1747" t="str">
            <v>32.15.260</v>
          </cell>
          <cell r="B1747"/>
          <cell r="C1747" t="str">
            <v>Impermeabilização em manta asfáltica tipo III-B, espessura de 3mm, face exposta em geotêxtil</v>
          </cell>
          <cell r="D1747" t="str">
            <v>m²</v>
          </cell>
          <cell r="E1747">
            <v>85.33</v>
          </cell>
          <cell r="F1747">
            <v>14.33</v>
          </cell>
          <cell r="G1747">
            <v>99.66</v>
          </cell>
        </row>
        <row r="1748">
          <cell r="A1748" t="str">
            <v>32.16</v>
          </cell>
          <cell r="B1748" t="str">
            <v>Impermeabilização flexível com membranas</v>
          </cell>
          <cell r="C1748" t="str">
            <v>Impermeabilização flexível com membranas</v>
          </cell>
          <cell r="D1748"/>
          <cell r="E1748"/>
          <cell r="F1748"/>
          <cell r="G1748"/>
        </row>
        <row r="1749">
          <cell r="A1749" t="str">
            <v>32.16.010</v>
          </cell>
          <cell r="B1749"/>
          <cell r="C1749" t="str">
            <v>Impermeabilização em pintura de asfalto oxidado com solventes orgânicos, sobre massa</v>
          </cell>
          <cell r="D1749" t="str">
            <v>m²</v>
          </cell>
          <cell r="E1749">
            <v>5.91</v>
          </cell>
          <cell r="F1749">
            <v>5.94</v>
          </cell>
          <cell r="G1749">
            <v>11.85</v>
          </cell>
        </row>
        <row r="1750">
          <cell r="A1750" t="str">
            <v>32.16.020</v>
          </cell>
          <cell r="B1750"/>
          <cell r="C1750" t="str">
            <v>Impermeabilização em pintura de asfalto oxidado com solventes orgânicos, sobre metal</v>
          </cell>
          <cell r="D1750" t="str">
            <v>m²</v>
          </cell>
          <cell r="E1750">
            <v>4.13</v>
          </cell>
          <cell r="F1750">
            <v>5.94</v>
          </cell>
          <cell r="G1750">
            <v>10.07</v>
          </cell>
        </row>
        <row r="1751">
          <cell r="A1751" t="str">
            <v>32.16.030</v>
          </cell>
          <cell r="B1751"/>
          <cell r="C1751" t="str">
            <v>Impermeabilização em membrana de asfalto modificado com elastômeros, na cor preta</v>
          </cell>
          <cell r="D1751" t="str">
            <v>m²</v>
          </cell>
          <cell r="E1751">
            <v>28</v>
          </cell>
          <cell r="F1751">
            <v>5.94</v>
          </cell>
          <cell r="G1751">
            <v>33.94</v>
          </cell>
        </row>
        <row r="1752">
          <cell r="A1752" t="str">
            <v>32.16.040</v>
          </cell>
          <cell r="B1752"/>
          <cell r="C1752" t="str">
            <v>Impermeabilização em membrana de asfalto modificado com elastômeros, na cor preta e reforço em tela poliéster</v>
          </cell>
          <cell r="D1752" t="str">
            <v>m²</v>
          </cell>
          <cell r="E1752">
            <v>41.15</v>
          </cell>
          <cell r="F1752">
            <v>16.47</v>
          </cell>
          <cell r="G1752">
            <v>57.62</v>
          </cell>
        </row>
        <row r="1753">
          <cell r="A1753" t="str">
            <v>32.16.050</v>
          </cell>
          <cell r="B1753"/>
          <cell r="C1753" t="str">
            <v>Impermeabilização em membrana à base de polímeros acrílicos, na cor branca</v>
          </cell>
          <cell r="D1753" t="str">
            <v>m²</v>
          </cell>
          <cell r="E1753">
            <v>31.6</v>
          </cell>
          <cell r="F1753">
            <v>5.94</v>
          </cell>
          <cell r="G1753">
            <v>37.54</v>
          </cell>
        </row>
        <row r="1754">
          <cell r="A1754" t="str">
            <v>32.16.060</v>
          </cell>
          <cell r="B1754"/>
          <cell r="C1754" t="str">
            <v>Impermeabilização em membrana à base de polímeros acrílicos, na cor branca e reforço em tela poliéster</v>
          </cell>
          <cell r="D1754" t="str">
            <v>m²</v>
          </cell>
          <cell r="E1754">
            <v>46.19</v>
          </cell>
          <cell r="F1754">
            <v>16.47</v>
          </cell>
          <cell r="G1754">
            <v>62.66</v>
          </cell>
        </row>
        <row r="1755">
          <cell r="A1755" t="str">
            <v>32.16.070</v>
          </cell>
          <cell r="B1755"/>
          <cell r="C1755" t="str">
            <v>Impermeabilização em membrana à base de resina termoplástica e cimentos aditivados com reforço em tela poliéster</v>
          </cell>
          <cell r="D1755" t="str">
            <v>m²</v>
          </cell>
          <cell r="E1755">
            <v>26.58</v>
          </cell>
          <cell r="F1755">
            <v>19.440000000000001</v>
          </cell>
          <cell r="G1755">
            <v>46.02</v>
          </cell>
        </row>
        <row r="1756">
          <cell r="A1756" t="str">
            <v>32.17</v>
          </cell>
          <cell r="B1756" t="str">
            <v>Impermeabilização rígida</v>
          </cell>
          <cell r="C1756" t="str">
            <v>Impermeabilização rígida</v>
          </cell>
          <cell r="D1756"/>
          <cell r="E1756"/>
          <cell r="F1756"/>
          <cell r="G1756"/>
        </row>
        <row r="1757">
          <cell r="A1757" t="str">
            <v>32.17.010</v>
          </cell>
          <cell r="B1757"/>
          <cell r="C1757" t="str">
            <v>Impermeabilização em argamassa impermeável com aditivo hidrófugo</v>
          </cell>
          <cell r="D1757" t="str">
            <v>m³</v>
          </cell>
          <cell r="E1757">
            <v>288.49</v>
          </cell>
          <cell r="F1757">
            <v>256.92</v>
          </cell>
          <cell r="G1757">
            <v>545.41</v>
          </cell>
        </row>
        <row r="1758">
          <cell r="A1758" t="str">
            <v>32.17.012</v>
          </cell>
          <cell r="B1758"/>
          <cell r="C1758" t="str">
            <v>Impermeabilização em argamassa de concreto não estrutural com aditivo hidrófugo</v>
          </cell>
          <cell r="D1758" t="str">
            <v>m³</v>
          </cell>
          <cell r="E1758">
            <v>388.33</v>
          </cell>
          <cell r="F1758">
            <v>0</v>
          </cell>
          <cell r="G1758">
            <v>388.33</v>
          </cell>
        </row>
        <row r="1759">
          <cell r="A1759" t="str">
            <v>32.17.030</v>
          </cell>
          <cell r="B1759"/>
          <cell r="C1759" t="str">
            <v>Impermeabilização em argamassa polimérica para umidade e água de percolação</v>
          </cell>
          <cell r="D1759" t="str">
            <v>m²</v>
          </cell>
          <cell r="E1759">
            <v>4.32</v>
          </cell>
          <cell r="F1759">
            <v>6.27</v>
          </cell>
          <cell r="G1759">
            <v>10.59</v>
          </cell>
        </row>
        <row r="1760">
          <cell r="A1760" t="str">
            <v>32.17.040</v>
          </cell>
          <cell r="B1760"/>
          <cell r="C1760" t="str">
            <v>Impermeabilização em argamassa polimérica com reforço em tela poliéster para pressão hidrostática positiva</v>
          </cell>
          <cell r="D1760" t="str">
            <v>m²</v>
          </cell>
          <cell r="E1760">
            <v>10.59</v>
          </cell>
          <cell r="F1760">
            <v>12.52</v>
          </cell>
          <cell r="G1760">
            <v>23.11</v>
          </cell>
        </row>
        <row r="1761">
          <cell r="A1761" t="str">
            <v>32.17.050</v>
          </cell>
          <cell r="B1761"/>
          <cell r="C1761" t="str">
            <v>Impermeabilização com cimento cristalizante para umidade e água de percolação</v>
          </cell>
          <cell r="D1761" t="str">
            <v>m²</v>
          </cell>
          <cell r="E1761">
            <v>7.65</v>
          </cell>
          <cell r="F1761">
            <v>6.27</v>
          </cell>
          <cell r="G1761">
            <v>13.92</v>
          </cell>
        </row>
        <row r="1762">
          <cell r="A1762" t="str">
            <v>32.17.060</v>
          </cell>
          <cell r="B1762"/>
          <cell r="C1762" t="str">
            <v>Impermeabilização com cimento cristalizante para pressão hidrostática positiva</v>
          </cell>
          <cell r="D1762" t="str">
            <v>m²</v>
          </cell>
          <cell r="E1762">
            <v>15.29</v>
          </cell>
          <cell r="F1762">
            <v>12.52</v>
          </cell>
          <cell r="G1762">
            <v>27.81</v>
          </cell>
        </row>
        <row r="1763">
          <cell r="A1763" t="str">
            <v>32.17.070</v>
          </cell>
          <cell r="B1763"/>
          <cell r="C1763" t="str">
            <v>Impermeabilização anticorrosiva em membrana epoxídica com alcatrão de hulha, sobre massa</v>
          </cell>
          <cell r="D1763" t="str">
            <v>m²</v>
          </cell>
          <cell r="E1763">
            <v>24.28</v>
          </cell>
          <cell r="F1763">
            <v>6.27</v>
          </cell>
          <cell r="G1763">
            <v>30.55</v>
          </cell>
        </row>
        <row r="1764">
          <cell r="A1764" t="str">
            <v>32.20</v>
          </cell>
          <cell r="B1764" t="str">
            <v>Reparos, conservações e complementos - GRUPO 32</v>
          </cell>
          <cell r="C1764" t="str">
            <v>Reparos, conservações e complementos - GRUPO 32</v>
          </cell>
          <cell r="D1764"/>
          <cell r="E1764"/>
          <cell r="F1764"/>
          <cell r="G1764"/>
        </row>
        <row r="1765">
          <cell r="A1765" t="str">
            <v>32.20.010</v>
          </cell>
          <cell r="B1765"/>
          <cell r="C1765" t="str">
            <v>Recolocação de argila expandida</v>
          </cell>
          <cell r="D1765" t="str">
            <v>m³</v>
          </cell>
          <cell r="E1765">
            <v>0</v>
          </cell>
          <cell r="F1765">
            <v>59.4</v>
          </cell>
          <cell r="G1765">
            <v>59.4</v>
          </cell>
        </row>
        <row r="1766">
          <cell r="A1766" t="str">
            <v>32.20.020</v>
          </cell>
          <cell r="B1766"/>
          <cell r="C1766" t="str">
            <v>Aplicação de papel Kraft</v>
          </cell>
          <cell r="D1766" t="str">
            <v>m²</v>
          </cell>
          <cell r="E1766">
            <v>2.39</v>
          </cell>
          <cell r="F1766">
            <v>2.97</v>
          </cell>
          <cell r="G1766">
            <v>5.36</v>
          </cell>
        </row>
        <row r="1767">
          <cell r="A1767" t="str">
            <v>32.20.050</v>
          </cell>
          <cell r="B1767"/>
          <cell r="C1767" t="str">
            <v>Tela em polietileno, malha hexagonal de 1/2´, para armadura de argamassa</v>
          </cell>
          <cell r="D1767" t="str">
            <v>m²</v>
          </cell>
          <cell r="E1767">
            <v>1.73</v>
          </cell>
          <cell r="F1767">
            <v>2.97</v>
          </cell>
          <cell r="G1767">
            <v>4.7</v>
          </cell>
        </row>
        <row r="1768">
          <cell r="A1768" t="str">
            <v>32.20.060</v>
          </cell>
          <cell r="B1768"/>
          <cell r="C1768" t="str">
            <v>Tela galvanizada fio 24 BWG, malha hexagonal de 1/2´, para armadura de argamassa</v>
          </cell>
          <cell r="D1768" t="str">
            <v>m²</v>
          </cell>
          <cell r="E1768">
            <v>7.39</v>
          </cell>
          <cell r="F1768">
            <v>2.97</v>
          </cell>
          <cell r="G1768">
            <v>10.36</v>
          </cell>
        </row>
        <row r="1769">
          <cell r="A1769" t="str">
            <v>33</v>
          </cell>
          <cell r="B1769" t="str">
            <v>PINTURA</v>
          </cell>
          <cell r="C1769" t="str">
            <v>PINTURA</v>
          </cell>
          <cell r="D1769"/>
          <cell r="E1769"/>
          <cell r="F1769"/>
          <cell r="G1769"/>
        </row>
        <row r="1770">
          <cell r="A1770" t="str">
            <v>33.01</v>
          </cell>
          <cell r="B1770" t="str">
            <v>Preparo de base</v>
          </cell>
          <cell r="C1770" t="str">
            <v>Preparo de base</v>
          </cell>
          <cell r="D1770"/>
          <cell r="E1770"/>
          <cell r="F1770"/>
          <cell r="G1770"/>
        </row>
        <row r="1771">
          <cell r="A1771" t="str">
            <v>33.01.040</v>
          </cell>
          <cell r="B1771"/>
          <cell r="C1771" t="str">
            <v>Estucamento e lixamento de concreto deteriorado</v>
          </cell>
          <cell r="D1771" t="str">
            <v>m²</v>
          </cell>
          <cell r="E1771">
            <v>5.25</v>
          </cell>
          <cell r="F1771">
            <v>25.5</v>
          </cell>
          <cell r="G1771">
            <v>30.75</v>
          </cell>
        </row>
        <row r="1772">
          <cell r="A1772" t="str">
            <v>33.01.050</v>
          </cell>
          <cell r="B1772"/>
          <cell r="C1772" t="str">
            <v>Estucamento e lixamento de concreto</v>
          </cell>
          <cell r="D1772" t="str">
            <v>m²</v>
          </cell>
          <cell r="E1772">
            <v>3.12</v>
          </cell>
          <cell r="F1772">
            <v>25.5</v>
          </cell>
          <cell r="G1772">
            <v>28.62</v>
          </cell>
        </row>
        <row r="1773">
          <cell r="A1773" t="str">
            <v>33.01.060</v>
          </cell>
          <cell r="B1773"/>
          <cell r="C1773" t="str">
            <v>Imunizante para madeira</v>
          </cell>
          <cell r="D1773" t="str">
            <v>m²</v>
          </cell>
          <cell r="E1773">
            <v>4.3600000000000003</v>
          </cell>
          <cell r="F1773">
            <v>5.58</v>
          </cell>
          <cell r="G1773">
            <v>9.94</v>
          </cell>
        </row>
        <row r="1774">
          <cell r="A1774" t="str">
            <v>33.01.280</v>
          </cell>
          <cell r="B1774"/>
          <cell r="C1774" t="str">
            <v>Reparo de trincas rasas até 5,0 mm de largura, na massa</v>
          </cell>
          <cell r="D1774" t="str">
            <v>m</v>
          </cell>
          <cell r="E1774">
            <v>16.420000000000002</v>
          </cell>
          <cell r="F1774">
            <v>16.739999999999998</v>
          </cell>
          <cell r="G1774">
            <v>33.159999999999997</v>
          </cell>
        </row>
        <row r="1775">
          <cell r="A1775" t="str">
            <v>33.01.350</v>
          </cell>
          <cell r="B1775"/>
          <cell r="C1775" t="str">
            <v>Preparo de base para superfície metálica com fundo antioxidante</v>
          </cell>
          <cell r="D1775" t="str">
            <v>m²</v>
          </cell>
          <cell r="E1775">
            <v>5.22</v>
          </cell>
          <cell r="F1775">
            <v>6.26</v>
          </cell>
          <cell r="G1775">
            <v>11.48</v>
          </cell>
        </row>
        <row r="1776">
          <cell r="A1776" t="str">
            <v>33.02</v>
          </cell>
          <cell r="B1776" t="str">
            <v>Massa corrida</v>
          </cell>
          <cell r="C1776" t="str">
            <v>Massa corrida</v>
          </cell>
          <cell r="D1776"/>
          <cell r="E1776"/>
          <cell r="F1776"/>
          <cell r="G1776"/>
        </row>
        <row r="1777">
          <cell r="A1777" t="str">
            <v>33.02.060</v>
          </cell>
          <cell r="B1777"/>
          <cell r="C1777" t="str">
            <v>Massa corrida a base de PVA</v>
          </cell>
          <cell r="D1777" t="str">
            <v>m²</v>
          </cell>
          <cell r="E1777">
            <v>1.78</v>
          </cell>
          <cell r="F1777">
            <v>8.18</v>
          </cell>
          <cell r="G1777">
            <v>9.9600000000000009</v>
          </cell>
        </row>
        <row r="1778">
          <cell r="A1778" t="str">
            <v>33.02.080</v>
          </cell>
          <cell r="B1778"/>
          <cell r="C1778" t="str">
            <v>Massa corrida à base de resina acrílica</v>
          </cell>
          <cell r="D1778" t="str">
            <v>m²</v>
          </cell>
          <cell r="E1778">
            <v>3.03</v>
          </cell>
          <cell r="F1778">
            <v>8.18</v>
          </cell>
          <cell r="G1778">
            <v>11.21</v>
          </cell>
        </row>
        <row r="1779">
          <cell r="A1779" t="str">
            <v>33.02.120</v>
          </cell>
          <cell r="B1779"/>
          <cell r="C1779" t="str">
            <v>Massa corrida a óleo em superfície rebocada</v>
          </cell>
          <cell r="D1779" t="str">
            <v>m²</v>
          </cell>
          <cell r="E1779">
            <v>10.16</v>
          </cell>
          <cell r="F1779">
            <v>8.18</v>
          </cell>
          <cell r="G1779">
            <v>18.34</v>
          </cell>
        </row>
        <row r="1780">
          <cell r="A1780" t="str">
            <v>33.03</v>
          </cell>
          <cell r="B1780" t="str">
            <v>Pintura em superfícies de concreto / massa / gesso / pedras</v>
          </cell>
          <cell r="C1780" t="str">
            <v>Pintura em superfícies de concreto / massa / gesso / pedras</v>
          </cell>
          <cell r="D1780"/>
          <cell r="E1780"/>
          <cell r="F1780"/>
          <cell r="G1780"/>
        </row>
        <row r="1781">
          <cell r="A1781" t="str">
            <v>33.03.040</v>
          </cell>
          <cell r="B1781"/>
          <cell r="C1781" t="str">
            <v>Caiação em massa</v>
          </cell>
          <cell r="D1781" t="str">
            <v>m²</v>
          </cell>
          <cell r="E1781">
            <v>0.56000000000000005</v>
          </cell>
          <cell r="F1781">
            <v>8.3699999999999992</v>
          </cell>
          <cell r="G1781">
            <v>8.93</v>
          </cell>
        </row>
        <row r="1782">
          <cell r="A1782" t="str">
            <v>33.03.220</v>
          </cell>
          <cell r="B1782"/>
          <cell r="C1782" t="str">
            <v>Tinta látex em elemento vazado</v>
          </cell>
          <cell r="D1782" t="str">
            <v>m²</v>
          </cell>
          <cell r="E1782">
            <v>3.43</v>
          </cell>
          <cell r="F1782">
            <v>17.670000000000002</v>
          </cell>
          <cell r="G1782">
            <v>21.1</v>
          </cell>
        </row>
        <row r="1783">
          <cell r="A1783" t="str">
            <v>33.03.350</v>
          </cell>
          <cell r="B1783"/>
          <cell r="C1783" t="str">
            <v>Pintura especial em esmalte para lousa cor verde</v>
          </cell>
          <cell r="D1783" t="str">
            <v>m²</v>
          </cell>
          <cell r="E1783">
            <v>4.87</v>
          </cell>
          <cell r="F1783">
            <v>15.06</v>
          </cell>
          <cell r="G1783">
            <v>19.93</v>
          </cell>
        </row>
        <row r="1784">
          <cell r="A1784" t="str">
            <v>33.03.740</v>
          </cell>
          <cell r="B1784"/>
          <cell r="C1784" t="str">
            <v>Resina acrílica plastificante</v>
          </cell>
          <cell r="D1784" t="str">
            <v>m²</v>
          </cell>
          <cell r="E1784">
            <v>9.1300000000000008</v>
          </cell>
          <cell r="F1784">
            <v>8.3699999999999992</v>
          </cell>
          <cell r="G1784">
            <v>17.5</v>
          </cell>
        </row>
        <row r="1785">
          <cell r="A1785" t="str">
            <v>33.03.750</v>
          </cell>
          <cell r="B1785"/>
          <cell r="C1785" t="str">
            <v>Verniz acrílico</v>
          </cell>
          <cell r="D1785" t="str">
            <v>m²</v>
          </cell>
          <cell r="E1785">
            <v>10.32</v>
          </cell>
          <cell r="F1785">
            <v>14.31</v>
          </cell>
          <cell r="G1785">
            <v>24.63</v>
          </cell>
        </row>
        <row r="1786">
          <cell r="A1786" t="str">
            <v>33.03.760</v>
          </cell>
          <cell r="B1786"/>
          <cell r="C1786" t="str">
            <v>Hidrorrepelente incolor para fachada à base de silano-siloxano oligomérico disperso em água</v>
          </cell>
          <cell r="D1786" t="str">
            <v>m²</v>
          </cell>
          <cell r="E1786">
            <v>7.4</v>
          </cell>
          <cell r="F1786">
            <v>10.41</v>
          </cell>
          <cell r="G1786">
            <v>17.809999999999999</v>
          </cell>
        </row>
        <row r="1787">
          <cell r="A1787" t="str">
            <v>33.03.770</v>
          </cell>
          <cell r="B1787"/>
          <cell r="C1787" t="str">
            <v>Hidrorrepelente incolor para fachada à base de silano-siloxano oligomérico disperso em solvente</v>
          </cell>
          <cell r="D1787" t="str">
            <v>m²</v>
          </cell>
          <cell r="E1787">
            <v>18.559999999999999</v>
          </cell>
          <cell r="F1787">
            <v>10.41</v>
          </cell>
          <cell r="G1787">
            <v>28.97</v>
          </cell>
        </row>
        <row r="1788">
          <cell r="A1788" t="str">
            <v>33.03.780</v>
          </cell>
          <cell r="B1788"/>
          <cell r="C1788" t="str">
            <v>Verniz de proteção antipichação</v>
          </cell>
          <cell r="D1788" t="str">
            <v>m²</v>
          </cell>
          <cell r="E1788">
            <v>15.63</v>
          </cell>
          <cell r="F1788">
            <v>14.31</v>
          </cell>
          <cell r="G1788">
            <v>29.94</v>
          </cell>
        </row>
        <row r="1789">
          <cell r="A1789" t="str">
            <v>33.05</v>
          </cell>
          <cell r="B1789" t="str">
            <v>Pintura em superfícies de madeira</v>
          </cell>
          <cell r="C1789" t="str">
            <v>Pintura em superfícies de madeira</v>
          </cell>
          <cell r="D1789"/>
          <cell r="E1789"/>
          <cell r="F1789"/>
          <cell r="G1789"/>
        </row>
        <row r="1790">
          <cell r="A1790" t="str">
            <v>33.05.010</v>
          </cell>
          <cell r="B1790"/>
          <cell r="C1790" t="str">
            <v>Verniz fungicida para madeira</v>
          </cell>
          <cell r="D1790" t="str">
            <v>m²</v>
          </cell>
          <cell r="E1790">
            <v>4.97</v>
          </cell>
          <cell r="F1790">
            <v>10.41</v>
          </cell>
          <cell r="G1790">
            <v>15.38</v>
          </cell>
        </row>
        <row r="1791">
          <cell r="A1791" t="str">
            <v>33.05.020</v>
          </cell>
          <cell r="B1791"/>
          <cell r="C1791" t="str">
            <v>Enceramento de superfície de madeira à boneca</v>
          </cell>
          <cell r="D1791" t="str">
            <v>m²</v>
          </cell>
          <cell r="E1791">
            <v>10.11</v>
          </cell>
          <cell r="F1791">
            <v>15.25</v>
          </cell>
          <cell r="G1791">
            <v>25.36</v>
          </cell>
        </row>
        <row r="1792">
          <cell r="A1792" t="str">
            <v>33.05.120</v>
          </cell>
          <cell r="B1792"/>
          <cell r="C1792" t="str">
            <v>Esmalte em rodapés, baguetes ou molduras de madeira</v>
          </cell>
          <cell r="D1792" t="str">
            <v>m</v>
          </cell>
          <cell r="E1792">
            <v>1.85</v>
          </cell>
          <cell r="F1792">
            <v>1.86</v>
          </cell>
          <cell r="G1792">
            <v>3.71</v>
          </cell>
        </row>
        <row r="1793">
          <cell r="A1793" t="str">
            <v>33.05.330</v>
          </cell>
          <cell r="B1793"/>
          <cell r="C1793" t="str">
            <v>Verniz em superfície de madeira</v>
          </cell>
          <cell r="D1793" t="str">
            <v>m²</v>
          </cell>
          <cell r="E1793">
            <v>5.51</v>
          </cell>
          <cell r="F1793">
            <v>11.9</v>
          </cell>
          <cell r="G1793">
            <v>17.41</v>
          </cell>
        </row>
        <row r="1794">
          <cell r="A1794" t="str">
            <v>33.05.360</v>
          </cell>
          <cell r="B1794"/>
          <cell r="C1794" t="str">
            <v>Verniz em rodapés, baguetes ou molduras de madeira</v>
          </cell>
          <cell r="D1794" t="str">
            <v>m</v>
          </cell>
          <cell r="E1794">
            <v>1.46</v>
          </cell>
          <cell r="F1794">
            <v>1.49</v>
          </cell>
          <cell r="G1794">
            <v>2.95</v>
          </cell>
        </row>
        <row r="1795">
          <cell r="A1795" t="str">
            <v>33.06</v>
          </cell>
          <cell r="B1795" t="str">
            <v>Pintura em pisos</v>
          </cell>
          <cell r="C1795" t="str">
            <v>Pintura em pisos</v>
          </cell>
          <cell r="D1795"/>
          <cell r="E1795"/>
          <cell r="F1795"/>
          <cell r="G1795"/>
        </row>
        <row r="1796">
          <cell r="A1796" t="str">
            <v>33.06.020</v>
          </cell>
          <cell r="B1796"/>
          <cell r="C1796" t="str">
            <v>Acrílico para quadras e pisos cimentados</v>
          </cell>
          <cell r="D1796" t="str">
            <v>m²</v>
          </cell>
          <cell r="E1796">
            <v>2.59</v>
          </cell>
          <cell r="F1796">
            <v>14.31</v>
          </cell>
          <cell r="G1796">
            <v>16.899999999999999</v>
          </cell>
        </row>
        <row r="1797">
          <cell r="A1797" t="str">
            <v>33.07</v>
          </cell>
          <cell r="B1797" t="str">
            <v>Pintura em estruturas metálicas</v>
          </cell>
          <cell r="C1797" t="str">
            <v>Pintura em estruturas metálicas</v>
          </cell>
          <cell r="D1797"/>
          <cell r="E1797"/>
          <cell r="F1797"/>
          <cell r="G1797"/>
        </row>
        <row r="1798">
          <cell r="A1798" t="str">
            <v>33.07.102</v>
          </cell>
          <cell r="B1798"/>
          <cell r="C1798" t="str">
            <v>Esmalte a base de água em estrutura metálica</v>
          </cell>
          <cell r="D1798" t="str">
            <v>m²</v>
          </cell>
          <cell r="E1798">
            <v>6.79</v>
          </cell>
          <cell r="F1798">
            <v>26.77</v>
          </cell>
          <cell r="G1798">
            <v>33.56</v>
          </cell>
        </row>
        <row r="1799">
          <cell r="A1799" t="str">
            <v>33.07.130</v>
          </cell>
          <cell r="B1799"/>
          <cell r="C1799" t="str">
            <v>Pintura epóxi bicomponente em estruturas metálicas</v>
          </cell>
          <cell r="D1799" t="str">
            <v>kg</v>
          </cell>
          <cell r="E1799">
            <v>3.6</v>
          </cell>
          <cell r="F1799">
            <v>0</v>
          </cell>
          <cell r="G1799">
            <v>3.6</v>
          </cell>
        </row>
        <row r="1800">
          <cell r="A1800" t="str">
            <v>33.07.140</v>
          </cell>
          <cell r="B1800"/>
          <cell r="C1800" t="str">
            <v>Pintura com esmalte alquídico em estrutura metálica</v>
          </cell>
          <cell r="D1800" t="str">
            <v>kg</v>
          </cell>
          <cell r="E1800">
            <v>2.54</v>
          </cell>
          <cell r="F1800">
            <v>0</v>
          </cell>
          <cell r="G1800">
            <v>2.54</v>
          </cell>
        </row>
        <row r="1801">
          <cell r="A1801" t="str">
            <v>33.07.300</v>
          </cell>
          <cell r="B1801"/>
          <cell r="C1801" t="str">
            <v>Proteção passiva contra incêndio com tinta intumescente, tempo requerido de resistência ao fogo TRRF = 60 minutos - aplicação em estrutura metálica</v>
          </cell>
          <cell r="D1801" t="str">
            <v>m²</v>
          </cell>
          <cell r="E1801">
            <v>158.58000000000001</v>
          </cell>
          <cell r="F1801">
            <v>0</v>
          </cell>
          <cell r="G1801">
            <v>158.58000000000001</v>
          </cell>
        </row>
        <row r="1802">
          <cell r="A1802" t="str">
            <v>33.07.301</v>
          </cell>
          <cell r="B1802"/>
          <cell r="C1802" t="str">
            <v>Proteção passiva contra incêndio com tinta intumescente, tempo requerido de resistência ao fogo TRRF = 120 minutos - aplicação em estrutura metálica.</v>
          </cell>
          <cell r="D1802" t="str">
            <v>m²</v>
          </cell>
          <cell r="E1802">
            <v>433.53</v>
          </cell>
          <cell r="F1802">
            <v>0</v>
          </cell>
          <cell r="G1802">
            <v>433.53</v>
          </cell>
        </row>
        <row r="1803">
          <cell r="A1803" t="str">
            <v>33.09</v>
          </cell>
          <cell r="B1803" t="str">
            <v>Pintura de sinalização</v>
          </cell>
          <cell r="C1803" t="str">
            <v>Pintura de sinalização</v>
          </cell>
          <cell r="D1803"/>
          <cell r="E1803"/>
          <cell r="F1803"/>
          <cell r="G1803"/>
        </row>
        <row r="1804">
          <cell r="A1804" t="str">
            <v>33.09.020</v>
          </cell>
          <cell r="B1804"/>
          <cell r="C1804" t="str">
            <v>Borracha clorada para faixas demarcatórias</v>
          </cell>
          <cell r="D1804" t="str">
            <v>m</v>
          </cell>
          <cell r="E1804">
            <v>1.03</v>
          </cell>
          <cell r="F1804">
            <v>1.08</v>
          </cell>
          <cell r="G1804">
            <v>2.11</v>
          </cell>
        </row>
        <row r="1805">
          <cell r="A1805" t="str">
            <v>33.10</v>
          </cell>
          <cell r="B1805" t="str">
            <v>Pintura em superfície de concreto/massa/gesso/pedras, inclusive preparo</v>
          </cell>
          <cell r="C1805" t="str">
            <v>Pintura em superfície de concreto/massa/gesso/pedras, inclusive preparo</v>
          </cell>
          <cell r="D1805"/>
          <cell r="E1805"/>
          <cell r="F1805"/>
          <cell r="G1805"/>
        </row>
        <row r="1806">
          <cell r="A1806" t="str">
            <v>33.10.010</v>
          </cell>
          <cell r="B1806"/>
          <cell r="C1806" t="str">
            <v>Tinta látex antimofo em massa, inclusive preparo</v>
          </cell>
          <cell r="D1806" t="str">
            <v>m²</v>
          </cell>
          <cell r="E1806">
            <v>4.21</v>
          </cell>
          <cell r="F1806">
            <v>14.31</v>
          </cell>
          <cell r="G1806">
            <v>18.52</v>
          </cell>
        </row>
        <row r="1807">
          <cell r="A1807" t="str">
            <v>33.10.020</v>
          </cell>
          <cell r="B1807"/>
          <cell r="C1807" t="str">
            <v>Tinta látex em massa, inclusive preparo</v>
          </cell>
          <cell r="D1807" t="str">
            <v>m²</v>
          </cell>
          <cell r="E1807">
            <v>5.31</v>
          </cell>
          <cell r="F1807">
            <v>14.31</v>
          </cell>
          <cell r="G1807">
            <v>19.62</v>
          </cell>
        </row>
        <row r="1808">
          <cell r="A1808" t="str">
            <v>33.10.030</v>
          </cell>
          <cell r="B1808"/>
          <cell r="C1808" t="str">
            <v>Tinta acrílica antimofo em massa, inclusive preparo</v>
          </cell>
          <cell r="D1808" t="str">
            <v>m²</v>
          </cell>
          <cell r="E1808">
            <v>6.62</v>
          </cell>
          <cell r="F1808">
            <v>14.31</v>
          </cell>
          <cell r="G1808">
            <v>20.93</v>
          </cell>
        </row>
        <row r="1809">
          <cell r="A1809" t="str">
            <v>33.10.041</v>
          </cell>
          <cell r="B1809"/>
          <cell r="C1809" t="str">
            <v>Esmalte à base de água em massa, inclusive preparo</v>
          </cell>
          <cell r="D1809" t="str">
            <v>m²</v>
          </cell>
          <cell r="E1809">
            <v>8.1999999999999993</v>
          </cell>
          <cell r="F1809">
            <v>14.31</v>
          </cell>
          <cell r="G1809">
            <v>22.51</v>
          </cell>
        </row>
        <row r="1810">
          <cell r="A1810" t="str">
            <v>33.10.050</v>
          </cell>
          <cell r="B1810"/>
          <cell r="C1810" t="str">
            <v>Tinta acrílica em massa, inclusive preparo</v>
          </cell>
          <cell r="D1810" t="str">
            <v>m²</v>
          </cell>
          <cell r="E1810">
            <v>6.3</v>
          </cell>
          <cell r="F1810">
            <v>14.31</v>
          </cell>
          <cell r="G1810">
            <v>20.61</v>
          </cell>
        </row>
        <row r="1811">
          <cell r="A1811" t="str">
            <v>33.10.060</v>
          </cell>
          <cell r="B1811"/>
          <cell r="C1811" t="str">
            <v>Epóxi em massa, inclusive preparo</v>
          </cell>
          <cell r="D1811" t="str">
            <v>m²</v>
          </cell>
          <cell r="E1811">
            <v>39.78</v>
          </cell>
          <cell r="F1811">
            <v>30.12</v>
          </cell>
          <cell r="G1811">
            <v>69.900000000000006</v>
          </cell>
        </row>
        <row r="1812">
          <cell r="A1812" t="str">
            <v>33.10.070</v>
          </cell>
          <cell r="B1812"/>
          <cell r="C1812" t="str">
            <v>Borracha clorada em massa, inclusive preparo</v>
          </cell>
          <cell r="D1812" t="str">
            <v>m²</v>
          </cell>
          <cell r="E1812">
            <v>11.83</v>
          </cell>
          <cell r="F1812">
            <v>14.31</v>
          </cell>
          <cell r="G1812">
            <v>26.14</v>
          </cell>
        </row>
        <row r="1813">
          <cell r="A1813" t="str">
            <v>33.10.100</v>
          </cell>
          <cell r="B1813"/>
          <cell r="C1813" t="str">
            <v>Textura acrílica para uso interno / externo, inclusive preparo</v>
          </cell>
          <cell r="D1813" t="str">
            <v>m²</v>
          </cell>
          <cell r="E1813">
            <v>9.43</v>
          </cell>
          <cell r="F1813">
            <v>20.079999999999998</v>
          </cell>
          <cell r="G1813">
            <v>29.51</v>
          </cell>
        </row>
        <row r="1814">
          <cell r="A1814" t="str">
            <v>33.10.120</v>
          </cell>
          <cell r="B1814"/>
          <cell r="C1814" t="str">
            <v>Proteção passiva contra incêndio com tinta intumescente, tempo requerido de resistência ao fogo TRRF = 60 minutos - aplicação em painéis de gesso acartonado</v>
          </cell>
          <cell r="D1814" t="str">
            <v>m²</v>
          </cell>
          <cell r="E1814">
            <v>203</v>
          </cell>
          <cell r="F1814">
            <v>0</v>
          </cell>
          <cell r="G1814">
            <v>203</v>
          </cell>
        </row>
        <row r="1815">
          <cell r="A1815" t="str">
            <v>33.10.130</v>
          </cell>
          <cell r="B1815"/>
          <cell r="C1815" t="str">
            <v>Proteção passiva contra incêndio com tinta indumescente, tempo requerido de resistência ao fogo TRRF = 120 minutos - aplicação em painéis de gesso acartonado</v>
          </cell>
          <cell r="D1815" t="str">
            <v>m²</v>
          </cell>
          <cell r="E1815">
            <v>402.5</v>
          </cell>
          <cell r="F1815">
            <v>0</v>
          </cell>
          <cell r="G1815">
            <v>402.5</v>
          </cell>
        </row>
        <row r="1816">
          <cell r="A1816" t="str">
            <v>33.11</v>
          </cell>
          <cell r="B1816" t="str">
            <v>Pintura em superfície metálica, inclusive preparo</v>
          </cell>
          <cell r="C1816" t="str">
            <v>Pintura em superfície metálica, inclusive preparo</v>
          </cell>
          <cell r="D1816"/>
          <cell r="E1816"/>
          <cell r="F1816"/>
          <cell r="G1816"/>
        </row>
        <row r="1817">
          <cell r="A1817" t="str">
            <v>33.11.050</v>
          </cell>
          <cell r="B1817"/>
          <cell r="C1817" t="str">
            <v>Esmalte à base água em superfície metálica, inclusive preparo</v>
          </cell>
          <cell r="D1817" t="str">
            <v>m²</v>
          </cell>
          <cell r="E1817">
            <v>10.36</v>
          </cell>
          <cell r="F1817">
            <v>20.079999999999998</v>
          </cell>
          <cell r="G1817">
            <v>30.44</v>
          </cell>
        </row>
        <row r="1818">
          <cell r="A1818" t="str">
            <v>33.12</v>
          </cell>
          <cell r="B1818" t="str">
            <v>Pintura em superfície de madeira, inclusive preparo</v>
          </cell>
          <cell r="C1818" t="str">
            <v>Pintura em superfície de madeira, inclusive preparo</v>
          </cell>
          <cell r="D1818"/>
          <cell r="E1818"/>
          <cell r="F1818"/>
          <cell r="G1818"/>
        </row>
        <row r="1819">
          <cell r="A1819" t="str">
            <v>33.12.011</v>
          </cell>
          <cell r="B1819"/>
          <cell r="C1819" t="str">
            <v>Esmalte à base de água em madeira, inclusive preparo</v>
          </cell>
          <cell r="D1819" t="str">
            <v>m²</v>
          </cell>
          <cell r="E1819">
            <v>10.6</v>
          </cell>
          <cell r="F1819">
            <v>20.079999999999998</v>
          </cell>
          <cell r="G1819">
            <v>30.68</v>
          </cell>
        </row>
        <row r="1820">
          <cell r="A1820" t="str">
            <v>34</v>
          </cell>
          <cell r="B1820" t="str">
            <v>PAISAGISMO E FECHAMENTOS</v>
          </cell>
          <cell r="C1820" t="str">
            <v>PAISAGISMO E FECHAMENTOS</v>
          </cell>
          <cell r="D1820"/>
          <cell r="E1820"/>
          <cell r="F1820"/>
          <cell r="G1820"/>
        </row>
        <row r="1821">
          <cell r="A1821" t="str">
            <v>34.01</v>
          </cell>
          <cell r="B1821" t="str">
            <v>Preparação de solo</v>
          </cell>
          <cell r="C1821" t="str">
            <v>Preparação de solo</v>
          </cell>
          <cell r="D1821"/>
          <cell r="E1821"/>
          <cell r="F1821"/>
          <cell r="G1821"/>
        </row>
        <row r="1822">
          <cell r="A1822" t="str">
            <v>34.01.010</v>
          </cell>
          <cell r="B1822"/>
          <cell r="C1822" t="str">
            <v>Terra vegetal orgânica comum</v>
          </cell>
          <cell r="D1822" t="str">
            <v>m³</v>
          </cell>
          <cell r="E1822">
            <v>96.01</v>
          </cell>
          <cell r="F1822">
            <v>37.130000000000003</v>
          </cell>
          <cell r="G1822">
            <v>133.13999999999999</v>
          </cell>
        </row>
        <row r="1823">
          <cell r="A1823" t="str">
            <v>34.01.020</v>
          </cell>
          <cell r="B1823"/>
          <cell r="C1823" t="str">
            <v>Limpeza e regularização de áreas para ajardinamento (jardins e canteiros)</v>
          </cell>
          <cell r="D1823" t="str">
            <v>m²</v>
          </cell>
          <cell r="E1823">
            <v>0</v>
          </cell>
          <cell r="F1823">
            <v>1.49</v>
          </cell>
          <cell r="G1823">
            <v>1.49</v>
          </cell>
        </row>
        <row r="1824">
          <cell r="A1824" t="str">
            <v>34.02</v>
          </cell>
          <cell r="B1824" t="str">
            <v>Vegetação rasteira</v>
          </cell>
          <cell r="C1824" t="str">
            <v>Vegetação rasteira</v>
          </cell>
          <cell r="D1824"/>
          <cell r="E1824"/>
          <cell r="F1824"/>
          <cell r="G1824"/>
        </row>
        <row r="1825">
          <cell r="A1825" t="str">
            <v>34.02.020</v>
          </cell>
          <cell r="B1825"/>
          <cell r="C1825" t="str">
            <v>Plantio de grama batatais em placas (praças e áreas abertas)</v>
          </cell>
          <cell r="D1825" t="str">
            <v>m²</v>
          </cell>
          <cell r="E1825">
            <v>5.68</v>
          </cell>
          <cell r="F1825">
            <v>2.5099999999999998</v>
          </cell>
          <cell r="G1825">
            <v>8.19</v>
          </cell>
        </row>
        <row r="1826">
          <cell r="A1826" t="str">
            <v>34.02.040</v>
          </cell>
          <cell r="B1826"/>
          <cell r="C1826" t="str">
            <v>Plantio de grama batatais em placas (jardins e canteiros)</v>
          </cell>
          <cell r="D1826" t="str">
            <v>m²</v>
          </cell>
          <cell r="E1826">
            <v>5.32</v>
          </cell>
          <cell r="F1826">
            <v>3.76</v>
          </cell>
          <cell r="G1826">
            <v>9.08</v>
          </cell>
        </row>
        <row r="1827">
          <cell r="A1827" t="str">
            <v>34.02.070</v>
          </cell>
          <cell r="B1827"/>
          <cell r="C1827" t="str">
            <v>Forração com Lírio Amarelo, mínimo 18 mudas / m² - h= 0,50 m</v>
          </cell>
          <cell r="D1827" t="str">
            <v>m²</v>
          </cell>
          <cell r="E1827">
            <v>53.11</v>
          </cell>
          <cell r="F1827">
            <v>4.78</v>
          </cell>
          <cell r="G1827">
            <v>57.89</v>
          </cell>
        </row>
        <row r="1828">
          <cell r="A1828" t="str">
            <v>34.02.080</v>
          </cell>
          <cell r="B1828"/>
          <cell r="C1828" t="str">
            <v>Plantio de grama São Carlos em placas (jardins e canteiros)</v>
          </cell>
          <cell r="D1828" t="str">
            <v>m²</v>
          </cell>
          <cell r="E1828">
            <v>7.74</v>
          </cell>
          <cell r="F1828">
            <v>3.76</v>
          </cell>
          <cell r="G1828">
            <v>11.5</v>
          </cell>
        </row>
        <row r="1829">
          <cell r="A1829" t="str">
            <v>34.02.090</v>
          </cell>
          <cell r="B1829"/>
          <cell r="C1829" t="str">
            <v>Forração com Hera Inglesa, mínimo 18 mudas / m² - h= 0,15 m</v>
          </cell>
          <cell r="D1829" t="str">
            <v>m²</v>
          </cell>
          <cell r="E1829">
            <v>29.53</v>
          </cell>
          <cell r="F1829">
            <v>4.78</v>
          </cell>
          <cell r="G1829">
            <v>34.31</v>
          </cell>
        </row>
        <row r="1830">
          <cell r="A1830" t="str">
            <v>34.02.100</v>
          </cell>
          <cell r="B1830"/>
          <cell r="C1830" t="str">
            <v>Plantio de grama esmeralda em placas (jardins e canteiros)</v>
          </cell>
          <cell r="D1830" t="str">
            <v>m²</v>
          </cell>
          <cell r="E1830">
            <v>5.22</v>
          </cell>
          <cell r="F1830">
            <v>3.76</v>
          </cell>
          <cell r="G1830">
            <v>8.98</v>
          </cell>
        </row>
        <row r="1831">
          <cell r="A1831" t="str">
            <v>34.02.110</v>
          </cell>
          <cell r="B1831"/>
          <cell r="C1831" t="str">
            <v>Forração com clorofito, mínimo de 20 mudas / m² - h= 0,15 m</v>
          </cell>
          <cell r="D1831" t="str">
            <v>m²</v>
          </cell>
          <cell r="E1831">
            <v>32.89</v>
          </cell>
          <cell r="F1831">
            <v>4.78</v>
          </cell>
          <cell r="G1831">
            <v>37.67</v>
          </cell>
        </row>
        <row r="1832">
          <cell r="A1832" t="str">
            <v>34.02.400</v>
          </cell>
          <cell r="B1832"/>
          <cell r="C1832" t="str">
            <v>Plantio de grama pelo processo hidrossemeadura</v>
          </cell>
          <cell r="D1832" t="str">
            <v>m²</v>
          </cell>
          <cell r="E1832">
            <v>5.37</v>
          </cell>
          <cell r="F1832">
            <v>0</v>
          </cell>
          <cell r="G1832">
            <v>5.37</v>
          </cell>
        </row>
        <row r="1833">
          <cell r="A1833" t="str">
            <v>34.03</v>
          </cell>
          <cell r="B1833" t="str">
            <v>Vegetação arbustiva</v>
          </cell>
          <cell r="C1833" t="str">
            <v>Vegetação arbustiva</v>
          </cell>
          <cell r="D1833"/>
          <cell r="E1833"/>
          <cell r="F1833"/>
          <cell r="G1833"/>
        </row>
        <row r="1834">
          <cell r="A1834" t="str">
            <v>34.03.020</v>
          </cell>
          <cell r="B1834"/>
          <cell r="C1834" t="str">
            <v>Arbusto Azaléa - h= 0,60 a 0,80 m</v>
          </cell>
          <cell r="D1834" t="str">
            <v>un</v>
          </cell>
          <cell r="E1834">
            <v>27.25</v>
          </cell>
          <cell r="F1834">
            <v>2.76</v>
          </cell>
          <cell r="G1834">
            <v>30.01</v>
          </cell>
        </row>
        <row r="1835">
          <cell r="A1835" t="str">
            <v>34.03.120</v>
          </cell>
          <cell r="B1835"/>
          <cell r="C1835" t="str">
            <v>Arbusto Moréia - h= 0,50 m</v>
          </cell>
          <cell r="D1835" t="str">
            <v>un</v>
          </cell>
          <cell r="E1835">
            <v>22.07</v>
          </cell>
          <cell r="F1835">
            <v>2.76</v>
          </cell>
          <cell r="G1835">
            <v>24.83</v>
          </cell>
        </row>
        <row r="1836">
          <cell r="A1836" t="str">
            <v>34.03.130</v>
          </cell>
          <cell r="B1836"/>
          <cell r="C1836" t="str">
            <v>Arbusto Alamanda - h= 0,60 a 0,80 m</v>
          </cell>
          <cell r="D1836" t="str">
            <v>un</v>
          </cell>
          <cell r="E1836">
            <v>21.15</v>
          </cell>
          <cell r="F1836">
            <v>2.76</v>
          </cell>
          <cell r="G1836">
            <v>23.91</v>
          </cell>
        </row>
        <row r="1837">
          <cell r="A1837" t="str">
            <v>34.03.150</v>
          </cell>
          <cell r="B1837"/>
          <cell r="C1837" t="str">
            <v>Arbusto Curcúligo - h= 0,60 a 0,80 m</v>
          </cell>
          <cell r="D1837" t="str">
            <v>un</v>
          </cell>
          <cell r="E1837">
            <v>27.22</v>
          </cell>
          <cell r="F1837">
            <v>2.76</v>
          </cell>
          <cell r="G1837">
            <v>29.98</v>
          </cell>
        </row>
        <row r="1838">
          <cell r="A1838" t="str">
            <v>34.04</v>
          </cell>
          <cell r="B1838" t="str">
            <v>Árvores</v>
          </cell>
          <cell r="C1838" t="str">
            <v>Árvores</v>
          </cell>
          <cell r="D1838"/>
          <cell r="E1838"/>
          <cell r="F1838"/>
          <cell r="G1838"/>
        </row>
        <row r="1839">
          <cell r="A1839" t="str">
            <v>34.04.050</v>
          </cell>
          <cell r="B1839"/>
          <cell r="C1839" t="str">
            <v>Árvore ornamental tipo Pata de Vaca - h= 2,00 m</v>
          </cell>
          <cell r="D1839" t="str">
            <v>un</v>
          </cell>
          <cell r="E1839">
            <v>61.46</v>
          </cell>
          <cell r="F1839">
            <v>23.89</v>
          </cell>
          <cell r="G1839">
            <v>85.35</v>
          </cell>
        </row>
        <row r="1840">
          <cell r="A1840" t="str">
            <v>34.04.130</v>
          </cell>
          <cell r="B1840"/>
          <cell r="C1840" t="str">
            <v>Árvore ornamental tipo Ipê Amarelo - h= 2,00 m</v>
          </cell>
          <cell r="D1840" t="str">
            <v>un</v>
          </cell>
          <cell r="E1840">
            <v>53.42</v>
          </cell>
          <cell r="F1840">
            <v>23.89</v>
          </cell>
          <cell r="G1840">
            <v>77.31</v>
          </cell>
        </row>
        <row r="1841">
          <cell r="A1841" t="str">
            <v>34.04.160</v>
          </cell>
          <cell r="B1841"/>
          <cell r="C1841" t="str">
            <v>Árvore ornamental tipo Areca Bambu - h= 2,00 m</v>
          </cell>
          <cell r="D1841" t="str">
            <v>un</v>
          </cell>
          <cell r="E1841">
            <v>63.3</v>
          </cell>
          <cell r="F1841">
            <v>23.89</v>
          </cell>
          <cell r="G1841">
            <v>87.19</v>
          </cell>
        </row>
        <row r="1842">
          <cell r="A1842" t="str">
            <v>34.04.164</v>
          </cell>
          <cell r="B1842"/>
          <cell r="C1842" t="str">
            <v>Árvore ornamental tipo Falso barbatimão - h = 2,00m</v>
          </cell>
          <cell r="D1842" t="str">
            <v>un</v>
          </cell>
          <cell r="E1842">
            <v>159.55000000000001</v>
          </cell>
          <cell r="F1842">
            <v>2.7</v>
          </cell>
          <cell r="G1842">
            <v>162.25</v>
          </cell>
        </row>
        <row r="1843">
          <cell r="A1843" t="str">
            <v>34.04.166</v>
          </cell>
          <cell r="B1843"/>
          <cell r="C1843" t="str">
            <v>Árvore ornamental tipo Aroeira salsa - h= 2,00 m</v>
          </cell>
          <cell r="D1843" t="str">
            <v>un</v>
          </cell>
          <cell r="E1843">
            <v>147.05000000000001</v>
          </cell>
          <cell r="F1843">
            <v>2.7</v>
          </cell>
          <cell r="G1843">
            <v>149.75</v>
          </cell>
        </row>
        <row r="1844">
          <cell r="A1844" t="str">
            <v>34.04.280</v>
          </cell>
          <cell r="B1844"/>
          <cell r="C1844" t="str">
            <v>Árvore ornamental tipo Manacá-da-serra</v>
          </cell>
          <cell r="D1844" t="str">
            <v>un</v>
          </cell>
          <cell r="E1844">
            <v>198.55</v>
          </cell>
          <cell r="F1844">
            <v>23.89</v>
          </cell>
          <cell r="G1844">
            <v>222.44</v>
          </cell>
        </row>
        <row r="1845">
          <cell r="A1845" t="str">
            <v>34.04.360</v>
          </cell>
          <cell r="B1845"/>
          <cell r="C1845" t="str">
            <v>Árvore ornamental tipo coqueiro Jerivá - h= 4,00 m</v>
          </cell>
          <cell r="D1845" t="str">
            <v>un</v>
          </cell>
          <cell r="E1845">
            <v>178.45</v>
          </cell>
          <cell r="F1845">
            <v>23.89</v>
          </cell>
          <cell r="G1845">
            <v>202.34</v>
          </cell>
        </row>
        <row r="1846">
          <cell r="A1846" t="str">
            <v>34.04.370</v>
          </cell>
          <cell r="B1846"/>
          <cell r="C1846" t="str">
            <v>Árvore ornamental tipo Quaresmeira (Tibouchina granulosa) - h= 1,50 / 2,00 m</v>
          </cell>
          <cell r="D1846" t="str">
            <v>un</v>
          </cell>
          <cell r="E1846">
            <v>38.549999999999997</v>
          </cell>
          <cell r="F1846">
            <v>23.89</v>
          </cell>
          <cell r="G1846">
            <v>62.44</v>
          </cell>
        </row>
        <row r="1847">
          <cell r="A1847" t="str">
            <v>34.05</v>
          </cell>
          <cell r="B1847" t="str">
            <v>Cercas e fechamentos</v>
          </cell>
          <cell r="C1847" t="str">
            <v>Cercas e fechamentos</v>
          </cell>
          <cell r="D1847"/>
          <cell r="E1847"/>
          <cell r="F1847"/>
          <cell r="G1847"/>
        </row>
        <row r="1848">
          <cell r="A1848" t="str">
            <v>34.05.010</v>
          </cell>
          <cell r="B1848"/>
          <cell r="C1848" t="str">
            <v>Cerca em arame farpado com mourões de eucalipto</v>
          </cell>
          <cell r="D1848" t="str">
            <v>m</v>
          </cell>
          <cell r="E1848">
            <v>29.56</v>
          </cell>
          <cell r="F1848">
            <v>23.89</v>
          </cell>
          <cell r="G1848">
            <v>53.45</v>
          </cell>
        </row>
        <row r="1849">
          <cell r="A1849" t="str">
            <v>34.05.020</v>
          </cell>
          <cell r="B1849"/>
          <cell r="C1849" t="str">
            <v>Cerca em arame farpado com mourões de concreto</v>
          </cell>
          <cell r="D1849" t="str">
            <v>m</v>
          </cell>
          <cell r="E1849">
            <v>17.010000000000002</v>
          </cell>
          <cell r="F1849">
            <v>23.89</v>
          </cell>
          <cell r="G1849">
            <v>40.9</v>
          </cell>
        </row>
        <row r="1850">
          <cell r="A1850" t="str">
            <v>34.05.030</v>
          </cell>
          <cell r="B1850"/>
          <cell r="C1850" t="str">
            <v>Cerca em arame farpado com mourões de concreto, com ponta inclinada</v>
          </cell>
          <cell r="D1850" t="str">
            <v>m</v>
          </cell>
          <cell r="E1850">
            <v>22.68</v>
          </cell>
          <cell r="F1850">
            <v>23.89</v>
          </cell>
          <cell r="G1850">
            <v>46.57</v>
          </cell>
        </row>
        <row r="1851">
          <cell r="A1851" t="str">
            <v>34.05.032</v>
          </cell>
          <cell r="B1851"/>
          <cell r="C1851" t="str">
            <v>Cerca em arame farpado com mourões de concreto, com ponta inclinada - 12 fiadas</v>
          </cell>
          <cell r="D1851" t="str">
            <v>m</v>
          </cell>
          <cell r="E1851">
            <v>24.32</v>
          </cell>
          <cell r="F1851">
            <v>23.89</v>
          </cell>
          <cell r="G1851">
            <v>48.21</v>
          </cell>
        </row>
        <row r="1852">
          <cell r="A1852" t="str">
            <v>34.05.034</v>
          </cell>
          <cell r="B1852"/>
          <cell r="C1852" t="str">
            <v>Cerca de arame liso com mourões de concreto reto</v>
          </cell>
          <cell r="D1852" t="str">
            <v>m</v>
          </cell>
          <cell r="E1852">
            <v>37.18</v>
          </cell>
          <cell r="F1852">
            <v>19.07</v>
          </cell>
          <cell r="G1852">
            <v>56.25</v>
          </cell>
        </row>
        <row r="1853">
          <cell r="A1853" t="str">
            <v>34.05.050</v>
          </cell>
          <cell r="B1853"/>
          <cell r="C1853" t="str">
            <v>Cerca em tela de aço galvanizado de 2´, montantes em mourões de concreto com ponta inclinada e arame farpado</v>
          </cell>
          <cell r="D1853" t="str">
            <v>m</v>
          </cell>
          <cell r="E1853">
            <v>91.99</v>
          </cell>
          <cell r="F1853">
            <v>38.32</v>
          </cell>
          <cell r="G1853">
            <v>130.31</v>
          </cell>
        </row>
        <row r="1854">
          <cell r="A1854" t="str">
            <v>34.05.080</v>
          </cell>
          <cell r="B1854"/>
          <cell r="C1854" t="str">
            <v>Alambrado em tela de aço galvanizado de 2´, montantes metálicos e arame farpado, até 4,00 m de altura</v>
          </cell>
          <cell r="D1854" t="str">
            <v>m²</v>
          </cell>
          <cell r="E1854">
            <v>153.94999999999999</v>
          </cell>
          <cell r="F1854">
            <v>0</v>
          </cell>
          <cell r="G1854">
            <v>153.94999999999999</v>
          </cell>
        </row>
        <row r="1855">
          <cell r="A1855" t="str">
            <v>34.05.110</v>
          </cell>
          <cell r="B1855"/>
          <cell r="C1855" t="str">
            <v>Alambrado em tela de aço galvanizado de 2´, montantes metálicos e arame farpado, acima de 4,00 m de altura</v>
          </cell>
          <cell r="D1855" t="str">
            <v>m²</v>
          </cell>
          <cell r="E1855">
            <v>134.55000000000001</v>
          </cell>
          <cell r="F1855">
            <v>0</v>
          </cell>
          <cell r="G1855">
            <v>134.55000000000001</v>
          </cell>
        </row>
        <row r="1856">
          <cell r="A1856" t="str">
            <v>34.05.120</v>
          </cell>
          <cell r="B1856"/>
          <cell r="C1856" t="str">
            <v>Alambrado em tela de aço galvanizado de 1´, montantes metálicos e arame farpado</v>
          </cell>
          <cell r="D1856" t="str">
            <v>m²</v>
          </cell>
          <cell r="E1856">
            <v>129.22999999999999</v>
          </cell>
          <cell r="F1856">
            <v>0</v>
          </cell>
          <cell r="G1856">
            <v>129.22999999999999</v>
          </cell>
        </row>
        <row r="1857">
          <cell r="A1857" t="str">
            <v>34.05.170</v>
          </cell>
          <cell r="B1857"/>
          <cell r="C1857" t="str">
            <v>Barreira de proteção perimetral em aço inoxidável AISI 430, dupla</v>
          </cell>
          <cell r="D1857" t="str">
            <v>m</v>
          </cell>
          <cell r="E1857">
            <v>29.36</v>
          </cell>
          <cell r="F1857">
            <v>0</v>
          </cell>
          <cell r="G1857">
            <v>29.36</v>
          </cell>
        </row>
        <row r="1858">
          <cell r="A1858" t="str">
            <v>34.05.210</v>
          </cell>
          <cell r="B1858"/>
          <cell r="C1858" t="str">
            <v>Alambrado em tela de aço galvanizado de 2´, montantes metálicos com extremo superior duplo e arame farpado, acima de 4,00 m de altura</v>
          </cell>
          <cell r="D1858" t="str">
            <v>m²</v>
          </cell>
          <cell r="E1858">
            <v>141.16</v>
          </cell>
          <cell r="F1858">
            <v>0</v>
          </cell>
          <cell r="G1858">
            <v>141.16</v>
          </cell>
        </row>
        <row r="1859">
          <cell r="A1859" t="str">
            <v>34.05.260</v>
          </cell>
          <cell r="B1859"/>
          <cell r="C1859" t="str">
            <v>Gradil em aço galvanizado eletrofundido, malha 65 x 132 mm e pintura eletrostática</v>
          </cell>
          <cell r="D1859" t="str">
            <v>m²</v>
          </cell>
          <cell r="E1859">
            <v>261.01</v>
          </cell>
          <cell r="F1859">
            <v>49.27</v>
          </cell>
          <cell r="G1859">
            <v>310.27999999999997</v>
          </cell>
        </row>
        <row r="1860">
          <cell r="A1860" t="str">
            <v>34.05.270</v>
          </cell>
          <cell r="B1860"/>
          <cell r="C1860" t="str">
            <v>Alambrado em tela de aço galvanizado de 2´, montantes metálicos retos</v>
          </cell>
          <cell r="D1860" t="str">
            <v>m²</v>
          </cell>
          <cell r="E1860">
            <v>116.8</v>
          </cell>
          <cell r="F1860">
            <v>0</v>
          </cell>
          <cell r="G1860">
            <v>116.8</v>
          </cell>
        </row>
        <row r="1861">
          <cell r="A1861" t="str">
            <v>34.05.290</v>
          </cell>
          <cell r="B1861"/>
          <cell r="C1861" t="str">
            <v>Portão de abrir em grade de aço galvanizado eletrofundida, malha 65 x 132 mm, e pintura eletrostática</v>
          </cell>
          <cell r="D1861" t="str">
            <v>m²</v>
          </cell>
          <cell r="E1861">
            <v>1267.56</v>
          </cell>
          <cell r="F1861">
            <v>73.59</v>
          </cell>
          <cell r="G1861">
            <v>1341.15</v>
          </cell>
        </row>
        <row r="1862">
          <cell r="A1862" t="str">
            <v>34.05.300</v>
          </cell>
          <cell r="B1862"/>
          <cell r="C1862" t="str">
            <v>Portão de correr em grade de aço galvanizado eletrofundida, malha 65 x 132 mm, e pintura eletrostática</v>
          </cell>
          <cell r="D1862" t="str">
            <v>m²</v>
          </cell>
          <cell r="E1862">
            <v>760.68</v>
          </cell>
          <cell r="F1862">
            <v>73.59</v>
          </cell>
          <cell r="G1862">
            <v>834.27</v>
          </cell>
        </row>
        <row r="1863">
          <cell r="A1863" t="str">
            <v>34.05.310</v>
          </cell>
          <cell r="B1863"/>
          <cell r="C1863" t="str">
            <v>Gradil de ferro perfilado, tipo parque</v>
          </cell>
          <cell r="D1863" t="str">
            <v>m²</v>
          </cell>
          <cell r="E1863">
            <v>301.58999999999997</v>
          </cell>
          <cell r="F1863">
            <v>28.91</v>
          </cell>
          <cell r="G1863">
            <v>330.5</v>
          </cell>
        </row>
        <row r="1864">
          <cell r="A1864" t="str">
            <v>34.05.320</v>
          </cell>
          <cell r="B1864"/>
          <cell r="C1864" t="str">
            <v>Portão de ferro perfilado, tipo parque</v>
          </cell>
          <cell r="D1864" t="str">
            <v>m²</v>
          </cell>
          <cell r="E1864">
            <v>422.61</v>
          </cell>
          <cell r="F1864">
            <v>25.07</v>
          </cell>
          <cell r="G1864">
            <v>447.68</v>
          </cell>
        </row>
        <row r="1865">
          <cell r="A1865" t="str">
            <v>34.05.350</v>
          </cell>
          <cell r="B1865"/>
          <cell r="C1865" t="str">
            <v>Portão de abrir em gradil eletrofundido, malha 5 x 15 cm</v>
          </cell>
          <cell r="D1865" t="str">
            <v>m²</v>
          </cell>
          <cell r="E1865">
            <v>1087.19</v>
          </cell>
          <cell r="F1865">
            <v>57.74</v>
          </cell>
          <cell r="G1865">
            <v>1144.93</v>
          </cell>
        </row>
        <row r="1866">
          <cell r="A1866" t="str">
            <v>34.05.360</v>
          </cell>
          <cell r="B1866"/>
          <cell r="C1866" t="str">
            <v>Gradil tela eletrosoldado, malha de 5 x 15cm, galvanizado</v>
          </cell>
          <cell r="D1866" t="str">
            <v>m²</v>
          </cell>
          <cell r="E1866">
            <v>62.48</v>
          </cell>
          <cell r="F1866">
            <v>72.19</v>
          </cell>
          <cell r="G1866">
            <v>134.66999999999999</v>
          </cell>
        </row>
        <row r="1867">
          <cell r="A1867" t="str">
            <v>34.05.370</v>
          </cell>
          <cell r="B1867"/>
          <cell r="C1867" t="str">
            <v>Fechamento de divisa - mourão com placas pré moldadas</v>
          </cell>
          <cell r="D1867" t="str">
            <v>m</v>
          </cell>
          <cell r="E1867">
            <v>95.49</v>
          </cell>
          <cell r="F1867">
            <v>38.58</v>
          </cell>
          <cell r="G1867">
            <v>134.07</v>
          </cell>
        </row>
        <row r="1868">
          <cell r="A1868" t="str">
            <v>34.13</v>
          </cell>
          <cell r="B1868" t="str">
            <v>Corte, poda e remoção</v>
          </cell>
          <cell r="C1868" t="str">
            <v>Corte, poda e remoção</v>
          </cell>
          <cell r="D1868"/>
          <cell r="E1868"/>
          <cell r="F1868"/>
          <cell r="G1868"/>
        </row>
        <row r="1869">
          <cell r="A1869" t="str">
            <v>34.13.011</v>
          </cell>
          <cell r="B1869"/>
          <cell r="C1869" t="str">
            <v>Corte, recorte e remoção de árvore  inclusive as raízes - diâmetro (DAP)&gt;5cm&lt;15cm</v>
          </cell>
          <cell r="D1869" t="str">
            <v>un</v>
          </cell>
          <cell r="E1869">
            <v>110.49</v>
          </cell>
          <cell r="F1869">
            <v>115.9</v>
          </cell>
          <cell r="G1869">
            <v>226.39</v>
          </cell>
        </row>
        <row r="1870">
          <cell r="A1870" t="str">
            <v>34.13.021</v>
          </cell>
          <cell r="B1870"/>
          <cell r="C1870" t="str">
            <v>Corte, recorte e remoção de árvore inclusive as raízes - diâmetro (DAP)&gt;15cm&lt;30cm</v>
          </cell>
          <cell r="D1870" t="str">
            <v>un</v>
          </cell>
          <cell r="E1870">
            <v>441.88</v>
          </cell>
          <cell r="F1870">
            <v>142.69999999999999</v>
          </cell>
          <cell r="G1870">
            <v>584.58000000000004</v>
          </cell>
        </row>
        <row r="1871">
          <cell r="A1871" t="str">
            <v>34.13.031</v>
          </cell>
          <cell r="B1871"/>
          <cell r="C1871" t="str">
            <v>Corte, recorte e remoção de árvore inclusive as raízes - diâmetro (DAP)&gt;30cm&lt;45cm</v>
          </cell>
          <cell r="D1871" t="str">
            <v>un</v>
          </cell>
          <cell r="E1871">
            <v>1265.78</v>
          </cell>
          <cell r="F1871">
            <v>258.60000000000002</v>
          </cell>
          <cell r="G1871">
            <v>1524.38</v>
          </cell>
        </row>
        <row r="1872">
          <cell r="A1872" t="str">
            <v>34.13.041</v>
          </cell>
          <cell r="B1872"/>
          <cell r="C1872" t="str">
            <v>Corte, recorte e remoção de árvore inclusive as raízes - diâmetro (DAP)&gt;45cm&lt;60cm</v>
          </cell>
          <cell r="D1872" t="str">
            <v>un</v>
          </cell>
          <cell r="E1872">
            <v>1542.48</v>
          </cell>
          <cell r="F1872">
            <v>701.2</v>
          </cell>
          <cell r="G1872">
            <v>2243.6799999999998</v>
          </cell>
        </row>
        <row r="1873">
          <cell r="A1873" t="str">
            <v>34.13.051</v>
          </cell>
          <cell r="B1873"/>
          <cell r="C1873" t="str">
            <v>Corte, recorte e remoção de árvore inclusive as raízes - diâmetro (DAP)&gt;60cm&lt;100cm</v>
          </cell>
          <cell r="D1873" t="str">
            <v>un</v>
          </cell>
          <cell r="E1873">
            <v>3064.16</v>
          </cell>
          <cell r="F1873">
            <v>1402.4</v>
          </cell>
          <cell r="G1873">
            <v>4466.5600000000004</v>
          </cell>
        </row>
        <row r="1874">
          <cell r="A1874" t="str">
            <v>34.13.060</v>
          </cell>
          <cell r="B1874"/>
          <cell r="C1874" t="str">
            <v>Corte, recorte e remoção de árvore inclusive as raízes - diâmetro (DAP) acima de 100 cm</v>
          </cell>
          <cell r="D1874" t="str">
            <v>un</v>
          </cell>
          <cell r="E1874">
            <v>4501.5200000000004</v>
          </cell>
          <cell r="F1874">
            <v>1628.4</v>
          </cell>
          <cell r="G1874">
            <v>6129.92</v>
          </cell>
        </row>
        <row r="1875">
          <cell r="A1875" t="str">
            <v>34.20</v>
          </cell>
          <cell r="B1875" t="str">
            <v>Reparos, conservações e complementos - GRUPO 34</v>
          </cell>
          <cell r="C1875"/>
          <cell r="D1875"/>
          <cell r="E1875"/>
          <cell r="F1875"/>
          <cell r="G1875"/>
        </row>
        <row r="1876">
          <cell r="A1876" t="str">
            <v>34.20.050</v>
          </cell>
          <cell r="B1876"/>
          <cell r="C1876" t="str">
            <v>Tela de arame galvanizado fio nº 22 BWG, malha de 2´, tipo galinheiro</v>
          </cell>
          <cell r="D1876" t="str">
            <v>m²</v>
          </cell>
          <cell r="E1876">
            <v>4.42</v>
          </cell>
          <cell r="F1876">
            <v>5.79</v>
          </cell>
          <cell r="G1876">
            <v>10.210000000000001</v>
          </cell>
        </row>
        <row r="1877">
          <cell r="A1877" t="str">
            <v>34.20.080</v>
          </cell>
          <cell r="B1877"/>
          <cell r="C1877" t="str">
            <v>Tela de aço galvanizado fio nº 10 BWG, malha de 2´, tipo alambrado de segurança</v>
          </cell>
          <cell r="D1877" t="str">
            <v>m²</v>
          </cell>
          <cell r="E1877">
            <v>40.29</v>
          </cell>
          <cell r="F1877">
            <v>8.02</v>
          </cell>
          <cell r="G1877">
            <v>48.31</v>
          </cell>
        </row>
        <row r="1878">
          <cell r="A1878" t="str">
            <v>34.20.110</v>
          </cell>
          <cell r="B1878"/>
          <cell r="C1878" t="str">
            <v>Recolocação de barreira de proteção perimetral, simples ou dupla</v>
          </cell>
          <cell r="D1878" t="str">
            <v>m</v>
          </cell>
          <cell r="E1878">
            <v>10.35</v>
          </cell>
          <cell r="F1878">
            <v>0</v>
          </cell>
          <cell r="G1878">
            <v>10.35</v>
          </cell>
        </row>
        <row r="1879">
          <cell r="A1879" t="str">
            <v>34.20.160</v>
          </cell>
          <cell r="B1879"/>
          <cell r="C1879" t="str">
            <v>Recolocação de alambrado, com altura até 4,50 m</v>
          </cell>
          <cell r="D1879" t="str">
            <v>m²</v>
          </cell>
          <cell r="E1879">
            <v>1.02</v>
          </cell>
          <cell r="F1879">
            <v>12.16</v>
          </cell>
          <cell r="G1879">
            <v>13.18</v>
          </cell>
        </row>
        <row r="1880">
          <cell r="A1880" t="str">
            <v>34.20.170</v>
          </cell>
          <cell r="B1880"/>
          <cell r="C1880" t="str">
            <v>Recolocação de alambrado, com altura acima de 4,50 m</v>
          </cell>
          <cell r="D1880" t="str">
            <v>m²</v>
          </cell>
          <cell r="E1880">
            <v>1.06</v>
          </cell>
          <cell r="F1880">
            <v>16.260000000000002</v>
          </cell>
          <cell r="G1880">
            <v>17.32</v>
          </cell>
        </row>
        <row r="1881">
          <cell r="A1881" t="str">
            <v>34.20.380</v>
          </cell>
          <cell r="B1881"/>
          <cell r="C1881" t="str">
            <v>Suporte para apoio de bicicletas em tubo de aço galvanizado, diâmetro de 2 1/2´</v>
          </cell>
          <cell r="D1881" t="str">
            <v>un</v>
          </cell>
          <cell r="E1881">
            <v>229.88</v>
          </cell>
          <cell r="F1881">
            <v>132.24</v>
          </cell>
          <cell r="G1881">
            <v>362.12</v>
          </cell>
        </row>
        <row r="1882">
          <cell r="A1882" t="str">
            <v>34.20.390</v>
          </cell>
          <cell r="B1882"/>
          <cell r="C1882" t="str">
            <v>Grelha arvoreira em ferro fundido</v>
          </cell>
          <cell r="D1882" t="str">
            <v>m²</v>
          </cell>
          <cell r="E1882">
            <v>458.93</v>
          </cell>
          <cell r="F1882">
            <v>16.47</v>
          </cell>
          <cell r="G1882">
            <v>475.4</v>
          </cell>
        </row>
        <row r="1883">
          <cell r="A1883" t="str">
            <v>35</v>
          </cell>
          <cell r="B1883" t="str">
            <v>PLAYGROUND E EQUIPAMENTO RECREATIVO</v>
          </cell>
          <cell r="C1883" t="str">
            <v>PLAYGROUND E EQUIPAMENTO RECREATIVO</v>
          </cell>
          <cell r="D1883"/>
          <cell r="E1883"/>
          <cell r="F1883"/>
          <cell r="G1883"/>
        </row>
        <row r="1884">
          <cell r="A1884" t="str">
            <v>35.01</v>
          </cell>
          <cell r="B1884" t="str">
            <v>Quadra e equipamento de esportes</v>
          </cell>
          <cell r="C1884" t="str">
            <v>Quadra e equipamento de esportes</v>
          </cell>
          <cell r="D1884"/>
          <cell r="E1884"/>
          <cell r="F1884"/>
          <cell r="G1884"/>
        </row>
        <row r="1885">
          <cell r="A1885" t="str">
            <v>35.01.070</v>
          </cell>
          <cell r="B1885"/>
          <cell r="C1885" t="str">
            <v>Tela de arame galvanizado fio nº 12 BWG, malha de 2´</v>
          </cell>
          <cell r="D1885" t="str">
            <v>m²</v>
          </cell>
          <cell r="E1885">
            <v>26.38</v>
          </cell>
          <cell r="F1885">
            <v>4.95</v>
          </cell>
          <cell r="G1885">
            <v>31.33</v>
          </cell>
        </row>
        <row r="1886">
          <cell r="A1886" t="str">
            <v>35.01.150</v>
          </cell>
          <cell r="B1886"/>
          <cell r="C1886" t="str">
            <v>Trave oficial completa com rede para futebol de salão</v>
          </cell>
          <cell r="D1886" t="str">
            <v>cj</v>
          </cell>
          <cell r="E1886">
            <v>1027.81</v>
          </cell>
          <cell r="F1886">
            <v>118.51</v>
          </cell>
          <cell r="G1886">
            <v>1146.32</v>
          </cell>
        </row>
        <row r="1887">
          <cell r="A1887" t="str">
            <v>35.01.160</v>
          </cell>
          <cell r="B1887"/>
          <cell r="C1887" t="str">
            <v>Tabela completa com suporte e rede para basquete</v>
          </cell>
          <cell r="D1887" t="str">
            <v>un</v>
          </cell>
          <cell r="E1887">
            <v>1114.8</v>
          </cell>
          <cell r="F1887">
            <v>1488.3</v>
          </cell>
          <cell r="G1887">
            <v>2603.1</v>
          </cell>
        </row>
        <row r="1888">
          <cell r="A1888" t="str">
            <v>35.01.170</v>
          </cell>
          <cell r="B1888"/>
          <cell r="C1888" t="str">
            <v>Poste oficial completo com rede para voleibol</v>
          </cell>
          <cell r="D1888" t="str">
            <v>cj</v>
          </cell>
          <cell r="E1888">
            <v>950.36</v>
          </cell>
          <cell r="F1888">
            <v>118.51</v>
          </cell>
          <cell r="G1888">
            <v>1068.8699999999999</v>
          </cell>
        </row>
        <row r="1889">
          <cell r="A1889" t="str">
            <v>35.01.550</v>
          </cell>
          <cell r="B1889"/>
          <cell r="C1889" t="str">
            <v>Piso em fibra de polipropileno corrugado para quadra de esportes, inclusive pintura</v>
          </cell>
          <cell r="D1889" t="str">
            <v>m²</v>
          </cell>
          <cell r="E1889">
            <v>107.61</v>
          </cell>
          <cell r="F1889">
            <v>22.9</v>
          </cell>
          <cell r="G1889">
            <v>130.51</v>
          </cell>
        </row>
        <row r="1890">
          <cell r="A1890" t="str">
            <v>35.03</v>
          </cell>
          <cell r="B1890" t="str">
            <v>Abrigo, guarita e quiosque</v>
          </cell>
          <cell r="C1890" t="str">
            <v>Abrigo, guarita e quiosque</v>
          </cell>
          <cell r="D1890"/>
          <cell r="E1890"/>
          <cell r="F1890"/>
          <cell r="G1890"/>
        </row>
        <row r="1891">
          <cell r="A1891" t="str">
            <v>35.03.030</v>
          </cell>
          <cell r="B1891"/>
          <cell r="C1891" t="str">
            <v>Cancela automática metálica com barreira de alumínio até 3,50 m</v>
          </cell>
          <cell r="D1891" t="str">
            <v>un</v>
          </cell>
          <cell r="E1891">
            <v>2763.33</v>
          </cell>
          <cell r="F1891">
            <v>0</v>
          </cell>
          <cell r="G1891">
            <v>2763.33</v>
          </cell>
        </row>
        <row r="1892">
          <cell r="A1892" t="str">
            <v>35.04</v>
          </cell>
          <cell r="B1892" t="str">
            <v>Bancos</v>
          </cell>
          <cell r="C1892" t="str">
            <v>Bancos</v>
          </cell>
          <cell r="D1892"/>
          <cell r="E1892"/>
          <cell r="F1892"/>
          <cell r="G1892"/>
        </row>
        <row r="1893">
          <cell r="A1893" t="str">
            <v>35.04.020</v>
          </cell>
          <cell r="B1893"/>
          <cell r="C1893" t="str">
            <v>Banco contínuo em concreto vazado</v>
          </cell>
          <cell r="D1893" t="str">
            <v>m</v>
          </cell>
          <cell r="E1893">
            <v>67.73</v>
          </cell>
          <cell r="F1893">
            <v>71.489999999999995</v>
          </cell>
          <cell r="G1893">
            <v>139.22</v>
          </cell>
        </row>
        <row r="1894">
          <cell r="A1894" t="str">
            <v>35.04.120</v>
          </cell>
          <cell r="B1894"/>
          <cell r="C1894" t="str">
            <v>Banco em concreto pré-moldado, dimensões 150 x 45 x 45 cm</v>
          </cell>
          <cell r="D1894" t="str">
            <v>un</v>
          </cell>
          <cell r="E1894">
            <v>283.52</v>
          </cell>
          <cell r="F1894">
            <v>15.91</v>
          </cell>
          <cell r="G1894">
            <v>299.43</v>
          </cell>
        </row>
        <row r="1895">
          <cell r="A1895" t="str">
            <v>35.04.130</v>
          </cell>
          <cell r="B1895"/>
          <cell r="C1895" t="str">
            <v>Banco de madeira sobre alvenaria</v>
          </cell>
          <cell r="D1895" t="str">
            <v>m²</v>
          </cell>
          <cell r="E1895">
            <v>91.25</v>
          </cell>
          <cell r="F1895">
            <v>43.33</v>
          </cell>
          <cell r="G1895">
            <v>134.58000000000001</v>
          </cell>
        </row>
        <row r="1896">
          <cell r="A1896" t="str">
            <v>35.04.140</v>
          </cell>
          <cell r="B1896"/>
          <cell r="C1896" t="str">
            <v>Banco em concreto pré-moldado com pés vazados, dimensões 200 x 42 x 47 cm</v>
          </cell>
          <cell r="D1896" t="str">
            <v>un</v>
          </cell>
          <cell r="E1896">
            <v>340.63</v>
          </cell>
          <cell r="F1896">
            <v>22.38</v>
          </cell>
          <cell r="G1896">
            <v>363.01</v>
          </cell>
        </row>
        <row r="1897">
          <cell r="A1897" t="str">
            <v>35.04.150</v>
          </cell>
          <cell r="B1897"/>
          <cell r="C1897" t="str">
            <v>Banco em concreto pré-moldado com 3 pés, dimensões aproximadas de 300 x 42 x 47 cm</v>
          </cell>
          <cell r="D1897" t="str">
            <v>un</v>
          </cell>
          <cell r="E1897">
            <v>617.27</v>
          </cell>
          <cell r="F1897">
            <v>33.56</v>
          </cell>
          <cell r="G1897">
            <v>650.83000000000004</v>
          </cell>
        </row>
        <row r="1898">
          <cell r="A1898" t="str">
            <v>35.05</v>
          </cell>
          <cell r="B1898" t="str">
            <v>Equipamento recreativo</v>
          </cell>
          <cell r="C1898" t="str">
            <v>Equipamento recreativo</v>
          </cell>
          <cell r="D1898"/>
          <cell r="E1898"/>
          <cell r="F1898"/>
          <cell r="G1898"/>
        </row>
        <row r="1899">
          <cell r="A1899" t="str">
            <v>35.05.200</v>
          </cell>
          <cell r="B1899"/>
          <cell r="C1899" t="str">
            <v>Centro de atividades em madeira rústica</v>
          </cell>
          <cell r="D1899" t="str">
            <v>cj</v>
          </cell>
          <cell r="E1899">
            <v>2959.08</v>
          </cell>
          <cell r="F1899">
            <v>158.02000000000001</v>
          </cell>
          <cell r="G1899">
            <v>3117.1</v>
          </cell>
        </row>
        <row r="1900">
          <cell r="A1900" t="str">
            <v>35.05.210</v>
          </cell>
          <cell r="B1900"/>
          <cell r="C1900" t="str">
            <v>Balanço duplo em madeira rústica</v>
          </cell>
          <cell r="D1900" t="str">
            <v>cj</v>
          </cell>
          <cell r="E1900">
            <v>1286.8900000000001</v>
          </cell>
          <cell r="F1900">
            <v>158.02000000000001</v>
          </cell>
          <cell r="G1900">
            <v>1444.91</v>
          </cell>
        </row>
        <row r="1901">
          <cell r="A1901" t="str">
            <v>35.05.220</v>
          </cell>
          <cell r="B1901"/>
          <cell r="C1901" t="str">
            <v>Gangorra dupla em madeira rústica</v>
          </cell>
          <cell r="D1901" t="str">
            <v>cj</v>
          </cell>
          <cell r="E1901">
            <v>756.73</v>
          </cell>
          <cell r="F1901">
            <v>158.02000000000001</v>
          </cell>
          <cell r="G1901">
            <v>914.75</v>
          </cell>
        </row>
        <row r="1902">
          <cell r="A1902" t="str">
            <v>35.05.240</v>
          </cell>
          <cell r="B1902"/>
          <cell r="C1902" t="str">
            <v>Gira-gira em ferro com assento de madeira (8 lugares)</v>
          </cell>
          <cell r="D1902" t="str">
            <v>cj</v>
          </cell>
          <cell r="E1902">
            <v>1067.6199999999999</v>
          </cell>
          <cell r="F1902">
            <v>158.02000000000001</v>
          </cell>
          <cell r="G1902">
            <v>1225.6400000000001</v>
          </cell>
        </row>
        <row r="1903">
          <cell r="A1903" t="str">
            <v>35.07</v>
          </cell>
          <cell r="B1903" t="str">
            <v>Mastro para bandeiras</v>
          </cell>
          <cell r="C1903" t="str">
            <v>Mastro para bandeiras</v>
          </cell>
          <cell r="D1903"/>
          <cell r="E1903"/>
          <cell r="F1903"/>
          <cell r="G1903"/>
        </row>
        <row r="1904">
          <cell r="A1904" t="str">
            <v>35.07.020</v>
          </cell>
          <cell r="B1904"/>
          <cell r="C1904" t="str">
            <v>Plataforma com 3 mastros galvanizados, h= 7,00 m</v>
          </cell>
          <cell r="D1904" t="str">
            <v>cj</v>
          </cell>
          <cell r="E1904">
            <v>3038.85</v>
          </cell>
          <cell r="F1904">
            <v>251.18</v>
          </cell>
          <cell r="G1904">
            <v>3290.03</v>
          </cell>
        </row>
        <row r="1905">
          <cell r="A1905" t="str">
            <v>35.07.030</v>
          </cell>
          <cell r="B1905"/>
          <cell r="C1905" t="str">
            <v>Plataforma com 3 mastros galvanizados, h= 9,00 m</v>
          </cell>
          <cell r="D1905" t="str">
            <v>cj</v>
          </cell>
          <cell r="E1905">
            <v>4428.78</v>
          </cell>
          <cell r="F1905">
            <v>251.18</v>
          </cell>
          <cell r="G1905">
            <v>4679.96</v>
          </cell>
        </row>
        <row r="1906">
          <cell r="A1906" t="str">
            <v>35.07.060</v>
          </cell>
          <cell r="B1906"/>
          <cell r="C1906" t="str">
            <v>Mastro para bandeira galvanizado, h= 9,00 m</v>
          </cell>
          <cell r="D1906" t="str">
            <v>un</v>
          </cell>
          <cell r="E1906">
            <v>1465.91</v>
          </cell>
          <cell r="F1906">
            <v>37.090000000000003</v>
          </cell>
          <cell r="G1906">
            <v>1503</v>
          </cell>
        </row>
        <row r="1907">
          <cell r="A1907" t="str">
            <v>35.07.070</v>
          </cell>
          <cell r="B1907"/>
          <cell r="C1907" t="str">
            <v>Mastro para bandeira galvanizado, h= 7,00 m</v>
          </cell>
          <cell r="D1907" t="str">
            <v>un</v>
          </cell>
          <cell r="E1907">
            <v>1002.62</v>
          </cell>
          <cell r="F1907">
            <v>37.090000000000003</v>
          </cell>
          <cell r="G1907">
            <v>1039.71</v>
          </cell>
        </row>
        <row r="1908">
          <cell r="A1908" t="str">
            <v>35.20</v>
          </cell>
          <cell r="B1908" t="str">
            <v>Reparos, conservações e complementos - GRUPO 35</v>
          </cell>
          <cell r="C1908" t="str">
            <v>Reparos, conservações e complementos - GRUPO 35</v>
          </cell>
          <cell r="D1908"/>
          <cell r="E1908"/>
          <cell r="F1908"/>
          <cell r="G1908"/>
        </row>
        <row r="1909">
          <cell r="A1909" t="str">
            <v>35.20.010</v>
          </cell>
          <cell r="B1909"/>
          <cell r="C1909" t="str">
            <v>Tela em poliamida (nylon), malha 10 x 10 cm, fio 2 mm</v>
          </cell>
          <cell r="D1909" t="str">
            <v>m²</v>
          </cell>
          <cell r="E1909">
            <v>10.1</v>
          </cell>
          <cell r="F1909">
            <v>0</v>
          </cell>
          <cell r="G1909">
            <v>10.1</v>
          </cell>
        </row>
        <row r="1910">
          <cell r="A1910" t="str">
            <v>35.20.050</v>
          </cell>
          <cell r="B1910"/>
          <cell r="C1910" t="str">
            <v>Conjunto de 4 lixeiras para coleta seletiva, com tampa basculante, capacidade 50 litros</v>
          </cell>
          <cell r="D1910" t="str">
            <v>un</v>
          </cell>
          <cell r="E1910">
            <v>463.8</v>
          </cell>
          <cell r="F1910">
            <v>24.7</v>
          </cell>
          <cell r="G1910">
            <v>488.5</v>
          </cell>
        </row>
        <row r="1911">
          <cell r="A1911" t="str">
            <v>36</v>
          </cell>
          <cell r="B1911" t="str">
            <v>ENTRADA DE ENERGIA ELÉTRICA E TELEFONIA</v>
          </cell>
          <cell r="C1911" t="str">
            <v>ENTRADA DE ENERGIA ELÉTRICA E TELEFONIA</v>
          </cell>
          <cell r="D1911"/>
          <cell r="E1911"/>
          <cell r="F1911"/>
          <cell r="G1911"/>
        </row>
        <row r="1912">
          <cell r="A1912" t="str">
            <v>36.01</v>
          </cell>
          <cell r="B1912" t="str">
            <v>Entrada de energia - componentes</v>
          </cell>
          <cell r="C1912" t="str">
            <v>Entrada de energia - componentes</v>
          </cell>
          <cell r="D1912"/>
          <cell r="E1912"/>
          <cell r="F1912"/>
          <cell r="G1912"/>
        </row>
        <row r="1913">
          <cell r="A1913" t="str">
            <v>36.01.242</v>
          </cell>
          <cell r="B1913"/>
          <cell r="C1913" t="str">
            <v>Cubículo de média tensão, para uso ao tempo, classe 24 kV</v>
          </cell>
          <cell r="D1913" t="str">
            <v>cj</v>
          </cell>
          <cell r="E1913">
            <v>95347.13</v>
          </cell>
          <cell r="F1913">
            <v>193.57</v>
          </cell>
          <cell r="G1913">
            <v>95540.7</v>
          </cell>
        </row>
        <row r="1914">
          <cell r="A1914" t="str">
            <v>36.01.252</v>
          </cell>
          <cell r="B1914"/>
          <cell r="C1914" t="str">
            <v>Cubículo de média tensão, para uso ao tempo, classe 17,5 kV</v>
          </cell>
          <cell r="D1914" t="str">
            <v>cj</v>
          </cell>
          <cell r="E1914">
            <v>71196.73</v>
          </cell>
          <cell r="F1914">
            <v>193.57</v>
          </cell>
          <cell r="G1914">
            <v>71390.3</v>
          </cell>
        </row>
        <row r="1915">
          <cell r="A1915" t="str">
            <v>36.01.260</v>
          </cell>
          <cell r="B1915"/>
          <cell r="C1915" t="str">
            <v>Cubículo de entrada e medição para uso abrigado, classe 15 kV</v>
          </cell>
          <cell r="D1915" t="str">
            <v>cj</v>
          </cell>
          <cell r="E1915">
            <v>84755.22</v>
          </cell>
          <cell r="F1915">
            <v>387.14</v>
          </cell>
          <cell r="G1915">
            <v>85142.36</v>
          </cell>
        </row>
        <row r="1916">
          <cell r="A1916" t="str">
            <v>36.03</v>
          </cell>
          <cell r="B1916" t="str">
            <v>Caixas de entrada / medição</v>
          </cell>
          <cell r="C1916" t="str">
            <v>Caixas de entrada / medição</v>
          </cell>
          <cell r="D1916"/>
          <cell r="E1916"/>
          <cell r="F1916"/>
          <cell r="G1916"/>
        </row>
        <row r="1917">
          <cell r="A1917" t="str">
            <v>36.03.010</v>
          </cell>
          <cell r="B1917"/>
          <cell r="C1917" t="str">
            <v>Caixa de medição tipo II (300 x 560 x 200) mm, padrão concessionárias</v>
          </cell>
          <cell r="D1917" t="str">
            <v>un</v>
          </cell>
          <cell r="E1917">
            <v>104.86</v>
          </cell>
          <cell r="F1917">
            <v>126.49</v>
          </cell>
          <cell r="G1917">
            <v>231.35</v>
          </cell>
        </row>
        <row r="1918">
          <cell r="A1918" t="str">
            <v>36.03.020</v>
          </cell>
          <cell r="B1918"/>
          <cell r="C1918" t="str">
            <v>Caixa de medição polifásica (500 x 600 x 200) mm, padrão concessionárias</v>
          </cell>
          <cell r="D1918" t="str">
            <v>un</v>
          </cell>
          <cell r="E1918">
            <v>169.85</v>
          </cell>
          <cell r="F1918">
            <v>126.49</v>
          </cell>
          <cell r="G1918">
            <v>296.33999999999997</v>
          </cell>
        </row>
        <row r="1919">
          <cell r="A1919" t="str">
            <v>36.03.030</v>
          </cell>
          <cell r="B1919"/>
          <cell r="C1919" t="str">
            <v>Caixa de medição externa tipo ´L´ (900 x 600 x 270) mm, padrão Concessionárias</v>
          </cell>
          <cell r="D1919" t="str">
            <v>un</v>
          </cell>
          <cell r="E1919">
            <v>427.17</v>
          </cell>
          <cell r="F1919">
            <v>146</v>
          </cell>
          <cell r="G1919">
            <v>573.16999999999996</v>
          </cell>
        </row>
        <row r="1920">
          <cell r="A1920" t="str">
            <v>36.03.050</v>
          </cell>
          <cell r="B1920"/>
          <cell r="C1920" t="str">
            <v>Caixa de medição externa tipo ´N´ (1300 x 1200 x 270) mm, padrão Concessionárias</v>
          </cell>
          <cell r="D1920" t="str">
            <v>un</v>
          </cell>
          <cell r="E1920">
            <v>1607.47</v>
          </cell>
          <cell r="F1920">
            <v>146</v>
          </cell>
          <cell r="G1920">
            <v>1753.47</v>
          </cell>
        </row>
        <row r="1921">
          <cell r="A1921" t="str">
            <v>36.03.060</v>
          </cell>
          <cell r="B1921"/>
          <cell r="C1921" t="str">
            <v>Caixa de medição externa tipo ´M´ (900 x 1200 x 270) mm, padrão Concessionárias</v>
          </cell>
          <cell r="D1921" t="str">
            <v>un</v>
          </cell>
          <cell r="E1921">
            <v>1068.08</v>
          </cell>
          <cell r="F1921">
            <v>146</v>
          </cell>
          <cell r="G1921">
            <v>1214.08</v>
          </cell>
        </row>
        <row r="1922">
          <cell r="A1922" t="str">
            <v>36.03.080</v>
          </cell>
          <cell r="B1922"/>
          <cell r="C1922" t="str">
            <v>Caixa para seccionadora tipo ´T´ (900 x 600 x 250) mm, padrão Concessionárias</v>
          </cell>
          <cell r="D1922" t="str">
            <v>un</v>
          </cell>
          <cell r="E1922">
            <v>368.06</v>
          </cell>
          <cell r="F1922">
            <v>109.5</v>
          </cell>
          <cell r="G1922">
            <v>477.56</v>
          </cell>
        </row>
        <row r="1923">
          <cell r="A1923" t="str">
            <v>36.03.090</v>
          </cell>
          <cell r="B1923"/>
          <cell r="C1923" t="str">
            <v>Caixa de medição interna tipo ´A1´ (1000 x 1000 x 300) mm, padrão Concessionárias</v>
          </cell>
          <cell r="D1923" t="str">
            <v>un</v>
          </cell>
          <cell r="E1923">
            <v>1770.64</v>
          </cell>
          <cell r="F1923">
            <v>152.16999999999999</v>
          </cell>
          <cell r="G1923">
            <v>1922.81</v>
          </cell>
        </row>
        <row r="1924">
          <cell r="A1924" t="str">
            <v>36.03.120</v>
          </cell>
          <cell r="B1924"/>
          <cell r="C1924" t="str">
            <v>Caixa de proteção para transformador de corrente, (1000 x 750 x 300) mm, padrão Concessionárias</v>
          </cell>
          <cell r="D1924" t="str">
            <v>un</v>
          </cell>
          <cell r="E1924">
            <v>574.52</v>
          </cell>
          <cell r="F1924">
            <v>146</v>
          </cell>
          <cell r="G1924">
            <v>720.52</v>
          </cell>
        </row>
        <row r="1925">
          <cell r="A1925" t="str">
            <v>36.03.130</v>
          </cell>
          <cell r="B1925"/>
          <cell r="C1925" t="str">
            <v>Caixa de proteção dos bornes do medidor, (300 x 250 x 90) mm, padrão Concessionárias</v>
          </cell>
          <cell r="D1925" t="str">
            <v>un</v>
          </cell>
          <cell r="E1925">
            <v>73.13</v>
          </cell>
          <cell r="F1925">
            <v>73</v>
          </cell>
          <cell r="G1925">
            <v>146.13</v>
          </cell>
        </row>
        <row r="1926">
          <cell r="A1926" t="str">
            <v>36.03.150</v>
          </cell>
          <cell r="B1926"/>
          <cell r="C1926" t="str">
            <v>Caixa de entrada tipo ´E´ (560 x 350 x 210) mm - padrão Concessionárias</v>
          </cell>
          <cell r="D1926" t="str">
            <v>un</v>
          </cell>
          <cell r="E1926">
            <v>137.84</v>
          </cell>
          <cell r="F1926">
            <v>126.49</v>
          </cell>
          <cell r="G1926">
            <v>264.33</v>
          </cell>
        </row>
        <row r="1927">
          <cell r="A1927" t="str">
            <v>36.03.160</v>
          </cell>
          <cell r="B1927"/>
          <cell r="C1927" t="str">
            <v>Caixa base lateral tipo ´N´ (1300 x 400 x 250) mm</v>
          </cell>
          <cell r="D1927" t="str">
            <v>un</v>
          </cell>
          <cell r="E1927">
            <v>363.1</v>
          </cell>
          <cell r="F1927">
            <v>146</v>
          </cell>
          <cell r="G1927">
            <v>509.1</v>
          </cell>
        </row>
        <row r="1928">
          <cell r="A1928" t="str">
            <v>36.04</v>
          </cell>
          <cell r="B1928" t="str">
            <v>Suporte (Braquet)</v>
          </cell>
          <cell r="C1928" t="str">
            <v>Suporte (Braquet)</v>
          </cell>
          <cell r="D1928"/>
          <cell r="E1928"/>
          <cell r="F1928"/>
          <cell r="G1928"/>
        </row>
        <row r="1929">
          <cell r="A1929" t="str">
            <v>36.04.010</v>
          </cell>
          <cell r="B1929"/>
          <cell r="C1929" t="str">
            <v>Suporte para 1 isolador de baixa tensão</v>
          </cell>
          <cell r="D1929" t="str">
            <v>un</v>
          </cell>
          <cell r="E1929">
            <v>11.88</v>
          </cell>
          <cell r="F1929">
            <v>10.96</v>
          </cell>
          <cell r="G1929">
            <v>22.84</v>
          </cell>
        </row>
        <row r="1930">
          <cell r="A1930" t="str">
            <v>36.04.030</v>
          </cell>
          <cell r="B1930"/>
          <cell r="C1930" t="str">
            <v>Suporte para 2 isoladores de baixa tensão</v>
          </cell>
          <cell r="D1930" t="str">
            <v>un</v>
          </cell>
          <cell r="E1930">
            <v>22.23</v>
          </cell>
          <cell r="F1930">
            <v>10.96</v>
          </cell>
          <cell r="G1930">
            <v>33.19</v>
          </cell>
        </row>
        <row r="1931">
          <cell r="A1931" t="str">
            <v>36.04.050</v>
          </cell>
          <cell r="B1931"/>
          <cell r="C1931" t="str">
            <v>Suporte para 3 isoladores de baixa tensão</v>
          </cell>
          <cell r="D1931" t="str">
            <v>un</v>
          </cell>
          <cell r="E1931">
            <v>34.869999999999997</v>
          </cell>
          <cell r="F1931">
            <v>10.96</v>
          </cell>
          <cell r="G1931">
            <v>45.83</v>
          </cell>
        </row>
        <row r="1932">
          <cell r="A1932" t="str">
            <v>36.04.070</v>
          </cell>
          <cell r="B1932"/>
          <cell r="C1932" t="str">
            <v>Suporte para 4 isoladores de baixa tensão</v>
          </cell>
          <cell r="D1932" t="str">
            <v>un</v>
          </cell>
          <cell r="E1932">
            <v>49.01</v>
          </cell>
          <cell r="F1932">
            <v>10.96</v>
          </cell>
          <cell r="G1932">
            <v>59.97</v>
          </cell>
        </row>
        <row r="1933">
          <cell r="A1933" t="str">
            <v>36.05</v>
          </cell>
          <cell r="B1933" t="str">
            <v>Isoladores</v>
          </cell>
          <cell r="C1933" t="str">
            <v>Isoladores</v>
          </cell>
          <cell r="D1933"/>
          <cell r="E1933"/>
          <cell r="F1933"/>
          <cell r="G1933"/>
        </row>
        <row r="1934">
          <cell r="A1934" t="str">
            <v>36.05.010</v>
          </cell>
          <cell r="B1934"/>
          <cell r="C1934" t="str">
            <v>Isolador tipo roldana para baixa tensão de 76 x 79 mm</v>
          </cell>
          <cell r="D1934" t="str">
            <v>un</v>
          </cell>
          <cell r="E1934">
            <v>16.64</v>
          </cell>
          <cell r="F1934">
            <v>7.3</v>
          </cell>
          <cell r="G1934">
            <v>23.94</v>
          </cell>
        </row>
        <row r="1935">
          <cell r="A1935" t="str">
            <v>36.05.020</v>
          </cell>
          <cell r="B1935"/>
          <cell r="C1935" t="str">
            <v>Isolador tipo castanha incluindo grampo de sustentação</v>
          </cell>
          <cell r="D1935" t="str">
            <v>un</v>
          </cell>
          <cell r="E1935">
            <v>18.149999999999999</v>
          </cell>
          <cell r="F1935">
            <v>7.3</v>
          </cell>
          <cell r="G1935">
            <v>25.45</v>
          </cell>
        </row>
        <row r="1936">
          <cell r="A1936" t="str">
            <v>36.05.040</v>
          </cell>
          <cell r="B1936"/>
          <cell r="C1936" t="str">
            <v>Isolador tipo disco para 15 kV de 6´ - 150 mm</v>
          </cell>
          <cell r="D1936" t="str">
            <v>un</v>
          </cell>
          <cell r="E1936">
            <v>54.16</v>
          </cell>
          <cell r="F1936">
            <v>7.3</v>
          </cell>
          <cell r="G1936">
            <v>61.46</v>
          </cell>
        </row>
        <row r="1937">
          <cell r="A1937" t="str">
            <v>36.05.080</v>
          </cell>
          <cell r="B1937"/>
          <cell r="C1937" t="str">
            <v>Isolador tipo pino para 15 kV, inclusive pino (poste)</v>
          </cell>
          <cell r="D1937" t="str">
            <v>un</v>
          </cell>
          <cell r="E1937">
            <v>33.119999999999997</v>
          </cell>
          <cell r="F1937">
            <v>27.38</v>
          </cell>
          <cell r="G1937">
            <v>60.5</v>
          </cell>
        </row>
        <row r="1938">
          <cell r="A1938" t="str">
            <v>36.05.100</v>
          </cell>
          <cell r="B1938"/>
          <cell r="C1938" t="str">
            <v>Isolador pedestal para 15 kV</v>
          </cell>
          <cell r="D1938" t="str">
            <v>un</v>
          </cell>
          <cell r="E1938">
            <v>71.52</v>
          </cell>
          <cell r="F1938">
            <v>7.3</v>
          </cell>
          <cell r="G1938">
            <v>78.819999999999993</v>
          </cell>
        </row>
        <row r="1939">
          <cell r="A1939" t="str">
            <v>36.05.110</v>
          </cell>
          <cell r="B1939"/>
          <cell r="C1939" t="str">
            <v>Isolador pedestal para 25 kV</v>
          </cell>
          <cell r="D1939" t="str">
            <v>un</v>
          </cell>
          <cell r="E1939">
            <v>88.28</v>
          </cell>
          <cell r="F1939">
            <v>7.3</v>
          </cell>
          <cell r="G1939">
            <v>95.58</v>
          </cell>
        </row>
        <row r="1940">
          <cell r="A1940" t="str">
            <v>36.06</v>
          </cell>
          <cell r="B1940" t="str">
            <v>Muflas e terminais</v>
          </cell>
          <cell r="C1940" t="str">
            <v>Muflas e terminais</v>
          </cell>
          <cell r="D1940"/>
          <cell r="E1940"/>
          <cell r="F1940"/>
          <cell r="G1940"/>
        </row>
        <row r="1941">
          <cell r="A1941" t="str">
            <v>36.06.060</v>
          </cell>
          <cell r="B1941"/>
          <cell r="C1941" t="str">
            <v>Terminal modular (mufla) unipolar externo para cabo até 70 mm²/15 kV</v>
          </cell>
          <cell r="D1941" t="str">
            <v>cj</v>
          </cell>
          <cell r="E1941">
            <v>378.51</v>
          </cell>
          <cell r="F1941">
            <v>18.260000000000002</v>
          </cell>
          <cell r="G1941">
            <v>396.77</v>
          </cell>
        </row>
        <row r="1942">
          <cell r="A1942" t="str">
            <v>36.06.080</v>
          </cell>
          <cell r="B1942"/>
          <cell r="C1942" t="str">
            <v>Terminal modular (mufla) unipolar interno para cabo até 70 mm²/15 kV</v>
          </cell>
          <cell r="D1942" t="str">
            <v>cj</v>
          </cell>
          <cell r="E1942">
            <v>319.25</v>
          </cell>
          <cell r="F1942">
            <v>18.260000000000002</v>
          </cell>
          <cell r="G1942">
            <v>337.51</v>
          </cell>
        </row>
        <row r="1943">
          <cell r="A1943" t="str">
            <v>36.07</v>
          </cell>
          <cell r="B1943" t="str">
            <v>Para-raios de média tensão</v>
          </cell>
          <cell r="C1943" t="str">
            <v>Para-raios de média tensão</v>
          </cell>
          <cell r="D1943"/>
          <cell r="E1943"/>
          <cell r="F1943"/>
          <cell r="G1943"/>
        </row>
        <row r="1944">
          <cell r="A1944" t="str">
            <v>36.07.010</v>
          </cell>
          <cell r="B1944"/>
          <cell r="C1944" t="str">
            <v>Para-raios de distribuição, classe 12 kV/5 kA, completo, encapsulado com polímero</v>
          </cell>
          <cell r="D1944" t="str">
            <v>un</v>
          </cell>
          <cell r="E1944">
            <v>144.66</v>
          </cell>
          <cell r="F1944">
            <v>17.11</v>
          </cell>
          <cell r="G1944">
            <v>161.77000000000001</v>
          </cell>
        </row>
        <row r="1945">
          <cell r="A1945" t="str">
            <v>36.07.030</v>
          </cell>
          <cell r="B1945"/>
          <cell r="C1945" t="str">
            <v>Para-raios de distribuição, classe 12 kV/10 kA, completo, encapsulado com polímero</v>
          </cell>
          <cell r="D1945" t="str">
            <v>un</v>
          </cell>
          <cell r="E1945">
            <v>162.22999999999999</v>
          </cell>
          <cell r="F1945">
            <v>17.11</v>
          </cell>
          <cell r="G1945">
            <v>179.34</v>
          </cell>
        </row>
        <row r="1946">
          <cell r="A1946" t="str">
            <v>36.07.050</v>
          </cell>
          <cell r="B1946"/>
          <cell r="C1946" t="str">
            <v>Para-raios de distribuição, classe 15 kV/5 kA, completo, encapsulado com polímero</v>
          </cell>
          <cell r="D1946" t="str">
            <v>un</v>
          </cell>
          <cell r="E1946">
            <v>150.16</v>
          </cell>
          <cell r="F1946">
            <v>17.11</v>
          </cell>
          <cell r="G1946">
            <v>167.27</v>
          </cell>
        </row>
        <row r="1947">
          <cell r="A1947" t="str">
            <v>36.07.060</v>
          </cell>
          <cell r="B1947"/>
          <cell r="C1947" t="str">
            <v>Para-raios de distribuição, classe 15 kV/10 kA, completo, encapsulado com polímero</v>
          </cell>
          <cell r="D1947" t="str">
            <v>un</v>
          </cell>
          <cell r="E1947">
            <v>149.52000000000001</v>
          </cell>
          <cell r="F1947">
            <v>17.11</v>
          </cell>
          <cell r="G1947">
            <v>166.63</v>
          </cell>
        </row>
        <row r="1948">
          <cell r="A1948" t="str">
            <v>36.08</v>
          </cell>
          <cell r="B1948" t="str">
            <v>Gerador e grupo gerador</v>
          </cell>
          <cell r="C1948" t="str">
            <v>Gerador e grupo gerador</v>
          </cell>
          <cell r="D1948"/>
          <cell r="E1948"/>
          <cell r="F1948"/>
          <cell r="G1948"/>
        </row>
        <row r="1949">
          <cell r="A1949" t="str">
            <v>36.08.030</v>
          </cell>
          <cell r="B1949"/>
          <cell r="C1949" t="str">
            <v>Grupo gerador com potência de 250/228 kVA, variação de + ou - 5% - completo</v>
          </cell>
          <cell r="D1949" t="str">
            <v>un</v>
          </cell>
          <cell r="E1949">
            <v>121513.85</v>
          </cell>
          <cell r="F1949">
            <v>1407.56</v>
          </cell>
          <cell r="G1949">
            <v>122921.41</v>
          </cell>
        </row>
        <row r="1950">
          <cell r="A1950" t="str">
            <v>36.08.040</v>
          </cell>
          <cell r="B1950"/>
          <cell r="C1950" t="str">
            <v>Grupo gerador com potência de 350/320 kVA, variação de + ou - 10% - completo</v>
          </cell>
          <cell r="D1950" t="str">
            <v>un</v>
          </cell>
          <cell r="E1950">
            <v>162901.97</v>
          </cell>
          <cell r="F1950">
            <v>1407.56</v>
          </cell>
          <cell r="G1950">
            <v>164309.53</v>
          </cell>
        </row>
        <row r="1951">
          <cell r="A1951" t="str">
            <v>36.08.050</v>
          </cell>
          <cell r="B1951"/>
          <cell r="C1951" t="str">
            <v>Grupo gerador com potência de 88/80 kVA, variação de + ou - 10% - completo</v>
          </cell>
          <cell r="D1951" t="str">
            <v>un</v>
          </cell>
          <cell r="E1951">
            <v>66974.06</v>
          </cell>
          <cell r="F1951">
            <v>1407.56</v>
          </cell>
          <cell r="G1951">
            <v>68381.62</v>
          </cell>
        </row>
        <row r="1952">
          <cell r="A1952" t="str">
            <v>36.08.060</v>
          </cell>
          <cell r="B1952"/>
          <cell r="C1952" t="str">
            <v>Grupo gerador com potência de 165/150 kVA, variação de + ou - 5% - completo</v>
          </cell>
          <cell r="D1952" t="str">
            <v>un</v>
          </cell>
          <cell r="E1952">
            <v>82641.58</v>
          </cell>
          <cell r="F1952">
            <v>1407.56</v>
          </cell>
          <cell r="G1952">
            <v>84049.14</v>
          </cell>
        </row>
        <row r="1953">
          <cell r="A1953" t="str">
            <v>36.08.100</v>
          </cell>
          <cell r="B1953"/>
          <cell r="C1953" t="str">
            <v>Grupo gerador com potência de 55/50 kVA, variação de + ou - 10% - completo</v>
          </cell>
          <cell r="D1953" t="str">
            <v>un</v>
          </cell>
          <cell r="E1953">
            <v>61001.23</v>
          </cell>
          <cell r="F1953">
            <v>751.35</v>
          </cell>
          <cell r="G1953">
            <v>61752.58</v>
          </cell>
        </row>
        <row r="1954">
          <cell r="A1954" t="str">
            <v>36.08.110</v>
          </cell>
          <cell r="B1954"/>
          <cell r="C1954" t="str">
            <v>Grupo gerador com potência de 180/168 kVA, variação de + ou - 5% - completo</v>
          </cell>
          <cell r="D1954" t="str">
            <v>un</v>
          </cell>
          <cell r="E1954">
            <v>108352.55</v>
          </cell>
          <cell r="F1954">
            <v>1407.56</v>
          </cell>
          <cell r="G1954">
            <v>109760.11</v>
          </cell>
        </row>
        <row r="1955">
          <cell r="A1955" t="str">
            <v>36.08.290</v>
          </cell>
          <cell r="B1955"/>
          <cell r="C1955" t="str">
            <v>Grupo gerador com potência de 563/513 kVA, variação de + ou - 10% - completo</v>
          </cell>
          <cell r="D1955" t="str">
            <v>un</v>
          </cell>
          <cell r="E1955">
            <v>217872.56</v>
          </cell>
          <cell r="F1955">
            <v>1557.83</v>
          </cell>
          <cell r="G1955">
            <v>219430.39</v>
          </cell>
        </row>
        <row r="1956">
          <cell r="A1956" t="str">
            <v>36.08.350</v>
          </cell>
          <cell r="B1956"/>
          <cell r="C1956" t="str">
            <v>Grupo gerador carenado com potência de 150/136 kVA, variação de + ou - 5% - completo</v>
          </cell>
          <cell r="D1956" t="str">
            <v>un</v>
          </cell>
          <cell r="E1956">
            <v>109191.67</v>
          </cell>
          <cell r="F1956">
            <v>1407.56</v>
          </cell>
          <cell r="G1956">
            <v>110599.23</v>
          </cell>
        </row>
        <row r="1957">
          <cell r="A1957" t="str">
            <v>36.08.360</v>
          </cell>
          <cell r="B1957"/>
          <cell r="C1957" t="str">
            <v>Grupo gerador carenado com potência de 460/434 kVA, variação de + ou - 10% - completo</v>
          </cell>
          <cell r="D1957" t="str">
            <v>un</v>
          </cell>
          <cell r="E1957">
            <v>242945.47</v>
          </cell>
          <cell r="F1957">
            <v>1543.56</v>
          </cell>
          <cell r="G1957">
            <v>244489.03</v>
          </cell>
        </row>
        <row r="1958">
          <cell r="A1958" t="str">
            <v>36.08.540</v>
          </cell>
          <cell r="B1958"/>
          <cell r="C1958" t="str">
            <v>Grupo gerador com potência de 460/434 kVA, variação de + ou - 10% - completo</v>
          </cell>
          <cell r="D1958" t="str">
            <v>un</v>
          </cell>
          <cell r="E1958">
            <v>201806.63</v>
          </cell>
          <cell r="F1958">
            <v>1557.83</v>
          </cell>
          <cell r="G1958">
            <v>203364.46</v>
          </cell>
        </row>
        <row r="1959">
          <cell r="A1959" t="str">
            <v>36.09</v>
          </cell>
          <cell r="B1959" t="str">
            <v>Transformador de entrada</v>
          </cell>
          <cell r="C1959" t="str">
            <v>Transformador de entrada</v>
          </cell>
          <cell r="D1959"/>
          <cell r="E1959"/>
          <cell r="F1959"/>
          <cell r="G1959"/>
        </row>
        <row r="1960">
          <cell r="A1960" t="str">
            <v>36.09.020</v>
          </cell>
          <cell r="B1960"/>
          <cell r="C1960" t="str">
            <v>Transformador de potência trifásico de 225 kVA, classe 15 kV, a óleo</v>
          </cell>
          <cell r="D1960" t="str">
            <v>un</v>
          </cell>
          <cell r="E1960">
            <v>14428.14</v>
          </cell>
          <cell r="F1960">
            <v>751.35</v>
          </cell>
          <cell r="G1960">
            <v>15179.49</v>
          </cell>
        </row>
        <row r="1961">
          <cell r="A1961" t="str">
            <v>36.09.050</v>
          </cell>
          <cell r="B1961"/>
          <cell r="C1961" t="str">
            <v>Transformador de potência trifásico de 150 kVA, classe 15 kV, a óleo</v>
          </cell>
          <cell r="D1961" t="str">
            <v>un</v>
          </cell>
          <cell r="E1961">
            <v>10484.450000000001</v>
          </cell>
          <cell r="F1961">
            <v>751.35</v>
          </cell>
          <cell r="G1961">
            <v>11235.8</v>
          </cell>
        </row>
        <row r="1962">
          <cell r="A1962" t="str">
            <v>36.09.060</v>
          </cell>
          <cell r="B1962"/>
          <cell r="C1962" t="str">
            <v>Transformador de potência trifásico de 500 kVA, classe 15 kV, a seco</v>
          </cell>
          <cell r="D1962" t="str">
            <v>un</v>
          </cell>
          <cell r="E1962">
            <v>41972.63</v>
          </cell>
          <cell r="F1962">
            <v>1202.1600000000001</v>
          </cell>
          <cell r="G1962">
            <v>43174.79</v>
          </cell>
        </row>
        <row r="1963">
          <cell r="A1963" t="str">
            <v>36.09.070</v>
          </cell>
          <cell r="B1963"/>
          <cell r="C1963" t="str">
            <v>Transformador de potência trifásico de 1000 kVA, classe 15 kV, a seco com cabine</v>
          </cell>
          <cell r="D1963" t="str">
            <v>un</v>
          </cell>
          <cell r="E1963">
            <v>73706.95</v>
          </cell>
          <cell r="F1963">
            <v>1202.1600000000001</v>
          </cell>
          <cell r="G1963">
            <v>74909.11</v>
          </cell>
        </row>
        <row r="1964">
          <cell r="A1964" t="str">
            <v>36.09.100</v>
          </cell>
          <cell r="B1964"/>
          <cell r="C1964" t="str">
            <v>Transformador de potência trifásico de 5 kVA, classe 0,6 kV, a seco com cabine</v>
          </cell>
          <cell r="D1964" t="str">
            <v>un</v>
          </cell>
          <cell r="E1964">
            <v>3632.45</v>
          </cell>
          <cell r="F1964">
            <v>300.54000000000002</v>
          </cell>
          <cell r="G1964">
            <v>3932.99</v>
          </cell>
        </row>
        <row r="1965">
          <cell r="A1965" t="str">
            <v>36.09.110</v>
          </cell>
          <cell r="B1965"/>
          <cell r="C1965" t="str">
            <v>Transformador de potência trifásico de 7,5 kVA, classe 0,6 kV, a seco com cabine</v>
          </cell>
          <cell r="D1965" t="str">
            <v>un</v>
          </cell>
          <cell r="E1965">
            <v>4094.29</v>
          </cell>
          <cell r="F1965">
            <v>300.54000000000002</v>
          </cell>
          <cell r="G1965">
            <v>4394.83</v>
          </cell>
        </row>
        <row r="1966">
          <cell r="A1966" t="str">
            <v>36.09.150</v>
          </cell>
          <cell r="B1966"/>
          <cell r="C1966" t="str">
            <v>Transformador de potência trifásico de 75 kVA, classe 15 kV, a óleo</v>
          </cell>
          <cell r="D1966" t="str">
            <v>un</v>
          </cell>
          <cell r="E1966">
            <v>8539.1</v>
          </cell>
          <cell r="F1966">
            <v>751.35</v>
          </cell>
          <cell r="G1966">
            <v>9290.4500000000007</v>
          </cell>
        </row>
        <row r="1967">
          <cell r="A1967" t="str">
            <v>36.09.170</v>
          </cell>
          <cell r="B1967"/>
          <cell r="C1967" t="str">
            <v>Transformador de potência trifásico de 300 kVA, classe 15 kV, a óleo</v>
          </cell>
          <cell r="D1967" t="str">
            <v>un</v>
          </cell>
          <cell r="E1967">
            <v>16548.32</v>
          </cell>
          <cell r="F1967">
            <v>751.35</v>
          </cell>
          <cell r="G1967">
            <v>17299.669999999998</v>
          </cell>
        </row>
        <row r="1968">
          <cell r="A1968" t="str">
            <v>36.09.180</v>
          </cell>
          <cell r="B1968"/>
          <cell r="C1968" t="str">
            <v>Transformador de potência trifásico de 112,5 kVA, classe 15 kV, a óleo</v>
          </cell>
          <cell r="D1968" t="str">
            <v>un</v>
          </cell>
          <cell r="E1968">
            <v>8226.24</v>
          </cell>
          <cell r="F1968">
            <v>751.35</v>
          </cell>
          <cell r="G1968">
            <v>8977.59</v>
          </cell>
        </row>
        <row r="1969">
          <cell r="A1969" t="str">
            <v>36.09.220</v>
          </cell>
          <cell r="B1969"/>
          <cell r="C1969" t="str">
            <v>Transformador de potência trifásico de 500 kVA, classe 15 kV, a seco com cabine</v>
          </cell>
          <cell r="D1969" t="str">
            <v>un</v>
          </cell>
          <cell r="E1969">
            <v>50534.45</v>
          </cell>
          <cell r="F1969">
            <v>1202.1600000000001</v>
          </cell>
          <cell r="G1969">
            <v>51736.61</v>
          </cell>
        </row>
        <row r="1970">
          <cell r="A1970" t="str">
            <v>36.09.230</v>
          </cell>
          <cell r="B1970"/>
          <cell r="C1970" t="str">
            <v>Transformador de potência trifásico de 30 kVA, classe 1,2 KV, a seco com cabine</v>
          </cell>
          <cell r="D1970" t="str">
            <v>un</v>
          </cell>
          <cell r="E1970">
            <v>8354.66</v>
          </cell>
          <cell r="F1970">
            <v>300.54000000000002</v>
          </cell>
          <cell r="G1970">
            <v>8655.2000000000007</v>
          </cell>
        </row>
        <row r="1971">
          <cell r="A1971" t="str">
            <v>36.09.250</v>
          </cell>
          <cell r="B1971"/>
          <cell r="C1971" t="str">
            <v>Transformador de potência trifásico de 500 kVA, classe 15 kV, a óleo</v>
          </cell>
          <cell r="D1971" t="str">
            <v>un</v>
          </cell>
          <cell r="E1971">
            <v>32930.92</v>
          </cell>
          <cell r="F1971">
            <v>1202.1600000000001</v>
          </cell>
          <cell r="G1971">
            <v>34133.08</v>
          </cell>
        </row>
        <row r="1972">
          <cell r="A1972" t="str">
            <v>36.09.300</v>
          </cell>
          <cell r="B1972"/>
          <cell r="C1972" t="str">
            <v>Transformador de potência trifásico de 750 kVA, classe 15 kV, a óleo</v>
          </cell>
          <cell r="D1972" t="str">
            <v>un</v>
          </cell>
          <cell r="E1972">
            <v>39033.629999999997</v>
          </cell>
          <cell r="F1972">
            <v>1202.1600000000001</v>
          </cell>
          <cell r="G1972">
            <v>40235.79</v>
          </cell>
        </row>
        <row r="1973">
          <cell r="A1973" t="str">
            <v>36.09.360</v>
          </cell>
          <cell r="B1973"/>
          <cell r="C1973" t="str">
            <v>Transformador de potência trifásico de 750 kVA, classe 15 kV, a seco</v>
          </cell>
          <cell r="D1973" t="str">
            <v>un</v>
          </cell>
          <cell r="E1973">
            <v>62271.59</v>
          </cell>
          <cell r="F1973">
            <v>1202.1600000000001</v>
          </cell>
          <cell r="G1973">
            <v>63473.75</v>
          </cell>
        </row>
        <row r="1974">
          <cell r="A1974" t="str">
            <v>36.09.370</v>
          </cell>
          <cell r="B1974"/>
          <cell r="C1974" t="str">
            <v>Transformador de potência trifásico de 300 kVA, classe 15 kV, a seco</v>
          </cell>
          <cell r="D1974" t="str">
            <v>un</v>
          </cell>
          <cell r="E1974">
            <v>38820.18</v>
          </cell>
          <cell r="F1974">
            <v>751.35</v>
          </cell>
          <cell r="G1974">
            <v>39571.53</v>
          </cell>
        </row>
        <row r="1975">
          <cell r="A1975" t="str">
            <v>36.09.410</v>
          </cell>
          <cell r="B1975"/>
          <cell r="C1975" t="str">
            <v>Transformador de potência trifásico de 45 kVA, classe 15 kV, a seco</v>
          </cell>
          <cell r="D1975" t="str">
            <v>un</v>
          </cell>
          <cell r="E1975">
            <v>12113.43</v>
          </cell>
          <cell r="F1975">
            <v>751.35</v>
          </cell>
          <cell r="G1975">
            <v>12864.78</v>
          </cell>
        </row>
        <row r="1976">
          <cell r="A1976" t="str">
            <v>36.09.440</v>
          </cell>
          <cell r="B1976"/>
          <cell r="C1976" t="str">
            <v>Transformador de potência trifásico de 500 kVA, classe 15 kV, a óleo - tipo pedestal</v>
          </cell>
          <cell r="D1976" t="str">
            <v>un</v>
          </cell>
          <cell r="E1976">
            <v>78691.55</v>
          </cell>
          <cell r="F1976">
            <v>1202.1600000000001</v>
          </cell>
          <cell r="G1976">
            <v>79893.710000000006</v>
          </cell>
        </row>
        <row r="1977">
          <cell r="A1977" t="str">
            <v>36.09.480</v>
          </cell>
          <cell r="B1977"/>
          <cell r="C1977" t="str">
            <v>Transformador trifásico a seco de 112,5 kVA, encapsulado em resina epóxi sob vácuo</v>
          </cell>
          <cell r="D1977" t="str">
            <v>un</v>
          </cell>
          <cell r="E1977">
            <v>17274.28</v>
          </cell>
          <cell r="F1977">
            <v>751.35</v>
          </cell>
          <cell r="G1977">
            <v>18025.63</v>
          </cell>
        </row>
        <row r="1978">
          <cell r="A1978" t="str">
            <v>36.09.490</v>
          </cell>
          <cell r="B1978"/>
          <cell r="C1978" t="str">
            <v>Transformador trifásico a seco de 150 kVA, encapsulado em resina epóxi sob vácuo</v>
          </cell>
          <cell r="D1978" t="str">
            <v>un</v>
          </cell>
          <cell r="E1978">
            <v>20108.16</v>
          </cell>
          <cell r="F1978">
            <v>751.35</v>
          </cell>
          <cell r="G1978">
            <v>20859.509999999998</v>
          </cell>
        </row>
        <row r="1979">
          <cell r="A1979" t="str">
            <v>36.20</v>
          </cell>
          <cell r="B1979" t="str">
            <v>Reparos, conservações e complementos - GRUPO 36</v>
          </cell>
          <cell r="C1979" t="str">
            <v>Reparos, conservações e complementos - GRUPO 36</v>
          </cell>
          <cell r="D1979"/>
          <cell r="E1979"/>
          <cell r="F1979"/>
          <cell r="G1979"/>
        </row>
        <row r="1980">
          <cell r="A1980" t="str">
            <v>36.20.010</v>
          </cell>
          <cell r="B1980"/>
          <cell r="C1980" t="str">
            <v>Vergalhão de cobre eletrolítico, diâmetro de 3/8´</v>
          </cell>
          <cell r="D1980" t="str">
            <v>m</v>
          </cell>
          <cell r="E1980">
            <v>32.06</v>
          </cell>
          <cell r="F1980">
            <v>14.6</v>
          </cell>
          <cell r="G1980">
            <v>46.66</v>
          </cell>
        </row>
        <row r="1981">
          <cell r="A1981" t="str">
            <v>36.20.030</v>
          </cell>
          <cell r="B1981"/>
          <cell r="C1981" t="str">
            <v>União angular para vergalhão, diâmetro de 3/8´</v>
          </cell>
          <cell r="D1981" t="str">
            <v>un</v>
          </cell>
          <cell r="E1981">
            <v>34.25</v>
          </cell>
          <cell r="F1981">
            <v>7.3</v>
          </cell>
          <cell r="G1981">
            <v>41.55</v>
          </cell>
        </row>
        <row r="1982">
          <cell r="A1982" t="str">
            <v>36.20.040</v>
          </cell>
          <cell r="B1982"/>
          <cell r="C1982" t="str">
            <v>Bobina mínima para disjuntor (a óleo)</v>
          </cell>
          <cell r="D1982" t="str">
            <v>un</v>
          </cell>
          <cell r="E1982">
            <v>927.92</v>
          </cell>
          <cell r="F1982">
            <v>47.57</v>
          </cell>
          <cell r="G1982">
            <v>975.49</v>
          </cell>
        </row>
        <row r="1983">
          <cell r="A1983" t="str">
            <v>36.20.050</v>
          </cell>
          <cell r="B1983"/>
          <cell r="C1983" t="str">
            <v>Terminal para vergalhão, diâmetro de 3/8´</v>
          </cell>
          <cell r="D1983" t="str">
            <v>un</v>
          </cell>
          <cell r="E1983">
            <v>12.64</v>
          </cell>
          <cell r="F1983">
            <v>7.3</v>
          </cell>
          <cell r="G1983">
            <v>19.940000000000001</v>
          </cell>
        </row>
        <row r="1984">
          <cell r="A1984" t="str">
            <v>36.20.060</v>
          </cell>
          <cell r="B1984"/>
          <cell r="C1984" t="str">
            <v>Braçadeira para fixação de eletroduto, até 4´</v>
          </cell>
          <cell r="D1984" t="str">
            <v>un</v>
          </cell>
          <cell r="E1984">
            <v>1.74</v>
          </cell>
          <cell r="F1984">
            <v>5.48</v>
          </cell>
          <cell r="G1984">
            <v>7.22</v>
          </cell>
        </row>
        <row r="1985">
          <cell r="A1985" t="str">
            <v>36.20.070</v>
          </cell>
          <cell r="B1985"/>
          <cell r="C1985" t="str">
            <v>Prensa vergalhão ´T´, diâmetro de 3/8´</v>
          </cell>
          <cell r="D1985" t="str">
            <v>un</v>
          </cell>
          <cell r="E1985">
            <v>13.01</v>
          </cell>
          <cell r="F1985">
            <v>7.3</v>
          </cell>
          <cell r="G1985">
            <v>20.309999999999999</v>
          </cell>
        </row>
        <row r="1986">
          <cell r="A1986" t="str">
            <v>36.20.090</v>
          </cell>
          <cell r="B1986"/>
          <cell r="C1986" t="str">
            <v>Vara para manobra em cabine em fibra de vidro, para tensão até 36 kV</v>
          </cell>
          <cell r="D1986" t="str">
            <v>un</v>
          </cell>
          <cell r="E1986">
            <v>332.83</v>
          </cell>
          <cell r="F1986">
            <v>0.75</v>
          </cell>
          <cell r="G1986">
            <v>333.58</v>
          </cell>
        </row>
        <row r="1987">
          <cell r="A1987" t="str">
            <v>36.20.100</v>
          </cell>
          <cell r="B1987"/>
          <cell r="C1987" t="str">
            <v>Bucha para passagem interna/externa com isolação para 15 kV</v>
          </cell>
          <cell r="D1987" t="str">
            <v>un</v>
          </cell>
          <cell r="E1987">
            <v>250.91</v>
          </cell>
          <cell r="F1987">
            <v>18.260000000000002</v>
          </cell>
          <cell r="G1987">
            <v>269.17</v>
          </cell>
        </row>
        <row r="1988">
          <cell r="A1988" t="str">
            <v>36.20.120</v>
          </cell>
          <cell r="B1988"/>
          <cell r="C1988" t="str">
            <v>Chapa de ferro de 1,50 x 0,50 m para bucha de passagem</v>
          </cell>
          <cell r="D1988" t="str">
            <v>un</v>
          </cell>
          <cell r="E1988">
            <v>120</v>
          </cell>
          <cell r="F1988">
            <v>18.260000000000002</v>
          </cell>
          <cell r="G1988">
            <v>138.26</v>
          </cell>
        </row>
        <row r="1989">
          <cell r="A1989" t="str">
            <v>36.20.140</v>
          </cell>
          <cell r="B1989"/>
          <cell r="C1989" t="str">
            <v>Cruzeta de madeira de 2400 mm</v>
          </cell>
          <cell r="D1989" t="str">
            <v>un</v>
          </cell>
          <cell r="E1989">
            <v>152.63</v>
          </cell>
          <cell r="F1989">
            <v>102.7</v>
          </cell>
          <cell r="G1989">
            <v>255.33</v>
          </cell>
        </row>
        <row r="1990">
          <cell r="A1990" t="str">
            <v>36.20.180</v>
          </cell>
          <cell r="B1990"/>
          <cell r="C1990" t="str">
            <v>Luva isolante de borracha, acima de 10 até 20 kV</v>
          </cell>
          <cell r="D1990" t="str">
            <v>par</v>
          </cell>
          <cell r="E1990">
            <v>388.86</v>
          </cell>
          <cell r="F1990">
            <v>0.75</v>
          </cell>
          <cell r="G1990">
            <v>389.61</v>
          </cell>
        </row>
        <row r="1991">
          <cell r="A1991" t="str">
            <v>36.20.200</v>
          </cell>
          <cell r="B1991"/>
          <cell r="C1991" t="str">
            <v>Mão francesa de 700 mm</v>
          </cell>
          <cell r="D1991" t="str">
            <v>un</v>
          </cell>
          <cell r="E1991">
            <v>16.34</v>
          </cell>
          <cell r="F1991">
            <v>36.5</v>
          </cell>
          <cell r="G1991">
            <v>52.84</v>
          </cell>
        </row>
        <row r="1992">
          <cell r="A1992" t="str">
            <v>36.20.210</v>
          </cell>
          <cell r="B1992"/>
          <cell r="C1992" t="str">
            <v>Luva isolante de borracha, até 10 kV</v>
          </cell>
          <cell r="D1992" t="str">
            <v>par</v>
          </cell>
          <cell r="E1992">
            <v>295.13</v>
          </cell>
          <cell r="F1992">
            <v>0.75</v>
          </cell>
          <cell r="G1992">
            <v>295.88</v>
          </cell>
        </row>
        <row r="1993">
          <cell r="A1993" t="str">
            <v>36.20.220</v>
          </cell>
          <cell r="B1993"/>
          <cell r="C1993" t="str">
            <v>Mudança de tap do transformador</v>
          </cell>
          <cell r="D1993" t="str">
            <v>un</v>
          </cell>
          <cell r="E1993">
            <v>0</v>
          </cell>
          <cell r="F1993">
            <v>205.4</v>
          </cell>
          <cell r="G1993">
            <v>205.4</v>
          </cell>
        </row>
        <row r="1994">
          <cell r="A1994" t="str">
            <v>36.20.240</v>
          </cell>
          <cell r="B1994"/>
          <cell r="C1994" t="str">
            <v>Óleo para disjuntor</v>
          </cell>
          <cell r="D1994" t="str">
            <v>l</v>
          </cell>
          <cell r="E1994">
            <v>11.26</v>
          </cell>
          <cell r="F1994">
            <v>0.59</v>
          </cell>
          <cell r="G1994">
            <v>11.85</v>
          </cell>
        </row>
        <row r="1995">
          <cell r="A1995" t="str">
            <v>36.20.260</v>
          </cell>
          <cell r="B1995"/>
          <cell r="C1995" t="str">
            <v>Óleo para transformador</v>
          </cell>
          <cell r="D1995" t="str">
            <v>l</v>
          </cell>
          <cell r="E1995">
            <v>11.26</v>
          </cell>
          <cell r="F1995">
            <v>0.89</v>
          </cell>
          <cell r="G1995">
            <v>12.15</v>
          </cell>
        </row>
        <row r="1996">
          <cell r="A1996" t="str">
            <v>36.20.280</v>
          </cell>
          <cell r="B1996"/>
          <cell r="C1996" t="str">
            <v>Placa de advertência ´Perigo Alta Tensão´ em cabine primária, nas dimensões 400 x 300 mm, chapa 18</v>
          </cell>
          <cell r="D1996" t="str">
            <v>un</v>
          </cell>
          <cell r="E1996">
            <v>37.89</v>
          </cell>
          <cell r="F1996">
            <v>7.43</v>
          </cell>
          <cell r="G1996">
            <v>45.32</v>
          </cell>
        </row>
        <row r="1997">
          <cell r="A1997" t="str">
            <v>36.20.330</v>
          </cell>
          <cell r="B1997"/>
          <cell r="C1997" t="str">
            <v>Luva de couro para proteção de luva isolante</v>
          </cell>
          <cell r="D1997" t="str">
            <v>par</v>
          </cell>
          <cell r="E1997">
            <v>31.25</v>
          </cell>
          <cell r="F1997">
            <v>0.75</v>
          </cell>
          <cell r="G1997">
            <v>32</v>
          </cell>
        </row>
        <row r="1998">
          <cell r="A1998" t="str">
            <v>36.20.340</v>
          </cell>
          <cell r="B1998"/>
          <cell r="C1998" t="str">
            <v>Sela para cruzeta de madeira</v>
          </cell>
          <cell r="D1998" t="str">
            <v>un</v>
          </cell>
          <cell r="E1998">
            <v>8.67</v>
          </cell>
          <cell r="F1998">
            <v>51.35</v>
          </cell>
          <cell r="G1998">
            <v>60.02</v>
          </cell>
        </row>
        <row r="1999">
          <cell r="A1999" t="str">
            <v>36.20.350</v>
          </cell>
          <cell r="B1999"/>
          <cell r="C1999" t="str">
            <v>Caixa porta luvas em madeira, com tampa</v>
          </cell>
          <cell r="D1999" t="str">
            <v>un</v>
          </cell>
          <cell r="E1999">
            <v>35.82</v>
          </cell>
          <cell r="F1999">
            <v>0.75</v>
          </cell>
          <cell r="G1999">
            <v>36.57</v>
          </cell>
        </row>
        <row r="2000">
          <cell r="A2000" t="str">
            <v>36.20.360</v>
          </cell>
          <cell r="B2000"/>
          <cell r="C2000" t="str">
            <v>Suporte de transformador em poste ou estaleiro</v>
          </cell>
          <cell r="D2000" t="str">
            <v>un</v>
          </cell>
          <cell r="E2000">
            <v>90.47</v>
          </cell>
          <cell r="F2000">
            <v>102.7</v>
          </cell>
          <cell r="G2000">
            <v>193.17</v>
          </cell>
        </row>
        <row r="2001">
          <cell r="A2001" t="str">
            <v>36.20.380</v>
          </cell>
          <cell r="B2001"/>
          <cell r="C2001" t="str">
            <v>Tapete de borracha isolante elétrico de 1000 x 1000 mm</v>
          </cell>
          <cell r="D2001" t="str">
            <v>un</v>
          </cell>
          <cell r="E2001">
            <v>269.3</v>
          </cell>
          <cell r="F2001">
            <v>0.75</v>
          </cell>
          <cell r="G2001">
            <v>270.05</v>
          </cell>
        </row>
        <row r="2002">
          <cell r="A2002" t="str">
            <v>36.20.540</v>
          </cell>
          <cell r="B2002"/>
          <cell r="C2002" t="str">
            <v>Cruzeta metálica de 2400 mm, para fixação de mufla ou para-raios</v>
          </cell>
          <cell r="D2002" t="str">
            <v>un</v>
          </cell>
          <cell r="E2002">
            <v>324.69</v>
          </cell>
          <cell r="F2002">
            <v>102.7</v>
          </cell>
          <cell r="G2002">
            <v>427.39</v>
          </cell>
        </row>
        <row r="2003">
          <cell r="A2003" t="str">
            <v>36.20.560</v>
          </cell>
          <cell r="B2003"/>
          <cell r="C2003" t="str">
            <v>Dispositivo Soft Starter para motor 15 cv, trifásico 220 V</v>
          </cell>
          <cell r="D2003" t="str">
            <v>un</v>
          </cell>
          <cell r="E2003">
            <v>1767.92</v>
          </cell>
          <cell r="F2003">
            <v>36.5</v>
          </cell>
          <cell r="G2003">
            <v>1804.42</v>
          </cell>
        </row>
        <row r="2004">
          <cell r="A2004" t="str">
            <v>36.20.570</v>
          </cell>
          <cell r="B2004"/>
          <cell r="C2004" t="str">
            <v>Dispositivo Soft Starter para motor 25 cv, trifásico 220 V</v>
          </cell>
          <cell r="D2004" t="str">
            <v>un</v>
          </cell>
          <cell r="E2004">
            <v>2639.81</v>
          </cell>
          <cell r="F2004">
            <v>36.5</v>
          </cell>
          <cell r="G2004">
            <v>2676.31</v>
          </cell>
        </row>
        <row r="2005">
          <cell r="A2005" t="str">
            <v>36.20.580</v>
          </cell>
          <cell r="B2005"/>
          <cell r="C2005" t="str">
            <v>Dispositivo Soft Starter para motor 50 cv, trifásico 220 V</v>
          </cell>
          <cell r="D2005" t="str">
            <v>un</v>
          </cell>
          <cell r="E2005">
            <v>2856.27</v>
          </cell>
          <cell r="F2005">
            <v>36.5</v>
          </cell>
          <cell r="G2005">
            <v>2892.77</v>
          </cell>
        </row>
        <row r="2006">
          <cell r="A2006" t="str">
            <v>37</v>
          </cell>
          <cell r="B2006" t="str">
            <v>QUADRO E PAINEL PARA ENERGIA ELÉTRICA E TELEFONIA</v>
          </cell>
          <cell r="C2006" t="str">
            <v>QUADRO E PAINEL PARA ENERGIA ELÉTRICA E TELEFONIA</v>
          </cell>
          <cell r="D2006"/>
          <cell r="E2006"/>
          <cell r="F2006"/>
          <cell r="G2006"/>
        </row>
        <row r="2007">
          <cell r="A2007" t="str">
            <v>37.01</v>
          </cell>
          <cell r="B2007" t="str">
            <v>Quadro para telefonia embutir, proteção IP40 chapa nº 16msg</v>
          </cell>
          <cell r="C2007" t="str">
            <v>Quadro para telefonia embutir, proteção IP40 chapa nº 16msg</v>
          </cell>
          <cell r="D2007"/>
          <cell r="E2007"/>
          <cell r="F2007"/>
          <cell r="G2007"/>
        </row>
        <row r="2008">
          <cell r="A2008" t="str">
            <v>37.01.020</v>
          </cell>
          <cell r="B2008"/>
          <cell r="C2008" t="str">
            <v>Quadro Telebrás de embutir de 200 x 200 x 120 mm</v>
          </cell>
          <cell r="D2008" t="str">
            <v>un</v>
          </cell>
          <cell r="E2008">
            <v>39.590000000000003</v>
          </cell>
          <cell r="F2008">
            <v>62.84</v>
          </cell>
          <cell r="G2008">
            <v>102.43</v>
          </cell>
        </row>
        <row r="2009">
          <cell r="A2009" t="str">
            <v>37.01.080</v>
          </cell>
          <cell r="B2009"/>
          <cell r="C2009" t="str">
            <v>Quadro Telebrás de embutir de 400 x 400 x 120 mm</v>
          </cell>
          <cell r="D2009" t="str">
            <v>un</v>
          </cell>
          <cell r="E2009">
            <v>81.13</v>
          </cell>
          <cell r="F2009">
            <v>87.68</v>
          </cell>
          <cell r="G2009">
            <v>168.81</v>
          </cell>
        </row>
        <row r="2010">
          <cell r="A2010" t="str">
            <v>37.01.120</v>
          </cell>
          <cell r="B2010"/>
          <cell r="C2010" t="str">
            <v>Quadro Telebrás de embutir de 600 x 600 x 120 mm</v>
          </cell>
          <cell r="D2010" t="str">
            <v>un</v>
          </cell>
          <cell r="E2010">
            <v>143.86000000000001</v>
          </cell>
          <cell r="F2010">
            <v>112.5</v>
          </cell>
          <cell r="G2010">
            <v>256.36</v>
          </cell>
        </row>
        <row r="2011">
          <cell r="A2011" t="str">
            <v>37.01.160</v>
          </cell>
          <cell r="B2011"/>
          <cell r="C2011" t="str">
            <v>Quadro Telebrás de embutir de 800 x 800 x 120 mm</v>
          </cell>
          <cell r="D2011" t="str">
            <v>un</v>
          </cell>
          <cell r="E2011">
            <v>240.13</v>
          </cell>
          <cell r="F2011">
            <v>139.51</v>
          </cell>
          <cell r="G2011">
            <v>379.64</v>
          </cell>
        </row>
        <row r="2012">
          <cell r="A2012" t="str">
            <v>37.01.220</v>
          </cell>
          <cell r="B2012"/>
          <cell r="C2012" t="str">
            <v>Quadro Telebrás de embutir de 1200 x 1200 x 120 mm</v>
          </cell>
          <cell r="D2012" t="str">
            <v>un</v>
          </cell>
          <cell r="E2012">
            <v>447.42</v>
          </cell>
          <cell r="F2012">
            <v>187.02</v>
          </cell>
          <cell r="G2012">
            <v>634.44000000000005</v>
          </cell>
        </row>
        <row r="2013">
          <cell r="A2013" t="str">
            <v>37.02</v>
          </cell>
          <cell r="B2013" t="str">
            <v>Quadro para telefonia de sobrepor, proteção IP 40 chapa nº 16msg</v>
          </cell>
          <cell r="C2013" t="str">
            <v>Quadro para telefonia de sobrepor, proteção IP 40 chapa nº 16msg</v>
          </cell>
          <cell r="D2013"/>
          <cell r="E2013"/>
          <cell r="F2013"/>
          <cell r="G2013"/>
        </row>
        <row r="2014">
          <cell r="A2014" t="str">
            <v>37.02.020</v>
          </cell>
          <cell r="B2014"/>
          <cell r="C2014" t="str">
            <v>Quadro Telebrás de sobrepor de 200 x 200 x 120 mm</v>
          </cell>
          <cell r="D2014" t="str">
            <v>un</v>
          </cell>
          <cell r="E2014">
            <v>50.43</v>
          </cell>
          <cell r="F2014">
            <v>54.76</v>
          </cell>
          <cell r="G2014">
            <v>105.19</v>
          </cell>
        </row>
        <row r="2015">
          <cell r="A2015" t="str">
            <v>37.02.060</v>
          </cell>
          <cell r="B2015"/>
          <cell r="C2015" t="str">
            <v>Quadro Telebrás de sobrepor de 400 x 400 x 120 mm</v>
          </cell>
          <cell r="D2015" t="str">
            <v>un</v>
          </cell>
          <cell r="E2015">
            <v>104.26</v>
          </cell>
          <cell r="F2015">
            <v>73</v>
          </cell>
          <cell r="G2015">
            <v>177.26</v>
          </cell>
        </row>
        <row r="2016">
          <cell r="A2016" t="str">
            <v>37.02.100</v>
          </cell>
          <cell r="B2016"/>
          <cell r="C2016" t="str">
            <v>Quadro Telebrás de sobrepor de 600 x 600 x 120 mm</v>
          </cell>
          <cell r="D2016" t="str">
            <v>un</v>
          </cell>
          <cell r="E2016">
            <v>193.81</v>
          </cell>
          <cell r="F2016">
            <v>91.26</v>
          </cell>
          <cell r="G2016">
            <v>285.07</v>
          </cell>
        </row>
        <row r="2017">
          <cell r="A2017" t="str">
            <v>37.02.140</v>
          </cell>
          <cell r="B2017"/>
          <cell r="C2017" t="str">
            <v>Quadro Telebrás de sobrepor de 800 x 800 x 120 mm</v>
          </cell>
          <cell r="D2017" t="str">
            <v>un</v>
          </cell>
          <cell r="E2017">
            <v>288.43</v>
          </cell>
          <cell r="F2017">
            <v>109.5</v>
          </cell>
          <cell r="G2017">
            <v>397.93</v>
          </cell>
        </row>
        <row r="2018">
          <cell r="A2018" t="str">
            <v>37.03</v>
          </cell>
          <cell r="B2018" t="str">
            <v>Quadro distribuição de luz e força de embutir universal</v>
          </cell>
          <cell r="C2018" t="str">
            <v>Quadro distribuição de luz e força de embutir universal</v>
          </cell>
          <cell r="D2018"/>
          <cell r="E2018"/>
          <cell r="F2018"/>
          <cell r="G2018"/>
        </row>
        <row r="2019">
          <cell r="A2019" t="str">
            <v>37.03.200</v>
          </cell>
          <cell r="B2019"/>
          <cell r="C2019" t="str">
            <v>Quadro de distribuição universal de embutir, para disjuntores 16 DIN / 12 Bolt-on - 150 A - sem componentes</v>
          </cell>
          <cell r="D2019" t="str">
            <v>un</v>
          </cell>
          <cell r="E2019">
            <v>272.82</v>
          </cell>
          <cell r="F2019">
            <v>109.14</v>
          </cell>
          <cell r="G2019">
            <v>381.96</v>
          </cell>
        </row>
        <row r="2020">
          <cell r="A2020" t="str">
            <v>37.03.210</v>
          </cell>
          <cell r="B2020"/>
          <cell r="C2020" t="str">
            <v>Quadro de distribuição universal de embutir, para disjuntores 24 DIN / 18 Bolt-on - 150 A - sem componentes</v>
          </cell>
          <cell r="D2020" t="str">
            <v>un</v>
          </cell>
          <cell r="E2020">
            <v>318.14999999999998</v>
          </cell>
          <cell r="F2020">
            <v>109.14</v>
          </cell>
          <cell r="G2020">
            <v>427.29</v>
          </cell>
        </row>
        <row r="2021">
          <cell r="A2021" t="str">
            <v>37.03.220</v>
          </cell>
          <cell r="B2021"/>
          <cell r="C2021" t="str">
            <v>Quadro de distribuição universal de embutir, para disjuntores 34 DIN / 24 Bolt-on - 150 A - sem componentes</v>
          </cell>
          <cell r="D2021" t="str">
            <v>un</v>
          </cell>
          <cell r="E2021">
            <v>366.8</v>
          </cell>
          <cell r="F2021">
            <v>136.44</v>
          </cell>
          <cell r="G2021">
            <v>503.24</v>
          </cell>
        </row>
        <row r="2022">
          <cell r="A2022" t="str">
            <v>37.03.230</v>
          </cell>
          <cell r="B2022"/>
          <cell r="C2022" t="str">
            <v>Quadro de distribuição universal de embutir, para disjuntores 44 DIN / 32 Bolt-on - 150 A - sem componentes</v>
          </cell>
          <cell r="D2022" t="str">
            <v>un</v>
          </cell>
          <cell r="E2022">
            <v>413.88</v>
          </cell>
          <cell r="F2022">
            <v>136.44</v>
          </cell>
          <cell r="G2022">
            <v>550.32000000000005</v>
          </cell>
        </row>
        <row r="2023">
          <cell r="A2023" t="str">
            <v>37.03.240</v>
          </cell>
          <cell r="B2023"/>
          <cell r="C2023" t="str">
            <v>Quadro de distribuição universal de embutir, para disjuntores 56 DIN / 40 Bolt-on - 225 A - sem componentes</v>
          </cell>
          <cell r="D2023" t="str">
            <v>un</v>
          </cell>
          <cell r="E2023">
            <v>596.34</v>
          </cell>
          <cell r="F2023">
            <v>163.71</v>
          </cell>
          <cell r="G2023">
            <v>760.05</v>
          </cell>
        </row>
        <row r="2024">
          <cell r="A2024" t="str">
            <v>37.03.250</v>
          </cell>
          <cell r="B2024"/>
          <cell r="C2024" t="str">
            <v>Quadro de distribuição universal de embutir, para disjuntores 70 DIN / 50 Bolt-on - 225 A - sem componentes</v>
          </cell>
          <cell r="D2024" t="str">
            <v>un</v>
          </cell>
          <cell r="E2024">
            <v>796.3</v>
          </cell>
          <cell r="F2024">
            <v>163.71</v>
          </cell>
          <cell r="G2024">
            <v>960.01</v>
          </cell>
        </row>
        <row r="2025">
          <cell r="A2025" t="str">
            <v>37.04</v>
          </cell>
          <cell r="B2025" t="str">
            <v>Quadro distribuição de luz e força de sobrepor universal</v>
          </cell>
          <cell r="C2025" t="str">
            <v>Quadro distribuição de luz e força de sobrepor universal</v>
          </cell>
          <cell r="D2025"/>
          <cell r="E2025"/>
          <cell r="F2025"/>
          <cell r="G2025"/>
        </row>
        <row r="2026">
          <cell r="A2026" t="str">
            <v>37.04.250</v>
          </cell>
          <cell r="B2026"/>
          <cell r="C2026" t="str">
            <v>Quadro de distribuição universal de sobrepor, para disjuntores 16 DIN / 12 Bolt-on - 150 A - sem componentes</v>
          </cell>
          <cell r="D2026" t="str">
            <v>un</v>
          </cell>
          <cell r="E2026">
            <v>386.71</v>
          </cell>
          <cell r="F2026">
            <v>81.87</v>
          </cell>
          <cell r="G2026">
            <v>468.58</v>
          </cell>
        </row>
        <row r="2027">
          <cell r="A2027" t="str">
            <v>37.04.260</v>
          </cell>
          <cell r="B2027"/>
          <cell r="C2027" t="str">
            <v>Quadro de distribuição universal de sobrepor, para disjuntores 24 DIN / 18 Bolt-on - 150 A - sem componentes</v>
          </cell>
          <cell r="D2027" t="str">
            <v>un</v>
          </cell>
          <cell r="E2027">
            <v>443.39</v>
          </cell>
          <cell r="F2027">
            <v>81.87</v>
          </cell>
          <cell r="G2027">
            <v>525.26</v>
          </cell>
        </row>
        <row r="2028">
          <cell r="A2028" t="str">
            <v>37.04.270</v>
          </cell>
          <cell r="B2028"/>
          <cell r="C2028" t="str">
            <v>Quadro de distribuição universal de sobrepor, para disjuntores 34 DIN / 24 Bolt-on - 150 A - sem componentes</v>
          </cell>
          <cell r="D2028" t="str">
            <v>un</v>
          </cell>
          <cell r="E2028">
            <v>485.38</v>
          </cell>
          <cell r="F2028">
            <v>109.14</v>
          </cell>
          <cell r="G2028">
            <v>594.52</v>
          </cell>
        </row>
        <row r="2029">
          <cell r="A2029" t="str">
            <v>37.04.280</v>
          </cell>
          <cell r="B2029"/>
          <cell r="C2029" t="str">
            <v>Quadro de distribuição universal de sobrepor, para disjuntores 44 DIN / 32 Bolt-on - 150 A - sem componentes</v>
          </cell>
          <cell r="D2029" t="str">
            <v>un</v>
          </cell>
          <cell r="E2029">
            <v>560.38</v>
          </cell>
          <cell r="F2029">
            <v>109.14</v>
          </cell>
          <cell r="G2029">
            <v>669.52</v>
          </cell>
        </row>
        <row r="2030">
          <cell r="A2030" t="str">
            <v>37.04.290</v>
          </cell>
          <cell r="B2030"/>
          <cell r="C2030" t="str">
            <v>Quadro de distribuição universal de sobrepor, para disjuntores 56 DIN / 40 Bolt-on - 225 A - sem componentes</v>
          </cell>
          <cell r="D2030" t="str">
            <v>un</v>
          </cell>
          <cell r="E2030">
            <v>782.78</v>
          </cell>
          <cell r="F2030">
            <v>136.44</v>
          </cell>
          <cell r="G2030">
            <v>919.22</v>
          </cell>
        </row>
        <row r="2031">
          <cell r="A2031" t="str">
            <v>37.04.300</v>
          </cell>
          <cell r="B2031"/>
          <cell r="C2031" t="str">
            <v>Quadro de distribuição universal de sobrepor, para disjuntores 70 DIN / 50 Bolt-on - 225 A - sem componentes</v>
          </cell>
          <cell r="D2031" t="str">
            <v>un</v>
          </cell>
          <cell r="E2031">
            <v>1077.24</v>
          </cell>
          <cell r="F2031">
            <v>136.44</v>
          </cell>
          <cell r="G2031">
            <v>1213.68</v>
          </cell>
        </row>
        <row r="2032">
          <cell r="A2032" t="str">
            <v>37.06</v>
          </cell>
          <cell r="B2032" t="str">
            <v>Painel autoportante</v>
          </cell>
          <cell r="C2032" t="str">
            <v>Painel autoportante</v>
          </cell>
          <cell r="D2032"/>
          <cell r="E2032"/>
          <cell r="F2032"/>
          <cell r="G2032"/>
        </row>
        <row r="2033">
          <cell r="A2033" t="str">
            <v>37.06.010</v>
          </cell>
          <cell r="B2033"/>
          <cell r="C2033" t="str">
            <v>Painel monobloco autoportante em chapa de aço de 2,0 mm de espessura, com proteção mínima IP 54 - sem componentes</v>
          </cell>
          <cell r="D2033" t="str">
            <v>m²</v>
          </cell>
          <cell r="E2033">
            <v>2235.5</v>
          </cell>
          <cell r="F2033">
            <v>96.79</v>
          </cell>
          <cell r="G2033">
            <v>2332.29</v>
          </cell>
        </row>
        <row r="2034">
          <cell r="A2034" t="str">
            <v>37.10</v>
          </cell>
          <cell r="B2034" t="str">
            <v>Barramentos</v>
          </cell>
          <cell r="C2034" t="str">
            <v>Barramentos</v>
          </cell>
          <cell r="D2034"/>
          <cell r="E2034"/>
          <cell r="F2034"/>
          <cell r="G2034"/>
        </row>
        <row r="2035">
          <cell r="A2035" t="str">
            <v>37.10.010</v>
          </cell>
          <cell r="B2035"/>
          <cell r="C2035" t="str">
            <v>Barramento de cobre nu</v>
          </cell>
          <cell r="D2035" t="str">
            <v>kg</v>
          </cell>
          <cell r="E2035">
            <v>48.08</v>
          </cell>
          <cell r="F2035">
            <v>6.5</v>
          </cell>
          <cell r="G2035">
            <v>54.58</v>
          </cell>
        </row>
        <row r="2036">
          <cell r="A2036" t="str">
            <v>37.11</v>
          </cell>
          <cell r="B2036" t="str">
            <v>Bases</v>
          </cell>
          <cell r="C2036" t="str">
            <v>Bases</v>
          </cell>
          <cell r="D2036"/>
          <cell r="E2036"/>
          <cell r="F2036"/>
          <cell r="G2036"/>
        </row>
        <row r="2037">
          <cell r="A2037" t="str">
            <v>37.11.020</v>
          </cell>
          <cell r="B2037"/>
          <cell r="C2037" t="str">
            <v>Base de fusível Diazed completa para 25 A</v>
          </cell>
          <cell r="D2037" t="str">
            <v>un</v>
          </cell>
          <cell r="E2037">
            <v>24.18</v>
          </cell>
          <cell r="F2037">
            <v>10.96</v>
          </cell>
          <cell r="G2037">
            <v>35.14</v>
          </cell>
        </row>
        <row r="2038">
          <cell r="A2038" t="str">
            <v>37.11.040</v>
          </cell>
          <cell r="B2038"/>
          <cell r="C2038" t="str">
            <v>Base de fusível Diazed completa para 63 A</v>
          </cell>
          <cell r="D2038" t="str">
            <v>un</v>
          </cell>
          <cell r="E2038">
            <v>33.869999999999997</v>
          </cell>
          <cell r="F2038">
            <v>18.260000000000002</v>
          </cell>
          <cell r="G2038">
            <v>52.13</v>
          </cell>
        </row>
        <row r="2039">
          <cell r="A2039" t="str">
            <v>37.11.060</v>
          </cell>
          <cell r="B2039"/>
          <cell r="C2039" t="str">
            <v>Base de fusível NH até 125 A, com fusível</v>
          </cell>
          <cell r="D2039" t="str">
            <v>un</v>
          </cell>
          <cell r="E2039">
            <v>33.03</v>
          </cell>
          <cell r="F2039">
            <v>36.5</v>
          </cell>
          <cell r="G2039">
            <v>69.53</v>
          </cell>
        </row>
        <row r="2040">
          <cell r="A2040" t="str">
            <v>37.11.080</v>
          </cell>
          <cell r="B2040"/>
          <cell r="C2040" t="str">
            <v>Base de fusível NH até 250 A, com fusível</v>
          </cell>
          <cell r="D2040" t="str">
            <v>un</v>
          </cell>
          <cell r="E2040">
            <v>104.32</v>
          </cell>
          <cell r="F2040">
            <v>36.5</v>
          </cell>
          <cell r="G2040">
            <v>140.82</v>
          </cell>
        </row>
        <row r="2041">
          <cell r="A2041" t="str">
            <v>37.11.100</v>
          </cell>
          <cell r="B2041"/>
          <cell r="C2041" t="str">
            <v>Base de fusível NH até 400 A, com fusível</v>
          </cell>
          <cell r="D2041" t="str">
            <v>un</v>
          </cell>
          <cell r="E2041">
            <v>148.44999999999999</v>
          </cell>
          <cell r="F2041">
            <v>36.5</v>
          </cell>
          <cell r="G2041">
            <v>184.95</v>
          </cell>
        </row>
        <row r="2042">
          <cell r="A2042" t="str">
            <v>37.11.120</v>
          </cell>
          <cell r="B2042"/>
          <cell r="C2042" t="str">
            <v>Base de fusível tripolar de 15 kV</v>
          </cell>
          <cell r="D2042" t="str">
            <v>un</v>
          </cell>
          <cell r="E2042">
            <v>548.36</v>
          </cell>
          <cell r="F2042">
            <v>43.8</v>
          </cell>
          <cell r="G2042">
            <v>592.16</v>
          </cell>
        </row>
        <row r="2043">
          <cell r="A2043" t="str">
            <v>37.11.140</v>
          </cell>
          <cell r="B2043"/>
          <cell r="C2043" t="str">
            <v>Base de fusível unipolar de 15 kV</v>
          </cell>
          <cell r="D2043" t="str">
            <v>un</v>
          </cell>
          <cell r="E2043">
            <v>212.34</v>
          </cell>
          <cell r="F2043">
            <v>43.8</v>
          </cell>
          <cell r="G2043">
            <v>256.14</v>
          </cell>
        </row>
        <row r="2044">
          <cell r="A2044" t="str">
            <v>37.12</v>
          </cell>
          <cell r="B2044" t="str">
            <v>Fusíveis</v>
          </cell>
          <cell r="C2044" t="str">
            <v>Fusíveis</v>
          </cell>
          <cell r="D2044"/>
          <cell r="E2044"/>
          <cell r="F2044"/>
          <cell r="G2044"/>
        </row>
        <row r="2045">
          <cell r="A2045" t="str">
            <v>37.12.020</v>
          </cell>
          <cell r="B2045"/>
          <cell r="C2045" t="str">
            <v>Fusível tipo NH 00 de 6 A até 160 A</v>
          </cell>
          <cell r="D2045" t="str">
            <v>un</v>
          </cell>
          <cell r="E2045">
            <v>14.3</v>
          </cell>
          <cell r="F2045">
            <v>7.3</v>
          </cell>
          <cell r="G2045">
            <v>21.6</v>
          </cell>
        </row>
        <row r="2046">
          <cell r="A2046" t="str">
            <v>37.12.040</v>
          </cell>
          <cell r="B2046"/>
          <cell r="C2046" t="str">
            <v>Fusível tipo NH 1 de 36 A até 250 A</v>
          </cell>
          <cell r="D2046" t="str">
            <v>un</v>
          </cell>
          <cell r="E2046">
            <v>36.54</v>
          </cell>
          <cell r="F2046">
            <v>7.3</v>
          </cell>
          <cell r="G2046">
            <v>43.84</v>
          </cell>
        </row>
        <row r="2047">
          <cell r="A2047" t="str">
            <v>37.12.060</v>
          </cell>
          <cell r="B2047"/>
          <cell r="C2047" t="str">
            <v>Fusível tipo NH 2 de 224 A até 400 A</v>
          </cell>
          <cell r="D2047" t="str">
            <v>un</v>
          </cell>
          <cell r="E2047">
            <v>53.76</v>
          </cell>
          <cell r="F2047">
            <v>7.3</v>
          </cell>
          <cell r="G2047">
            <v>61.06</v>
          </cell>
        </row>
        <row r="2048">
          <cell r="A2048" t="str">
            <v>37.12.080</v>
          </cell>
          <cell r="B2048"/>
          <cell r="C2048" t="str">
            <v>Fusível tipo NH 3 de 400 A até 630 A</v>
          </cell>
          <cell r="D2048" t="str">
            <v>un</v>
          </cell>
          <cell r="E2048">
            <v>80.75</v>
          </cell>
          <cell r="F2048">
            <v>7.3</v>
          </cell>
          <cell r="G2048">
            <v>88.05</v>
          </cell>
        </row>
        <row r="2049">
          <cell r="A2049" t="str">
            <v>37.12.120</v>
          </cell>
          <cell r="B2049"/>
          <cell r="C2049" t="str">
            <v>Fusível tipo HH para 15 kV de 2,5 A até 50 A</v>
          </cell>
          <cell r="D2049" t="str">
            <v>un</v>
          </cell>
          <cell r="E2049">
            <v>164.81</v>
          </cell>
          <cell r="F2049">
            <v>7.3</v>
          </cell>
          <cell r="G2049">
            <v>172.11</v>
          </cell>
        </row>
        <row r="2050">
          <cell r="A2050" t="str">
            <v>37.12.140</v>
          </cell>
          <cell r="B2050"/>
          <cell r="C2050" t="str">
            <v>Fusível tipo HH para 15 kV de 60 A até 100 A</v>
          </cell>
          <cell r="D2050" t="str">
            <v>un</v>
          </cell>
          <cell r="E2050">
            <v>272.14999999999998</v>
          </cell>
          <cell r="F2050">
            <v>7.3</v>
          </cell>
          <cell r="G2050">
            <v>279.45</v>
          </cell>
        </row>
        <row r="2051">
          <cell r="A2051" t="str">
            <v>37.12.200</v>
          </cell>
          <cell r="B2051"/>
          <cell r="C2051" t="str">
            <v>Fusível diazed retardado de 2 A até 25 A</v>
          </cell>
          <cell r="D2051" t="str">
            <v>un</v>
          </cell>
          <cell r="E2051">
            <v>3.56</v>
          </cell>
          <cell r="F2051">
            <v>7.3</v>
          </cell>
          <cell r="G2051">
            <v>10.86</v>
          </cell>
        </row>
        <row r="2052">
          <cell r="A2052" t="str">
            <v>37.12.220</v>
          </cell>
          <cell r="B2052"/>
          <cell r="C2052" t="str">
            <v>Fusível diazed retardado de 35 A até 63 A</v>
          </cell>
          <cell r="D2052" t="str">
            <v>un</v>
          </cell>
          <cell r="E2052">
            <v>5.05</v>
          </cell>
          <cell r="F2052">
            <v>7.3</v>
          </cell>
          <cell r="G2052">
            <v>12.35</v>
          </cell>
        </row>
        <row r="2053">
          <cell r="A2053" t="str">
            <v>37.12.300</v>
          </cell>
          <cell r="B2053"/>
          <cell r="C2053" t="str">
            <v>Fusível em vidro para ´TP´ de 0,5 A</v>
          </cell>
          <cell r="D2053" t="str">
            <v>un</v>
          </cell>
          <cell r="E2053">
            <v>23.69</v>
          </cell>
          <cell r="F2053">
            <v>1.84</v>
          </cell>
          <cell r="G2053">
            <v>25.53</v>
          </cell>
        </row>
        <row r="2054">
          <cell r="A2054" t="str">
            <v>37.13</v>
          </cell>
          <cell r="B2054" t="str">
            <v>Disjuntores</v>
          </cell>
          <cell r="C2054" t="str">
            <v>Disjuntores</v>
          </cell>
          <cell r="D2054"/>
          <cell r="E2054"/>
          <cell r="F2054"/>
          <cell r="G2054"/>
        </row>
        <row r="2055">
          <cell r="A2055" t="str">
            <v>37.13.510</v>
          </cell>
          <cell r="B2055"/>
          <cell r="C2055" t="str">
            <v>Disjuntor fixo PVO trifásico, 17,5 kV, 630 A x 350 MVA, 50/60 Hz, com acessórios</v>
          </cell>
          <cell r="D2055" t="str">
            <v>un</v>
          </cell>
          <cell r="E2055">
            <v>12898.43</v>
          </cell>
          <cell r="F2055">
            <v>229.19</v>
          </cell>
          <cell r="G2055">
            <v>13127.62</v>
          </cell>
        </row>
        <row r="2056">
          <cell r="A2056" t="str">
            <v>37.13.520</v>
          </cell>
          <cell r="B2056"/>
          <cell r="C2056" t="str">
            <v>Disjuntor a seco aberto trifásico, 600 V de 800 A, 50/60 Hz, com acessórios</v>
          </cell>
          <cell r="D2056" t="str">
            <v>un</v>
          </cell>
          <cell r="E2056">
            <v>18880.97</v>
          </cell>
          <cell r="F2056">
            <v>205.4</v>
          </cell>
          <cell r="G2056">
            <v>19086.37</v>
          </cell>
        </row>
        <row r="2057">
          <cell r="A2057" t="str">
            <v>37.13.530</v>
          </cell>
          <cell r="B2057"/>
          <cell r="C2057" t="str">
            <v>Disjuntor fixo PVO trifásico, 15 kV, 630 A x 350 MVA, com relé de proteção de sobrecorrente e transformadores de corrente</v>
          </cell>
          <cell r="D2057" t="str">
            <v>cj</v>
          </cell>
          <cell r="E2057">
            <v>24834.22</v>
          </cell>
          <cell r="F2057">
            <v>302.79000000000002</v>
          </cell>
          <cell r="G2057">
            <v>25137.01</v>
          </cell>
        </row>
        <row r="2058">
          <cell r="A2058" t="str">
            <v>37.13.550</v>
          </cell>
          <cell r="B2058"/>
          <cell r="C2058" t="str">
            <v>Disjuntor em caixa aberta tripolar extraível, 500V de 3200A, com acessórios</v>
          </cell>
          <cell r="D2058" t="str">
            <v>un</v>
          </cell>
          <cell r="E2058">
            <v>47039.83</v>
          </cell>
          <cell r="F2058">
            <v>36.5</v>
          </cell>
          <cell r="G2058">
            <v>47076.33</v>
          </cell>
        </row>
        <row r="2059">
          <cell r="A2059" t="str">
            <v>37.13.570</v>
          </cell>
          <cell r="B2059"/>
          <cell r="C2059" t="str">
            <v>Disjuntor em caixa aberta tripolar extraível, 500V de 4000A, com acessórios</v>
          </cell>
          <cell r="D2059" t="str">
            <v>un</v>
          </cell>
          <cell r="E2059">
            <v>90227.49</v>
          </cell>
          <cell r="F2059">
            <v>36.5</v>
          </cell>
          <cell r="G2059">
            <v>90263.99</v>
          </cell>
        </row>
        <row r="2060">
          <cell r="A2060" t="str">
            <v>37.13.600</v>
          </cell>
          <cell r="B2060"/>
          <cell r="C2060" t="str">
            <v>Disjuntor termomagnético, unipolar 127/220 V, corrente de 10 A até 30 A</v>
          </cell>
          <cell r="D2060" t="str">
            <v>un</v>
          </cell>
          <cell r="E2060">
            <v>10.93</v>
          </cell>
          <cell r="F2060">
            <v>10.96</v>
          </cell>
          <cell r="G2060">
            <v>21.89</v>
          </cell>
        </row>
        <row r="2061">
          <cell r="A2061" t="str">
            <v>37.13.610</v>
          </cell>
          <cell r="B2061"/>
          <cell r="C2061" t="str">
            <v>Disjuntor termomagnético, unipolar 127/220 V, corrente de 35 A até 50 A</v>
          </cell>
          <cell r="D2061" t="str">
            <v>un</v>
          </cell>
          <cell r="E2061">
            <v>18.63</v>
          </cell>
          <cell r="F2061">
            <v>10.96</v>
          </cell>
          <cell r="G2061">
            <v>29.59</v>
          </cell>
        </row>
        <row r="2062">
          <cell r="A2062" t="str">
            <v>37.13.630</v>
          </cell>
          <cell r="B2062"/>
          <cell r="C2062" t="str">
            <v>Disjuntor termomagnético, bipolar 220/380 V, corrente de 10 A até 50 A</v>
          </cell>
          <cell r="D2062" t="str">
            <v>un</v>
          </cell>
          <cell r="E2062">
            <v>69</v>
          </cell>
          <cell r="F2062">
            <v>21.9</v>
          </cell>
          <cell r="G2062">
            <v>90.9</v>
          </cell>
        </row>
        <row r="2063">
          <cell r="A2063" t="str">
            <v>37.13.640</v>
          </cell>
          <cell r="B2063"/>
          <cell r="C2063" t="str">
            <v>Disjuntor termomagnético, bipolar 220/380 V, corrente de 60 A até 100 A</v>
          </cell>
          <cell r="D2063" t="str">
            <v>un</v>
          </cell>
          <cell r="E2063">
            <v>96.55</v>
          </cell>
          <cell r="F2063">
            <v>21.9</v>
          </cell>
          <cell r="G2063">
            <v>118.45</v>
          </cell>
        </row>
        <row r="2064">
          <cell r="A2064" t="str">
            <v>37.13.650</v>
          </cell>
          <cell r="B2064"/>
          <cell r="C2064" t="str">
            <v>Disjuntor termomagnético, tripolar 220/380 V, corrente de 10 A até 50 A</v>
          </cell>
          <cell r="D2064" t="str">
            <v>un</v>
          </cell>
          <cell r="E2064">
            <v>84.91</v>
          </cell>
          <cell r="F2064">
            <v>32.86</v>
          </cell>
          <cell r="G2064">
            <v>117.77</v>
          </cell>
        </row>
        <row r="2065">
          <cell r="A2065" t="str">
            <v>37.13.660</v>
          </cell>
          <cell r="B2065"/>
          <cell r="C2065" t="str">
            <v>Disjuntor termomagnético, tripolar 220/380 V, corrente de 60 A até 100 A</v>
          </cell>
          <cell r="D2065" t="str">
            <v>un</v>
          </cell>
          <cell r="E2065">
            <v>101.46</v>
          </cell>
          <cell r="F2065">
            <v>32.86</v>
          </cell>
          <cell r="G2065">
            <v>134.32</v>
          </cell>
        </row>
        <row r="2066">
          <cell r="A2066" t="str">
            <v>37.13.690</v>
          </cell>
          <cell r="B2066"/>
          <cell r="C2066" t="str">
            <v>Disjuntor série universal, em caixa moldada, térmico e magnético fixos, bipolar 480 V, corrente de 60 A até 100 A</v>
          </cell>
          <cell r="D2066" t="str">
            <v>un</v>
          </cell>
          <cell r="E2066">
            <v>309.58</v>
          </cell>
          <cell r="F2066">
            <v>36.5</v>
          </cell>
          <cell r="G2066">
            <v>346.08</v>
          </cell>
        </row>
        <row r="2067">
          <cell r="A2067" t="str">
            <v>37.13.700</v>
          </cell>
          <cell r="B2067"/>
          <cell r="C2067" t="str">
            <v>Disjuntor série universal, em caixa moldada, térmico e magnético fixos, bipolar 480/600 V, corrente de 125 A</v>
          </cell>
          <cell r="D2067" t="str">
            <v>un</v>
          </cell>
          <cell r="E2067">
            <v>495.3</v>
          </cell>
          <cell r="F2067">
            <v>36.5</v>
          </cell>
          <cell r="G2067">
            <v>531.79999999999995</v>
          </cell>
        </row>
        <row r="2068">
          <cell r="A2068" t="str">
            <v>37.13.720</v>
          </cell>
          <cell r="B2068"/>
          <cell r="C2068" t="str">
            <v>Disjuntor série universal, em caixa moldada, térmico fixo e magnético ajustável, tripolar 600 V, corrente de 300 A até 400 A</v>
          </cell>
          <cell r="D2068" t="str">
            <v>un</v>
          </cell>
          <cell r="E2068">
            <v>1753.69</v>
          </cell>
          <cell r="F2068">
            <v>73</v>
          </cell>
          <cell r="G2068">
            <v>1826.69</v>
          </cell>
        </row>
        <row r="2069">
          <cell r="A2069" t="str">
            <v>37.13.730</v>
          </cell>
          <cell r="B2069"/>
          <cell r="C2069" t="str">
            <v>Disjuntor série universal, em caixa moldada, térmico fixo e magnético ajustável, tripolar 600 V, corrente de 500 A até 630 A</v>
          </cell>
          <cell r="D2069" t="str">
            <v>un</v>
          </cell>
          <cell r="E2069">
            <v>2932.58</v>
          </cell>
          <cell r="F2069">
            <v>73</v>
          </cell>
          <cell r="G2069">
            <v>3005.58</v>
          </cell>
        </row>
        <row r="2070">
          <cell r="A2070" t="str">
            <v>37.13.740</v>
          </cell>
          <cell r="B2070"/>
          <cell r="C2070" t="str">
            <v>Disjuntor série universal, em caixa moldada, térmico fixo e magnético ajustável, tripolar 600 V, corrente de 700 A até 800 A</v>
          </cell>
          <cell r="D2070" t="str">
            <v>un</v>
          </cell>
          <cell r="E2070">
            <v>5044.97</v>
          </cell>
          <cell r="F2070">
            <v>73</v>
          </cell>
          <cell r="G2070">
            <v>5117.97</v>
          </cell>
        </row>
        <row r="2071">
          <cell r="A2071" t="str">
            <v>37.13.760</v>
          </cell>
          <cell r="B2071"/>
          <cell r="C2071" t="str">
            <v>Disjuntor em caixa moldada, térmico e magnético ajustáveis, tripolar 630/690 V, faixa de ajuste de 440 até 630 A</v>
          </cell>
          <cell r="D2071" t="str">
            <v>un</v>
          </cell>
          <cell r="E2071">
            <v>4162.91</v>
          </cell>
          <cell r="F2071">
            <v>73</v>
          </cell>
          <cell r="G2071">
            <v>4235.91</v>
          </cell>
        </row>
        <row r="2072">
          <cell r="A2072" t="str">
            <v>37.13.770</v>
          </cell>
          <cell r="B2072"/>
          <cell r="C2072" t="str">
            <v>Disjuntor em caixa moldada, térmico e magnético ajustáveis, tripolar 1250/690 V, faixa de ajuste de 800 até 1250 A</v>
          </cell>
          <cell r="D2072" t="str">
            <v>un</v>
          </cell>
          <cell r="E2072">
            <v>7507.29</v>
          </cell>
          <cell r="F2072">
            <v>73</v>
          </cell>
          <cell r="G2072">
            <v>7580.29</v>
          </cell>
        </row>
        <row r="2073">
          <cell r="A2073" t="str">
            <v>37.13.780</v>
          </cell>
          <cell r="B2073"/>
          <cell r="C2073" t="str">
            <v>Disjuntor em caixa moldada, térmico e magnético ajustáveis, tripolar 1600/690 V, faixa de ajuste de 1000 até 1600 A</v>
          </cell>
          <cell r="D2073" t="str">
            <v>un</v>
          </cell>
          <cell r="E2073">
            <v>10679.54</v>
          </cell>
          <cell r="F2073">
            <v>73</v>
          </cell>
          <cell r="G2073">
            <v>10752.54</v>
          </cell>
        </row>
        <row r="2074">
          <cell r="A2074" t="str">
            <v>37.13.800</v>
          </cell>
          <cell r="B2074"/>
          <cell r="C2074" t="str">
            <v>Mini-disjuntor termomagnético, unipolar 127/220 V, corrente de 10 A até 32 A</v>
          </cell>
          <cell r="D2074" t="str">
            <v>un</v>
          </cell>
          <cell r="E2074">
            <v>7.59</v>
          </cell>
          <cell r="F2074">
            <v>7.3</v>
          </cell>
          <cell r="G2074">
            <v>14.89</v>
          </cell>
        </row>
        <row r="2075">
          <cell r="A2075" t="str">
            <v>37.13.810</v>
          </cell>
          <cell r="B2075"/>
          <cell r="C2075" t="str">
            <v>Mini-disjuntor termomagnético, unipolar 127/220 V, corrente de 40 A até 50 A</v>
          </cell>
          <cell r="D2075" t="str">
            <v>un</v>
          </cell>
          <cell r="E2075">
            <v>10.029999999999999</v>
          </cell>
          <cell r="F2075">
            <v>7.3</v>
          </cell>
          <cell r="G2075">
            <v>17.329999999999998</v>
          </cell>
        </row>
        <row r="2076">
          <cell r="A2076" t="str">
            <v>37.13.840</v>
          </cell>
          <cell r="B2076"/>
          <cell r="C2076" t="str">
            <v>Mini-disjuntor termomagnético, bipolar 220/380 V, corrente de 10 A até 32 A</v>
          </cell>
          <cell r="D2076" t="str">
            <v>un</v>
          </cell>
          <cell r="E2076">
            <v>31.6</v>
          </cell>
          <cell r="F2076">
            <v>7.3</v>
          </cell>
          <cell r="G2076">
            <v>38.9</v>
          </cell>
        </row>
        <row r="2077">
          <cell r="A2077" t="str">
            <v>37.13.850</v>
          </cell>
          <cell r="B2077"/>
          <cell r="C2077" t="str">
            <v>Mini-disjuntor termomagnético, bipolar 220/380 V, corrente de 40 A até 50 A</v>
          </cell>
          <cell r="D2077" t="str">
            <v>un</v>
          </cell>
          <cell r="E2077">
            <v>35.700000000000003</v>
          </cell>
          <cell r="F2077">
            <v>7.3</v>
          </cell>
          <cell r="G2077">
            <v>43</v>
          </cell>
        </row>
        <row r="2078">
          <cell r="A2078" t="str">
            <v>37.13.860</v>
          </cell>
          <cell r="B2078"/>
          <cell r="C2078" t="str">
            <v>Mini-disjuntor termomagnético, bipolar 220/380 V, corrente de 63 A</v>
          </cell>
          <cell r="D2078" t="str">
            <v>un</v>
          </cell>
          <cell r="E2078">
            <v>44.99</v>
          </cell>
          <cell r="F2078">
            <v>7.3</v>
          </cell>
          <cell r="G2078">
            <v>52.29</v>
          </cell>
        </row>
        <row r="2079">
          <cell r="A2079" t="str">
            <v>37.13.870</v>
          </cell>
          <cell r="B2079"/>
          <cell r="C2079" t="str">
            <v>Mini-disjuntor termomagnético, bipolar 400 V, corrente de 80 A até 100 A</v>
          </cell>
          <cell r="D2079" t="str">
            <v>un</v>
          </cell>
          <cell r="E2079">
            <v>629.29999999999995</v>
          </cell>
          <cell r="F2079">
            <v>7.3</v>
          </cell>
          <cell r="G2079">
            <v>636.6</v>
          </cell>
        </row>
        <row r="2080">
          <cell r="A2080" t="str">
            <v>37.13.880</v>
          </cell>
          <cell r="B2080"/>
          <cell r="C2080" t="str">
            <v>Mini-disjuntor termomagnético, tripolar 220/380 V, corrente de 10 A até 32 A</v>
          </cell>
          <cell r="D2080" t="str">
            <v>un</v>
          </cell>
          <cell r="E2080">
            <v>42.77</v>
          </cell>
          <cell r="F2080">
            <v>7.3</v>
          </cell>
          <cell r="G2080">
            <v>50.07</v>
          </cell>
        </row>
        <row r="2081">
          <cell r="A2081" t="str">
            <v>37.13.890</v>
          </cell>
          <cell r="B2081"/>
          <cell r="C2081" t="str">
            <v>Mini-disjuntor termomagnético, tripolar 220/380 V, corrente de 40 A até 50 A</v>
          </cell>
          <cell r="D2081" t="str">
            <v>un</v>
          </cell>
          <cell r="E2081">
            <v>45.94</v>
          </cell>
          <cell r="F2081">
            <v>7.3</v>
          </cell>
          <cell r="G2081">
            <v>53.24</v>
          </cell>
        </row>
        <row r="2082">
          <cell r="A2082" t="str">
            <v>37.13.900</v>
          </cell>
          <cell r="B2082"/>
          <cell r="C2082" t="str">
            <v>Mini-disjuntor termomagnético, tripolar 220/380 V, corrente de 63 A</v>
          </cell>
          <cell r="D2082" t="str">
            <v>un</v>
          </cell>
          <cell r="E2082">
            <v>54.53</v>
          </cell>
          <cell r="F2082">
            <v>7.3</v>
          </cell>
          <cell r="G2082">
            <v>61.83</v>
          </cell>
        </row>
        <row r="2083">
          <cell r="A2083" t="str">
            <v>37.13.910</v>
          </cell>
          <cell r="B2083"/>
          <cell r="C2083" t="str">
            <v>Mini-disjuntor termomagnético, tripolar 400 V, corrente de 80 A até 125 A</v>
          </cell>
          <cell r="D2083" t="str">
            <v>un</v>
          </cell>
          <cell r="E2083">
            <v>989.8</v>
          </cell>
          <cell r="F2083">
            <v>7.3</v>
          </cell>
          <cell r="G2083">
            <v>997.1</v>
          </cell>
        </row>
        <row r="2084">
          <cell r="A2084" t="str">
            <v>37.13.920</v>
          </cell>
          <cell r="B2084"/>
          <cell r="C2084" t="str">
            <v>Disjuntor em caixa moldada, térmico ajustável e magnético fixo, tripolar 2000/1200 V, faixa de ajuste de 1600 até 2000 A</v>
          </cell>
          <cell r="D2084" t="str">
            <v>un</v>
          </cell>
          <cell r="E2084">
            <v>22258.9</v>
          </cell>
          <cell r="F2084">
            <v>73</v>
          </cell>
          <cell r="G2084">
            <v>22331.9</v>
          </cell>
        </row>
        <row r="2085">
          <cell r="A2085" t="str">
            <v>37.13.930</v>
          </cell>
          <cell r="B2085"/>
          <cell r="C2085" t="str">
            <v>Disjuntor em caixa moldada, térmico ajustável e magnético fixo, tripolar 2500/1200 V, faixa de ajuste de 2000 até 2500 A</v>
          </cell>
          <cell r="D2085" t="str">
            <v>un</v>
          </cell>
          <cell r="E2085">
            <v>31622.639999999999</v>
          </cell>
          <cell r="F2085">
            <v>73</v>
          </cell>
          <cell r="G2085">
            <v>31695.64</v>
          </cell>
        </row>
        <row r="2086">
          <cell r="A2086" t="str">
            <v>37.13.940</v>
          </cell>
          <cell r="B2086"/>
          <cell r="C2086" t="str">
            <v>Disjuntor em caixa aberta tripolar extraível, 500 V de 6300 A, com acessórios</v>
          </cell>
          <cell r="D2086" t="str">
            <v>un</v>
          </cell>
          <cell r="E2086">
            <v>198210.09</v>
          </cell>
          <cell r="F2086">
            <v>36.5</v>
          </cell>
          <cell r="G2086">
            <v>198246.59</v>
          </cell>
        </row>
        <row r="2087">
          <cell r="A2087" t="str">
            <v>37.14</v>
          </cell>
          <cell r="B2087" t="str">
            <v>Chave de baixa tensão</v>
          </cell>
          <cell r="C2087" t="str">
            <v>Chave de baixa tensão</v>
          </cell>
          <cell r="D2087"/>
          <cell r="E2087"/>
          <cell r="F2087"/>
          <cell r="G2087"/>
        </row>
        <row r="2088">
          <cell r="A2088" t="str">
            <v>37.14.050</v>
          </cell>
          <cell r="B2088"/>
          <cell r="C2088" t="str">
            <v>Chave comutadora, reversão sob carga, tetrapolar, sem porta fusível, para 100 A</v>
          </cell>
          <cell r="D2088" t="str">
            <v>un</v>
          </cell>
          <cell r="E2088">
            <v>2012.97</v>
          </cell>
          <cell r="F2088">
            <v>36.5</v>
          </cell>
          <cell r="G2088">
            <v>2049.4699999999998</v>
          </cell>
        </row>
        <row r="2089">
          <cell r="A2089" t="str">
            <v>37.14.300</v>
          </cell>
          <cell r="B2089"/>
          <cell r="C2089" t="str">
            <v>Chave seccionadora sob carga, tripolar, acionamento rotativo, com prolongador, sem porta-fusível, de 160 A</v>
          </cell>
          <cell r="D2089" t="str">
            <v>un</v>
          </cell>
          <cell r="E2089">
            <v>938.5</v>
          </cell>
          <cell r="F2089">
            <v>29.2</v>
          </cell>
          <cell r="G2089">
            <v>967.7</v>
          </cell>
        </row>
        <row r="2090">
          <cell r="A2090" t="str">
            <v>37.14.310</v>
          </cell>
          <cell r="B2090"/>
          <cell r="C2090" t="str">
            <v>Chave seccionadora sob carga, tripolar, acionamento rotativo, com prolongador, sem porta-fusível, de 250 A</v>
          </cell>
          <cell r="D2090" t="str">
            <v>un</v>
          </cell>
          <cell r="E2090">
            <v>1091.3900000000001</v>
          </cell>
          <cell r="F2090">
            <v>29.2</v>
          </cell>
          <cell r="G2090">
            <v>1120.5899999999999</v>
          </cell>
        </row>
        <row r="2091">
          <cell r="A2091" t="str">
            <v>37.14.320</v>
          </cell>
          <cell r="B2091"/>
          <cell r="C2091" t="str">
            <v>Chave seccionadora sob carga, tripolar, acionamento rotativo, com prolongador, sem porta-fusível, de 400 A</v>
          </cell>
          <cell r="D2091" t="str">
            <v>un</v>
          </cell>
          <cell r="E2091">
            <v>1350.04</v>
          </cell>
          <cell r="F2091">
            <v>36.5</v>
          </cell>
          <cell r="G2091">
            <v>1386.54</v>
          </cell>
        </row>
        <row r="2092">
          <cell r="A2092" t="str">
            <v>37.14.330</v>
          </cell>
          <cell r="B2092"/>
          <cell r="C2092" t="str">
            <v>Chave seccionadora sob carga, tripolar, acionamento rotativo, com prolongador, sem porta-fusível, de 630 A</v>
          </cell>
          <cell r="D2092" t="str">
            <v>un</v>
          </cell>
          <cell r="E2092">
            <v>1871.09</v>
          </cell>
          <cell r="F2092">
            <v>43.8</v>
          </cell>
          <cell r="G2092">
            <v>1914.89</v>
          </cell>
        </row>
        <row r="2093">
          <cell r="A2093" t="str">
            <v>37.14.340</v>
          </cell>
          <cell r="B2093"/>
          <cell r="C2093" t="str">
            <v>Chave seccionadora sob carga, tripolar, acionamento rotativo, com prolongador, sem porta-fusível, de 1000 A</v>
          </cell>
          <cell r="D2093" t="str">
            <v>un</v>
          </cell>
          <cell r="E2093">
            <v>2887.7</v>
          </cell>
          <cell r="F2093">
            <v>54.76</v>
          </cell>
          <cell r="G2093">
            <v>2942.46</v>
          </cell>
        </row>
        <row r="2094">
          <cell r="A2094" t="str">
            <v>37.14.350</v>
          </cell>
          <cell r="B2094"/>
          <cell r="C2094" t="str">
            <v>Chave seccionadora sob carga, tripolar, acionamento rotativo, com prolongador, sem porta-fusível, de 1250 A</v>
          </cell>
          <cell r="D2094" t="str">
            <v>un</v>
          </cell>
          <cell r="E2094">
            <v>6107.35</v>
          </cell>
          <cell r="F2094">
            <v>54.76</v>
          </cell>
          <cell r="G2094">
            <v>6162.11</v>
          </cell>
        </row>
        <row r="2095">
          <cell r="A2095" t="str">
            <v>37.14.410</v>
          </cell>
          <cell r="B2095"/>
          <cell r="C2095" t="str">
            <v>Chave seccionadora sob carga, tripolar, acionamento rotativo, com prolongador e porta-fusível até NH-00-125 A - sem fusíveis</v>
          </cell>
          <cell r="D2095" t="str">
            <v>un</v>
          </cell>
          <cell r="E2095">
            <v>1319.21</v>
          </cell>
          <cell r="F2095">
            <v>29.2</v>
          </cell>
          <cell r="G2095">
            <v>1348.41</v>
          </cell>
        </row>
        <row r="2096">
          <cell r="A2096" t="str">
            <v>37.14.420</v>
          </cell>
          <cell r="B2096"/>
          <cell r="C2096" t="str">
            <v>Chave seccionadora sob carga, tripolar, acionamento rotativo, com prolongador e porta-fusível até NH-00-160 A - sem fusíveis</v>
          </cell>
          <cell r="D2096" t="str">
            <v>un</v>
          </cell>
          <cell r="E2096">
            <v>1177.9100000000001</v>
          </cell>
          <cell r="F2096">
            <v>29.2</v>
          </cell>
          <cell r="G2096">
            <v>1207.1099999999999</v>
          </cell>
        </row>
        <row r="2097">
          <cell r="A2097" t="str">
            <v>37.14.430</v>
          </cell>
          <cell r="B2097"/>
          <cell r="C2097" t="str">
            <v>Chave seccionadora sob carga, tripolar, acionamento rotativo, com prolongador e porta-fusível até NH-1-250 A - sem fusíveis</v>
          </cell>
          <cell r="D2097" t="str">
            <v>un</v>
          </cell>
          <cell r="E2097">
            <v>2233.75</v>
          </cell>
          <cell r="F2097">
            <v>29.2</v>
          </cell>
          <cell r="G2097">
            <v>2262.9499999999998</v>
          </cell>
        </row>
        <row r="2098">
          <cell r="A2098" t="str">
            <v>37.14.440</v>
          </cell>
          <cell r="B2098"/>
          <cell r="C2098" t="str">
            <v>Chave seccionadora sob carga, tripolar, acionamento rotativo, com prolongador e porta-fusível até NH-2-400 A - sem fusíveis</v>
          </cell>
          <cell r="D2098" t="str">
            <v>un</v>
          </cell>
          <cell r="E2098">
            <v>2440.84</v>
          </cell>
          <cell r="F2098">
            <v>36.5</v>
          </cell>
          <cell r="G2098">
            <v>2477.34</v>
          </cell>
        </row>
        <row r="2099">
          <cell r="A2099" t="str">
            <v>37.14.450</v>
          </cell>
          <cell r="B2099"/>
          <cell r="C2099" t="str">
            <v>Chave seccionadora sob carga, tripolar, acionamento rotativo, com prolongador e porta-fusível até NH-3-630 A - sem fusíveis</v>
          </cell>
          <cell r="D2099" t="str">
            <v>un</v>
          </cell>
          <cell r="E2099">
            <v>4735.1099999999997</v>
          </cell>
          <cell r="F2099">
            <v>43.8</v>
          </cell>
          <cell r="G2099">
            <v>4778.91</v>
          </cell>
        </row>
        <row r="2100">
          <cell r="A2100" t="str">
            <v>37.14.500</v>
          </cell>
          <cell r="B2100"/>
          <cell r="C2100" t="str">
            <v>Chave seccionadora sob carga, tripolar, acionamento tipo punho, com porta-fusível até NH-00-160 A - sem fusíveis</v>
          </cell>
          <cell r="D2100" t="str">
            <v>un</v>
          </cell>
          <cell r="E2100">
            <v>214.33</v>
          </cell>
          <cell r="F2100">
            <v>29.2</v>
          </cell>
          <cell r="G2100">
            <v>243.53</v>
          </cell>
        </row>
        <row r="2101">
          <cell r="A2101" t="str">
            <v>37.14.510</v>
          </cell>
          <cell r="B2101"/>
          <cell r="C2101" t="str">
            <v>Chave seccionadora sob carga, tripolar, acionamento tipo punho, com porta-fusível até NH-1-250 A - sem fusíveis</v>
          </cell>
          <cell r="D2101" t="str">
            <v>un</v>
          </cell>
          <cell r="E2101">
            <v>394.96</v>
          </cell>
          <cell r="F2101">
            <v>29.2</v>
          </cell>
          <cell r="G2101">
            <v>424.16</v>
          </cell>
        </row>
        <row r="2102">
          <cell r="A2102" t="str">
            <v>37.14.520</v>
          </cell>
          <cell r="B2102"/>
          <cell r="C2102" t="str">
            <v>Chave seccionadora sob carga, tripolar, acionamento tipo punho, com porta-fusível até NH-2-400 A - sem fusíveis</v>
          </cell>
          <cell r="D2102" t="str">
            <v>un</v>
          </cell>
          <cell r="E2102">
            <v>542.01</v>
          </cell>
          <cell r="F2102">
            <v>36.5</v>
          </cell>
          <cell r="G2102">
            <v>578.51</v>
          </cell>
        </row>
        <row r="2103">
          <cell r="A2103" t="str">
            <v>37.14.530</v>
          </cell>
          <cell r="B2103"/>
          <cell r="C2103" t="str">
            <v>Chave seccionadora sob carga, tripolar, acionamento tipo punho, com porta-fusível até NH-3-630 A - sem fusíveis</v>
          </cell>
          <cell r="D2103" t="str">
            <v>un</v>
          </cell>
          <cell r="E2103">
            <v>1169.8</v>
          </cell>
          <cell r="F2103">
            <v>43.8</v>
          </cell>
          <cell r="G2103">
            <v>1213.5999999999999</v>
          </cell>
        </row>
        <row r="2104">
          <cell r="A2104" t="str">
            <v>37.14.600</v>
          </cell>
          <cell r="B2104"/>
          <cell r="C2104" t="str">
            <v>Chave comutadora, reversão sob carga, tripolar, sem porta fusível, para 400 A</v>
          </cell>
          <cell r="D2104" t="str">
            <v>un</v>
          </cell>
          <cell r="E2104">
            <v>3798.76</v>
          </cell>
          <cell r="F2104">
            <v>43.8</v>
          </cell>
          <cell r="G2104">
            <v>3842.56</v>
          </cell>
        </row>
        <row r="2105">
          <cell r="A2105" t="str">
            <v>37.14.610</v>
          </cell>
          <cell r="B2105"/>
          <cell r="C2105" t="str">
            <v>Chave comutadora, reversão sob carga, tripolar, sem porta fusível, para 600/630 A</v>
          </cell>
          <cell r="D2105" t="str">
            <v>un</v>
          </cell>
          <cell r="E2105">
            <v>5229.34</v>
          </cell>
          <cell r="F2105">
            <v>54.76</v>
          </cell>
          <cell r="G2105">
            <v>5284.1</v>
          </cell>
        </row>
        <row r="2106">
          <cell r="A2106" t="str">
            <v>37.14.620</v>
          </cell>
          <cell r="B2106"/>
          <cell r="C2106" t="str">
            <v>Chave comutadora, reversão sob carga, tripolar, sem porta fusível, para 1000 A</v>
          </cell>
          <cell r="D2106" t="str">
            <v>un</v>
          </cell>
          <cell r="E2106">
            <v>7643.85</v>
          </cell>
          <cell r="F2106">
            <v>65.7</v>
          </cell>
          <cell r="G2106">
            <v>7709.55</v>
          </cell>
        </row>
        <row r="2107">
          <cell r="A2107" t="str">
            <v>37.14.640</v>
          </cell>
          <cell r="B2107"/>
          <cell r="C2107" t="str">
            <v>Chave comutadora, reversão sob carga, tetrapolar, sem porta fusível, para 630 A / 690 V</v>
          </cell>
          <cell r="D2107" t="str">
            <v>un</v>
          </cell>
          <cell r="E2107">
            <v>4423.2299999999996</v>
          </cell>
          <cell r="F2107">
            <v>84.07</v>
          </cell>
          <cell r="G2107">
            <v>4507.3</v>
          </cell>
        </row>
        <row r="2108">
          <cell r="A2108" t="str">
            <v>37.14.830</v>
          </cell>
          <cell r="B2108"/>
          <cell r="C2108" t="str">
            <v>Barra de contato para chave seccionadora tipo NH3-630 A</v>
          </cell>
          <cell r="D2108" t="str">
            <v>un</v>
          </cell>
          <cell r="E2108">
            <v>50.21</v>
          </cell>
          <cell r="F2108">
            <v>7.3</v>
          </cell>
          <cell r="G2108">
            <v>57.51</v>
          </cell>
        </row>
        <row r="2109">
          <cell r="A2109" t="str">
            <v>37.14.910</v>
          </cell>
          <cell r="B2109"/>
          <cell r="C2109" t="str">
            <v>Chave seccionadora tripolar, abertura sob carga seca até 160 A / 600 V</v>
          </cell>
          <cell r="D2109" t="str">
            <v>un</v>
          </cell>
          <cell r="E2109">
            <v>166.18</v>
          </cell>
          <cell r="F2109">
            <v>29.2</v>
          </cell>
          <cell r="G2109">
            <v>195.38</v>
          </cell>
        </row>
        <row r="2110">
          <cell r="A2110" t="str">
            <v>37.15</v>
          </cell>
          <cell r="B2110" t="str">
            <v>Chave de média tensão</v>
          </cell>
          <cell r="C2110" t="str">
            <v>Chave de média tensão</v>
          </cell>
          <cell r="D2110"/>
          <cell r="E2110"/>
          <cell r="F2110"/>
          <cell r="G2110"/>
        </row>
        <row r="2111">
          <cell r="A2111" t="str">
            <v>37.15.110</v>
          </cell>
          <cell r="B2111"/>
          <cell r="C2111" t="str">
            <v>Chave seccionadora tripolar sob carga para 400 A - 25 kV - com prolongador</v>
          </cell>
          <cell r="D2111" t="str">
            <v>un</v>
          </cell>
          <cell r="E2111">
            <v>1626.71</v>
          </cell>
          <cell r="F2111">
            <v>177.84</v>
          </cell>
          <cell r="G2111">
            <v>1804.55</v>
          </cell>
        </row>
        <row r="2112">
          <cell r="A2112" t="str">
            <v>37.15.120</v>
          </cell>
          <cell r="B2112"/>
          <cell r="C2112" t="str">
            <v>Chave seccionadora tripolar sob carga para 400 A - 15 kV - com prolongador</v>
          </cell>
          <cell r="D2112" t="str">
            <v>un</v>
          </cell>
          <cell r="E2112">
            <v>1142.3800000000001</v>
          </cell>
          <cell r="F2112">
            <v>177.84</v>
          </cell>
          <cell r="G2112">
            <v>1320.22</v>
          </cell>
        </row>
        <row r="2113">
          <cell r="A2113" t="str">
            <v>37.15.150</v>
          </cell>
          <cell r="B2113"/>
          <cell r="C2113" t="str">
            <v>Chave fusível base ´C´ para 15 kV/100 A, com capacidade de ruptura até 10 kA - com fusível</v>
          </cell>
          <cell r="D2113" t="str">
            <v>un</v>
          </cell>
          <cell r="E2113">
            <v>244.72</v>
          </cell>
          <cell r="F2113">
            <v>65.62</v>
          </cell>
          <cell r="G2113">
            <v>310.33999999999997</v>
          </cell>
        </row>
        <row r="2114">
          <cell r="A2114" t="str">
            <v>37.15.160</v>
          </cell>
          <cell r="B2114"/>
          <cell r="C2114" t="str">
            <v>Chave fusível base ´C´ para 15 kV/200 A, com capacidade de ruptura até 10 kA - com fusível</v>
          </cell>
          <cell r="D2114" t="str">
            <v>un</v>
          </cell>
          <cell r="E2114">
            <v>293.92</v>
          </cell>
          <cell r="F2114">
            <v>65.62</v>
          </cell>
          <cell r="G2114">
            <v>359.54</v>
          </cell>
        </row>
        <row r="2115">
          <cell r="A2115" t="str">
            <v>37.15.170</v>
          </cell>
          <cell r="B2115"/>
          <cell r="C2115" t="str">
            <v>Chave fusível base ´C´ para 25 kV/100 A, com capacidade de ruptura até 6,3 kA - com fusível</v>
          </cell>
          <cell r="D2115" t="str">
            <v>un</v>
          </cell>
          <cell r="E2115">
            <v>266.25</v>
          </cell>
          <cell r="F2115">
            <v>65.62</v>
          </cell>
          <cell r="G2115">
            <v>331.87</v>
          </cell>
        </row>
        <row r="2116">
          <cell r="A2116" t="str">
            <v>37.15.200</v>
          </cell>
          <cell r="B2116"/>
          <cell r="C2116" t="str">
            <v>Chave seccionadora tripolar seca para 400 A - 15 kV - com prolongador</v>
          </cell>
          <cell r="D2116" t="str">
            <v>un</v>
          </cell>
          <cell r="E2116">
            <v>863.3</v>
          </cell>
          <cell r="F2116">
            <v>177.84</v>
          </cell>
          <cell r="G2116">
            <v>1041.1400000000001</v>
          </cell>
        </row>
        <row r="2117">
          <cell r="A2117" t="str">
            <v>37.15.210</v>
          </cell>
          <cell r="B2117"/>
          <cell r="C2117" t="str">
            <v>Chave seccionadora tripolar seca para 600 / 630 A - 15 kV - com prolongador</v>
          </cell>
          <cell r="D2117" t="str">
            <v>un</v>
          </cell>
          <cell r="E2117">
            <v>1053.1099999999999</v>
          </cell>
          <cell r="F2117">
            <v>177.84</v>
          </cell>
          <cell r="G2117">
            <v>1230.95</v>
          </cell>
        </row>
        <row r="2118">
          <cell r="A2118" t="str">
            <v>37.16</v>
          </cell>
          <cell r="B2118" t="str">
            <v>Bus-way</v>
          </cell>
          <cell r="C2118" t="str">
            <v>Bus-way</v>
          </cell>
          <cell r="D2118"/>
          <cell r="E2118"/>
          <cell r="F2118"/>
          <cell r="G2118"/>
        </row>
        <row r="2119">
          <cell r="A2119" t="str">
            <v>37.16.071</v>
          </cell>
          <cell r="B2119"/>
          <cell r="C2119" t="str">
            <v>Sistema de barramento blindado de 100 a 2500 A, trifásico, barra de cobre</v>
          </cell>
          <cell r="D2119" t="str">
            <v>Axm</v>
          </cell>
          <cell r="E2119">
            <v>207.44</v>
          </cell>
          <cell r="F2119">
            <v>0.45</v>
          </cell>
          <cell r="G2119">
            <v>207.89</v>
          </cell>
        </row>
        <row r="2120">
          <cell r="A2120" t="str">
            <v>37.17</v>
          </cell>
          <cell r="B2120" t="str">
            <v>Dispositivo DR ou interruptor de corrente de fuga</v>
          </cell>
          <cell r="C2120" t="str">
            <v>Dispositivo DR ou interruptor de corrente de fuga</v>
          </cell>
          <cell r="D2120"/>
          <cell r="E2120"/>
          <cell r="F2120"/>
          <cell r="G2120"/>
        </row>
        <row r="2121">
          <cell r="A2121" t="str">
            <v>37.17.060</v>
          </cell>
          <cell r="B2121"/>
          <cell r="C2121" t="str">
            <v>Dispositivo diferencial residual de 25 A x 30 mA - 2 polos</v>
          </cell>
          <cell r="D2121" t="str">
            <v>un</v>
          </cell>
          <cell r="E2121">
            <v>130.69</v>
          </cell>
          <cell r="F2121">
            <v>9.14</v>
          </cell>
          <cell r="G2121">
            <v>139.83000000000001</v>
          </cell>
        </row>
        <row r="2122">
          <cell r="A2122" t="str">
            <v>37.17.070</v>
          </cell>
          <cell r="B2122"/>
          <cell r="C2122" t="str">
            <v>Dispositivo diferencial residual de 40 A x 30 mA - 2 polos</v>
          </cell>
          <cell r="D2122" t="str">
            <v>un</v>
          </cell>
          <cell r="E2122">
            <v>144.38</v>
          </cell>
          <cell r="F2122">
            <v>9.14</v>
          </cell>
          <cell r="G2122">
            <v>153.52000000000001</v>
          </cell>
        </row>
        <row r="2123">
          <cell r="A2123" t="str">
            <v>37.17.074</v>
          </cell>
          <cell r="B2123"/>
          <cell r="C2123" t="str">
            <v>Dispositivo diferencial residual de 25 A x 30 mA - 4 polos</v>
          </cell>
          <cell r="D2123" t="str">
            <v>un</v>
          </cell>
          <cell r="E2123">
            <v>166.9</v>
          </cell>
          <cell r="F2123">
            <v>9.14</v>
          </cell>
          <cell r="G2123">
            <v>176.04</v>
          </cell>
        </row>
        <row r="2124">
          <cell r="A2124" t="str">
            <v>37.17.080</v>
          </cell>
          <cell r="B2124"/>
          <cell r="C2124" t="str">
            <v>Dispositivo diferencial residual de 40 A x 30 mA - 4 polos</v>
          </cell>
          <cell r="D2124" t="str">
            <v>un</v>
          </cell>
          <cell r="E2124">
            <v>166.85</v>
          </cell>
          <cell r="F2124">
            <v>9.14</v>
          </cell>
          <cell r="G2124">
            <v>175.99</v>
          </cell>
        </row>
        <row r="2125">
          <cell r="A2125" t="str">
            <v>37.17.090</v>
          </cell>
          <cell r="B2125"/>
          <cell r="C2125" t="str">
            <v>Dispositivo diferencial residual de 63 A x 30 mA - 4 polos</v>
          </cell>
          <cell r="D2125" t="str">
            <v>un</v>
          </cell>
          <cell r="E2125">
            <v>201.1</v>
          </cell>
          <cell r="F2125">
            <v>9.14</v>
          </cell>
          <cell r="G2125">
            <v>210.24</v>
          </cell>
        </row>
        <row r="2126">
          <cell r="A2126" t="str">
            <v>37.17.100</v>
          </cell>
          <cell r="B2126"/>
          <cell r="C2126" t="str">
            <v>Dispositivo diferencial residual de 80 A x 30 mA - 4 polos</v>
          </cell>
          <cell r="D2126" t="str">
            <v>un</v>
          </cell>
          <cell r="E2126">
            <v>317.63</v>
          </cell>
          <cell r="F2126">
            <v>9.14</v>
          </cell>
          <cell r="G2126">
            <v>326.77</v>
          </cell>
        </row>
        <row r="2127">
          <cell r="A2127" t="str">
            <v>37.17.110</v>
          </cell>
          <cell r="B2127"/>
          <cell r="C2127" t="str">
            <v>Dispositivo diferencial residual de 100 A x 30 mA - 4 polos</v>
          </cell>
          <cell r="D2127" t="str">
            <v>un</v>
          </cell>
          <cell r="E2127">
            <v>373.5</v>
          </cell>
          <cell r="F2127">
            <v>9.14</v>
          </cell>
          <cell r="G2127">
            <v>382.64</v>
          </cell>
        </row>
        <row r="2128">
          <cell r="A2128" t="str">
            <v>37.17.114</v>
          </cell>
          <cell r="B2128"/>
          <cell r="C2128" t="str">
            <v>Dispositivo diferencial residual de 125 A x 30 mA - 4 polos</v>
          </cell>
          <cell r="D2128" t="str">
            <v>un</v>
          </cell>
          <cell r="E2128">
            <v>569.54</v>
          </cell>
          <cell r="F2128">
            <v>9.14</v>
          </cell>
          <cell r="G2128">
            <v>578.67999999999995</v>
          </cell>
        </row>
        <row r="2129">
          <cell r="A2129" t="str">
            <v>37.17.130</v>
          </cell>
          <cell r="B2129"/>
          <cell r="C2129" t="str">
            <v>Dispositivo diferencial residual de 25 A x 300 mA - 4 polos</v>
          </cell>
          <cell r="D2129" t="str">
            <v>un</v>
          </cell>
          <cell r="E2129">
            <v>201.78</v>
          </cell>
          <cell r="F2129">
            <v>9.14</v>
          </cell>
          <cell r="G2129">
            <v>210.92</v>
          </cell>
        </row>
        <row r="2130">
          <cell r="A2130" t="str">
            <v>37.18</v>
          </cell>
          <cell r="B2130" t="str">
            <v>Transformador de Potencial</v>
          </cell>
          <cell r="C2130" t="str">
            <v>Transformador de Potencial</v>
          </cell>
          <cell r="D2130"/>
          <cell r="E2130"/>
          <cell r="F2130"/>
          <cell r="G2130"/>
        </row>
        <row r="2131">
          <cell r="A2131" t="str">
            <v>37.18.010</v>
          </cell>
          <cell r="B2131"/>
          <cell r="C2131" t="str">
            <v>Transformador de potencial monofásico até 1000 VA classe 15 kV, a seco, com fusíveis</v>
          </cell>
          <cell r="D2131" t="str">
            <v>un</v>
          </cell>
          <cell r="E2131">
            <v>1733.8</v>
          </cell>
          <cell r="F2131">
            <v>55.35</v>
          </cell>
          <cell r="G2131">
            <v>1789.15</v>
          </cell>
        </row>
        <row r="2132">
          <cell r="A2132" t="str">
            <v>37.18.020</v>
          </cell>
          <cell r="B2132"/>
          <cell r="C2132" t="str">
            <v>Transformador de potencial monofásico até 2000 VA classe 15 kV, a seco, com fusíveis</v>
          </cell>
          <cell r="D2132" t="str">
            <v>un</v>
          </cell>
          <cell r="E2132">
            <v>2380.16</v>
          </cell>
          <cell r="F2132">
            <v>55.35</v>
          </cell>
          <cell r="G2132">
            <v>2435.5100000000002</v>
          </cell>
        </row>
        <row r="2133">
          <cell r="A2133" t="str">
            <v>37.18.030</v>
          </cell>
          <cell r="B2133"/>
          <cell r="C2133" t="str">
            <v>Transformador de potencial monofásico até 500 VA classe 15 kV, a seco, sem fusíveis</v>
          </cell>
          <cell r="D2133" t="str">
            <v>un</v>
          </cell>
          <cell r="E2133">
            <v>1353.5</v>
          </cell>
          <cell r="F2133">
            <v>55.35</v>
          </cell>
          <cell r="G2133">
            <v>1408.85</v>
          </cell>
        </row>
        <row r="2134">
          <cell r="A2134" t="str">
            <v>37.19</v>
          </cell>
          <cell r="B2134" t="str">
            <v>Transformador de corrente</v>
          </cell>
          <cell r="C2134" t="str">
            <v>Transformador de corrente</v>
          </cell>
          <cell r="D2134"/>
          <cell r="E2134"/>
          <cell r="F2134"/>
          <cell r="G2134"/>
        </row>
        <row r="2135">
          <cell r="A2135" t="str">
            <v>37.19.010</v>
          </cell>
          <cell r="B2135"/>
          <cell r="C2135" t="str">
            <v>Transformador de corrente 800-5 A, janela</v>
          </cell>
          <cell r="D2135" t="str">
            <v>un</v>
          </cell>
          <cell r="E2135">
            <v>203.76</v>
          </cell>
          <cell r="F2135">
            <v>55.35</v>
          </cell>
          <cell r="G2135">
            <v>259.11</v>
          </cell>
        </row>
        <row r="2136">
          <cell r="A2136" t="str">
            <v>37.19.020</v>
          </cell>
          <cell r="B2136"/>
          <cell r="C2136" t="str">
            <v>Transformador de corrente 200-5 A até 600-5 A, janela</v>
          </cell>
          <cell r="D2136" t="str">
            <v>un</v>
          </cell>
          <cell r="E2136">
            <v>195.51</v>
          </cell>
          <cell r="F2136">
            <v>55.35</v>
          </cell>
          <cell r="G2136">
            <v>250.86</v>
          </cell>
        </row>
        <row r="2137">
          <cell r="A2137" t="str">
            <v>37.19.030</v>
          </cell>
          <cell r="B2137"/>
          <cell r="C2137" t="str">
            <v>Transformador de corrente 1000-5 A até 1500-5 A, janela</v>
          </cell>
          <cell r="D2137" t="str">
            <v>un</v>
          </cell>
          <cell r="E2137">
            <v>377.6</v>
          </cell>
          <cell r="F2137">
            <v>55.35</v>
          </cell>
          <cell r="G2137">
            <v>432.95</v>
          </cell>
        </row>
        <row r="2138">
          <cell r="A2138" t="str">
            <v>37.19.060</v>
          </cell>
          <cell r="B2138"/>
          <cell r="C2138" t="str">
            <v>Transformador de corrente 50-5 A até 150-5 A, janela</v>
          </cell>
          <cell r="D2138" t="str">
            <v>un</v>
          </cell>
          <cell r="E2138">
            <v>97.6</v>
          </cell>
          <cell r="F2138">
            <v>55.35</v>
          </cell>
          <cell r="G2138">
            <v>152.94999999999999</v>
          </cell>
        </row>
        <row r="2139">
          <cell r="A2139" t="str">
            <v>37.19.080</v>
          </cell>
          <cell r="B2139"/>
          <cell r="C2139" t="str">
            <v>Transformador de corrente 2000-5 A até 2500-5 A - janela</v>
          </cell>
          <cell r="D2139" t="str">
            <v>un</v>
          </cell>
          <cell r="E2139">
            <v>719.53</v>
          </cell>
          <cell r="F2139">
            <v>55.35</v>
          </cell>
          <cell r="G2139">
            <v>774.88</v>
          </cell>
        </row>
        <row r="2140">
          <cell r="A2140" t="str">
            <v>37.20</v>
          </cell>
          <cell r="B2140" t="str">
            <v>Reparos, conservações e complementos - GRUPO 37</v>
          </cell>
          <cell r="C2140" t="str">
            <v>Reparos, conservações e complementos - GRUPO 37</v>
          </cell>
          <cell r="D2140"/>
          <cell r="E2140"/>
          <cell r="F2140"/>
          <cell r="G2140"/>
        </row>
        <row r="2141">
          <cell r="A2141" t="str">
            <v>37.20.010</v>
          </cell>
          <cell r="B2141"/>
          <cell r="C2141" t="str">
            <v>Isolador em epóxi de 1 kV para barramento</v>
          </cell>
          <cell r="D2141" t="str">
            <v>un</v>
          </cell>
          <cell r="E2141">
            <v>16.239999999999998</v>
          </cell>
          <cell r="F2141">
            <v>5.48</v>
          </cell>
          <cell r="G2141">
            <v>21.72</v>
          </cell>
        </row>
        <row r="2142">
          <cell r="A2142" t="str">
            <v>37.20.030</v>
          </cell>
          <cell r="B2142"/>
          <cell r="C2142" t="str">
            <v>Régua de bornes para 9 polos de 600 V / 50 A</v>
          </cell>
          <cell r="D2142" t="str">
            <v>un</v>
          </cell>
          <cell r="E2142">
            <v>18.7</v>
          </cell>
          <cell r="F2142">
            <v>1.84</v>
          </cell>
          <cell r="G2142">
            <v>20.54</v>
          </cell>
        </row>
        <row r="2143">
          <cell r="A2143" t="str">
            <v>37.20.080</v>
          </cell>
          <cell r="B2143"/>
          <cell r="C2143" t="str">
            <v>Barra de neutro e/ou terra</v>
          </cell>
          <cell r="D2143" t="str">
            <v>un</v>
          </cell>
          <cell r="E2143">
            <v>13.95</v>
          </cell>
          <cell r="F2143">
            <v>5.48</v>
          </cell>
          <cell r="G2143">
            <v>19.43</v>
          </cell>
        </row>
        <row r="2144">
          <cell r="A2144" t="str">
            <v>37.20.090</v>
          </cell>
          <cell r="B2144"/>
          <cell r="C2144" t="str">
            <v>Recolocação de chave seccionadora tripolar de 125 A até 650 A, sem base fusível</v>
          </cell>
          <cell r="D2144" t="str">
            <v>un</v>
          </cell>
          <cell r="E2144">
            <v>0</v>
          </cell>
          <cell r="F2144">
            <v>18.260000000000002</v>
          </cell>
          <cell r="G2144">
            <v>18.260000000000002</v>
          </cell>
        </row>
        <row r="2145">
          <cell r="A2145" t="str">
            <v>37.20.100</v>
          </cell>
          <cell r="B2145"/>
          <cell r="C2145" t="str">
            <v>Recolocação de fundo de quadro de distribuição, sem componentes</v>
          </cell>
          <cell r="D2145" t="str">
            <v>m²</v>
          </cell>
          <cell r="E2145">
            <v>0</v>
          </cell>
          <cell r="F2145">
            <v>25.68</v>
          </cell>
          <cell r="G2145">
            <v>25.68</v>
          </cell>
        </row>
        <row r="2146">
          <cell r="A2146" t="str">
            <v>37.20.110</v>
          </cell>
          <cell r="B2146"/>
          <cell r="C2146" t="str">
            <v>Recolocação de quadro de distribuição de sobrepor, sem componentes</v>
          </cell>
          <cell r="D2146" t="str">
            <v>m²</v>
          </cell>
          <cell r="E2146">
            <v>0</v>
          </cell>
          <cell r="F2146">
            <v>51.35</v>
          </cell>
          <cell r="G2146">
            <v>51.35</v>
          </cell>
        </row>
        <row r="2147">
          <cell r="A2147" t="str">
            <v>37.20.130</v>
          </cell>
          <cell r="B2147"/>
          <cell r="C2147" t="str">
            <v>Banco de medição para transformadores TC/TP, padrão Eletropaulo e/ou Cesp</v>
          </cell>
          <cell r="D2147" t="str">
            <v>un</v>
          </cell>
          <cell r="E2147">
            <v>512.23</v>
          </cell>
          <cell r="F2147">
            <v>1.49</v>
          </cell>
          <cell r="G2147">
            <v>513.72</v>
          </cell>
        </row>
        <row r="2148">
          <cell r="A2148" t="str">
            <v>37.20.140</v>
          </cell>
          <cell r="B2148"/>
          <cell r="C2148" t="str">
            <v>Suporte fixo para transformadores de potencial</v>
          </cell>
          <cell r="D2148" t="str">
            <v>un</v>
          </cell>
          <cell r="E2148">
            <v>103.68</v>
          </cell>
          <cell r="F2148">
            <v>3.72</v>
          </cell>
          <cell r="G2148">
            <v>107.4</v>
          </cell>
        </row>
        <row r="2149">
          <cell r="A2149" t="str">
            <v>37.20.150</v>
          </cell>
          <cell r="B2149"/>
          <cell r="C2149" t="str">
            <v>Placa de montagem em chapa de aço de 2,65 mm (12 MSG)</v>
          </cell>
          <cell r="D2149" t="str">
            <v>m²</v>
          </cell>
          <cell r="E2149">
            <v>399.31</v>
          </cell>
          <cell r="F2149">
            <v>25.68</v>
          </cell>
          <cell r="G2149">
            <v>424.99</v>
          </cell>
        </row>
        <row r="2150">
          <cell r="A2150" t="str">
            <v>37.20.190</v>
          </cell>
          <cell r="B2150"/>
          <cell r="C2150" t="str">
            <v>Inversor de frequência para variação de velocidade em motores, potência de 0,25 a 20 cv</v>
          </cell>
          <cell r="D2150" t="str">
            <v>un</v>
          </cell>
          <cell r="E2150">
            <v>4348.76</v>
          </cell>
          <cell r="F2150">
            <v>41.08</v>
          </cell>
          <cell r="G2150">
            <v>4389.84</v>
          </cell>
        </row>
        <row r="2151">
          <cell r="A2151" t="str">
            <v>37.20.191</v>
          </cell>
          <cell r="B2151"/>
          <cell r="C2151" t="str">
            <v>Inversor de frequência para variação de velocidade em motores, potência de 25 a 30 CV</v>
          </cell>
          <cell r="D2151" t="str">
            <v>un</v>
          </cell>
          <cell r="E2151">
            <v>9685.93</v>
          </cell>
          <cell r="F2151">
            <v>41.08</v>
          </cell>
          <cell r="G2151">
            <v>9727.01</v>
          </cell>
        </row>
        <row r="2152">
          <cell r="A2152" t="str">
            <v>37.20.193</v>
          </cell>
          <cell r="B2152"/>
          <cell r="C2152" t="str">
            <v>Inversor de frequência para variação de velocidade em motores, potência de 50 cv</v>
          </cell>
          <cell r="D2152" t="str">
            <v>un</v>
          </cell>
          <cell r="E2152">
            <v>17676.080000000002</v>
          </cell>
          <cell r="F2152">
            <v>41.08</v>
          </cell>
          <cell r="G2152">
            <v>17717.16</v>
          </cell>
        </row>
        <row r="2153">
          <cell r="A2153" t="str">
            <v>37.20.210</v>
          </cell>
          <cell r="B2153"/>
          <cell r="C2153" t="str">
            <v>Punho de manobra com articulador de acionamento</v>
          </cell>
          <cell r="D2153" t="str">
            <v>un</v>
          </cell>
          <cell r="E2153">
            <v>327.75</v>
          </cell>
          <cell r="F2153">
            <v>18.260000000000002</v>
          </cell>
          <cell r="G2153">
            <v>346.01</v>
          </cell>
        </row>
        <row r="2154">
          <cell r="A2154" t="str">
            <v>37.21</v>
          </cell>
          <cell r="B2154" t="str">
            <v>Capacitor de potência</v>
          </cell>
          <cell r="C2154" t="str">
            <v>Capacitor de potência</v>
          </cell>
          <cell r="D2154"/>
          <cell r="E2154"/>
          <cell r="F2154"/>
          <cell r="G2154"/>
        </row>
        <row r="2155">
          <cell r="A2155" t="str">
            <v>37.21.010</v>
          </cell>
          <cell r="B2155"/>
          <cell r="C2155" t="str">
            <v>Capacitor de potência trifásico de 10 kVAr, 220 V/60 Hz, para correção de fator de potência</v>
          </cell>
          <cell r="D2155" t="str">
            <v>un</v>
          </cell>
          <cell r="E2155">
            <v>692.48</v>
          </cell>
          <cell r="F2155">
            <v>18.260000000000002</v>
          </cell>
          <cell r="G2155">
            <v>710.74</v>
          </cell>
        </row>
        <row r="2156">
          <cell r="A2156" t="str">
            <v>37.22</v>
          </cell>
          <cell r="B2156" t="str">
            <v>Transformador de comando</v>
          </cell>
          <cell r="C2156" t="str">
            <v>Transformador de comando</v>
          </cell>
          <cell r="D2156"/>
          <cell r="E2156"/>
          <cell r="F2156"/>
          <cell r="G2156"/>
        </row>
        <row r="2157">
          <cell r="A2157" t="str">
            <v>37.22.010</v>
          </cell>
          <cell r="B2157"/>
          <cell r="C2157" t="str">
            <v>Transformador monofásico de comando de 200 VA classe 0,6 kV, a seco</v>
          </cell>
          <cell r="D2157" t="str">
            <v>un</v>
          </cell>
          <cell r="E2157">
            <v>273.99</v>
          </cell>
          <cell r="F2157">
            <v>55.35</v>
          </cell>
          <cell r="G2157">
            <v>329.34</v>
          </cell>
        </row>
        <row r="2158">
          <cell r="A2158" t="str">
            <v>37.24</v>
          </cell>
          <cell r="B2158" t="str">
            <v>Supressor de surto</v>
          </cell>
          <cell r="C2158" t="str">
            <v>Supressor de surto</v>
          </cell>
          <cell r="D2158"/>
          <cell r="E2158"/>
          <cell r="F2158"/>
          <cell r="G2158"/>
        </row>
        <row r="2159">
          <cell r="A2159" t="str">
            <v>37.24.031</v>
          </cell>
          <cell r="B2159"/>
          <cell r="C2159" t="str">
            <v>Supressor de surto monofásico, Fase-Terra, In 4 a 11 kA, Imax. de surto de 12 até 15 kA</v>
          </cell>
          <cell r="D2159" t="str">
            <v>un</v>
          </cell>
          <cell r="E2159">
            <v>64.39</v>
          </cell>
          <cell r="F2159">
            <v>20.8</v>
          </cell>
          <cell r="G2159">
            <v>85.19</v>
          </cell>
        </row>
        <row r="2160">
          <cell r="A2160" t="str">
            <v>37.24.032</v>
          </cell>
          <cell r="B2160"/>
          <cell r="C2160" t="str">
            <v>Supressor de surto monofásico, Fase-Terra, In &gt; ou = 20 kA, Imax. de surto de 50 até 80 Ka</v>
          </cell>
          <cell r="D2160" t="str">
            <v>un</v>
          </cell>
          <cell r="E2160">
            <v>120.66</v>
          </cell>
          <cell r="F2160">
            <v>20.8</v>
          </cell>
          <cell r="G2160">
            <v>141.46</v>
          </cell>
        </row>
        <row r="2161">
          <cell r="A2161" t="str">
            <v>37.24.040</v>
          </cell>
          <cell r="B2161"/>
          <cell r="C2161" t="str">
            <v>Supressor de surto monofásico, Neutro-Terra, In &gt; ou = 20 kA, Imax. de surto de 65 até 80 kA</v>
          </cell>
          <cell r="D2161" t="str">
            <v>un</v>
          </cell>
          <cell r="E2161">
            <v>150.87</v>
          </cell>
          <cell r="F2161">
            <v>20.8</v>
          </cell>
          <cell r="G2161">
            <v>171.67</v>
          </cell>
        </row>
        <row r="2162">
          <cell r="A2162" t="str">
            <v>37.25</v>
          </cell>
          <cell r="B2162" t="str">
            <v>Disjuntores.</v>
          </cell>
          <cell r="C2162" t="str">
            <v>Disjuntores.</v>
          </cell>
          <cell r="D2162"/>
          <cell r="E2162"/>
          <cell r="F2162"/>
          <cell r="G2162"/>
        </row>
        <row r="2163">
          <cell r="A2163" t="str">
            <v>37.25.090</v>
          </cell>
          <cell r="B2163"/>
          <cell r="C2163" t="str">
            <v>Disjuntor em caixa moldada tripolar, térmico e magnético fixos, tensão de isolamento 480/690V, de 10A a 60A</v>
          </cell>
          <cell r="D2163" t="str">
            <v>un</v>
          </cell>
          <cell r="E2163">
            <v>381.45</v>
          </cell>
          <cell r="F2163">
            <v>60.29</v>
          </cell>
          <cell r="G2163">
            <v>441.74</v>
          </cell>
        </row>
        <row r="2164">
          <cell r="A2164" t="str">
            <v>37.25.100</v>
          </cell>
          <cell r="B2164"/>
          <cell r="C2164" t="str">
            <v>Disjuntor em caixa moldada tripolar, térmico e magnético fixos, tensão de isolamento 480/690V, de 70A até 150A</v>
          </cell>
          <cell r="D2164" t="str">
            <v>un</v>
          </cell>
          <cell r="E2164">
            <v>353.61</v>
          </cell>
          <cell r="F2164">
            <v>60.29</v>
          </cell>
          <cell r="G2164">
            <v>413.9</v>
          </cell>
        </row>
        <row r="2165">
          <cell r="A2165" t="str">
            <v>37.25.110</v>
          </cell>
          <cell r="B2165"/>
          <cell r="C2165" t="str">
            <v>Disjuntor em caixa moldada tripolar, térmico e magnético fixos, tensão de isolamento 415/690V, de 175A a 250A</v>
          </cell>
          <cell r="D2165" t="str">
            <v>un</v>
          </cell>
          <cell r="E2165">
            <v>536.9</v>
          </cell>
          <cell r="F2165">
            <v>60.29</v>
          </cell>
          <cell r="G2165">
            <v>597.19000000000005</v>
          </cell>
        </row>
        <row r="2166">
          <cell r="A2166" t="str">
            <v>37.25.200</v>
          </cell>
          <cell r="B2166"/>
          <cell r="C2166" t="str">
            <v>Disjuntor em caixa moldada bipolar, térmico e magnético fixos - 480V, de 10A a 50A para 120/240Vca - 25KA e para 380/440Vca - 18KA</v>
          </cell>
          <cell r="D2166" t="str">
            <v>un</v>
          </cell>
          <cell r="E2166">
            <v>327.94</v>
          </cell>
          <cell r="F2166">
            <v>60.29</v>
          </cell>
          <cell r="G2166">
            <v>388.23</v>
          </cell>
        </row>
        <row r="2167">
          <cell r="A2167" t="str">
            <v>37.25.210</v>
          </cell>
          <cell r="B2167"/>
          <cell r="C2167" t="str">
            <v>Disjuntor em caixa moldada bipolar, térmico e magnético fixos - 600V, de 150A para 120/240Vca - 25KA e para 380/440Vca - 18KA</v>
          </cell>
          <cell r="D2167" t="str">
            <v>un</v>
          </cell>
          <cell r="E2167">
            <v>540.26</v>
          </cell>
          <cell r="F2167">
            <v>60.29</v>
          </cell>
          <cell r="G2167">
            <v>600.54999999999995</v>
          </cell>
        </row>
        <row r="2168">
          <cell r="A2168" t="str">
            <v>37.25.215</v>
          </cell>
          <cell r="B2168"/>
          <cell r="C2168" t="str">
            <v>Disjuntor fixo a vácuo de 15 a 17,5kV, equipado com motorização de fechamento, com relê de proteção</v>
          </cell>
          <cell r="D2168" t="str">
            <v>cj</v>
          </cell>
          <cell r="E2168">
            <v>26316.91</v>
          </cell>
          <cell r="F2168">
            <v>84.07</v>
          </cell>
          <cell r="G2168">
            <v>26400.98</v>
          </cell>
        </row>
        <row r="2169">
          <cell r="A2169" t="str">
            <v>38</v>
          </cell>
          <cell r="B2169" t="str">
            <v>TUBULAÇÃO E CONDUTOR PARA ENERGIA ELÉTRICA E TELEFONIA BÁSICA</v>
          </cell>
          <cell r="C2169" t="str">
            <v>TUBULAÇÃO E CONDUTOR PARA ENERGIA ELÉTRICA E TELEFONIA BÁSICA</v>
          </cell>
          <cell r="D2169"/>
          <cell r="E2169"/>
          <cell r="F2169"/>
          <cell r="G2169"/>
        </row>
        <row r="2170">
          <cell r="A2170" t="str">
            <v>38.01</v>
          </cell>
          <cell r="B2170" t="str">
            <v>Eletroduto em PVC rígido roscável</v>
          </cell>
          <cell r="C2170" t="str">
            <v>Eletroduto em PVC rígido roscável</v>
          </cell>
          <cell r="D2170"/>
          <cell r="E2170"/>
          <cell r="F2170"/>
          <cell r="G2170"/>
        </row>
        <row r="2171">
          <cell r="A2171" t="str">
            <v>38.01.040</v>
          </cell>
          <cell r="B2171"/>
          <cell r="C2171" t="str">
            <v>Eletroduto de PVC rígido roscável de 3/4´ - com acessórios</v>
          </cell>
          <cell r="D2171" t="str">
            <v>m</v>
          </cell>
          <cell r="E2171">
            <v>3.52</v>
          </cell>
          <cell r="F2171">
            <v>18.260000000000002</v>
          </cell>
          <cell r="G2171">
            <v>21.78</v>
          </cell>
        </row>
        <row r="2172">
          <cell r="A2172" t="str">
            <v>38.01.060</v>
          </cell>
          <cell r="B2172"/>
          <cell r="C2172" t="str">
            <v>Eletroduto de PVC rígido roscável de 1´ - com acessórios</v>
          </cell>
          <cell r="D2172" t="str">
            <v>m</v>
          </cell>
          <cell r="E2172">
            <v>5.15</v>
          </cell>
          <cell r="F2172">
            <v>21.9</v>
          </cell>
          <cell r="G2172">
            <v>27.05</v>
          </cell>
        </row>
        <row r="2173">
          <cell r="A2173" t="str">
            <v>38.01.080</v>
          </cell>
          <cell r="B2173"/>
          <cell r="C2173" t="str">
            <v>Eletroduto de PVC rígido roscável de 1 1/4´ - com acessórios</v>
          </cell>
          <cell r="D2173" t="str">
            <v>m</v>
          </cell>
          <cell r="E2173">
            <v>7.04</v>
          </cell>
          <cell r="F2173">
            <v>25.56</v>
          </cell>
          <cell r="G2173">
            <v>32.6</v>
          </cell>
        </row>
        <row r="2174">
          <cell r="A2174" t="str">
            <v>38.01.100</v>
          </cell>
          <cell r="B2174"/>
          <cell r="C2174" t="str">
            <v>Eletroduto de PVC rígido roscável de 1 1/2´ - com acessórios</v>
          </cell>
          <cell r="D2174" t="str">
            <v>m</v>
          </cell>
          <cell r="E2174">
            <v>8.06</v>
          </cell>
          <cell r="F2174">
            <v>29.2</v>
          </cell>
          <cell r="G2174">
            <v>37.26</v>
          </cell>
        </row>
        <row r="2175">
          <cell r="A2175" t="str">
            <v>38.01.120</v>
          </cell>
          <cell r="B2175"/>
          <cell r="C2175" t="str">
            <v>Eletroduto de PVC rígido roscável de 2´ - com acessórios</v>
          </cell>
          <cell r="D2175" t="str">
            <v>m</v>
          </cell>
          <cell r="E2175">
            <v>10.210000000000001</v>
          </cell>
          <cell r="F2175">
            <v>32.86</v>
          </cell>
          <cell r="G2175">
            <v>43.07</v>
          </cell>
        </row>
        <row r="2176">
          <cell r="A2176" t="str">
            <v>38.01.140</v>
          </cell>
          <cell r="B2176"/>
          <cell r="C2176" t="str">
            <v>Eletroduto de PVC rígido roscável de 2 1/2´ - com acessórios</v>
          </cell>
          <cell r="D2176" t="str">
            <v>m</v>
          </cell>
          <cell r="E2176">
            <v>18.47</v>
          </cell>
          <cell r="F2176">
            <v>36.5</v>
          </cell>
          <cell r="G2176">
            <v>54.97</v>
          </cell>
        </row>
        <row r="2177">
          <cell r="A2177" t="str">
            <v>38.01.160</v>
          </cell>
          <cell r="B2177"/>
          <cell r="C2177" t="str">
            <v>Eletroduto de PVC rígido roscável de 3´ - com acessórios</v>
          </cell>
          <cell r="D2177" t="str">
            <v>m</v>
          </cell>
          <cell r="E2177">
            <v>24.99</v>
          </cell>
          <cell r="F2177">
            <v>40.159999999999997</v>
          </cell>
          <cell r="G2177">
            <v>65.150000000000006</v>
          </cell>
        </row>
        <row r="2178">
          <cell r="A2178" t="str">
            <v>38.01.180</v>
          </cell>
          <cell r="B2178"/>
          <cell r="C2178" t="str">
            <v>Eletroduto de PVC rígido roscável de 4´ - com acessórios</v>
          </cell>
          <cell r="D2178" t="str">
            <v>m</v>
          </cell>
          <cell r="E2178">
            <v>37.81</v>
          </cell>
          <cell r="F2178">
            <v>47.46</v>
          </cell>
          <cell r="G2178">
            <v>85.27</v>
          </cell>
        </row>
        <row r="2179">
          <cell r="A2179" t="str">
            <v>38.04</v>
          </cell>
          <cell r="B2179" t="str">
            <v>Eletroduto galvanizado - médio</v>
          </cell>
          <cell r="C2179" t="str">
            <v>Eletroduto galvanizado - médio</v>
          </cell>
          <cell r="D2179"/>
          <cell r="E2179"/>
          <cell r="F2179"/>
          <cell r="G2179"/>
        </row>
        <row r="2180">
          <cell r="A2180" t="str">
            <v>38.04.040</v>
          </cell>
          <cell r="B2180"/>
          <cell r="C2180" t="str">
            <v>Eletroduto galvanizado, médio de 3/4´ - com acessórios</v>
          </cell>
          <cell r="D2180" t="str">
            <v>m</v>
          </cell>
          <cell r="E2180">
            <v>5.95</v>
          </cell>
          <cell r="F2180">
            <v>21.9</v>
          </cell>
          <cell r="G2180">
            <v>27.85</v>
          </cell>
        </row>
        <row r="2181">
          <cell r="A2181" t="str">
            <v>38.04.060</v>
          </cell>
          <cell r="B2181"/>
          <cell r="C2181" t="str">
            <v>Eletroduto galvanizado, médio de 1´ - com acessórios</v>
          </cell>
          <cell r="D2181" t="str">
            <v>m</v>
          </cell>
          <cell r="E2181">
            <v>7.12</v>
          </cell>
          <cell r="F2181">
            <v>25.56</v>
          </cell>
          <cell r="G2181">
            <v>32.68</v>
          </cell>
        </row>
        <row r="2182">
          <cell r="A2182" t="str">
            <v>38.04.080</v>
          </cell>
          <cell r="B2182"/>
          <cell r="C2182" t="str">
            <v>Eletroduto galvanizado, médio de 1 1/4´ - com acessórios</v>
          </cell>
          <cell r="D2182" t="str">
            <v>m</v>
          </cell>
          <cell r="E2182">
            <v>10.9</v>
          </cell>
          <cell r="F2182">
            <v>29.2</v>
          </cell>
          <cell r="G2182">
            <v>40.1</v>
          </cell>
        </row>
        <row r="2183">
          <cell r="A2183" t="str">
            <v>38.04.100</v>
          </cell>
          <cell r="B2183"/>
          <cell r="C2183" t="str">
            <v>Eletroduto galvanizado, médio de 1 1/2´ - com acessórios</v>
          </cell>
          <cell r="D2183" t="str">
            <v>m</v>
          </cell>
          <cell r="E2183">
            <v>13.67</v>
          </cell>
          <cell r="F2183">
            <v>32.86</v>
          </cell>
          <cell r="G2183">
            <v>46.53</v>
          </cell>
        </row>
        <row r="2184">
          <cell r="A2184" t="str">
            <v>38.04.120</v>
          </cell>
          <cell r="B2184"/>
          <cell r="C2184" t="str">
            <v>Eletroduto galvanizado, médio de 2´ - com acessórios</v>
          </cell>
          <cell r="D2184" t="str">
            <v>m</v>
          </cell>
          <cell r="E2184">
            <v>16.34</v>
          </cell>
          <cell r="F2184">
            <v>36.5</v>
          </cell>
          <cell r="G2184">
            <v>52.84</v>
          </cell>
        </row>
        <row r="2185">
          <cell r="A2185" t="str">
            <v>38.04.140</v>
          </cell>
          <cell r="B2185"/>
          <cell r="C2185" t="str">
            <v>Eletroduto galvanizado, médio de 2 1/2´ - com acessórios</v>
          </cell>
          <cell r="D2185" t="str">
            <v>m</v>
          </cell>
          <cell r="E2185">
            <v>28.28</v>
          </cell>
          <cell r="F2185">
            <v>43.8</v>
          </cell>
          <cell r="G2185">
            <v>72.08</v>
          </cell>
        </row>
        <row r="2186">
          <cell r="A2186" t="str">
            <v>38.04.160</v>
          </cell>
          <cell r="B2186"/>
          <cell r="C2186" t="str">
            <v>Eletroduto galvanizado, médio de 3´ - com acessórios</v>
          </cell>
          <cell r="D2186" t="str">
            <v>m</v>
          </cell>
          <cell r="E2186">
            <v>35.94</v>
          </cell>
          <cell r="F2186">
            <v>54.76</v>
          </cell>
          <cell r="G2186">
            <v>90.7</v>
          </cell>
        </row>
        <row r="2187">
          <cell r="A2187" t="str">
            <v>38.04.180</v>
          </cell>
          <cell r="B2187"/>
          <cell r="C2187" t="str">
            <v>Eletroduto galvanizado, médio de 4´ - com acessórios</v>
          </cell>
          <cell r="D2187" t="str">
            <v>m</v>
          </cell>
          <cell r="E2187">
            <v>54.34</v>
          </cell>
          <cell r="F2187">
            <v>65.7</v>
          </cell>
          <cell r="G2187">
            <v>120.04</v>
          </cell>
        </row>
        <row r="2188">
          <cell r="A2188" t="str">
            <v>38.05</v>
          </cell>
          <cell r="B2188" t="str">
            <v>Eletroduto galvanizado - pesado</v>
          </cell>
          <cell r="C2188" t="str">
            <v>Eletroduto galvanizado - pesado</v>
          </cell>
          <cell r="D2188"/>
          <cell r="E2188"/>
          <cell r="F2188"/>
          <cell r="G2188"/>
        </row>
        <row r="2189">
          <cell r="A2189" t="str">
            <v>38.05.040</v>
          </cell>
          <cell r="B2189"/>
          <cell r="C2189" t="str">
            <v>Eletroduto galvanizado, pesado de 3/4´ - com acessórios</v>
          </cell>
          <cell r="D2189" t="str">
            <v>m</v>
          </cell>
          <cell r="E2189">
            <v>8.74</v>
          </cell>
          <cell r="F2189">
            <v>21.9</v>
          </cell>
          <cell r="G2189">
            <v>30.64</v>
          </cell>
        </row>
        <row r="2190">
          <cell r="A2190" t="str">
            <v>38.05.060</v>
          </cell>
          <cell r="B2190"/>
          <cell r="C2190" t="str">
            <v>Eletroduto galvanizado, pesado de 1´ - com acessórios</v>
          </cell>
          <cell r="D2190" t="str">
            <v>m</v>
          </cell>
          <cell r="E2190">
            <v>11.76</v>
          </cell>
          <cell r="F2190">
            <v>25.56</v>
          </cell>
          <cell r="G2190">
            <v>37.32</v>
          </cell>
        </row>
        <row r="2191">
          <cell r="A2191" t="str">
            <v>38.05.090</v>
          </cell>
          <cell r="B2191"/>
          <cell r="C2191" t="str">
            <v>Eletroduto galvanizado, pesado de 1 1/4´ - com acessórios</v>
          </cell>
          <cell r="D2191" t="str">
            <v>m</v>
          </cell>
          <cell r="E2191">
            <v>18.71</v>
          </cell>
          <cell r="F2191">
            <v>29.2</v>
          </cell>
          <cell r="G2191">
            <v>47.91</v>
          </cell>
        </row>
        <row r="2192">
          <cell r="A2192" t="str">
            <v>38.05.100</v>
          </cell>
          <cell r="B2192"/>
          <cell r="C2192" t="str">
            <v>Eletroduto galvanizado, pesado de 1 1/2´ - com acessórios</v>
          </cell>
          <cell r="D2192" t="str">
            <v>m</v>
          </cell>
          <cell r="E2192">
            <v>22.08</v>
          </cell>
          <cell r="F2192">
            <v>32.86</v>
          </cell>
          <cell r="G2192">
            <v>54.94</v>
          </cell>
        </row>
        <row r="2193">
          <cell r="A2193" t="str">
            <v>38.05.120</v>
          </cell>
          <cell r="B2193"/>
          <cell r="C2193" t="str">
            <v>Eletroduto galvanizado, pesado de 2´ - com acessórios</v>
          </cell>
          <cell r="D2193" t="str">
            <v>m</v>
          </cell>
          <cell r="E2193">
            <v>29.22</v>
          </cell>
          <cell r="F2193">
            <v>36.5</v>
          </cell>
          <cell r="G2193">
            <v>65.72</v>
          </cell>
        </row>
        <row r="2194">
          <cell r="A2194" t="str">
            <v>38.05.140</v>
          </cell>
          <cell r="B2194"/>
          <cell r="C2194" t="str">
            <v>Eletroduto galvanizado, pesado de 2 1/2´ - com acessórios</v>
          </cell>
          <cell r="D2194" t="str">
            <v>m</v>
          </cell>
          <cell r="E2194">
            <v>40.53</v>
          </cell>
          <cell r="F2194">
            <v>43.8</v>
          </cell>
          <cell r="G2194">
            <v>84.33</v>
          </cell>
        </row>
        <row r="2195">
          <cell r="A2195" t="str">
            <v>38.05.160</v>
          </cell>
          <cell r="B2195"/>
          <cell r="C2195" t="str">
            <v>Eletroduto galvanizado, pesado de 3´ - com acessórios</v>
          </cell>
          <cell r="D2195" t="str">
            <v>m</v>
          </cell>
          <cell r="E2195">
            <v>49.97</v>
          </cell>
          <cell r="F2195">
            <v>54.76</v>
          </cell>
          <cell r="G2195">
            <v>104.73</v>
          </cell>
        </row>
        <row r="2196">
          <cell r="A2196" t="str">
            <v>38.05.180</v>
          </cell>
          <cell r="B2196"/>
          <cell r="C2196" t="str">
            <v>Eletroduto galvanizado, pesado de 4´ - com acessórios</v>
          </cell>
          <cell r="D2196" t="str">
            <v>m</v>
          </cell>
          <cell r="E2196">
            <v>70.23</v>
          </cell>
          <cell r="F2196">
            <v>65.7</v>
          </cell>
          <cell r="G2196">
            <v>135.93</v>
          </cell>
        </row>
        <row r="2197">
          <cell r="A2197" t="str">
            <v>38.06</v>
          </cell>
          <cell r="B2197" t="str">
            <v>Eletroduto galvanizado a quente - pesado</v>
          </cell>
          <cell r="C2197" t="str">
            <v>Eletroduto galvanizado a quente - pesado</v>
          </cell>
          <cell r="D2197"/>
          <cell r="E2197"/>
          <cell r="F2197"/>
          <cell r="G2197"/>
        </row>
        <row r="2198">
          <cell r="A2198" t="str">
            <v>38.06.020</v>
          </cell>
          <cell r="B2198"/>
          <cell r="C2198" t="str">
            <v>Eletroduto galvanizado a quente, pesado de 1/2´ - com acessórios</v>
          </cell>
          <cell r="D2198" t="str">
            <v>m</v>
          </cell>
          <cell r="E2198">
            <v>10.41</v>
          </cell>
          <cell r="F2198">
            <v>18.260000000000002</v>
          </cell>
          <cell r="G2198">
            <v>28.67</v>
          </cell>
        </row>
        <row r="2199">
          <cell r="A2199" t="str">
            <v>38.06.040</v>
          </cell>
          <cell r="B2199"/>
          <cell r="C2199" t="str">
            <v>Eletroduto galvanizado a quente, pesado de 3/4´ - com acessórios</v>
          </cell>
          <cell r="D2199" t="str">
            <v>m</v>
          </cell>
          <cell r="E2199">
            <v>12.52</v>
          </cell>
          <cell r="F2199">
            <v>21.9</v>
          </cell>
          <cell r="G2199">
            <v>34.42</v>
          </cell>
        </row>
        <row r="2200">
          <cell r="A2200" t="str">
            <v>38.06.060</v>
          </cell>
          <cell r="B2200"/>
          <cell r="C2200" t="str">
            <v>Eletroduto galvanizado a quente, pesado de 1´ - com acessórios</v>
          </cell>
          <cell r="D2200" t="str">
            <v>m</v>
          </cell>
          <cell r="E2200">
            <v>15.94</v>
          </cell>
          <cell r="F2200">
            <v>25.56</v>
          </cell>
          <cell r="G2200">
            <v>41.5</v>
          </cell>
        </row>
        <row r="2201">
          <cell r="A2201" t="str">
            <v>38.06.080</v>
          </cell>
          <cell r="B2201"/>
          <cell r="C2201" t="str">
            <v>Eletroduto galvanizado a quente, pesado de 1 1/4´ - com acessórios</v>
          </cell>
          <cell r="D2201" t="str">
            <v>m</v>
          </cell>
          <cell r="E2201">
            <v>23.16</v>
          </cell>
          <cell r="F2201">
            <v>29.2</v>
          </cell>
          <cell r="G2201">
            <v>52.36</v>
          </cell>
        </row>
        <row r="2202">
          <cell r="A2202" t="str">
            <v>38.06.100</v>
          </cell>
          <cell r="B2202"/>
          <cell r="C2202" t="str">
            <v>Eletroduto galvanizado a quente, pesado de 1 1/2´ - com acessórios</v>
          </cell>
          <cell r="D2202" t="str">
            <v>m</v>
          </cell>
          <cell r="E2202">
            <v>27.91</v>
          </cell>
          <cell r="F2202">
            <v>32.86</v>
          </cell>
          <cell r="G2202">
            <v>60.77</v>
          </cell>
        </row>
        <row r="2203">
          <cell r="A2203" t="str">
            <v>38.06.120</v>
          </cell>
          <cell r="B2203"/>
          <cell r="C2203" t="str">
            <v>Eletroduto galvanizado a quente, pesado de 2´ - com acessórios</v>
          </cell>
          <cell r="D2203" t="str">
            <v>m</v>
          </cell>
          <cell r="E2203">
            <v>34.9</v>
          </cell>
          <cell r="F2203">
            <v>36.5</v>
          </cell>
          <cell r="G2203">
            <v>71.400000000000006</v>
          </cell>
        </row>
        <row r="2204">
          <cell r="A2204" t="str">
            <v>38.06.140</v>
          </cell>
          <cell r="B2204"/>
          <cell r="C2204" t="str">
            <v>Eletroduto galvanizado a quente, pesado de 2 1/2´ - com acessórios</v>
          </cell>
          <cell r="D2204" t="str">
            <v>m</v>
          </cell>
          <cell r="E2204">
            <v>50.23</v>
          </cell>
          <cell r="F2204">
            <v>43.8</v>
          </cell>
          <cell r="G2204">
            <v>94.03</v>
          </cell>
        </row>
        <row r="2205">
          <cell r="A2205" t="str">
            <v>38.06.160</v>
          </cell>
          <cell r="B2205"/>
          <cell r="C2205" t="str">
            <v>Eletroduto galvanizado a quente, pesado de 3´ - com acessórios</v>
          </cell>
          <cell r="D2205" t="str">
            <v>m</v>
          </cell>
          <cell r="E2205">
            <v>59.43</v>
          </cell>
          <cell r="F2205">
            <v>54.76</v>
          </cell>
          <cell r="G2205">
            <v>114.19</v>
          </cell>
        </row>
        <row r="2206">
          <cell r="A2206" t="str">
            <v>38.06.180</v>
          </cell>
          <cell r="B2206"/>
          <cell r="C2206" t="str">
            <v>Eletroduto galvanizado a quente, pesado de 4´ - com acessórios</v>
          </cell>
          <cell r="D2206" t="str">
            <v>m</v>
          </cell>
          <cell r="E2206">
            <v>79.87</v>
          </cell>
          <cell r="F2206">
            <v>65.7</v>
          </cell>
          <cell r="G2206">
            <v>145.57</v>
          </cell>
        </row>
        <row r="2207">
          <cell r="A2207" t="str">
            <v>38.07</v>
          </cell>
          <cell r="B2207" t="str">
            <v>Canaleta, perfilado e acessórios</v>
          </cell>
          <cell r="C2207" t="str">
            <v>Canaleta, perfilado e acessórios</v>
          </cell>
          <cell r="D2207"/>
          <cell r="E2207"/>
          <cell r="F2207"/>
          <cell r="G2207"/>
        </row>
        <row r="2208">
          <cell r="A2208" t="str">
            <v>38.07.030</v>
          </cell>
          <cell r="B2208"/>
          <cell r="C2208" t="str">
            <v>Grampo tipo ´C´ diâmetro 3/8`, com balancim tamanho grande</v>
          </cell>
          <cell r="D2208" t="str">
            <v>cj</v>
          </cell>
          <cell r="E2208">
            <v>4.87</v>
          </cell>
          <cell r="F2208">
            <v>9.14</v>
          </cell>
          <cell r="G2208">
            <v>14.01</v>
          </cell>
        </row>
        <row r="2209">
          <cell r="A2209" t="str">
            <v>38.07.050</v>
          </cell>
          <cell r="B2209"/>
          <cell r="C2209" t="str">
            <v>Tampa de pressão para perfilado de 38 x 38 mm</v>
          </cell>
          <cell r="D2209" t="str">
            <v>m</v>
          </cell>
          <cell r="E2209">
            <v>3.52</v>
          </cell>
          <cell r="F2209">
            <v>1.84</v>
          </cell>
          <cell r="G2209">
            <v>5.36</v>
          </cell>
        </row>
        <row r="2210">
          <cell r="A2210" t="str">
            <v>38.07.120</v>
          </cell>
          <cell r="B2210"/>
          <cell r="C2210" t="str">
            <v>Saída final, diâmetro de 3/4´</v>
          </cell>
          <cell r="D2210" t="str">
            <v>un</v>
          </cell>
          <cell r="E2210">
            <v>0.59</v>
          </cell>
          <cell r="F2210">
            <v>5.48</v>
          </cell>
          <cell r="G2210">
            <v>6.07</v>
          </cell>
        </row>
        <row r="2211">
          <cell r="A2211" t="str">
            <v>38.07.130</v>
          </cell>
          <cell r="B2211"/>
          <cell r="C2211" t="str">
            <v>Saída lateral simples, diâmetro de 3/4´</v>
          </cell>
          <cell r="D2211" t="str">
            <v>un</v>
          </cell>
          <cell r="E2211">
            <v>1.52</v>
          </cell>
          <cell r="F2211">
            <v>6.56</v>
          </cell>
          <cell r="G2211">
            <v>8.08</v>
          </cell>
        </row>
        <row r="2212">
          <cell r="A2212" t="str">
            <v>38.07.134</v>
          </cell>
          <cell r="B2212"/>
          <cell r="C2212" t="str">
            <v>Saída lateral simples, diâmetro de 1´</v>
          </cell>
          <cell r="D2212" t="str">
            <v>un</v>
          </cell>
          <cell r="E2212">
            <v>1.6</v>
          </cell>
          <cell r="F2212">
            <v>6.56</v>
          </cell>
          <cell r="G2212">
            <v>8.16</v>
          </cell>
        </row>
        <row r="2213">
          <cell r="A2213" t="str">
            <v>38.07.140</v>
          </cell>
          <cell r="B2213"/>
          <cell r="C2213" t="str">
            <v>Saída superior, diâmetro de 3/4´</v>
          </cell>
          <cell r="D2213" t="str">
            <v>un</v>
          </cell>
          <cell r="E2213">
            <v>1.33</v>
          </cell>
          <cell r="F2213">
            <v>5.48</v>
          </cell>
          <cell r="G2213">
            <v>6.81</v>
          </cell>
        </row>
        <row r="2214">
          <cell r="A2214" t="str">
            <v>38.07.172</v>
          </cell>
          <cell r="B2214"/>
          <cell r="C2214" t="str">
            <v>Canaleta em PVC de 20 x 12 mm, inclusive acessórios</v>
          </cell>
          <cell r="D2214" t="str">
            <v>m</v>
          </cell>
          <cell r="E2214">
            <v>2.88</v>
          </cell>
          <cell r="F2214">
            <v>10.96</v>
          </cell>
          <cell r="G2214">
            <v>13.84</v>
          </cell>
        </row>
        <row r="2215">
          <cell r="A2215" t="str">
            <v>38.07.200</v>
          </cell>
          <cell r="B2215"/>
          <cell r="C2215" t="str">
            <v>Vergalhão com rosca, porca e arruela de diâmetro 3/8´ (tirante)</v>
          </cell>
          <cell r="D2215" t="str">
            <v>m</v>
          </cell>
          <cell r="E2215">
            <v>5.37</v>
          </cell>
          <cell r="F2215">
            <v>5.14</v>
          </cell>
          <cell r="G2215">
            <v>10.51</v>
          </cell>
        </row>
        <row r="2216">
          <cell r="A2216" t="str">
            <v>38.07.210</v>
          </cell>
          <cell r="B2216"/>
          <cell r="C2216" t="str">
            <v>Vergalhão com rosca, porca e arruela de diâmetro 1/4´ (tirante)</v>
          </cell>
          <cell r="D2216" t="str">
            <v>m</v>
          </cell>
          <cell r="E2216">
            <v>2.48</v>
          </cell>
          <cell r="F2216">
            <v>5.14</v>
          </cell>
          <cell r="G2216">
            <v>7.62</v>
          </cell>
        </row>
        <row r="2217">
          <cell r="A2217" t="str">
            <v>38.07.216</v>
          </cell>
          <cell r="B2217"/>
          <cell r="C2217" t="str">
            <v>Vergalhão com rosca, porca e arruela de diâmetro 5/16´ (tirante)</v>
          </cell>
          <cell r="D2217" t="str">
            <v>m</v>
          </cell>
          <cell r="E2217">
            <v>3.76</v>
          </cell>
          <cell r="F2217">
            <v>5.14</v>
          </cell>
          <cell r="G2217">
            <v>8.9</v>
          </cell>
        </row>
        <row r="2218">
          <cell r="A2218" t="str">
            <v>38.07.300</v>
          </cell>
          <cell r="B2218"/>
          <cell r="C2218" t="str">
            <v>Perfilado perfurado 38 x 38 mm em chapa 14 pré-zincada, com acessórios</v>
          </cell>
          <cell r="D2218" t="str">
            <v>m</v>
          </cell>
          <cell r="E2218">
            <v>15.69</v>
          </cell>
          <cell r="F2218">
            <v>9.14</v>
          </cell>
          <cell r="G2218">
            <v>24.83</v>
          </cell>
        </row>
        <row r="2219">
          <cell r="A2219" t="str">
            <v>38.07.310</v>
          </cell>
          <cell r="B2219"/>
          <cell r="C2219" t="str">
            <v>Perfilado perfurado 38 x 76 mm em chapa 14 pré-zincada, com acessórios</v>
          </cell>
          <cell r="D2219" t="str">
            <v>m</v>
          </cell>
          <cell r="E2219">
            <v>26.46</v>
          </cell>
          <cell r="F2219">
            <v>9.14</v>
          </cell>
          <cell r="G2219">
            <v>35.6</v>
          </cell>
        </row>
        <row r="2220">
          <cell r="A2220" t="str">
            <v>38.07.340</v>
          </cell>
          <cell r="B2220"/>
          <cell r="C2220" t="str">
            <v>Perfilado liso 38 x 38 mm - com acessórios</v>
          </cell>
          <cell r="D2220" t="str">
            <v>m</v>
          </cell>
          <cell r="E2220">
            <v>20.74</v>
          </cell>
          <cell r="F2220">
            <v>9.14</v>
          </cell>
          <cell r="G2220">
            <v>29.88</v>
          </cell>
        </row>
        <row r="2221">
          <cell r="A2221" t="str">
            <v>38.07.700</v>
          </cell>
          <cell r="B2221"/>
          <cell r="C2221" t="str">
            <v>Canaleta aparente com tampa em PVC, autoextinguível, de 85 x 35 mm, com acessórios</v>
          </cell>
          <cell r="D2221" t="str">
            <v>m</v>
          </cell>
          <cell r="E2221">
            <v>43.8</v>
          </cell>
          <cell r="F2221">
            <v>10.96</v>
          </cell>
          <cell r="G2221">
            <v>54.76</v>
          </cell>
        </row>
        <row r="2222">
          <cell r="A2222" t="str">
            <v>38.07.710</v>
          </cell>
          <cell r="B2222"/>
          <cell r="C2222" t="str">
            <v>Canaleta aparente com duas tampas em PVC, autoextinguível, de 120 x 35 mm, com acessórios</v>
          </cell>
          <cell r="D2222" t="str">
            <v>m</v>
          </cell>
          <cell r="E2222">
            <v>61.96</v>
          </cell>
          <cell r="F2222">
            <v>12.78</v>
          </cell>
          <cell r="G2222">
            <v>74.739999999999995</v>
          </cell>
        </row>
        <row r="2223">
          <cell r="A2223" t="str">
            <v>38.07.720</v>
          </cell>
          <cell r="B2223"/>
          <cell r="C2223" t="str">
            <v>Canaleta aparente com duas tampas em PVC, autoextinguível, de 120 x 60 mm, com acessórios</v>
          </cell>
          <cell r="D2223" t="str">
            <v>m</v>
          </cell>
          <cell r="E2223">
            <v>81.239999999999995</v>
          </cell>
          <cell r="F2223">
            <v>14.6</v>
          </cell>
          <cell r="G2223">
            <v>95.84</v>
          </cell>
        </row>
        <row r="2224">
          <cell r="A2224" t="str">
            <v>38.07.730</v>
          </cell>
          <cell r="B2224"/>
          <cell r="C2224" t="str">
            <v>Suporte com furos de tomada em PVC de 60 x 35 x 150 mm, para canaleta aparente</v>
          </cell>
          <cell r="D2224" t="str">
            <v>un</v>
          </cell>
          <cell r="E2224">
            <v>6.61</v>
          </cell>
          <cell r="F2224">
            <v>1.49</v>
          </cell>
          <cell r="G2224">
            <v>8.1</v>
          </cell>
        </row>
        <row r="2225">
          <cell r="A2225" t="str">
            <v>38.07.740</v>
          </cell>
          <cell r="B2225"/>
          <cell r="C2225" t="str">
            <v>Suporte com furos de tomada em PVC de 85 x 35 x 150 mm, para canaleta aparente</v>
          </cell>
          <cell r="D2225" t="str">
            <v>un</v>
          </cell>
          <cell r="E2225">
            <v>7.37</v>
          </cell>
          <cell r="F2225">
            <v>1.49</v>
          </cell>
          <cell r="G2225">
            <v>8.86</v>
          </cell>
        </row>
        <row r="2226">
          <cell r="A2226" t="str">
            <v>38.07.750</v>
          </cell>
          <cell r="B2226"/>
          <cell r="C2226" t="str">
            <v>Suporte com furos de tomada em PVC de 60 x 60 x 150 mm, para canaleta aparente</v>
          </cell>
          <cell r="D2226" t="str">
            <v>un</v>
          </cell>
          <cell r="E2226">
            <v>6.84</v>
          </cell>
          <cell r="F2226">
            <v>1.49</v>
          </cell>
          <cell r="G2226">
            <v>8.33</v>
          </cell>
        </row>
        <row r="2227">
          <cell r="A2227" t="str">
            <v>38.10</v>
          </cell>
          <cell r="B2227" t="str">
            <v>Duto fechado de piso e acessórios</v>
          </cell>
          <cell r="C2227" t="str">
            <v>Duto fechado de piso e acessórios</v>
          </cell>
          <cell r="D2227"/>
          <cell r="E2227"/>
          <cell r="F2227"/>
          <cell r="G2227"/>
        </row>
        <row r="2228">
          <cell r="A2228" t="str">
            <v>38.10.010</v>
          </cell>
          <cell r="B2228"/>
          <cell r="C2228" t="str">
            <v>Duto de piso liso em aço, medindo 2 x 25 x 70 mm, com acessórios</v>
          </cell>
          <cell r="D2228" t="str">
            <v>m</v>
          </cell>
          <cell r="E2228">
            <v>24.54</v>
          </cell>
          <cell r="F2228">
            <v>10.96</v>
          </cell>
          <cell r="G2228">
            <v>35.5</v>
          </cell>
        </row>
        <row r="2229">
          <cell r="A2229" t="str">
            <v>38.10.020</v>
          </cell>
          <cell r="B2229"/>
          <cell r="C2229" t="str">
            <v>Duto de piso liso em aço, medindo 3 x 25 x 70 mm, com acessórios</v>
          </cell>
          <cell r="D2229" t="str">
            <v>m</v>
          </cell>
          <cell r="E2229">
            <v>31.28</v>
          </cell>
          <cell r="F2229">
            <v>10.96</v>
          </cell>
          <cell r="G2229">
            <v>42.24</v>
          </cell>
        </row>
        <row r="2230">
          <cell r="A2230" t="str">
            <v>38.10.024</v>
          </cell>
          <cell r="B2230"/>
          <cell r="C2230" t="str">
            <v>Caixa de derivação ou passagem, para cruzamento de duto, medindo 4 x 25 x 70 mm, sem cruzadora</v>
          </cell>
          <cell r="D2230" t="str">
            <v>un</v>
          </cell>
          <cell r="E2230">
            <v>29.52</v>
          </cell>
          <cell r="F2230">
            <v>11.31</v>
          </cell>
          <cell r="G2230">
            <v>40.83</v>
          </cell>
        </row>
        <row r="2231">
          <cell r="A2231" t="str">
            <v>38.10.026</v>
          </cell>
          <cell r="B2231"/>
          <cell r="C2231" t="str">
            <v>Caixa de derivação ou passagem, para cruzamento de duto, medindo 12 x 25 x 70 mm, com cruzadora</v>
          </cell>
          <cell r="D2231" t="str">
            <v>un</v>
          </cell>
          <cell r="E2231">
            <v>76.94</v>
          </cell>
          <cell r="F2231">
            <v>21.9</v>
          </cell>
          <cell r="G2231">
            <v>98.84</v>
          </cell>
        </row>
        <row r="2232">
          <cell r="A2232" t="str">
            <v>38.10.030</v>
          </cell>
          <cell r="B2232"/>
          <cell r="C2232" t="str">
            <v>Caixa de derivação ou passagem, para cruzamento de duto, medindo 16 x 25 x 70 mm, com cruzadora</v>
          </cell>
          <cell r="D2232" t="str">
            <v>un</v>
          </cell>
          <cell r="E2232">
            <v>108.73</v>
          </cell>
          <cell r="F2232">
            <v>21.9</v>
          </cell>
          <cell r="G2232">
            <v>130.63</v>
          </cell>
        </row>
        <row r="2233">
          <cell r="A2233" t="str">
            <v>38.10.060</v>
          </cell>
          <cell r="B2233"/>
          <cell r="C2233" t="str">
            <v>Caixa de tomada e tampa basculante com rebaixo de 2 x (25 x 70 mm)</v>
          </cell>
          <cell r="D2233" t="str">
            <v>un</v>
          </cell>
          <cell r="E2233">
            <v>88.05</v>
          </cell>
          <cell r="F2233">
            <v>6.97</v>
          </cell>
          <cell r="G2233">
            <v>95.02</v>
          </cell>
        </row>
        <row r="2234">
          <cell r="A2234" t="str">
            <v>38.10.070</v>
          </cell>
          <cell r="B2234"/>
          <cell r="C2234" t="str">
            <v>Caixa de tomada e tampa basculante com rebaixo de 3 x (25 x 70 mm)</v>
          </cell>
          <cell r="D2234" t="str">
            <v>un</v>
          </cell>
          <cell r="E2234">
            <v>95.34</v>
          </cell>
          <cell r="F2234">
            <v>6.97</v>
          </cell>
          <cell r="G2234">
            <v>102.31</v>
          </cell>
        </row>
        <row r="2235">
          <cell r="A2235" t="str">
            <v>38.10.080</v>
          </cell>
          <cell r="B2235"/>
          <cell r="C2235" t="str">
            <v>Caixa de tomada e tampa basculante com rebaixo de 4 x (25 x 70 mm)</v>
          </cell>
          <cell r="D2235" t="str">
            <v>un</v>
          </cell>
          <cell r="E2235">
            <v>222.52</v>
          </cell>
          <cell r="F2235">
            <v>6.97</v>
          </cell>
          <cell r="G2235">
            <v>229.49</v>
          </cell>
        </row>
        <row r="2236">
          <cell r="A2236" t="str">
            <v>38.10.090</v>
          </cell>
          <cell r="B2236"/>
          <cell r="C2236" t="str">
            <v>Suporte de tomada para caixas com 2, 3 ou 4 vias</v>
          </cell>
          <cell r="D2236" t="str">
            <v>un</v>
          </cell>
          <cell r="E2236">
            <v>6.36</v>
          </cell>
          <cell r="F2236">
            <v>0.75</v>
          </cell>
          <cell r="G2236">
            <v>7.11</v>
          </cell>
        </row>
        <row r="2237">
          <cell r="A2237" t="str">
            <v>38.12</v>
          </cell>
          <cell r="B2237" t="str">
            <v>Leitos e acessórios</v>
          </cell>
          <cell r="C2237" t="str">
            <v>Leitos e acessórios</v>
          </cell>
          <cell r="D2237"/>
          <cell r="E2237"/>
          <cell r="F2237"/>
          <cell r="G2237"/>
        </row>
        <row r="2238">
          <cell r="A2238" t="str">
            <v>38.12.086</v>
          </cell>
          <cell r="B2238"/>
          <cell r="C2238" t="str">
            <v>Leito para cabos, tipo pesado, em aço galvanizado de 300 x 100 mm - com acessórios</v>
          </cell>
          <cell r="D2238" t="str">
            <v>m</v>
          </cell>
          <cell r="E2238">
            <v>123.39</v>
          </cell>
          <cell r="F2238">
            <v>10.96</v>
          </cell>
          <cell r="G2238">
            <v>134.35</v>
          </cell>
        </row>
        <row r="2239">
          <cell r="A2239" t="str">
            <v>38.12.090</v>
          </cell>
          <cell r="B2239"/>
          <cell r="C2239" t="str">
            <v>Leito para cabos, tipo pesado, em aço galvanizado de 400 x 100 mm - com acessórios</v>
          </cell>
          <cell r="D2239" t="str">
            <v>m</v>
          </cell>
          <cell r="E2239">
            <v>135.63999999999999</v>
          </cell>
          <cell r="F2239">
            <v>10.96</v>
          </cell>
          <cell r="G2239">
            <v>146.6</v>
          </cell>
        </row>
        <row r="2240">
          <cell r="A2240" t="str">
            <v>38.12.100</v>
          </cell>
          <cell r="B2240"/>
          <cell r="C2240" t="str">
            <v>Leito para cabos, tipo pesado, em aço galvanizado de 600 x 100 mm - com acessórios</v>
          </cell>
          <cell r="D2240" t="str">
            <v>m</v>
          </cell>
          <cell r="E2240">
            <v>160.1</v>
          </cell>
          <cell r="F2240">
            <v>10.96</v>
          </cell>
          <cell r="G2240">
            <v>171.06</v>
          </cell>
        </row>
        <row r="2241">
          <cell r="A2241" t="str">
            <v>38.12.120</v>
          </cell>
          <cell r="B2241"/>
          <cell r="C2241" t="str">
            <v>Leito para cabos, tipo pesado, em aço galvanizado de 500 x 100 mm - com acessórios</v>
          </cell>
          <cell r="D2241" t="str">
            <v>m</v>
          </cell>
          <cell r="E2241">
            <v>148.80000000000001</v>
          </cell>
          <cell r="F2241">
            <v>10.96</v>
          </cell>
          <cell r="G2241">
            <v>159.76</v>
          </cell>
        </row>
        <row r="2242">
          <cell r="A2242" t="str">
            <v>38.12.130</v>
          </cell>
          <cell r="B2242"/>
          <cell r="C2242" t="str">
            <v>Leito para cabos, tipo pesado, em aço galvanizado de 800 x 100 mm - com acessórios</v>
          </cell>
          <cell r="D2242" t="str">
            <v>m</v>
          </cell>
          <cell r="E2242">
            <v>186.08</v>
          </cell>
          <cell r="F2242">
            <v>10.96</v>
          </cell>
          <cell r="G2242">
            <v>197.04</v>
          </cell>
        </row>
        <row r="2243">
          <cell r="A2243" t="str">
            <v>38.13</v>
          </cell>
          <cell r="B2243" t="str">
            <v>Eletroduto em polietileno de alta densidade</v>
          </cell>
          <cell r="C2243" t="str">
            <v>Eletroduto em polietileno de alta densidade</v>
          </cell>
          <cell r="D2243"/>
          <cell r="E2243"/>
          <cell r="F2243"/>
          <cell r="G2243"/>
        </row>
        <row r="2244">
          <cell r="A2244" t="str">
            <v>38.13.010</v>
          </cell>
          <cell r="B2244"/>
          <cell r="C2244" t="str">
            <v>Eletroduto corrugado em polietileno de alta densidade, DN= 30 mm, com acessórios</v>
          </cell>
          <cell r="D2244" t="str">
            <v>m</v>
          </cell>
          <cell r="E2244">
            <v>7.02</v>
          </cell>
          <cell r="F2244">
            <v>1.45</v>
          </cell>
          <cell r="G2244">
            <v>8.4700000000000006</v>
          </cell>
        </row>
        <row r="2245">
          <cell r="A2245" t="str">
            <v>38.13.016</v>
          </cell>
          <cell r="B2245"/>
          <cell r="C2245" t="str">
            <v>Eletroduto corrugado em polietileno de alta densidade, DN= 40 mm, com acessórios</v>
          </cell>
          <cell r="D2245" t="str">
            <v>m</v>
          </cell>
          <cell r="E2245">
            <v>7.44</v>
          </cell>
          <cell r="F2245">
            <v>1.45</v>
          </cell>
          <cell r="G2245">
            <v>8.89</v>
          </cell>
        </row>
        <row r="2246">
          <cell r="A2246" t="str">
            <v>38.13.020</v>
          </cell>
          <cell r="B2246"/>
          <cell r="C2246" t="str">
            <v>Eletroduto corrugado em polietileno de alta densidade, DN= 50 mm, com acessórios</v>
          </cell>
          <cell r="D2246" t="str">
            <v>m</v>
          </cell>
          <cell r="E2246">
            <v>7.66</v>
          </cell>
          <cell r="F2246">
            <v>1.45</v>
          </cell>
          <cell r="G2246">
            <v>9.11</v>
          </cell>
        </row>
        <row r="2247">
          <cell r="A2247" t="str">
            <v>38.13.030</v>
          </cell>
          <cell r="B2247"/>
          <cell r="C2247" t="str">
            <v>Eletroduto corrugado em polietileno de alta densidade, DN= 75 mm, com acessórios</v>
          </cell>
          <cell r="D2247" t="str">
            <v>m</v>
          </cell>
          <cell r="E2247">
            <v>10.99</v>
          </cell>
          <cell r="F2247">
            <v>1.45</v>
          </cell>
          <cell r="G2247">
            <v>12.44</v>
          </cell>
        </row>
        <row r="2248">
          <cell r="A2248" t="str">
            <v>38.13.040</v>
          </cell>
          <cell r="B2248"/>
          <cell r="C2248" t="str">
            <v>Eletroduto corrugado em polietileno de alta densidade, DN= 100 mm, com acessórios</v>
          </cell>
          <cell r="D2248" t="str">
            <v>m</v>
          </cell>
          <cell r="E2248">
            <v>16.28</v>
          </cell>
          <cell r="F2248">
            <v>1.45</v>
          </cell>
          <cell r="G2248">
            <v>17.73</v>
          </cell>
        </row>
        <row r="2249">
          <cell r="A2249" t="str">
            <v>38.13.050</v>
          </cell>
          <cell r="B2249"/>
          <cell r="C2249" t="str">
            <v>Eletroduto corrugado em polietileno de alta densidade, DN= 125 mm, com acessórios</v>
          </cell>
          <cell r="D2249" t="str">
            <v>m</v>
          </cell>
          <cell r="E2249">
            <v>28.48</v>
          </cell>
          <cell r="F2249">
            <v>1.45</v>
          </cell>
          <cell r="G2249">
            <v>29.93</v>
          </cell>
        </row>
        <row r="2250">
          <cell r="A2250" t="str">
            <v>38.13.060</v>
          </cell>
          <cell r="B2250"/>
          <cell r="C2250" t="str">
            <v>Eletroduto corrugado em polietileno de alta densidade, DN= 150 mm, com acessórios</v>
          </cell>
          <cell r="D2250" t="str">
            <v>m</v>
          </cell>
          <cell r="E2250">
            <v>43.59</v>
          </cell>
          <cell r="F2250">
            <v>1.45</v>
          </cell>
          <cell r="G2250">
            <v>45.04</v>
          </cell>
        </row>
        <row r="2251">
          <cell r="A2251" t="str">
            <v>38.15</v>
          </cell>
          <cell r="B2251" t="str">
            <v>Eletroduto metálico flexível</v>
          </cell>
          <cell r="C2251" t="str">
            <v>Eletroduto metálico flexível</v>
          </cell>
          <cell r="D2251"/>
          <cell r="E2251"/>
          <cell r="F2251"/>
          <cell r="G2251"/>
        </row>
        <row r="2252">
          <cell r="A2252" t="str">
            <v>38.15.010</v>
          </cell>
          <cell r="B2252"/>
          <cell r="C2252" t="str">
            <v>Eletroduto metálico flexível com capa em PVC de 3/4´</v>
          </cell>
          <cell r="D2252" t="str">
            <v>m</v>
          </cell>
          <cell r="E2252">
            <v>6.13</v>
          </cell>
          <cell r="F2252">
            <v>12.85</v>
          </cell>
          <cell r="G2252">
            <v>18.98</v>
          </cell>
        </row>
        <row r="2253">
          <cell r="A2253" t="str">
            <v>38.15.020</v>
          </cell>
          <cell r="B2253"/>
          <cell r="C2253" t="str">
            <v>Eletroduto metálico flexível com capa em PVC de 1´</v>
          </cell>
          <cell r="D2253" t="str">
            <v>m</v>
          </cell>
          <cell r="E2253">
            <v>8.16</v>
          </cell>
          <cell r="F2253">
            <v>12.85</v>
          </cell>
          <cell r="G2253">
            <v>21.01</v>
          </cell>
        </row>
        <row r="2254">
          <cell r="A2254" t="str">
            <v>38.15.040</v>
          </cell>
          <cell r="B2254"/>
          <cell r="C2254" t="str">
            <v>Eletroduto metálico flexível com capa em PVC de 2´</v>
          </cell>
          <cell r="D2254" t="str">
            <v>m</v>
          </cell>
          <cell r="E2254">
            <v>18.87</v>
          </cell>
          <cell r="F2254">
            <v>12.85</v>
          </cell>
          <cell r="G2254">
            <v>31.72</v>
          </cell>
        </row>
        <row r="2255">
          <cell r="A2255" t="str">
            <v>38.15.110</v>
          </cell>
          <cell r="B2255"/>
          <cell r="C2255" t="str">
            <v>Terminal macho fixo em latão zincado de 3/4´</v>
          </cell>
          <cell r="D2255" t="str">
            <v>un</v>
          </cell>
          <cell r="E2255">
            <v>9.1999999999999993</v>
          </cell>
          <cell r="F2255">
            <v>2.4700000000000002</v>
          </cell>
          <cell r="G2255">
            <v>11.67</v>
          </cell>
        </row>
        <row r="2256">
          <cell r="A2256" t="str">
            <v>38.15.120</v>
          </cell>
          <cell r="B2256"/>
          <cell r="C2256" t="str">
            <v>Terminal macho fixo em latão zincado de 1´</v>
          </cell>
          <cell r="D2256" t="str">
            <v>un</v>
          </cell>
          <cell r="E2256">
            <v>13.89</v>
          </cell>
          <cell r="F2256">
            <v>2.4700000000000002</v>
          </cell>
          <cell r="G2256">
            <v>16.36</v>
          </cell>
        </row>
        <row r="2257">
          <cell r="A2257" t="str">
            <v>38.15.140</v>
          </cell>
          <cell r="B2257"/>
          <cell r="C2257" t="str">
            <v>Terminal macho fixo em latão zincado de 2´</v>
          </cell>
          <cell r="D2257" t="str">
            <v>un</v>
          </cell>
          <cell r="E2257">
            <v>39.020000000000003</v>
          </cell>
          <cell r="F2257">
            <v>2.4700000000000002</v>
          </cell>
          <cell r="G2257">
            <v>41.49</v>
          </cell>
        </row>
        <row r="2258">
          <cell r="A2258" t="str">
            <v>38.15.310</v>
          </cell>
          <cell r="B2258"/>
          <cell r="C2258" t="str">
            <v>Terminal macho giratório em latão zincado de 3/4´</v>
          </cell>
          <cell r="D2258" t="str">
            <v>un</v>
          </cell>
          <cell r="E2258">
            <v>10.73</v>
          </cell>
          <cell r="F2258">
            <v>2.4700000000000002</v>
          </cell>
          <cell r="G2258">
            <v>13.2</v>
          </cell>
        </row>
        <row r="2259">
          <cell r="A2259" t="str">
            <v>38.15.320</v>
          </cell>
          <cell r="B2259"/>
          <cell r="C2259" t="str">
            <v>Terminal macho giratório em latão zincado de 1´</v>
          </cell>
          <cell r="D2259" t="str">
            <v>un</v>
          </cell>
          <cell r="E2259">
            <v>15.7</v>
          </cell>
          <cell r="F2259">
            <v>2.4700000000000002</v>
          </cell>
          <cell r="G2259">
            <v>18.170000000000002</v>
          </cell>
        </row>
        <row r="2260">
          <cell r="A2260" t="str">
            <v>38.15.340</v>
          </cell>
          <cell r="B2260"/>
          <cell r="C2260" t="str">
            <v>Terminal macho giratório em latão zincado de 2´</v>
          </cell>
          <cell r="D2260" t="str">
            <v>un</v>
          </cell>
          <cell r="E2260">
            <v>47.81</v>
          </cell>
          <cell r="F2260">
            <v>2.4700000000000002</v>
          </cell>
          <cell r="G2260">
            <v>50.28</v>
          </cell>
        </row>
        <row r="2261">
          <cell r="A2261" t="str">
            <v>38.16</v>
          </cell>
          <cell r="B2261" t="str">
            <v>Rodapé técnico e acessórios</v>
          </cell>
          <cell r="C2261" t="str">
            <v>Rodapé técnico e acessórios</v>
          </cell>
          <cell r="D2261"/>
          <cell r="E2261"/>
          <cell r="F2261"/>
          <cell r="G2261"/>
        </row>
        <row r="2262">
          <cell r="A2262" t="str">
            <v>38.16.030</v>
          </cell>
          <cell r="B2262"/>
          <cell r="C2262" t="str">
            <v>Rodapé técnico triplo e tampa com pintura eletrostática</v>
          </cell>
          <cell r="D2262" t="str">
            <v>m</v>
          </cell>
          <cell r="E2262">
            <v>38.47</v>
          </cell>
          <cell r="F2262">
            <v>10.96</v>
          </cell>
          <cell r="G2262">
            <v>49.43</v>
          </cell>
        </row>
        <row r="2263">
          <cell r="A2263" t="str">
            <v>38.16.060</v>
          </cell>
          <cell r="B2263"/>
          <cell r="C2263" t="str">
            <v>Curva horizontal tripla de 90°, interna ou externa e tampa com pintura eletrostática</v>
          </cell>
          <cell r="D2263" t="str">
            <v>un</v>
          </cell>
          <cell r="E2263">
            <v>37.700000000000003</v>
          </cell>
          <cell r="F2263">
            <v>18.260000000000002</v>
          </cell>
          <cell r="G2263">
            <v>55.96</v>
          </cell>
        </row>
        <row r="2264">
          <cell r="A2264" t="str">
            <v>38.16.080</v>
          </cell>
          <cell r="B2264"/>
          <cell r="C2264" t="str">
            <v>Tê triplo de 90°, horizontal ou vertical e tampa com pintura eletrostática</v>
          </cell>
          <cell r="D2264" t="str">
            <v>un</v>
          </cell>
          <cell r="E2264">
            <v>50.33</v>
          </cell>
          <cell r="F2264">
            <v>18.260000000000002</v>
          </cell>
          <cell r="G2264">
            <v>68.59</v>
          </cell>
        </row>
        <row r="2265">
          <cell r="A2265" t="str">
            <v>38.16.090</v>
          </cell>
          <cell r="B2265"/>
          <cell r="C2265" t="str">
            <v>Caixa para tomadas: de energia, RJ, sobressalente, interruptor ou espelho, com pintura eletrostática, para rodapé técnico triplo</v>
          </cell>
          <cell r="D2265" t="str">
            <v>un</v>
          </cell>
          <cell r="E2265">
            <v>9.91</v>
          </cell>
          <cell r="F2265">
            <v>6.97</v>
          </cell>
          <cell r="G2265">
            <v>16.88</v>
          </cell>
        </row>
        <row r="2266">
          <cell r="A2266" t="str">
            <v>38.16.110</v>
          </cell>
          <cell r="B2266"/>
          <cell r="C2266" t="str">
            <v>Caixa de derivação embutida ou externa com pintura eletrostática, para rodapé técnico triplo</v>
          </cell>
          <cell r="D2266" t="str">
            <v>un</v>
          </cell>
          <cell r="E2266">
            <v>22.03</v>
          </cell>
          <cell r="F2266">
            <v>18.260000000000002</v>
          </cell>
          <cell r="G2266">
            <v>40.29</v>
          </cell>
        </row>
        <row r="2267">
          <cell r="A2267" t="str">
            <v>38.16.130</v>
          </cell>
          <cell r="B2267"/>
          <cell r="C2267" t="str">
            <v>Caixa para tomadas: de energia, RJ, sobressalente, interruptor ou espelho, com pintura eletrostática, para rodapé técnico duplo</v>
          </cell>
          <cell r="D2267" t="str">
            <v>un</v>
          </cell>
          <cell r="E2267">
            <v>8.4499999999999993</v>
          </cell>
          <cell r="F2267">
            <v>6.97</v>
          </cell>
          <cell r="G2267">
            <v>15.42</v>
          </cell>
        </row>
        <row r="2268">
          <cell r="A2268" t="str">
            <v>38.16.140</v>
          </cell>
          <cell r="B2268"/>
          <cell r="C2268" t="str">
            <v>Terminal de fechamento ou mata junta com pintura eletrostática, para rodapé técnico triplo</v>
          </cell>
          <cell r="D2268" t="str">
            <v>un</v>
          </cell>
          <cell r="E2268">
            <v>4.5599999999999996</v>
          </cell>
          <cell r="F2268">
            <v>5.48</v>
          </cell>
          <cell r="G2268">
            <v>10.039999999999999</v>
          </cell>
        </row>
        <row r="2269">
          <cell r="A2269" t="str">
            <v>38.16.150</v>
          </cell>
          <cell r="B2269"/>
          <cell r="C2269" t="str">
            <v>Rodapé técnico duplo e tampa com pintura eletrostática</v>
          </cell>
          <cell r="D2269" t="str">
            <v>m</v>
          </cell>
          <cell r="E2269">
            <v>31.02</v>
          </cell>
          <cell r="F2269">
            <v>10.96</v>
          </cell>
          <cell r="G2269">
            <v>41.98</v>
          </cell>
        </row>
        <row r="2270">
          <cell r="A2270" t="str">
            <v>38.16.160</v>
          </cell>
          <cell r="B2270"/>
          <cell r="C2270" t="str">
            <v>Curva vertical dupla de 90°, interna ou externa e tampa com pintura eletrostática</v>
          </cell>
          <cell r="D2270" t="str">
            <v>un</v>
          </cell>
          <cell r="E2270">
            <v>30.21</v>
          </cell>
          <cell r="F2270">
            <v>18.260000000000002</v>
          </cell>
          <cell r="G2270">
            <v>48.47</v>
          </cell>
        </row>
        <row r="2271">
          <cell r="A2271" t="str">
            <v>38.16.190</v>
          </cell>
          <cell r="B2271"/>
          <cell r="C2271" t="str">
            <v>Terminal de fechamento ou mata junta com pintura eletrostática, para rodapé técnico duplo</v>
          </cell>
          <cell r="D2271" t="str">
            <v>un</v>
          </cell>
          <cell r="E2271">
            <v>3.16</v>
          </cell>
          <cell r="F2271">
            <v>5.48</v>
          </cell>
          <cell r="G2271">
            <v>8.64</v>
          </cell>
        </row>
        <row r="2272">
          <cell r="A2272" t="str">
            <v>38.16.200</v>
          </cell>
          <cell r="B2272"/>
          <cell r="C2272" t="str">
            <v>Curva horizontal dupla de 90°, interna ou externa e tampa com pintura eletrostática</v>
          </cell>
          <cell r="D2272" t="str">
            <v>un</v>
          </cell>
          <cell r="E2272">
            <v>28.72</v>
          </cell>
          <cell r="F2272">
            <v>18.260000000000002</v>
          </cell>
          <cell r="G2272">
            <v>46.98</v>
          </cell>
        </row>
        <row r="2273">
          <cell r="A2273" t="str">
            <v>38.16.230</v>
          </cell>
          <cell r="B2273"/>
          <cell r="C2273" t="str">
            <v>Curva vertical tripla de 90°, interna ou externa e tampa com pintura eletrostática</v>
          </cell>
          <cell r="D2273" t="str">
            <v>un</v>
          </cell>
          <cell r="E2273">
            <v>38.24</v>
          </cell>
          <cell r="F2273">
            <v>18.260000000000002</v>
          </cell>
          <cell r="G2273">
            <v>56.5</v>
          </cell>
        </row>
        <row r="2274">
          <cell r="A2274" t="str">
            <v>38.16.250</v>
          </cell>
          <cell r="B2274"/>
          <cell r="C2274" t="str">
            <v>Poste condutor metálico para distribuição, com suporte para tomadas elétricas e RJ, com pintura eletrostática, altura de 3,00 m</v>
          </cell>
          <cell r="D2274" t="str">
            <v>un</v>
          </cell>
          <cell r="E2274">
            <v>348</v>
          </cell>
          <cell r="F2274">
            <v>24.6</v>
          </cell>
          <cell r="G2274">
            <v>372.6</v>
          </cell>
        </row>
        <row r="2275">
          <cell r="A2275" t="str">
            <v>38.16.270</v>
          </cell>
          <cell r="B2275"/>
          <cell r="C2275" t="str">
            <v>Caixa de derivação embutida ou externa para rodapé técnico duplo</v>
          </cell>
          <cell r="D2275" t="str">
            <v>un</v>
          </cell>
          <cell r="E2275">
            <v>27.65</v>
          </cell>
          <cell r="F2275">
            <v>18.260000000000002</v>
          </cell>
          <cell r="G2275">
            <v>45.91</v>
          </cell>
        </row>
        <row r="2276">
          <cell r="A2276" t="str">
            <v>38.19</v>
          </cell>
          <cell r="B2276" t="str">
            <v>Eletroduto em PVC corrugado flexível</v>
          </cell>
          <cell r="C2276" t="str">
            <v>Eletroduto em PVC corrugado flexível</v>
          </cell>
          <cell r="D2276"/>
          <cell r="E2276"/>
          <cell r="F2276"/>
          <cell r="G2276"/>
        </row>
        <row r="2277">
          <cell r="A2277" t="str">
            <v>38.19.020</v>
          </cell>
          <cell r="B2277"/>
          <cell r="C2277" t="str">
            <v>Eletroduto de PVC corrugado flexível leve, diâmetro externo de 20 mm</v>
          </cell>
          <cell r="D2277" t="str">
            <v>m</v>
          </cell>
          <cell r="E2277">
            <v>1.55</v>
          </cell>
          <cell r="F2277">
            <v>10.96</v>
          </cell>
          <cell r="G2277">
            <v>12.51</v>
          </cell>
        </row>
        <row r="2278">
          <cell r="A2278" t="str">
            <v>38.19.030</v>
          </cell>
          <cell r="B2278"/>
          <cell r="C2278" t="str">
            <v>Eletroduto de PVC corrugado flexível leve, diâmetro externo de 25 mm</v>
          </cell>
          <cell r="D2278" t="str">
            <v>m</v>
          </cell>
          <cell r="E2278">
            <v>1.84</v>
          </cell>
          <cell r="F2278">
            <v>10.96</v>
          </cell>
          <cell r="G2278">
            <v>12.8</v>
          </cell>
        </row>
        <row r="2279">
          <cell r="A2279" t="str">
            <v>38.19.040</v>
          </cell>
          <cell r="B2279"/>
          <cell r="C2279" t="str">
            <v>Eletroduto de PVC corrugado flexível leve, diâmetro externo de 32 mm</v>
          </cell>
          <cell r="D2279" t="str">
            <v>m</v>
          </cell>
          <cell r="E2279">
            <v>2.82</v>
          </cell>
          <cell r="F2279">
            <v>10.96</v>
          </cell>
          <cell r="G2279">
            <v>13.78</v>
          </cell>
        </row>
        <row r="2280">
          <cell r="A2280" t="str">
            <v>38.19.210</v>
          </cell>
          <cell r="B2280"/>
          <cell r="C2280" t="str">
            <v>Eletroduto de PVC corrugado flexível reforçado, diâmetro externo de 25 mm</v>
          </cell>
          <cell r="D2280" t="str">
            <v>m</v>
          </cell>
          <cell r="E2280">
            <v>2.2200000000000002</v>
          </cell>
          <cell r="F2280">
            <v>10.96</v>
          </cell>
          <cell r="G2280">
            <v>13.18</v>
          </cell>
        </row>
        <row r="2281">
          <cell r="A2281" t="str">
            <v>38.19.220</v>
          </cell>
          <cell r="B2281"/>
          <cell r="C2281" t="str">
            <v>Eletroduto de PVC corrugado flexível reforçado, diâmetro externo de 32 mm</v>
          </cell>
          <cell r="D2281" t="str">
            <v>m</v>
          </cell>
          <cell r="E2281">
            <v>3.06</v>
          </cell>
          <cell r="F2281">
            <v>10.96</v>
          </cell>
          <cell r="G2281">
            <v>14.02</v>
          </cell>
        </row>
        <row r="2282">
          <cell r="A2282" t="str">
            <v>38.21</v>
          </cell>
          <cell r="B2282" t="str">
            <v>Eletrocalha e acessórios</v>
          </cell>
          <cell r="C2282" t="str">
            <v>Eletrocalha e acessórios</v>
          </cell>
          <cell r="D2282"/>
          <cell r="E2282"/>
          <cell r="F2282"/>
          <cell r="G2282"/>
        </row>
        <row r="2283">
          <cell r="A2283" t="str">
            <v>38.21.110</v>
          </cell>
          <cell r="B2283"/>
          <cell r="C2283" t="str">
            <v>Eletrocalha lisa galvanizada a fogo, 50 x 50 mm, com acessórios</v>
          </cell>
          <cell r="D2283" t="str">
            <v>m</v>
          </cell>
          <cell r="E2283">
            <v>22.27</v>
          </cell>
          <cell r="F2283">
            <v>18.260000000000002</v>
          </cell>
          <cell r="G2283">
            <v>40.53</v>
          </cell>
        </row>
        <row r="2284">
          <cell r="A2284" t="str">
            <v>38.21.120</v>
          </cell>
          <cell r="B2284"/>
          <cell r="C2284" t="str">
            <v>Eletrocalha lisa galvanizada a fogo, 100 x 50 mm, com acessórios</v>
          </cell>
          <cell r="D2284" t="str">
            <v>m</v>
          </cell>
          <cell r="E2284">
            <v>30.72</v>
          </cell>
          <cell r="F2284">
            <v>18.260000000000002</v>
          </cell>
          <cell r="G2284">
            <v>48.98</v>
          </cell>
        </row>
        <row r="2285">
          <cell r="A2285" t="str">
            <v>38.21.130</v>
          </cell>
          <cell r="B2285"/>
          <cell r="C2285" t="str">
            <v>Eletrocalha lisa galvanizada a fogo, 150 x 50 mm, com acessórios</v>
          </cell>
          <cell r="D2285" t="str">
            <v>m</v>
          </cell>
          <cell r="E2285">
            <v>39.03</v>
          </cell>
          <cell r="F2285">
            <v>18.260000000000002</v>
          </cell>
          <cell r="G2285">
            <v>57.29</v>
          </cell>
        </row>
        <row r="2286">
          <cell r="A2286" t="str">
            <v>38.21.140</v>
          </cell>
          <cell r="B2286"/>
          <cell r="C2286" t="str">
            <v>Eletrocalha lisa galvanizada a fogo, 200 x 50 mm, com acessórios</v>
          </cell>
          <cell r="D2286" t="str">
            <v>m</v>
          </cell>
          <cell r="E2286">
            <v>46.44</v>
          </cell>
          <cell r="F2286">
            <v>18.260000000000002</v>
          </cell>
          <cell r="G2286">
            <v>64.7</v>
          </cell>
        </row>
        <row r="2287">
          <cell r="A2287" t="str">
            <v>38.21.150</v>
          </cell>
          <cell r="B2287"/>
          <cell r="C2287" t="str">
            <v>Eletrocalha lisa galvanizada a fogo, 250 x 50 mm, com acessórios</v>
          </cell>
          <cell r="D2287" t="str">
            <v>m</v>
          </cell>
          <cell r="E2287">
            <v>54.18</v>
          </cell>
          <cell r="F2287">
            <v>18.260000000000002</v>
          </cell>
          <cell r="G2287">
            <v>72.44</v>
          </cell>
        </row>
        <row r="2288">
          <cell r="A2288" t="str">
            <v>38.21.310</v>
          </cell>
          <cell r="B2288"/>
          <cell r="C2288" t="str">
            <v>Eletrocalha lisa galvanizada a fogo, 100 x 100 mm, com acessórios</v>
          </cell>
          <cell r="D2288" t="str">
            <v>m</v>
          </cell>
          <cell r="E2288">
            <v>44.54</v>
          </cell>
          <cell r="F2288">
            <v>27.38</v>
          </cell>
          <cell r="G2288">
            <v>71.92</v>
          </cell>
        </row>
        <row r="2289">
          <cell r="A2289" t="str">
            <v>38.21.320</v>
          </cell>
          <cell r="B2289"/>
          <cell r="C2289" t="str">
            <v>Eletrocalha lisa galvanizada a fogo, 150 x 100 mm, com acessórios</v>
          </cell>
          <cell r="D2289" t="str">
            <v>m</v>
          </cell>
          <cell r="E2289">
            <v>51.38</v>
          </cell>
          <cell r="F2289">
            <v>27.38</v>
          </cell>
          <cell r="G2289">
            <v>78.760000000000005</v>
          </cell>
        </row>
        <row r="2290">
          <cell r="A2290" t="str">
            <v>38.21.330</v>
          </cell>
          <cell r="B2290"/>
          <cell r="C2290" t="str">
            <v>Eletrocalha lisa galvanizada a fogo, 200 x 100 mm, com acessórios</v>
          </cell>
          <cell r="D2290" t="str">
            <v>m</v>
          </cell>
          <cell r="E2290">
            <v>60.71</v>
          </cell>
          <cell r="F2290">
            <v>27.38</v>
          </cell>
          <cell r="G2290">
            <v>88.09</v>
          </cell>
        </row>
        <row r="2291">
          <cell r="A2291" t="str">
            <v>38.21.340</v>
          </cell>
          <cell r="B2291"/>
          <cell r="C2291" t="str">
            <v>Eletrocalha lisa galvanizada a fogo, 250 x 100 mm, com acessórios</v>
          </cell>
          <cell r="D2291" t="str">
            <v>m</v>
          </cell>
          <cell r="E2291">
            <v>64.099999999999994</v>
          </cell>
          <cell r="F2291">
            <v>27.38</v>
          </cell>
          <cell r="G2291">
            <v>91.48</v>
          </cell>
        </row>
        <row r="2292">
          <cell r="A2292" t="str">
            <v>38.21.350</v>
          </cell>
          <cell r="B2292"/>
          <cell r="C2292" t="str">
            <v>Eletrocalha lisa galvanizada a fogo, 300 x 100 mm, com acessórios</v>
          </cell>
          <cell r="D2292" t="str">
            <v>m</v>
          </cell>
          <cell r="E2292">
            <v>74.23</v>
          </cell>
          <cell r="F2292">
            <v>36.5</v>
          </cell>
          <cell r="G2292">
            <v>110.73</v>
          </cell>
        </row>
        <row r="2293">
          <cell r="A2293" t="str">
            <v>38.21.360</v>
          </cell>
          <cell r="B2293"/>
          <cell r="C2293" t="str">
            <v>Eletrocalha lisa galvanizada a fogo, 400 x 100 mm, com acessórios</v>
          </cell>
          <cell r="D2293" t="str">
            <v>m</v>
          </cell>
          <cell r="E2293">
            <v>111.38</v>
          </cell>
          <cell r="F2293">
            <v>36.5</v>
          </cell>
          <cell r="G2293">
            <v>147.88</v>
          </cell>
        </row>
        <row r="2294">
          <cell r="A2294" t="str">
            <v>38.21.370</v>
          </cell>
          <cell r="B2294"/>
          <cell r="C2294" t="str">
            <v>Eletrocalha lisa galvanizada a fogo, 500 x 100 mm, com acessórios</v>
          </cell>
          <cell r="D2294" t="str">
            <v>m</v>
          </cell>
          <cell r="E2294">
            <v>131.18</v>
          </cell>
          <cell r="F2294">
            <v>36.5</v>
          </cell>
          <cell r="G2294">
            <v>167.68</v>
          </cell>
        </row>
        <row r="2295">
          <cell r="A2295" t="str">
            <v>38.21.920</v>
          </cell>
          <cell r="B2295"/>
          <cell r="C2295" t="str">
            <v>Eletrocalha perfurada galvanizada a fogo, 100 x 50 mm, com acessórios</v>
          </cell>
          <cell r="D2295" t="str">
            <v>m</v>
          </cell>
          <cell r="E2295">
            <v>32.770000000000003</v>
          </cell>
          <cell r="F2295">
            <v>18.260000000000002</v>
          </cell>
          <cell r="G2295">
            <v>51.03</v>
          </cell>
        </row>
        <row r="2296">
          <cell r="A2296" t="str">
            <v>38.21.930</v>
          </cell>
          <cell r="B2296"/>
          <cell r="C2296" t="str">
            <v>Eletrocalha perfurada galvanizada a fogo, 150 x 50 mm, com acessórios</v>
          </cell>
          <cell r="D2296" t="str">
            <v>m</v>
          </cell>
          <cell r="E2296">
            <v>38</v>
          </cell>
          <cell r="F2296">
            <v>18.260000000000002</v>
          </cell>
          <cell r="G2296">
            <v>56.26</v>
          </cell>
        </row>
        <row r="2297">
          <cell r="A2297" t="str">
            <v>38.21.940</v>
          </cell>
          <cell r="B2297"/>
          <cell r="C2297" t="str">
            <v>Eletrocalha perfurada galvanizada a fogo, 200 x 50 mm, com acessórios</v>
          </cell>
          <cell r="D2297" t="str">
            <v>m</v>
          </cell>
          <cell r="E2297">
            <v>45.1</v>
          </cell>
          <cell r="F2297">
            <v>18.260000000000002</v>
          </cell>
          <cell r="G2297">
            <v>63.36</v>
          </cell>
        </row>
        <row r="2298">
          <cell r="A2298" t="str">
            <v>38.21.950</v>
          </cell>
          <cell r="B2298"/>
          <cell r="C2298" t="str">
            <v>Eletrocalha perfurada galvanizada a fogo, 250 x 50 mm, com acessórios</v>
          </cell>
          <cell r="D2298" t="str">
            <v>m</v>
          </cell>
          <cell r="E2298">
            <v>53.9</v>
          </cell>
          <cell r="F2298">
            <v>18.260000000000002</v>
          </cell>
          <cell r="G2298">
            <v>72.16</v>
          </cell>
        </row>
        <row r="2299">
          <cell r="A2299" t="str">
            <v>38.22</v>
          </cell>
          <cell r="B2299" t="str">
            <v>Eletrocalha e acessórios.</v>
          </cell>
          <cell r="C2299" t="str">
            <v>Eletrocalha e acessórios.</v>
          </cell>
          <cell r="D2299"/>
          <cell r="E2299"/>
          <cell r="F2299"/>
          <cell r="G2299"/>
        </row>
        <row r="2300">
          <cell r="A2300" t="str">
            <v>38.22.120</v>
          </cell>
          <cell r="B2300"/>
          <cell r="C2300" t="str">
            <v>Eletrocalha perfurada galvanizada a fogo, 150x100mm, com acessórios</v>
          </cell>
          <cell r="D2300" t="str">
            <v>m</v>
          </cell>
          <cell r="E2300">
            <v>52.78</v>
          </cell>
          <cell r="F2300">
            <v>27.38</v>
          </cell>
          <cell r="G2300">
            <v>80.16</v>
          </cell>
        </row>
        <row r="2301">
          <cell r="A2301" t="str">
            <v>38.22.130</v>
          </cell>
          <cell r="B2301"/>
          <cell r="C2301" t="str">
            <v>Eletrocalha perfurada galvanizada a fogo, 200x100mm, com acessórios</v>
          </cell>
          <cell r="D2301" t="str">
            <v>m</v>
          </cell>
          <cell r="E2301">
            <v>60.8</v>
          </cell>
          <cell r="F2301">
            <v>27.38</v>
          </cell>
          <cell r="G2301">
            <v>88.18</v>
          </cell>
        </row>
        <row r="2302">
          <cell r="A2302" t="str">
            <v>38.22.140</v>
          </cell>
          <cell r="B2302"/>
          <cell r="C2302" t="str">
            <v>Eletrocalha perfurada galvanizada a fogo, 250x100mm, com acessórios</v>
          </cell>
          <cell r="D2302" t="str">
            <v>m</v>
          </cell>
          <cell r="E2302">
            <v>68.41</v>
          </cell>
          <cell r="F2302">
            <v>27.38</v>
          </cell>
          <cell r="G2302">
            <v>95.79</v>
          </cell>
        </row>
        <row r="2303">
          <cell r="A2303" t="str">
            <v>38.22.150</v>
          </cell>
          <cell r="B2303"/>
          <cell r="C2303" t="str">
            <v>Eletrocalha perfurada galvanizada a fogo, 300x100mm, com acessórios</v>
          </cell>
          <cell r="D2303" t="str">
            <v>m</v>
          </cell>
          <cell r="E2303">
            <v>76.489999999999995</v>
          </cell>
          <cell r="F2303">
            <v>36.5</v>
          </cell>
          <cell r="G2303">
            <v>112.99</v>
          </cell>
        </row>
        <row r="2304">
          <cell r="A2304" t="str">
            <v>38.22.160</v>
          </cell>
          <cell r="B2304"/>
          <cell r="C2304" t="str">
            <v>Eletrocalha perfurada galvanizada a fogo, 400x100mm, com acessórios</v>
          </cell>
          <cell r="D2304" t="str">
            <v>m</v>
          </cell>
          <cell r="E2304">
            <v>113.53</v>
          </cell>
          <cell r="F2304">
            <v>36.5</v>
          </cell>
          <cell r="G2304">
            <v>150.03</v>
          </cell>
        </row>
        <row r="2305">
          <cell r="A2305" t="str">
            <v>38.22.170</v>
          </cell>
          <cell r="B2305"/>
          <cell r="C2305" t="str">
            <v>Eletrocalha perfurada galvanizada a fogo, 500x100mm, com acessórios</v>
          </cell>
          <cell r="D2305" t="str">
            <v>m</v>
          </cell>
          <cell r="E2305">
            <v>129.66</v>
          </cell>
          <cell r="F2305">
            <v>36.5</v>
          </cell>
          <cell r="G2305">
            <v>166.16</v>
          </cell>
        </row>
        <row r="2306">
          <cell r="A2306" t="str">
            <v>38.22.180</v>
          </cell>
          <cell r="B2306"/>
          <cell r="C2306" t="str">
            <v>Eletrocalha perfurada galvanizada a fogo, 700x100mm, com acessórios</v>
          </cell>
          <cell r="D2306" t="str">
            <v>m</v>
          </cell>
          <cell r="E2306">
            <v>168.13</v>
          </cell>
          <cell r="F2306">
            <v>36.5</v>
          </cell>
          <cell r="G2306">
            <v>204.63</v>
          </cell>
        </row>
        <row r="2307">
          <cell r="A2307" t="str">
            <v>38.22.610</v>
          </cell>
          <cell r="B2307"/>
          <cell r="C2307" t="str">
            <v>Tampa de encaixe para eletrocalha, galvanizada a fogo, L= 50mm</v>
          </cell>
          <cell r="D2307" t="str">
            <v>m</v>
          </cell>
          <cell r="E2307">
            <v>11.36</v>
          </cell>
          <cell r="F2307">
            <v>1.84</v>
          </cell>
          <cell r="G2307">
            <v>13.2</v>
          </cell>
        </row>
        <row r="2308">
          <cell r="A2308" t="str">
            <v>38.22.620</v>
          </cell>
          <cell r="B2308"/>
          <cell r="C2308" t="str">
            <v>Tampa de encaixe para eletrocalha, galvanizada a fogo, L= 100mm</v>
          </cell>
          <cell r="D2308" t="str">
            <v>m</v>
          </cell>
          <cell r="E2308">
            <v>18.37</v>
          </cell>
          <cell r="F2308">
            <v>1.84</v>
          </cell>
          <cell r="G2308">
            <v>20.21</v>
          </cell>
        </row>
        <row r="2309">
          <cell r="A2309" t="str">
            <v>38.22.630</v>
          </cell>
          <cell r="B2309"/>
          <cell r="C2309" t="str">
            <v>Tampa de encaixe para eletrocalha, galvanizada a fogo, L= 150mm</v>
          </cell>
          <cell r="D2309" t="str">
            <v>m</v>
          </cell>
          <cell r="E2309">
            <v>26.51</v>
          </cell>
          <cell r="F2309">
            <v>1.84</v>
          </cell>
          <cell r="G2309">
            <v>28.35</v>
          </cell>
        </row>
        <row r="2310">
          <cell r="A2310" t="str">
            <v>38.22.640</v>
          </cell>
          <cell r="B2310"/>
          <cell r="C2310" t="str">
            <v>Tampa de encaixe para eletrocalha, galvanizada a fogo, L= 200mm</v>
          </cell>
          <cell r="D2310" t="str">
            <v>m</v>
          </cell>
          <cell r="E2310">
            <v>32.07</v>
          </cell>
          <cell r="F2310">
            <v>1.84</v>
          </cell>
          <cell r="G2310">
            <v>33.909999999999997</v>
          </cell>
        </row>
        <row r="2311">
          <cell r="A2311" t="str">
            <v>38.22.650</v>
          </cell>
          <cell r="B2311"/>
          <cell r="C2311" t="str">
            <v>Tampa de encaixe para eletrocalha, galvanizada a fogo, L= 250mm</v>
          </cell>
          <cell r="D2311" t="str">
            <v>m</v>
          </cell>
          <cell r="E2311">
            <v>42.37</v>
          </cell>
          <cell r="F2311">
            <v>1.84</v>
          </cell>
          <cell r="G2311">
            <v>44.21</v>
          </cell>
        </row>
        <row r="2312">
          <cell r="A2312" t="str">
            <v>38.22.660</v>
          </cell>
          <cell r="B2312"/>
          <cell r="C2312" t="str">
            <v>Tampa de encaixe para eletrocalha, galvanizada a fogo, L= 300mm</v>
          </cell>
          <cell r="D2312" t="str">
            <v>m</v>
          </cell>
          <cell r="E2312">
            <v>50.04</v>
          </cell>
          <cell r="F2312">
            <v>1.84</v>
          </cell>
          <cell r="G2312">
            <v>51.88</v>
          </cell>
        </row>
        <row r="2313">
          <cell r="A2313" t="str">
            <v>38.22.670</v>
          </cell>
          <cell r="B2313"/>
          <cell r="C2313" t="str">
            <v>Tampa de encaixe para eletrocalha, galvanizada a fogo, L= 400mm</v>
          </cell>
          <cell r="D2313" t="str">
            <v>m</v>
          </cell>
          <cell r="E2313">
            <v>62.13</v>
          </cell>
          <cell r="F2313">
            <v>1.84</v>
          </cell>
          <cell r="G2313">
            <v>63.97</v>
          </cell>
        </row>
        <row r="2314">
          <cell r="A2314" t="str">
            <v>38.22.680</v>
          </cell>
          <cell r="B2314"/>
          <cell r="C2314" t="str">
            <v>Tampa de encaixe para eletrocalha, galvanizada a fogo, L= 500mm</v>
          </cell>
          <cell r="D2314" t="str">
            <v>m</v>
          </cell>
          <cell r="E2314">
            <v>76.48</v>
          </cell>
          <cell r="F2314">
            <v>1.84</v>
          </cell>
          <cell r="G2314">
            <v>78.319999999999993</v>
          </cell>
        </row>
        <row r="2315">
          <cell r="A2315" t="str">
            <v>38.22.690</v>
          </cell>
          <cell r="B2315"/>
          <cell r="C2315" t="str">
            <v>Tampa de encaixe para eletrocalha, galvanizada a fogo, L= 700mm</v>
          </cell>
          <cell r="D2315" t="str">
            <v>m</v>
          </cell>
          <cell r="E2315">
            <v>106</v>
          </cell>
          <cell r="F2315">
            <v>1.84</v>
          </cell>
          <cell r="G2315">
            <v>107.84</v>
          </cell>
        </row>
        <row r="2316">
          <cell r="A2316" t="str">
            <v>38.23</v>
          </cell>
          <cell r="B2316" t="str">
            <v>Eletrocalha e acessórios..</v>
          </cell>
          <cell r="C2316" t="str">
            <v>Eletrocalha e acessórios..</v>
          </cell>
          <cell r="D2316"/>
          <cell r="E2316"/>
          <cell r="F2316"/>
          <cell r="G2316"/>
        </row>
        <row r="2317">
          <cell r="A2317" t="str">
            <v>38.23.010</v>
          </cell>
          <cell r="B2317"/>
          <cell r="C2317" t="str">
            <v>Suporte para eletrocalha, galvanizado a fogo, 50x50mm</v>
          </cell>
          <cell r="D2317" t="str">
            <v>un</v>
          </cell>
          <cell r="E2317">
            <v>2.83</v>
          </cell>
          <cell r="F2317">
            <v>9.14</v>
          </cell>
          <cell r="G2317">
            <v>11.97</v>
          </cell>
        </row>
        <row r="2318">
          <cell r="A2318" t="str">
            <v>38.23.020</v>
          </cell>
          <cell r="B2318"/>
          <cell r="C2318" t="str">
            <v>Suporte para eletrocalha, galvanizado a fogo, 100x50mm</v>
          </cell>
          <cell r="D2318" t="str">
            <v>un</v>
          </cell>
          <cell r="E2318">
            <v>3.38</v>
          </cell>
          <cell r="F2318">
            <v>9.14</v>
          </cell>
          <cell r="G2318">
            <v>12.52</v>
          </cell>
        </row>
        <row r="2319">
          <cell r="A2319" t="str">
            <v>38.23.030</v>
          </cell>
          <cell r="B2319"/>
          <cell r="C2319" t="str">
            <v>Suporte para eletrocalha, galvanizado a fogo, 150x50mm</v>
          </cell>
          <cell r="D2319" t="str">
            <v>un</v>
          </cell>
          <cell r="E2319">
            <v>4.51</v>
          </cell>
          <cell r="F2319">
            <v>9.14</v>
          </cell>
          <cell r="G2319">
            <v>13.65</v>
          </cell>
        </row>
        <row r="2320">
          <cell r="A2320" t="str">
            <v>38.23.040</v>
          </cell>
          <cell r="B2320"/>
          <cell r="C2320" t="str">
            <v>Suporte para eletrocalha, galvanizado a fogo, 200x50mm</v>
          </cell>
          <cell r="D2320" t="str">
            <v>un</v>
          </cell>
          <cell r="E2320">
            <v>5.59</v>
          </cell>
          <cell r="F2320">
            <v>9.14</v>
          </cell>
          <cell r="G2320">
            <v>14.73</v>
          </cell>
        </row>
        <row r="2321">
          <cell r="A2321" t="str">
            <v>38.23.050</v>
          </cell>
          <cell r="B2321"/>
          <cell r="C2321" t="str">
            <v>Suporte para eletrocalha, galvanizado a fogo, 250x50mm</v>
          </cell>
          <cell r="D2321" t="str">
            <v>un</v>
          </cell>
          <cell r="E2321">
            <v>6.66</v>
          </cell>
          <cell r="F2321">
            <v>9.14</v>
          </cell>
          <cell r="G2321">
            <v>15.8</v>
          </cell>
        </row>
        <row r="2322">
          <cell r="A2322" t="str">
            <v>38.23.060</v>
          </cell>
          <cell r="B2322"/>
          <cell r="C2322" t="str">
            <v>Suporte para eletrocalha, galvanizado a fogo, 300x50mm</v>
          </cell>
          <cell r="D2322" t="str">
            <v>un</v>
          </cell>
          <cell r="E2322">
            <v>7</v>
          </cell>
          <cell r="F2322">
            <v>9.14</v>
          </cell>
          <cell r="G2322">
            <v>16.14</v>
          </cell>
        </row>
        <row r="2323">
          <cell r="A2323" t="str">
            <v>38.23.110</v>
          </cell>
          <cell r="B2323"/>
          <cell r="C2323" t="str">
            <v>Suporte para eletrocalha, galvanizado a fogo, 100x100mm</v>
          </cell>
          <cell r="D2323" t="str">
            <v>un</v>
          </cell>
          <cell r="E2323">
            <v>4.49</v>
          </cell>
          <cell r="F2323">
            <v>9.14</v>
          </cell>
          <cell r="G2323">
            <v>13.63</v>
          </cell>
        </row>
        <row r="2324">
          <cell r="A2324" t="str">
            <v>38.23.120</v>
          </cell>
          <cell r="B2324"/>
          <cell r="C2324" t="str">
            <v>Suporte para eletrocalha, galvanizado a fogo, 150x100mm</v>
          </cell>
          <cell r="D2324" t="str">
            <v>un</v>
          </cell>
          <cell r="E2324">
            <v>5.01</v>
          </cell>
          <cell r="F2324">
            <v>9.14</v>
          </cell>
          <cell r="G2324">
            <v>14.15</v>
          </cell>
        </row>
        <row r="2325">
          <cell r="A2325" t="str">
            <v>38.23.130</v>
          </cell>
          <cell r="B2325"/>
          <cell r="C2325" t="str">
            <v>Suporte para eletrocalha, galvanizado a fogo, 200x100mm</v>
          </cell>
          <cell r="D2325" t="str">
            <v>un</v>
          </cell>
          <cell r="E2325">
            <v>5.94</v>
          </cell>
          <cell r="F2325">
            <v>9.14</v>
          </cell>
          <cell r="G2325">
            <v>15.08</v>
          </cell>
        </row>
        <row r="2326">
          <cell r="A2326" t="str">
            <v>38.23.140</v>
          </cell>
          <cell r="B2326"/>
          <cell r="C2326" t="str">
            <v>Suporte para eletrocalha, galvanizado a fogo, 250x100mm</v>
          </cell>
          <cell r="D2326" t="str">
            <v>un</v>
          </cell>
          <cell r="E2326">
            <v>7.4</v>
          </cell>
          <cell r="F2326">
            <v>9.14</v>
          </cell>
          <cell r="G2326">
            <v>16.54</v>
          </cell>
        </row>
        <row r="2327">
          <cell r="A2327" t="str">
            <v>38.23.150</v>
          </cell>
          <cell r="B2327"/>
          <cell r="C2327" t="str">
            <v>Suporte para eletrocalha, galvanizado a fogo, 300x100mm</v>
          </cell>
          <cell r="D2327" t="str">
            <v>un</v>
          </cell>
          <cell r="E2327">
            <v>7.5</v>
          </cell>
          <cell r="F2327">
            <v>9.14</v>
          </cell>
          <cell r="G2327">
            <v>16.64</v>
          </cell>
        </row>
        <row r="2328">
          <cell r="A2328" t="str">
            <v>38.23.160</v>
          </cell>
          <cell r="B2328"/>
          <cell r="C2328" t="str">
            <v>Suporte para eletrocalha, galvanizado a fogo, 400x100mm</v>
          </cell>
          <cell r="D2328" t="str">
            <v>un</v>
          </cell>
          <cell r="E2328">
            <v>9.0299999999999994</v>
          </cell>
          <cell r="F2328">
            <v>9.14</v>
          </cell>
          <cell r="G2328">
            <v>18.170000000000002</v>
          </cell>
        </row>
        <row r="2329">
          <cell r="A2329" t="str">
            <v>38.23.170</v>
          </cell>
          <cell r="B2329"/>
          <cell r="C2329" t="str">
            <v>Suporte para eletrocalha, galvanizado a fogo, 500x100mm</v>
          </cell>
          <cell r="D2329" t="str">
            <v>un</v>
          </cell>
          <cell r="E2329">
            <v>10.78</v>
          </cell>
          <cell r="F2329">
            <v>9.14</v>
          </cell>
          <cell r="G2329">
            <v>19.920000000000002</v>
          </cell>
        </row>
        <row r="2330">
          <cell r="A2330" t="str">
            <v>38.23.180</v>
          </cell>
          <cell r="B2330"/>
          <cell r="C2330" t="str">
            <v>Suporte para eletrocalha, galvanizado a fogo, 700x100mm</v>
          </cell>
          <cell r="D2330" t="str">
            <v>un</v>
          </cell>
          <cell r="E2330">
            <v>16.82</v>
          </cell>
          <cell r="F2330">
            <v>9.14</v>
          </cell>
          <cell r="G2330">
            <v>25.96</v>
          </cell>
        </row>
        <row r="2331">
          <cell r="A2331" t="str">
            <v>38.23.210</v>
          </cell>
          <cell r="B2331"/>
          <cell r="C2331" t="str">
            <v>Mão francesa simples, galvanizada a fogo, L= 200mm</v>
          </cell>
          <cell r="D2331" t="str">
            <v>un</v>
          </cell>
          <cell r="E2331">
            <v>7.01</v>
          </cell>
          <cell r="F2331">
            <v>9.14</v>
          </cell>
          <cell r="G2331">
            <v>16.149999999999999</v>
          </cell>
        </row>
        <row r="2332">
          <cell r="A2332" t="str">
            <v>38.23.220</v>
          </cell>
          <cell r="B2332"/>
          <cell r="C2332" t="str">
            <v>Mão francesa simples, galvanizada a fogo, L= 300mm</v>
          </cell>
          <cell r="D2332" t="str">
            <v>un</v>
          </cell>
          <cell r="E2332">
            <v>9.2200000000000006</v>
          </cell>
          <cell r="F2332">
            <v>9.14</v>
          </cell>
          <cell r="G2332">
            <v>18.36</v>
          </cell>
        </row>
        <row r="2333">
          <cell r="A2333" t="str">
            <v>38.23.230</v>
          </cell>
          <cell r="B2333"/>
          <cell r="C2333" t="str">
            <v>Mão francesa simples, galvanizada a fogo, L= 400mm</v>
          </cell>
          <cell r="D2333" t="str">
            <v>un</v>
          </cell>
          <cell r="E2333">
            <v>11.55</v>
          </cell>
          <cell r="F2333">
            <v>9.14</v>
          </cell>
          <cell r="G2333">
            <v>20.69</v>
          </cell>
        </row>
        <row r="2334">
          <cell r="A2334" t="str">
            <v>38.23.240</v>
          </cell>
          <cell r="B2334"/>
          <cell r="C2334" t="str">
            <v>Mão francesa simples, galvanizada a fogo, L= 500mm</v>
          </cell>
          <cell r="D2334" t="str">
            <v>un</v>
          </cell>
          <cell r="E2334">
            <v>13.55</v>
          </cell>
          <cell r="F2334">
            <v>9.14</v>
          </cell>
          <cell r="G2334">
            <v>22.69</v>
          </cell>
        </row>
        <row r="2335">
          <cell r="A2335" t="str">
            <v>38.23.310</v>
          </cell>
          <cell r="B2335"/>
          <cell r="C2335" t="str">
            <v>Mão francesa dupla, galvanizada a fogo, L= 300mm</v>
          </cell>
          <cell r="D2335" t="str">
            <v>un</v>
          </cell>
          <cell r="E2335">
            <v>18.55</v>
          </cell>
          <cell r="F2335">
            <v>12.78</v>
          </cell>
          <cell r="G2335">
            <v>31.33</v>
          </cell>
        </row>
        <row r="2336">
          <cell r="A2336" t="str">
            <v>38.23.320</v>
          </cell>
          <cell r="B2336"/>
          <cell r="C2336" t="str">
            <v>Mão francesa dupla, galvanizada a fogo, L= 400mm</v>
          </cell>
          <cell r="D2336" t="str">
            <v>un</v>
          </cell>
          <cell r="E2336">
            <v>22.49</v>
          </cell>
          <cell r="F2336">
            <v>12.78</v>
          </cell>
          <cell r="G2336">
            <v>35.270000000000003</v>
          </cell>
        </row>
        <row r="2337">
          <cell r="A2337" t="str">
            <v>38.23.330</v>
          </cell>
          <cell r="B2337"/>
          <cell r="C2337" t="str">
            <v>Mão francesa dupla, galvanizada a fogo, L= 500mm</v>
          </cell>
          <cell r="D2337" t="str">
            <v>un</v>
          </cell>
          <cell r="E2337">
            <v>29.12</v>
          </cell>
          <cell r="F2337">
            <v>12.78</v>
          </cell>
          <cell r="G2337">
            <v>41.9</v>
          </cell>
        </row>
        <row r="2338">
          <cell r="A2338" t="str">
            <v>38.23.350</v>
          </cell>
          <cell r="B2338"/>
          <cell r="C2338" t="str">
            <v>Mão francesa dupla, galvanizada a fogo, L= 700mm</v>
          </cell>
          <cell r="D2338" t="str">
            <v>un</v>
          </cell>
          <cell r="E2338">
            <v>38.64</v>
          </cell>
          <cell r="F2338">
            <v>12.78</v>
          </cell>
          <cell r="G2338">
            <v>51.42</v>
          </cell>
        </row>
        <row r="2339">
          <cell r="A2339" t="str">
            <v>38.23.410</v>
          </cell>
          <cell r="B2339"/>
          <cell r="C2339" t="str">
            <v>Mão francesa reforçada, galvanizada a fogo, L= 900mm</v>
          </cell>
          <cell r="D2339" t="str">
            <v>un</v>
          </cell>
          <cell r="E2339">
            <v>57.45</v>
          </cell>
          <cell r="F2339">
            <v>18.260000000000002</v>
          </cell>
          <cell r="G2339">
            <v>75.709999999999994</v>
          </cell>
        </row>
        <row r="2340">
          <cell r="A2340" t="str">
            <v>39</v>
          </cell>
          <cell r="B2340" t="str">
            <v>CONDUTOR E ENFIAÇÃO DE ENERGIA ELÉTRICA E TELEFONIA</v>
          </cell>
          <cell r="C2340" t="str">
            <v>CONDUTOR E ENFIAÇÃO DE ENERGIA ELÉTRICA E TELEFONIA</v>
          </cell>
          <cell r="D2340"/>
          <cell r="E2340"/>
          <cell r="F2340"/>
          <cell r="G2340"/>
        </row>
        <row r="2341">
          <cell r="A2341" t="str">
            <v>39.02</v>
          </cell>
          <cell r="B2341" t="str">
            <v>Cabo de cobre, isolamento 450V / 750 V, isolação em PVC 70°C</v>
          </cell>
          <cell r="C2341" t="str">
            <v>Cabo de cobre, isolamento 450V / 750 V, isolação em PVC 70°C</v>
          </cell>
          <cell r="D2341"/>
          <cell r="E2341"/>
          <cell r="F2341"/>
          <cell r="G2341"/>
        </row>
        <row r="2342">
          <cell r="A2342" t="str">
            <v>39.02.010</v>
          </cell>
          <cell r="B2342"/>
          <cell r="C2342" t="str">
            <v>Cabo de cobre de 1,5 mm², isolamento 750 V - isolação em PVC 70°C</v>
          </cell>
          <cell r="D2342" t="str">
            <v>m</v>
          </cell>
          <cell r="E2342">
            <v>0.75</v>
          </cell>
          <cell r="F2342">
            <v>1.45</v>
          </cell>
          <cell r="G2342">
            <v>2.2000000000000002</v>
          </cell>
        </row>
        <row r="2343">
          <cell r="A2343" t="str">
            <v>39.02.016</v>
          </cell>
          <cell r="B2343"/>
          <cell r="C2343" t="str">
            <v>Cabo de cobre de 2,5 mm², isolamento 750 V - isolação em PVC 70°C</v>
          </cell>
          <cell r="D2343" t="str">
            <v>m</v>
          </cell>
          <cell r="E2343">
            <v>1.1299999999999999</v>
          </cell>
          <cell r="F2343">
            <v>1.45</v>
          </cell>
          <cell r="G2343">
            <v>2.58</v>
          </cell>
        </row>
        <row r="2344">
          <cell r="A2344" t="str">
            <v>39.02.020</v>
          </cell>
          <cell r="B2344"/>
          <cell r="C2344" t="str">
            <v>Cabo de cobre de 4 mm², isolamento 750 V - isolação em PVC 70°C</v>
          </cell>
          <cell r="D2344" t="str">
            <v>m</v>
          </cell>
          <cell r="E2344">
            <v>1.84</v>
          </cell>
          <cell r="F2344">
            <v>2.19</v>
          </cell>
          <cell r="G2344">
            <v>4.03</v>
          </cell>
        </row>
        <row r="2345">
          <cell r="A2345" t="str">
            <v>39.02.030</v>
          </cell>
          <cell r="B2345"/>
          <cell r="C2345" t="str">
            <v>Cabo de cobre de 6 mm², isolamento 750 V - isolação em PVC 70°C</v>
          </cell>
          <cell r="D2345" t="str">
            <v>m</v>
          </cell>
          <cell r="E2345">
            <v>2.86</v>
          </cell>
          <cell r="F2345">
            <v>2.56</v>
          </cell>
          <cell r="G2345">
            <v>5.42</v>
          </cell>
        </row>
        <row r="2346">
          <cell r="A2346" t="str">
            <v>39.02.040</v>
          </cell>
          <cell r="B2346"/>
          <cell r="C2346" t="str">
            <v>Cabo de cobre de 10 mm², isolamento 750 V - isolação em PVC 70°C</v>
          </cell>
          <cell r="D2346" t="str">
            <v>m</v>
          </cell>
          <cell r="E2346">
            <v>3.7</v>
          </cell>
          <cell r="F2346">
            <v>2.91</v>
          </cell>
          <cell r="G2346">
            <v>6.61</v>
          </cell>
        </row>
        <row r="2347">
          <cell r="A2347" t="str">
            <v>39.03</v>
          </cell>
          <cell r="B2347" t="str">
            <v>Cabo de cobre, isolamento 0,6/1kV, isolação em PVC 70°C</v>
          </cell>
          <cell r="C2347" t="str">
            <v>Cabo de cobre, isolamento 0,6/1kV, isolação em PVC 70°C</v>
          </cell>
          <cell r="D2347"/>
          <cell r="E2347"/>
          <cell r="F2347"/>
          <cell r="G2347"/>
        </row>
        <row r="2348">
          <cell r="A2348" t="str">
            <v>39.03.160</v>
          </cell>
          <cell r="B2348"/>
          <cell r="C2348" t="str">
            <v>Cabo de cobre de 1,5 mm², isolamento 0,6/1 kV - isolação em PVC 70°C</v>
          </cell>
          <cell r="D2348" t="str">
            <v>m</v>
          </cell>
          <cell r="E2348">
            <v>1.1000000000000001</v>
          </cell>
          <cell r="F2348">
            <v>1.45</v>
          </cell>
          <cell r="G2348">
            <v>2.5499999999999998</v>
          </cell>
        </row>
        <row r="2349">
          <cell r="A2349" t="str">
            <v>39.03.170</v>
          </cell>
          <cell r="B2349"/>
          <cell r="C2349" t="str">
            <v>Cabo de cobre de 2,5 mm², isolamento 0,6/1 kV - isolação em PVC 70°C</v>
          </cell>
          <cell r="D2349" t="str">
            <v>m</v>
          </cell>
          <cell r="E2349">
            <v>1.47</v>
          </cell>
          <cell r="F2349">
            <v>1.84</v>
          </cell>
          <cell r="G2349">
            <v>3.31</v>
          </cell>
        </row>
        <row r="2350">
          <cell r="A2350" t="str">
            <v>39.03.174</v>
          </cell>
          <cell r="B2350"/>
          <cell r="C2350" t="str">
            <v>Cabo de cobre de 4 mm², isolamento 0,6/1 kV - isolação em PVC 70°C.</v>
          </cell>
          <cell r="D2350" t="str">
            <v>m</v>
          </cell>
          <cell r="E2350">
            <v>2.35</v>
          </cell>
          <cell r="F2350">
            <v>2.19</v>
          </cell>
          <cell r="G2350">
            <v>4.54</v>
          </cell>
        </row>
        <row r="2351">
          <cell r="A2351" t="str">
            <v>39.03.178</v>
          </cell>
          <cell r="B2351"/>
          <cell r="C2351" t="str">
            <v>Cabo de cobre de 6 mm², isolamento 0,6/1 kV - isolação em PVC 70°C</v>
          </cell>
          <cell r="D2351" t="str">
            <v>m</v>
          </cell>
          <cell r="E2351">
            <v>2.94</v>
          </cell>
          <cell r="F2351">
            <v>2.56</v>
          </cell>
          <cell r="G2351">
            <v>5.5</v>
          </cell>
        </row>
        <row r="2352">
          <cell r="A2352" t="str">
            <v>39.03.182</v>
          </cell>
          <cell r="B2352"/>
          <cell r="C2352" t="str">
            <v>Cabo de cobre de 10 mm², isolamento 0,6/1 kV - isolação em PVC 70°C</v>
          </cell>
          <cell r="D2352" t="str">
            <v>m</v>
          </cell>
          <cell r="E2352">
            <v>5.0999999999999996</v>
          </cell>
          <cell r="F2352">
            <v>2.91</v>
          </cell>
          <cell r="G2352">
            <v>8.01</v>
          </cell>
        </row>
        <row r="2353">
          <cell r="A2353" t="str">
            <v>39.04</v>
          </cell>
          <cell r="B2353" t="str">
            <v>Cabo de cobre nu, têmpera mole, classe 2</v>
          </cell>
          <cell r="C2353" t="str">
            <v>Cabo de cobre nu, têmpera mole, classe 2</v>
          </cell>
          <cell r="D2353"/>
          <cell r="E2353"/>
          <cell r="F2353"/>
          <cell r="G2353"/>
        </row>
        <row r="2354">
          <cell r="A2354" t="str">
            <v>39.04.050</v>
          </cell>
          <cell r="B2354"/>
          <cell r="C2354" t="str">
            <v>Cabo de cobre nu, têmpera mole, classe 2, de 16 mm²</v>
          </cell>
          <cell r="D2354" t="str">
            <v>m</v>
          </cell>
          <cell r="E2354">
            <v>6.84</v>
          </cell>
          <cell r="F2354">
            <v>1.84</v>
          </cell>
          <cell r="G2354">
            <v>8.68</v>
          </cell>
        </row>
        <row r="2355">
          <cell r="A2355" t="str">
            <v>39.04.060</v>
          </cell>
          <cell r="B2355"/>
          <cell r="C2355" t="str">
            <v>Cabo de cobre nu, têmpera mole, classe 2, de 25 mm²</v>
          </cell>
          <cell r="D2355" t="str">
            <v>m</v>
          </cell>
          <cell r="E2355">
            <v>9.99</v>
          </cell>
          <cell r="F2355">
            <v>3.66</v>
          </cell>
          <cell r="G2355">
            <v>13.65</v>
          </cell>
        </row>
        <row r="2356">
          <cell r="A2356" t="str">
            <v>39.04.070</v>
          </cell>
          <cell r="B2356"/>
          <cell r="C2356" t="str">
            <v>Cabo de cobre nu, têmpera mole, classe 2, de 35 mm²</v>
          </cell>
          <cell r="D2356" t="str">
            <v>m</v>
          </cell>
          <cell r="E2356">
            <v>12.67</v>
          </cell>
          <cell r="F2356">
            <v>5.48</v>
          </cell>
          <cell r="G2356">
            <v>18.149999999999999</v>
          </cell>
        </row>
        <row r="2357">
          <cell r="A2357" t="str">
            <v>39.04.080</v>
          </cell>
          <cell r="B2357"/>
          <cell r="C2357" t="str">
            <v>Cabo de cobre nu, têmpera mole, classe 2, de 50 mm²</v>
          </cell>
          <cell r="D2357" t="str">
            <v>m</v>
          </cell>
          <cell r="E2357">
            <v>22.53</v>
          </cell>
          <cell r="F2357">
            <v>7.3</v>
          </cell>
          <cell r="G2357">
            <v>29.83</v>
          </cell>
        </row>
        <row r="2358">
          <cell r="A2358" t="str">
            <v>39.04.100</v>
          </cell>
          <cell r="B2358"/>
          <cell r="C2358" t="str">
            <v>Cabo de cobre nu, têmpera mole, classe 2, de 70 mm²</v>
          </cell>
          <cell r="D2358" t="str">
            <v>m</v>
          </cell>
          <cell r="E2358">
            <v>29.02</v>
          </cell>
          <cell r="F2358">
            <v>9.14</v>
          </cell>
          <cell r="G2358">
            <v>38.159999999999997</v>
          </cell>
        </row>
        <row r="2359">
          <cell r="A2359" t="str">
            <v>39.04.120</v>
          </cell>
          <cell r="B2359"/>
          <cell r="C2359" t="str">
            <v>Cabo de cobre nu, têmpera mole, classe 2, de 95 mm²</v>
          </cell>
          <cell r="D2359" t="str">
            <v>m</v>
          </cell>
          <cell r="E2359">
            <v>46.18</v>
          </cell>
          <cell r="F2359">
            <v>10.96</v>
          </cell>
          <cell r="G2359">
            <v>57.14</v>
          </cell>
        </row>
        <row r="2360">
          <cell r="A2360" t="str">
            <v>39.04.180</v>
          </cell>
          <cell r="B2360"/>
          <cell r="C2360" t="str">
            <v>Cabo de cobre nu, têmpera mole, classe 2, de 185 mm²</v>
          </cell>
          <cell r="D2360" t="str">
            <v>m</v>
          </cell>
          <cell r="E2360">
            <v>95.59</v>
          </cell>
          <cell r="F2360">
            <v>16.440000000000001</v>
          </cell>
          <cell r="G2360">
            <v>112.03</v>
          </cell>
        </row>
        <row r="2361">
          <cell r="A2361" t="str">
            <v>39.05</v>
          </cell>
          <cell r="B2361" t="str">
            <v>Cabo de cobre tripolar, isolamento 8,7/15 kV, isolação EPR 90°C</v>
          </cell>
          <cell r="C2361" t="str">
            <v>Cabo de cobre tripolar, isolamento 8,7/15 kV, isolação EPR 90°C</v>
          </cell>
          <cell r="D2361"/>
          <cell r="E2361"/>
          <cell r="F2361"/>
          <cell r="G2361"/>
        </row>
        <row r="2362">
          <cell r="A2362" t="str">
            <v>39.05.070</v>
          </cell>
          <cell r="B2362"/>
          <cell r="C2362" t="str">
            <v>Cabo de cobre de 3x35 mm², isolamento 8,7/15 kV - isolação EPR 90°C</v>
          </cell>
          <cell r="D2362" t="str">
            <v>m</v>
          </cell>
          <cell r="E2362">
            <v>125.7</v>
          </cell>
          <cell r="F2362">
            <v>33.11</v>
          </cell>
          <cell r="G2362">
            <v>158.81</v>
          </cell>
        </row>
        <row r="2363">
          <cell r="A2363" t="str">
            <v>39.06</v>
          </cell>
          <cell r="B2363" t="str">
            <v>Cabo de cobre unipolar, isolamento 8,7/15 kV, isolação EPR 90°C</v>
          </cell>
          <cell r="C2363" t="str">
            <v>Cabo de cobre unipolar, isolamento 8,7/15 kV, isolação EPR 90°C</v>
          </cell>
          <cell r="D2363"/>
          <cell r="E2363"/>
          <cell r="F2363"/>
          <cell r="G2363"/>
        </row>
        <row r="2364">
          <cell r="A2364" t="str">
            <v>39.06.060</v>
          </cell>
          <cell r="B2364"/>
          <cell r="C2364" t="str">
            <v>Cabo de cobre de 25 mm², isolamento 8,7/15 kV - isolação EPR 90°C</v>
          </cell>
          <cell r="D2364" t="str">
            <v>m</v>
          </cell>
          <cell r="E2364">
            <v>29.62</v>
          </cell>
          <cell r="F2364">
            <v>19.87</v>
          </cell>
          <cell r="G2364">
            <v>49.49</v>
          </cell>
        </row>
        <row r="2365">
          <cell r="A2365" t="str">
            <v>39.06.070</v>
          </cell>
          <cell r="B2365"/>
          <cell r="C2365" t="str">
            <v>Cabo de cobre de 35 mm², isolamento 8,7/15 kV - isolação EPR 90°C</v>
          </cell>
          <cell r="D2365" t="str">
            <v>m</v>
          </cell>
          <cell r="E2365">
            <v>37.229999999999997</v>
          </cell>
          <cell r="F2365">
            <v>23.92</v>
          </cell>
          <cell r="G2365">
            <v>61.15</v>
          </cell>
        </row>
        <row r="2366">
          <cell r="A2366" t="str">
            <v>39.06.074</v>
          </cell>
          <cell r="B2366"/>
          <cell r="C2366" t="str">
            <v>Cabo de cobre de 50 mm², isolamento 8,7/15 kV - isolação EPR 90°C</v>
          </cell>
          <cell r="D2366" t="str">
            <v>m</v>
          </cell>
          <cell r="E2366">
            <v>43.04</v>
          </cell>
          <cell r="F2366">
            <v>33.11</v>
          </cell>
          <cell r="G2366">
            <v>76.150000000000006</v>
          </cell>
        </row>
        <row r="2367">
          <cell r="A2367" t="str">
            <v>39.06.084</v>
          </cell>
          <cell r="B2367"/>
          <cell r="C2367" t="str">
            <v>Cabo de cobre de 120 mm², isolamento 8,7/15 kV - isolação EPR 90°C</v>
          </cell>
          <cell r="D2367" t="str">
            <v>m</v>
          </cell>
          <cell r="E2367">
            <v>87.24</v>
          </cell>
          <cell r="F2367">
            <v>39.72</v>
          </cell>
          <cell r="G2367">
            <v>126.96</v>
          </cell>
        </row>
        <row r="2368">
          <cell r="A2368" t="str">
            <v>39.09</v>
          </cell>
          <cell r="B2368" t="str">
            <v>Conectores</v>
          </cell>
          <cell r="C2368" t="str">
            <v>Conectores</v>
          </cell>
          <cell r="D2368"/>
          <cell r="E2368"/>
          <cell r="F2368"/>
          <cell r="G2368"/>
        </row>
        <row r="2369">
          <cell r="A2369" t="str">
            <v>39.09.010</v>
          </cell>
          <cell r="B2369"/>
          <cell r="C2369" t="str">
            <v>Conector terminal tipo BNC para cabo coaxial RG 59</v>
          </cell>
          <cell r="D2369" t="str">
            <v>un</v>
          </cell>
          <cell r="E2369">
            <v>5.18</v>
          </cell>
          <cell r="F2369">
            <v>3.66</v>
          </cell>
          <cell r="G2369">
            <v>8.84</v>
          </cell>
        </row>
        <row r="2370">
          <cell r="A2370" t="str">
            <v>39.09.015</v>
          </cell>
          <cell r="B2370"/>
          <cell r="C2370" t="str">
            <v>Conector de emenda tipo BNC para cabo coaxial RG 59</v>
          </cell>
          <cell r="D2370" t="str">
            <v>un</v>
          </cell>
          <cell r="E2370">
            <v>3.6</v>
          </cell>
          <cell r="F2370">
            <v>3.66</v>
          </cell>
          <cell r="G2370">
            <v>7.26</v>
          </cell>
        </row>
        <row r="2371">
          <cell r="A2371" t="str">
            <v>39.09.020</v>
          </cell>
          <cell r="B2371"/>
          <cell r="C2371" t="str">
            <v>Conector split-bolt para cabo de 25 mm², latão, simples</v>
          </cell>
          <cell r="D2371" t="str">
            <v>un</v>
          </cell>
          <cell r="E2371">
            <v>5.38</v>
          </cell>
          <cell r="F2371">
            <v>3.66</v>
          </cell>
          <cell r="G2371">
            <v>9.0399999999999991</v>
          </cell>
        </row>
        <row r="2372">
          <cell r="A2372" t="str">
            <v>39.09.040</v>
          </cell>
          <cell r="B2372"/>
          <cell r="C2372" t="str">
            <v>Conector split-bolt para cabo de 35 mm², latão, simples</v>
          </cell>
          <cell r="D2372" t="str">
            <v>un</v>
          </cell>
          <cell r="E2372">
            <v>7.08</v>
          </cell>
          <cell r="F2372">
            <v>3.66</v>
          </cell>
          <cell r="G2372">
            <v>10.74</v>
          </cell>
        </row>
        <row r="2373">
          <cell r="A2373" t="str">
            <v>39.09.060</v>
          </cell>
          <cell r="B2373"/>
          <cell r="C2373" t="str">
            <v>Conector split-bolt para cabo de 50 mm², latão, simples</v>
          </cell>
          <cell r="D2373" t="str">
            <v>un</v>
          </cell>
          <cell r="E2373">
            <v>8.01</v>
          </cell>
          <cell r="F2373">
            <v>3.66</v>
          </cell>
          <cell r="G2373">
            <v>11.67</v>
          </cell>
        </row>
        <row r="2374">
          <cell r="A2374" t="str">
            <v>39.09.100</v>
          </cell>
          <cell r="B2374"/>
          <cell r="C2374" t="str">
            <v>Conector split-bolt para cabo de 25 mm², latão, com rabicho</v>
          </cell>
          <cell r="D2374" t="str">
            <v>un</v>
          </cell>
          <cell r="E2374">
            <v>9.35</v>
          </cell>
          <cell r="F2374">
            <v>3.66</v>
          </cell>
          <cell r="G2374">
            <v>13.01</v>
          </cell>
        </row>
        <row r="2375">
          <cell r="A2375" t="str">
            <v>39.09.120</v>
          </cell>
          <cell r="B2375"/>
          <cell r="C2375" t="str">
            <v>Conector split-bolt para cabo de 35 mm², latão, com rabicho</v>
          </cell>
          <cell r="D2375" t="str">
            <v>un</v>
          </cell>
          <cell r="E2375">
            <v>12.04</v>
          </cell>
          <cell r="F2375">
            <v>3.66</v>
          </cell>
          <cell r="G2375">
            <v>15.7</v>
          </cell>
        </row>
        <row r="2376">
          <cell r="A2376" t="str">
            <v>39.09.140</v>
          </cell>
          <cell r="B2376"/>
          <cell r="C2376" t="str">
            <v>Conector split-bolt para cabo de 50 mm², latão, com rabicho</v>
          </cell>
          <cell r="D2376" t="str">
            <v>un</v>
          </cell>
          <cell r="E2376">
            <v>13.68</v>
          </cell>
          <cell r="F2376">
            <v>3.66</v>
          </cell>
          <cell r="G2376">
            <v>17.34</v>
          </cell>
        </row>
        <row r="2377">
          <cell r="A2377" t="str">
            <v>39.10</v>
          </cell>
          <cell r="B2377" t="str">
            <v>Terminais de pressão e compressão</v>
          </cell>
          <cell r="C2377" t="str">
            <v>Terminais de pressão e compressão</v>
          </cell>
          <cell r="D2377"/>
          <cell r="E2377"/>
          <cell r="F2377"/>
          <cell r="G2377"/>
        </row>
        <row r="2378">
          <cell r="A2378" t="str">
            <v>39.10.050</v>
          </cell>
          <cell r="B2378"/>
          <cell r="C2378" t="str">
            <v>Terminal de compressão para cabo de 2,5 mm²</v>
          </cell>
          <cell r="D2378" t="str">
            <v>un</v>
          </cell>
          <cell r="E2378">
            <v>0.6</v>
          </cell>
          <cell r="F2378">
            <v>2.91</v>
          </cell>
          <cell r="G2378">
            <v>3.51</v>
          </cell>
        </row>
        <row r="2379">
          <cell r="A2379" t="str">
            <v>39.10.060</v>
          </cell>
          <cell r="B2379"/>
          <cell r="C2379" t="str">
            <v>Terminal de pressão/compressão para cabo de 6 até 10 mm²</v>
          </cell>
          <cell r="D2379" t="str">
            <v>un</v>
          </cell>
          <cell r="E2379">
            <v>3.44</v>
          </cell>
          <cell r="F2379">
            <v>5.48</v>
          </cell>
          <cell r="G2379">
            <v>8.92</v>
          </cell>
        </row>
        <row r="2380">
          <cell r="A2380" t="str">
            <v>39.10.080</v>
          </cell>
          <cell r="B2380"/>
          <cell r="C2380" t="str">
            <v>Terminal de pressão/compressão para cabo de 16 mm²</v>
          </cell>
          <cell r="D2380" t="str">
            <v>un</v>
          </cell>
          <cell r="E2380">
            <v>4.8499999999999996</v>
          </cell>
          <cell r="F2380">
            <v>5.48</v>
          </cell>
          <cell r="G2380">
            <v>10.33</v>
          </cell>
        </row>
        <row r="2381">
          <cell r="A2381" t="str">
            <v>39.10.120</v>
          </cell>
          <cell r="B2381"/>
          <cell r="C2381" t="str">
            <v>Terminal de pressão/compressão para cabo de 25 mm²</v>
          </cell>
          <cell r="D2381" t="str">
            <v>un</v>
          </cell>
          <cell r="E2381">
            <v>4.45</v>
          </cell>
          <cell r="F2381">
            <v>5.48</v>
          </cell>
          <cell r="G2381">
            <v>9.93</v>
          </cell>
        </row>
        <row r="2382">
          <cell r="A2382" t="str">
            <v>39.10.130</v>
          </cell>
          <cell r="B2382"/>
          <cell r="C2382" t="str">
            <v>Terminal de pressão/compressão para cabo de 35 mm²</v>
          </cell>
          <cell r="D2382" t="str">
            <v>un</v>
          </cell>
          <cell r="E2382">
            <v>4.99</v>
          </cell>
          <cell r="F2382">
            <v>5.48</v>
          </cell>
          <cell r="G2382">
            <v>10.47</v>
          </cell>
        </row>
        <row r="2383">
          <cell r="A2383" t="str">
            <v>39.10.160</v>
          </cell>
          <cell r="B2383"/>
          <cell r="C2383" t="str">
            <v>Terminal de pressão/compressão para cabo de 50 mm²</v>
          </cell>
          <cell r="D2383" t="str">
            <v>un</v>
          </cell>
          <cell r="E2383">
            <v>6.73</v>
          </cell>
          <cell r="F2383">
            <v>5.48</v>
          </cell>
          <cell r="G2383">
            <v>12.21</v>
          </cell>
        </row>
        <row r="2384">
          <cell r="A2384" t="str">
            <v>39.10.200</v>
          </cell>
          <cell r="B2384"/>
          <cell r="C2384" t="str">
            <v>Terminal de pressão/compressão para cabo de 70 mm²</v>
          </cell>
          <cell r="D2384" t="str">
            <v>un</v>
          </cell>
          <cell r="E2384">
            <v>6.82</v>
          </cell>
          <cell r="F2384">
            <v>5.48</v>
          </cell>
          <cell r="G2384">
            <v>12.3</v>
          </cell>
        </row>
        <row r="2385">
          <cell r="A2385" t="str">
            <v>39.10.240</v>
          </cell>
          <cell r="B2385"/>
          <cell r="C2385" t="str">
            <v>Terminal de pressão/compressão para cabo de 95 mm²</v>
          </cell>
          <cell r="D2385" t="str">
            <v>un</v>
          </cell>
          <cell r="E2385">
            <v>10.9</v>
          </cell>
          <cell r="F2385">
            <v>5.48</v>
          </cell>
          <cell r="G2385">
            <v>16.38</v>
          </cell>
        </row>
        <row r="2386">
          <cell r="A2386" t="str">
            <v>39.10.246</v>
          </cell>
          <cell r="B2386"/>
          <cell r="C2386" t="str">
            <v>Terminal de pressão/compressão para cabo de 120 mm²</v>
          </cell>
          <cell r="D2386" t="str">
            <v>un</v>
          </cell>
          <cell r="E2386">
            <v>16.059999999999999</v>
          </cell>
          <cell r="F2386">
            <v>7.3</v>
          </cell>
          <cell r="G2386">
            <v>23.36</v>
          </cell>
        </row>
        <row r="2387">
          <cell r="A2387" t="str">
            <v>39.10.250</v>
          </cell>
          <cell r="B2387"/>
          <cell r="C2387" t="str">
            <v>Terminal de pressão/compressão para cabo de 150 mm²</v>
          </cell>
          <cell r="D2387" t="str">
            <v>un</v>
          </cell>
          <cell r="E2387">
            <v>14.72</v>
          </cell>
          <cell r="F2387">
            <v>7.3</v>
          </cell>
          <cell r="G2387">
            <v>22.02</v>
          </cell>
        </row>
        <row r="2388">
          <cell r="A2388" t="str">
            <v>39.10.280</v>
          </cell>
          <cell r="B2388"/>
          <cell r="C2388" t="str">
            <v>Terminal de pressão/compressão para cabo de 185 mm²</v>
          </cell>
          <cell r="D2388" t="str">
            <v>un</v>
          </cell>
          <cell r="E2388">
            <v>21.33</v>
          </cell>
          <cell r="F2388">
            <v>7.3</v>
          </cell>
          <cell r="G2388">
            <v>28.63</v>
          </cell>
        </row>
        <row r="2389">
          <cell r="A2389" t="str">
            <v>39.10.300</v>
          </cell>
          <cell r="B2389"/>
          <cell r="C2389" t="str">
            <v>Terminal de pressão/compressão para cabo de 240 mm²</v>
          </cell>
          <cell r="D2389" t="str">
            <v>un</v>
          </cell>
          <cell r="E2389">
            <v>20.65</v>
          </cell>
          <cell r="F2389">
            <v>7.3</v>
          </cell>
          <cell r="G2389">
            <v>27.95</v>
          </cell>
        </row>
        <row r="2390">
          <cell r="A2390" t="str">
            <v>39.11</v>
          </cell>
          <cell r="B2390" t="str">
            <v>Fios e cabos telefônicos</v>
          </cell>
          <cell r="C2390" t="str">
            <v>Fios e cabos telefônicos</v>
          </cell>
          <cell r="D2390"/>
          <cell r="E2390"/>
          <cell r="F2390"/>
          <cell r="G2390"/>
        </row>
        <row r="2391">
          <cell r="A2391" t="str">
            <v>39.11.020</v>
          </cell>
          <cell r="B2391"/>
          <cell r="C2391" t="str">
            <v>Cabo telefônico CI, com 10 pares de 0,50 mm, para centrais telefônicas, equipamentos e rede interna</v>
          </cell>
          <cell r="D2391" t="str">
            <v>m</v>
          </cell>
          <cell r="E2391">
            <v>3.39</v>
          </cell>
          <cell r="F2391">
            <v>5.48</v>
          </cell>
          <cell r="G2391">
            <v>8.8699999999999992</v>
          </cell>
        </row>
        <row r="2392">
          <cell r="A2392" t="str">
            <v>39.11.040</v>
          </cell>
          <cell r="B2392"/>
          <cell r="C2392" t="str">
            <v>Cabo telefônico CI, com 20 pares de 0,50 mm, para centrais telefônicas, equipamentos e rede interna</v>
          </cell>
          <cell r="D2392" t="str">
            <v>m</v>
          </cell>
          <cell r="E2392">
            <v>5.46</v>
          </cell>
          <cell r="F2392">
            <v>5.48</v>
          </cell>
          <cell r="G2392">
            <v>10.94</v>
          </cell>
        </row>
        <row r="2393">
          <cell r="A2393" t="str">
            <v>39.11.080</v>
          </cell>
          <cell r="B2393"/>
          <cell r="C2393" t="str">
            <v>Cabo telefônico CI, com 50 pares de 0,50 mm, para centrais telefônicas, equipamentos e rede interna</v>
          </cell>
          <cell r="D2393" t="str">
            <v>m</v>
          </cell>
          <cell r="E2393">
            <v>13.06</v>
          </cell>
          <cell r="F2393">
            <v>5.48</v>
          </cell>
          <cell r="G2393">
            <v>18.54</v>
          </cell>
        </row>
        <row r="2394">
          <cell r="A2394" t="str">
            <v>39.11.090</v>
          </cell>
          <cell r="B2394"/>
          <cell r="C2394" t="str">
            <v>Fio telefônico tipo FI-60, para ligação de aparelhos telefônicos</v>
          </cell>
          <cell r="D2394" t="str">
            <v>m</v>
          </cell>
          <cell r="E2394">
            <v>0.33</v>
          </cell>
          <cell r="F2394">
            <v>2.91</v>
          </cell>
          <cell r="G2394">
            <v>3.24</v>
          </cell>
        </row>
        <row r="2395">
          <cell r="A2395" t="str">
            <v>39.11.110</v>
          </cell>
          <cell r="B2395"/>
          <cell r="C2395" t="str">
            <v>Fio telefônico externo tipo FE-160</v>
          </cell>
          <cell r="D2395" t="str">
            <v>m</v>
          </cell>
          <cell r="E2395">
            <v>1.28</v>
          </cell>
          <cell r="F2395">
            <v>10.96</v>
          </cell>
          <cell r="G2395">
            <v>12.24</v>
          </cell>
        </row>
        <row r="2396">
          <cell r="A2396" t="str">
            <v>39.11.120</v>
          </cell>
          <cell r="B2396"/>
          <cell r="C2396" t="str">
            <v>Cabo telefônico CTP-APL-SN, com 10 pares de 0,50 mm, para cotos de transição em caixas e entradas</v>
          </cell>
          <cell r="D2396" t="str">
            <v>m</v>
          </cell>
          <cell r="E2396">
            <v>3.58</v>
          </cell>
          <cell r="F2396">
            <v>4.3899999999999997</v>
          </cell>
          <cell r="G2396">
            <v>7.97</v>
          </cell>
        </row>
        <row r="2397">
          <cell r="A2397" t="str">
            <v>39.11.190</v>
          </cell>
          <cell r="B2397"/>
          <cell r="C2397" t="str">
            <v>Cabo telefônico CCE-APL, com 4 pares de 0,50 mm, para conexões em rede externa</v>
          </cell>
          <cell r="D2397" t="str">
            <v>m</v>
          </cell>
          <cell r="E2397">
            <v>2.61</v>
          </cell>
          <cell r="F2397">
            <v>3.66</v>
          </cell>
          <cell r="G2397">
            <v>6.27</v>
          </cell>
        </row>
        <row r="2398">
          <cell r="A2398" t="str">
            <v>39.11.210</v>
          </cell>
          <cell r="B2398"/>
          <cell r="C2398" t="str">
            <v>Cabo telefônico secundário de distribuição CTP-APL, com 20 pares de 0,50 mm, para rede externa</v>
          </cell>
          <cell r="D2398" t="str">
            <v>m</v>
          </cell>
          <cell r="E2398">
            <v>6.78</v>
          </cell>
          <cell r="F2398">
            <v>4.74</v>
          </cell>
          <cell r="G2398">
            <v>11.52</v>
          </cell>
        </row>
        <row r="2399">
          <cell r="A2399" t="str">
            <v>39.11.230</v>
          </cell>
          <cell r="B2399"/>
          <cell r="C2399" t="str">
            <v>Cabo telefônico secundário de distribuição CTP-APL, com 50 pares de 0,50 mm, para rede externa</v>
          </cell>
          <cell r="D2399" t="str">
            <v>m</v>
          </cell>
          <cell r="E2399">
            <v>14.37</v>
          </cell>
          <cell r="F2399">
            <v>5.85</v>
          </cell>
          <cell r="G2399">
            <v>20.22</v>
          </cell>
        </row>
        <row r="2400">
          <cell r="A2400" t="str">
            <v>39.11.240</v>
          </cell>
          <cell r="B2400"/>
          <cell r="C2400" t="str">
            <v>Cabo telefônico secundário de distribuição CTP-APL, com 100 pares de 0,50 mm, para rede externa</v>
          </cell>
          <cell r="D2400" t="str">
            <v>m</v>
          </cell>
          <cell r="E2400">
            <v>27.56</v>
          </cell>
          <cell r="F2400">
            <v>7.67</v>
          </cell>
          <cell r="G2400">
            <v>35.229999999999997</v>
          </cell>
        </row>
        <row r="2401">
          <cell r="A2401" t="str">
            <v>39.11.270</v>
          </cell>
          <cell r="B2401"/>
          <cell r="C2401" t="str">
            <v>Cabo telefônico secundário de distribuição CTP-APL-G, com 10 pares de 0,50 mm, para rede subterrânea</v>
          </cell>
          <cell r="D2401" t="str">
            <v>m</v>
          </cell>
          <cell r="E2401">
            <v>5.23</v>
          </cell>
          <cell r="F2401">
            <v>4.3899999999999997</v>
          </cell>
          <cell r="G2401">
            <v>9.6199999999999992</v>
          </cell>
        </row>
        <row r="2402">
          <cell r="A2402" t="str">
            <v>39.11.280</v>
          </cell>
          <cell r="B2402"/>
          <cell r="C2402" t="str">
            <v>Cabo telefônico secundário de distribuição CTP-APL-G, com 20 pares de 0,50 mm, para rede subterrânea</v>
          </cell>
          <cell r="D2402" t="str">
            <v>m</v>
          </cell>
          <cell r="E2402">
            <v>7.41</v>
          </cell>
          <cell r="F2402">
            <v>4.74</v>
          </cell>
          <cell r="G2402">
            <v>12.15</v>
          </cell>
        </row>
        <row r="2403">
          <cell r="A2403" t="str">
            <v>39.11.300</v>
          </cell>
          <cell r="B2403"/>
          <cell r="C2403" t="str">
            <v>Cabo telefônico secundário de distribuição CTP-APL-G, com 50 pares de 0,50 mm, para rede subterrânea</v>
          </cell>
          <cell r="D2403" t="str">
            <v>m</v>
          </cell>
          <cell r="E2403">
            <v>16.489999999999998</v>
          </cell>
          <cell r="F2403">
            <v>5.85</v>
          </cell>
          <cell r="G2403">
            <v>22.34</v>
          </cell>
        </row>
        <row r="2404">
          <cell r="A2404" t="str">
            <v>39.11.400</v>
          </cell>
          <cell r="B2404"/>
          <cell r="C2404" t="str">
            <v>Cabo telefônico secundário de distribuição CTP-APL, com 10 pares de 0,65 mm, para rede externa</v>
          </cell>
          <cell r="D2404" t="str">
            <v>m</v>
          </cell>
          <cell r="E2404">
            <v>5.03</v>
          </cell>
          <cell r="F2404">
            <v>4.3899999999999997</v>
          </cell>
          <cell r="G2404">
            <v>9.42</v>
          </cell>
        </row>
        <row r="2405">
          <cell r="A2405" t="str">
            <v>39.11.410</v>
          </cell>
          <cell r="B2405"/>
          <cell r="C2405" t="str">
            <v>Cabo telefônico secundário de distribuição CTP-APL, com 20 pares de 0,65 mm, para rede externa</v>
          </cell>
          <cell r="D2405" t="str">
            <v>m</v>
          </cell>
          <cell r="E2405">
            <v>7.44</v>
          </cell>
          <cell r="F2405">
            <v>4.74</v>
          </cell>
          <cell r="G2405">
            <v>12.18</v>
          </cell>
        </row>
        <row r="2406">
          <cell r="A2406" t="str">
            <v>39.11.430</v>
          </cell>
          <cell r="B2406"/>
          <cell r="C2406" t="str">
            <v>Cabo telefônico secundário de distribuição CTP-APL, com 50 pares de 0,65 mm, para rede externa</v>
          </cell>
          <cell r="D2406" t="str">
            <v>m</v>
          </cell>
          <cell r="E2406">
            <v>15.23</v>
          </cell>
          <cell r="F2406">
            <v>5.85</v>
          </cell>
          <cell r="G2406">
            <v>21.08</v>
          </cell>
        </row>
        <row r="2407">
          <cell r="A2407" t="str">
            <v>39.12</v>
          </cell>
          <cell r="B2407" t="str">
            <v>Cabo de cobre flexível, isolamento 600 V, isolação em VC/E 105°C</v>
          </cell>
          <cell r="C2407" t="str">
            <v>Cabo de cobre flexível, isolamento 600 V, isolação em VC/E 105°C</v>
          </cell>
          <cell r="D2407"/>
          <cell r="E2407"/>
          <cell r="F2407"/>
          <cell r="G2407"/>
        </row>
        <row r="2408">
          <cell r="A2408" t="str">
            <v>39.12.510</v>
          </cell>
          <cell r="B2408"/>
          <cell r="C2408" t="str">
            <v>Cabo de cobre flexível blindado de 2 x 1,5 mm², isolamento 600V, isolação em VC/E 105°C - para detecção de incêndio</v>
          </cell>
          <cell r="D2408" t="str">
            <v>m</v>
          </cell>
          <cell r="E2408">
            <v>2.63</v>
          </cell>
          <cell r="F2408">
            <v>3.66</v>
          </cell>
          <cell r="G2408">
            <v>6.29</v>
          </cell>
        </row>
        <row r="2409">
          <cell r="A2409" t="str">
            <v>39.12.520</v>
          </cell>
          <cell r="B2409"/>
          <cell r="C2409" t="str">
            <v>Cabo de cobre flexível blindado de 3 x 1,5 mm², isolamento 600V, isolação em VC/E 105°C - para detecção de incêndio</v>
          </cell>
          <cell r="D2409" t="str">
            <v>m</v>
          </cell>
          <cell r="E2409">
            <v>3.44</v>
          </cell>
          <cell r="F2409">
            <v>3.66</v>
          </cell>
          <cell r="G2409">
            <v>7.1</v>
          </cell>
        </row>
        <row r="2410">
          <cell r="A2410" t="str">
            <v>39.12.530</v>
          </cell>
          <cell r="B2410"/>
          <cell r="C2410" t="str">
            <v>Cabo de cobre flexível blindado de 2 x 2,5 mm², isolamento 600V, isolação em VC/E 105°C - para detecção de incêndio</v>
          </cell>
          <cell r="D2410" t="str">
            <v>m</v>
          </cell>
          <cell r="E2410">
            <v>3.56</v>
          </cell>
          <cell r="F2410">
            <v>3.66</v>
          </cell>
          <cell r="G2410">
            <v>7.22</v>
          </cell>
        </row>
        <row r="2411">
          <cell r="A2411" t="str">
            <v>39.14</v>
          </cell>
          <cell r="B2411" t="str">
            <v>Cabo de alumínio nu com alma de aço</v>
          </cell>
          <cell r="C2411" t="str">
            <v>Cabo de alumínio nu com alma de aço</v>
          </cell>
          <cell r="D2411"/>
          <cell r="E2411"/>
          <cell r="F2411"/>
          <cell r="G2411"/>
        </row>
        <row r="2412">
          <cell r="A2412" t="str">
            <v>39.14.010</v>
          </cell>
          <cell r="B2412"/>
          <cell r="C2412" t="str">
            <v>Cabo de alumínio nu com alma de aço CAA, 1/0 AWG - Raven</v>
          </cell>
          <cell r="D2412" t="str">
            <v>m</v>
          </cell>
          <cell r="E2412">
            <v>5.98</v>
          </cell>
          <cell r="F2412">
            <v>5.23</v>
          </cell>
          <cell r="G2412">
            <v>11.21</v>
          </cell>
        </row>
        <row r="2413">
          <cell r="A2413" t="str">
            <v>39.14.050</v>
          </cell>
          <cell r="B2413"/>
          <cell r="C2413" t="str">
            <v>Cabo de alumínio nu com alma de aço CAA, 4 AWG - Swan</v>
          </cell>
          <cell r="D2413" t="str">
            <v>m</v>
          </cell>
          <cell r="E2413">
            <v>2.36</v>
          </cell>
          <cell r="F2413">
            <v>5.23</v>
          </cell>
          <cell r="G2413">
            <v>7.59</v>
          </cell>
        </row>
        <row r="2414">
          <cell r="A2414" t="str">
            <v>39.15</v>
          </cell>
          <cell r="B2414" t="str">
            <v>Cabo de alumínio nu sem alma de aço</v>
          </cell>
          <cell r="C2414" t="str">
            <v>Cabo de alumínio nu sem alma de aço</v>
          </cell>
          <cell r="D2414"/>
          <cell r="E2414"/>
          <cell r="F2414"/>
          <cell r="G2414"/>
        </row>
        <row r="2415">
          <cell r="A2415" t="str">
            <v>39.15.040</v>
          </cell>
          <cell r="B2415"/>
          <cell r="C2415" t="str">
            <v>Cabo de alumínio nu sem alma de aço CA, 2 AWG - Iris</v>
          </cell>
          <cell r="D2415" t="str">
            <v>m</v>
          </cell>
          <cell r="E2415">
            <v>2.4500000000000002</v>
          </cell>
          <cell r="F2415">
            <v>5.23</v>
          </cell>
          <cell r="G2415">
            <v>7.68</v>
          </cell>
        </row>
        <row r="2416">
          <cell r="A2416" t="str">
            <v>39.15.070</v>
          </cell>
          <cell r="B2416"/>
          <cell r="C2416" t="str">
            <v>Cabo de alumínio nu sem alma de aço CA, 2/0 AWG - Aster</v>
          </cell>
          <cell r="D2416" t="str">
            <v>m</v>
          </cell>
          <cell r="E2416">
            <v>4.91</v>
          </cell>
          <cell r="F2416">
            <v>5.23</v>
          </cell>
          <cell r="G2416">
            <v>10.14</v>
          </cell>
        </row>
        <row r="2417">
          <cell r="A2417" t="str">
            <v>39.18</v>
          </cell>
          <cell r="B2417" t="str">
            <v>Cabo para transmissão de dados</v>
          </cell>
          <cell r="C2417" t="str">
            <v>Cabo para transmissão de dados</v>
          </cell>
          <cell r="D2417"/>
          <cell r="E2417"/>
          <cell r="F2417"/>
          <cell r="G2417"/>
        </row>
        <row r="2418">
          <cell r="A2418" t="str">
            <v>39.18.100</v>
          </cell>
          <cell r="B2418"/>
          <cell r="C2418" t="str">
            <v>Cabo coaxial tipo RG 6</v>
          </cell>
          <cell r="D2418" t="str">
            <v>m</v>
          </cell>
          <cell r="E2418">
            <v>1.21</v>
          </cell>
          <cell r="F2418">
            <v>4.01</v>
          </cell>
          <cell r="G2418">
            <v>5.22</v>
          </cell>
        </row>
        <row r="2419">
          <cell r="A2419" t="str">
            <v>39.18.104</v>
          </cell>
          <cell r="B2419"/>
          <cell r="C2419" t="str">
            <v>Cabo coaxial tipo RG 11</v>
          </cell>
          <cell r="D2419" t="str">
            <v>m</v>
          </cell>
          <cell r="E2419">
            <v>8.65</v>
          </cell>
          <cell r="F2419">
            <v>4.01</v>
          </cell>
          <cell r="G2419">
            <v>12.66</v>
          </cell>
        </row>
        <row r="2420">
          <cell r="A2420" t="str">
            <v>39.18.106</v>
          </cell>
          <cell r="B2420"/>
          <cell r="C2420" t="str">
            <v>Cabo coaxial tipo RG 59</v>
          </cell>
          <cell r="D2420" t="str">
            <v>m</v>
          </cell>
          <cell r="E2420">
            <v>3.01</v>
          </cell>
          <cell r="F2420">
            <v>3.11</v>
          </cell>
          <cell r="G2420">
            <v>6.12</v>
          </cell>
        </row>
        <row r="2421">
          <cell r="A2421" t="str">
            <v>39.18.110</v>
          </cell>
          <cell r="B2421"/>
          <cell r="C2421" t="str">
            <v>Cabo coaxial tipo RGC 06</v>
          </cell>
          <cell r="D2421" t="str">
            <v>m</v>
          </cell>
          <cell r="E2421">
            <v>1.9</v>
          </cell>
          <cell r="F2421">
            <v>4.01</v>
          </cell>
          <cell r="G2421">
            <v>5.91</v>
          </cell>
        </row>
        <row r="2422">
          <cell r="A2422" t="str">
            <v>39.18.114</v>
          </cell>
          <cell r="B2422"/>
          <cell r="C2422" t="str">
            <v>Cabo coaxial tipo RGC 59</v>
          </cell>
          <cell r="D2422" t="str">
            <v>m</v>
          </cell>
          <cell r="E2422">
            <v>1.86</v>
          </cell>
          <cell r="F2422">
            <v>3.11</v>
          </cell>
          <cell r="G2422">
            <v>4.97</v>
          </cell>
        </row>
        <row r="2423">
          <cell r="A2423" t="str">
            <v>39.18.120</v>
          </cell>
          <cell r="B2423"/>
          <cell r="C2423" t="str">
            <v>Cabo para rede U/UTP 23 AWG com 4 pares - categoria 6A</v>
          </cell>
          <cell r="D2423" t="str">
            <v>m</v>
          </cell>
          <cell r="E2423">
            <v>10.92</v>
          </cell>
          <cell r="F2423">
            <v>4.01</v>
          </cell>
          <cell r="G2423">
            <v>14.93</v>
          </cell>
        </row>
        <row r="2424">
          <cell r="A2424" t="str">
            <v>39.18.126</v>
          </cell>
          <cell r="B2424"/>
          <cell r="C2424" t="str">
            <v>Cabo para rede 24 AWG com 4 pares, categoria 6</v>
          </cell>
          <cell r="D2424" t="str">
            <v>m</v>
          </cell>
          <cell r="E2424">
            <v>3.42</v>
          </cell>
          <cell r="F2424">
            <v>4.01</v>
          </cell>
          <cell r="G2424">
            <v>7.43</v>
          </cell>
        </row>
        <row r="2425">
          <cell r="A2425" t="str">
            <v>39.20</v>
          </cell>
          <cell r="B2425" t="str">
            <v>Reparos, conservações e complementos - GRUPO 39</v>
          </cell>
          <cell r="C2425" t="str">
            <v>Reparos, conservações e complementos - GRUPO 39</v>
          </cell>
          <cell r="D2425"/>
          <cell r="E2425"/>
          <cell r="F2425"/>
          <cell r="G2425"/>
        </row>
        <row r="2426">
          <cell r="A2426" t="str">
            <v>39.20.005</v>
          </cell>
          <cell r="B2426"/>
          <cell r="C2426" t="str">
            <v>Conector prensa-cabo de 3/4´</v>
          </cell>
          <cell r="D2426" t="str">
            <v>un</v>
          </cell>
          <cell r="E2426">
            <v>5.43</v>
          </cell>
          <cell r="F2426">
            <v>6.08</v>
          </cell>
          <cell r="G2426">
            <v>11.51</v>
          </cell>
        </row>
        <row r="2427">
          <cell r="A2427" t="str">
            <v>39.20.010</v>
          </cell>
          <cell r="B2427"/>
          <cell r="C2427" t="str">
            <v>Recolocação de condutor aparente com diâmetro externo até 6,5 mm</v>
          </cell>
          <cell r="D2427" t="str">
            <v>m</v>
          </cell>
          <cell r="E2427">
            <v>0</v>
          </cell>
          <cell r="F2427">
            <v>5.23</v>
          </cell>
          <cell r="G2427">
            <v>5.23</v>
          </cell>
        </row>
        <row r="2428">
          <cell r="A2428" t="str">
            <v>39.20.030</v>
          </cell>
          <cell r="B2428"/>
          <cell r="C2428" t="str">
            <v>Recolocação de condutor aparente com diâmetro externo acima de 6,5 mm</v>
          </cell>
          <cell r="D2428" t="str">
            <v>m</v>
          </cell>
          <cell r="E2428">
            <v>0</v>
          </cell>
          <cell r="F2428">
            <v>10.45</v>
          </cell>
          <cell r="G2428">
            <v>10.45</v>
          </cell>
        </row>
        <row r="2429">
          <cell r="A2429" t="str">
            <v>39.21</v>
          </cell>
          <cell r="B2429" t="str">
            <v>Cabo de cobre flexível, isolamento 0,6/1 kV, isolação em HEPR 90°C</v>
          </cell>
          <cell r="C2429" t="str">
            <v>Cabo de cobre flexível, isolamento 0,6/1 kV, isolação em HEPR 90°C</v>
          </cell>
          <cell r="D2429"/>
          <cell r="E2429"/>
          <cell r="F2429"/>
          <cell r="G2429"/>
        </row>
        <row r="2430">
          <cell r="A2430" t="str">
            <v>39.21.010</v>
          </cell>
          <cell r="B2430"/>
          <cell r="C2430" t="str">
            <v>Cabo de cobre flexível de 1,5 mm², isolamento 0,6/1kV - isolação HEPR 90°C</v>
          </cell>
          <cell r="D2430" t="str">
            <v>m</v>
          </cell>
          <cell r="E2430">
            <v>0.83</v>
          </cell>
          <cell r="F2430">
            <v>0.73</v>
          </cell>
          <cell r="G2430">
            <v>1.56</v>
          </cell>
        </row>
        <row r="2431">
          <cell r="A2431" t="str">
            <v>39.21.020</v>
          </cell>
          <cell r="B2431"/>
          <cell r="C2431" t="str">
            <v>Cabo de cobre flexível de 2,5 mm², isolamento 0,6/1kV - isolação HEPR 90°C</v>
          </cell>
          <cell r="D2431" t="str">
            <v>m</v>
          </cell>
          <cell r="E2431">
            <v>1.44</v>
          </cell>
          <cell r="F2431">
            <v>0.73</v>
          </cell>
          <cell r="G2431">
            <v>2.17</v>
          </cell>
        </row>
        <row r="2432">
          <cell r="A2432" t="str">
            <v>39.21.030</v>
          </cell>
          <cell r="B2432"/>
          <cell r="C2432" t="str">
            <v>Cabo de cobre flexível de 4 mm², isolamento 0,6/1kV - isolação HEPR 90°C</v>
          </cell>
          <cell r="D2432" t="str">
            <v>m</v>
          </cell>
          <cell r="E2432">
            <v>2.13</v>
          </cell>
          <cell r="F2432">
            <v>0.73</v>
          </cell>
          <cell r="G2432">
            <v>2.86</v>
          </cell>
        </row>
        <row r="2433">
          <cell r="A2433" t="str">
            <v>39.21.040</v>
          </cell>
          <cell r="B2433"/>
          <cell r="C2433" t="str">
            <v>Cabo de cobre flexível de 6 mm², isolamento 0,6/1kV - isolação HEPR 90°C</v>
          </cell>
          <cell r="D2433" t="str">
            <v>m</v>
          </cell>
          <cell r="E2433">
            <v>3.09</v>
          </cell>
          <cell r="F2433">
            <v>0.73</v>
          </cell>
          <cell r="G2433">
            <v>3.82</v>
          </cell>
        </row>
        <row r="2434">
          <cell r="A2434" t="str">
            <v>39.21.050</v>
          </cell>
          <cell r="B2434"/>
          <cell r="C2434" t="str">
            <v>Cabo de cobre flexível de 10 mm², isolamento 0,6/1kV - isolação HEPR 90°C</v>
          </cell>
          <cell r="D2434" t="str">
            <v>m</v>
          </cell>
          <cell r="E2434">
            <v>4.51</v>
          </cell>
          <cell r="F2434">
            <v>2.91</v>
          </cell>
          <cell r="G2434">
            <v>7.42</v>
          </cell>
        </row>
        <row r="2435">
          <cell r="A2435" t="str">
            <v>39.21.060</v>
          </cell>
          <cell r="B2435"/>
          <cell r="C2435" t="str">
            <v>Cabo de cobre flexível de 16 mm², isolamento 0,6/1kV - isolação HEPR 90°C</v>
          </cell>
          <cell r="D2435" t="str">
            <v>m</v>
          </cell>
          <cell r="E2435">
            <v>6.86</v>
          </cell>
          <cell r="F2435">
            <v>3.29</v>
          </cell>
          <cell r="G2435">
            <v>10.15</v>
          </cell>
        </row>
        <row r="2436">
          <cell r="A2436" t="str">
            <v>39.21.070</v>
          </cell>
          <cell r="B2436"/>
          <cell r="C2436" t="str">
            <v>Cabo de cobre flexível de 25 mm², isolamento 0,6/1kV - isolação HEPR 90°C</v>
          </cell>
          <cell r="D2436" t="str">
            <v>m</v>
          </cell>
          <cell r="E2436">
            <v>10.71</v>
          </cell>
          <cell r="F2436">
            <v>3.66</v>
          </cell>
          <cell r="G2436">
            <v>14.37</v>
          </cell>
        </row>
        <row r="2437">
          <cell r="A2437" t="str">
            <v>39.21.080</v>
          </cell>
          <cell r="B2437"/>
          <cell r="C2437" t="str">
            <v>Cabo de cobre flexível de 35 mm², isolamento 0,6/1kV - isolação HEPR 90°C</v>
          </cell>
          <cell r="D2437" t="str">
            <v>m</v>
          </cell>
          <cell r="E2437">
            <v>14.76</v>
          </cell>
          <cell r="F2437">
            <v>5.48</v>
          </cell>
          <cell r="G2437">
            <v>20.239999999999998</v>
          </cell>
        </row>
        <row r="2438">
          <cell r="A2438" t="str">
            <v>39.21.090</v>
          </cell>
          <cell r="B2438"/>
          <cell r="C2438" t="str">
            <v>Cabo de cobre flexível de 50 mm², isolamento 0,6/1kV - isolação HEPR 90°C</v>
          </cell>
          <cell r="D2438" t="str">
            <v>m</v>
          </cell>
          <cell r="E2438">
            <v>20.83</v>
          </cell>
          <cell r="F2438">
            <v>7.3</v>
          </cell>
          <cell r="G2438">
            <v>28.13</v>
          </cell>
        </row>
        <row r="2439">
          <cell r="A2439" t="str">
            <v>39.21.100</v>
          </cell>
          <cell r="B2439"/>
          <cell r="C2439" t="str">
            <v>Cabo de cobre flexível de 70 mm², isolamento 0,6/1kV - isolação HEPR 90°C</v>
          </cell>
          <cell r="D2439" t="str">
            <v>m</v>
          </cell>
          <cell r="E2439">
            <v>30.04</v>
          </cell>
          <cell r="F2439">
            <v>9.14</v>
          </cell>
          <cell r="G2439">
            <v>39.18</v>
          </cell>
        </row>
        <row r="2440">
          <cell r="A2440" t="str">
            <v>39.21.110</v>
          </cell>
          <cell r="B2440"/>
          <cell r="C2440" t="str">
            <v>Cabo de cobre flexível de 95 mm², isolamento 0,6/1kV - isolação HEPR 90°C</v>
          </cell>
          <cell r="D2440" t="str">
            <v>m</v>
          </cell>
          <cell r="E2440">
            <v>39.119999999999997</v>
          </cell>
          <cell r="F2440">
            <v>10.96</v>
          </cell>
          <cell r="G2440">
            <v>50.08</v>
          </cell>
        </row>
        <row r="2441">
          <cell r="A2441" t="str">
            <v>39.21.120</v>
          </cell>
          <cell r="B2441"/>
          <cell r="C2441" t="str">
            <v>Cabo de cobre flexível de 120 mm², isolamento 0,6/1kV - isolação HEPR 90°C</v>
          </cell>
          <cell r="D2441" t="str">
            <v>m</v>
          </cell>
          <cell r="E2441">
            <v>49.52</v>
          </cell>
          <cell r="F2441">
            <v>12.78</v>
          </cell>
          <cell r="G2441">
            <v>62.3</v>
          </cell>
        </row>
        <row r="2442">
          <cell r="A2442" t="str">
            <v>39.21.125</v>
          </cell>
          <cell r="B2442"/>
          <cell r="C2442" t="str">
            <v>Cabo de cobre flexível de 150 mm², isolamento 0,6/1 kV - isolação HEPR 90°C</v>
          </cell>
          <cell r="D2442" t="str">
            <v>m</v>
          </cell>
          <cell r="E2442">
            <v>62.17</v>
          </cell>
          <cell r="F2442">
            <v>12.78</v>
          </cell>
          <cell r="G2442">
            <v>74.95</v>
          </cell>
        </row>
        <row r="2443">
          <cell r="A2443" t="str">
            <v>39.21.130</v>
          </cell>
          <cell r="B2443"/>
          <cell r="C2443" t="str">
            <v>Cabo de cobre flexível de 185 mm², isolamento 0,6/1kV - isolação HEPR 90°C</v>
          </cell>
          <cell r="D2443" t="str">
            <v>m</v>
          </cell>
          <cell r="E2443">
            <v>75.16</v>
          </cell>
          <cell r="F2443">
            <v>14.6</v>
          </cell>
          <cell r="G2443">
            <v>89.76</v>
          </cell>
        </row>
        <row r="2444">
          <cell r="A2444" t="str">
            <v>39.21.140</v>
          </cell>
          <cell r="B2444"/>
          <cell r="C2444" t="str">
            <v>Cabo de cobre flexível de 240 mm², isolamento 0,6/1kV - isolação HEPR 90°C</v>
          </cell>
          <cell r="D2444" t="str">
            <v>m</v>
          </cell>
          <cell r="E2444">
            <v>99.14</v>
          </cell>
          <cell r="F2444">
            <v>16.440000000000001</v>
          </cell>
          <cell r="G2444">
            <v>115.58</v>
          </cell>
        </row>
        <row r="2445">
          <cell r="A2445" t="str">
            <v>39.21.201</v>
          </cell>
          <cell r="B2445"/>
          <cell r="C2445" t="str">
            <v>Cabo de cobre flexível de 2 x 2,5 mm², isolamento 0,6/1 kV - isolação HEPR 90°C</v>
          </cell>
          <cell r="D2445" t="str">
            <v>m</v>
          </cell>
          <cell r="E2445">
            <v>2.67</v>
          </cell>
          <cell r="F2445">
            <v>1.45</v>
          </cell>
          <cell r="G2445">
            <v>4.12</v>
          </cell>
        </row>
        <row r="2446">
          <cell r="A2446" t="str">
            <v>39.21.230</v>
          </cell>
          <cell r="B2446"/>
          <cell r="C2446" t="str">
            <v>Cabo de cobre flexível de 3 x 1,5 mm², isolamento 0,6/1 kV - isolação HEPR 90°C</v>
          </cell>
          <cell r="D2446" t="str">
            <v>m</v>
          </cell>
          <cell r="E2446">
            <v>2.64</v>
          </cell>
          <cell r="F2446">
            <v>0.73</v>
          </cell>
          <cell r="G2446">
            <v>3.37</v>
          </cell>
        </row>
        <row r="2447">
          <cell r="A2447" t="str">
            <v>39.21.231</v>
          </cell>
          <cell r="B2447"/>
          <cell r="C2447" t="str">
            <v>Cabo de cobre flexível de 3 x 2,5 mm², isolamento 0,6/1 kV - isolação HEPR 90°C</v>
          </cell>
          <cell r="D2447" t="str">
            <v>m</v>
          </cell>
          <cell r="E2447">
            <v>3.95</v>
          </cell>
          <cell r="F2447">
            <v>1.84</v>
          </cell>
          <cell r="G2447">
            <v>5.79</v>
          </cell>
        </row>
        <row r="2448">
          <cell r="A2448" t="str">
            <v>39.21.234</v>
          </cell>
          <cell r="B2448"/>
          <cell r="C2448" t="str">
            <v>Cabo de cobre flexível de 3 x 10 mm², isolamento 0,6/1 kV - isolação HEPR 90°C</v>
          </cell>
          <cell r="D2448" t="str">
            <v>m</v>
          </cell>
          <cell r="E2448">
            <v>14.3</v>
          </cell>
          <cell r="F2448">
            <v>3.66</v>
          </cell>
          <cell r="G2448">
            <v>17.96</v>
          </cell>
        </row>
        <row r="2449">
          <cell r="A2449" t="str">
            <v>39.21.236</v>
          </cell>
          <cell r="B2449"/>
          <cell r="C2449" t="str">
            <v>Cabo de cobre flexível de 3 x 25 mm², isolamento 0,6/1 kV - isolação HEPR 90°C</v>
          </cell>
          <cell r="D2449" t="str">
            <v>m</v>
          </cell>
          <cell r="E2449">
            <v>35.81</v>
          </cell>
          <cell r="F2449">
            <v>10.96</v>
          </cell>
          <cell r="G2449">
            <v>46.77</v>
          </cell>
        </row>
        <row r="2450">
          <cell r="A2450" t="str">
            <v>39.21.237</v>
          </cell>
          <cell r="B2450"/>
          <cell r="C2450" t="str">
            <v>Cabo de cobre flexível de 3 x 35 mm², isolamento 0,6/1 kV - isolação HEPR 90°C</v>
          </cell>
          <cell r="D2450" t="str">
            <v>m</v>
          </cell>
          <cell r="E2450">
            <v>49.24</v>
          </cell>
          <cell r="F2450">
            <v>14.6</v>
          </cell>
          <cell r="G2450">
            <v>63.84</v>
          </cell>
        </row>
        <row r="2451">
          <cell r="A2451" t="str">
            <v>39.21.254</v>
          </cell>
          <cell r="B2451"/>
          <cell r="C2451" t="str">
            <v>Cabo de cobre flexível de 4 x 10 mm², isolamento 0,6/1 kV - isolação HEPR 90°C</v>
          </cell>
          <cell r="D2451" t="str">
            <v>m</v>
          </cell>
          <cell r="E2451">
            <v>17.690000000000001</v>
          </cell>
          <cell r="F2451">
            <v>4.74</v>
          </cell>
          <cell r="G2451">
            <v>22.43</v>
          </cell>
        </row>
        <row r="2452">
          <cell r="A2452" t="str">
            <v>39.24</v>
          </cell>
          <cell r="B2452" t="str">
            <v>Cabo de cobre flexível, isolamento 500 V, isolação PP 70°C</v>
          </cell>
          <cell r="C2452" t="str">
            <v>Cabo de cobre flexível, isolamento 500 V, isolação PP 70°C</v>
          </cell>
          <cell r="D2452"/>
          <cell r="E2452"/>
          <cell r="F2452"/>
          <cell r="G2452"/>
        </row>
        <row r="2453">
          <cell r="A2453" t="str">
            <v>39.24.151</v>
          </cell>
          <cell r="B2453"/>
          <cell r="C2453" t="str">
            <v>Cabo de cobre flexível de 3 x 1,5 mm², isolamento 500 V - isolação PP 70°C</v>
          </cell>
          <cell r="D2453" t="str">
            <v>m</v>
          </cell>
          <cell r="E2453">
            <v>2.5299999999999998</v>
          </cell>
          <cell r="F2453">
            <v>4.3899999999999997</v>
          </cell>
          <cell r="G2453">
            <v>6.92</v>
          </cell>
        </row>
        <row r="2454">
          <cell r="A2454" t="str">
            <v>39.24.152</v>
          </cell>
          <cell r="B2454"/>
          <cell r="C2454" t="str">
            <v>Cabo de cobre flexível de 3 x 2,5 mm², isolamento 500 V - isolação PP 70°C</v>
          </cell>
          <cell r="D2454" t="str">
            <v>m</v>
          </cell>
          <cell r="E2454">
            <v>4.0199999999999996</v>
          </cell>
          <cell r="F2454">
            <v>5.48</v>
          </cell>
          <cell r="G2454">
            <v>9.5</v>
          </cell>
        </row>
        <row r="2455">
          <cell r="A2455" t="str">
            <v>39.24.153</v>
          </cell>
          <cell r="B2455"/>
          <cell r="C2455" t="str">
            <v>Cabo de cobre flexível de 3 x 4 mm², isolamento 500 V - isolação PP 70°C</v>
          </cell>
          <cell r="D2455" t="str">
            <v>m</v>
          </cell>
          <cell r="E2455">
            <v>6.45</v>
          </cell>
          <cell r="F2455">
            <v>6.57</v>
          </cell>
          <cell r="G2455">
            <v>13.02</v>
          </cell>
        </row>
        <row r="2456">
          <cell r="A2456" t="str">
            <v>39.24.154</v>
          </cell>
          <cell r="B2456"/>
          <cell r="C2456" t="str">
            <v>Cabo de cobre flexível de 3 x 6 mm², isolamento 500 V - isolação PP 70°C</v>
          </cell>
          <cell r="D2456" t="str">
            <v>m</v>
          </cell>
          <cell r="E2456">
            <v>9.2200000000000006</v>
          </cell>
          <cell r="F2456">
            <v>7.67</v>
          </cell>
          <cell r="G2456">
            <v>16.89</v>
          </cell>
        </row>
        <row r="2457">
          <cell r="A2457" t="str">
            <v>39.24.173</v>
          </cell>
          <cell r="B2457"/>
          <cell r="C2457" t="str">
            <v>Cabo de cobre flexível de 4 x 4 mm², isolamento 500 V - isolação PP 70°C</v>
          </cell>
          <cell r="D2457" t="str">
            <v>m</v>
          </cell>
          <cell r="E2457">
            <v>8.44</v>
          </cell>
          <cell r="F2457">
            <v>4.3899999999999997</v>
          </cell>
          <cell r="G2457">
            <v>12.83</v>
          </cell>
        </row>
        <row r="2458">
          <cell r="A2458" t="str">
            <v>39.24.174</v>
          </cell>
          <cell r="B2458"/>
          <cell r="C2458" t="str">
            <v>Cabo de cobre flexível de 4 x 6 mm², isolamento 500 V - isolação PP 70°C</v>
          </cell>
          <cell r="D2458" t="str">
            <v>m</v>
          </cell>
          <cell r="E2458">
            <v>12.5</v>
          </cell>
          <cell r="F2458">
            <v>10.210000000000001</v>
          </cell>
          <cell r="G2458">
            <v>22.71</v>
          </cell>
        </row>
        <row r="2459">
          <cell r="A2459" t="str">
            <v>39.25</v>
          </cell>
          <cell r="B2459" t="str">
            <v>Cabo de cobre unipolar, isolamento 15/25 kV, isolação EPR 90 °C / 105 °C</v>
          </cell>
          <cell r="C2459" t="str">
            <v>Cabo de cobre unipolar, isolamento 15/25 kV, isolação EPR 90 °C / 105 °C</v>
          </cell>
          <cell r="D2459"/>
          <cell r="E2459"/>
          <cell r="F2459"/>
          <cell r="G2459"/>
        </row>
        <row r="2460">
          <cell r="A2460" t="str">
            <v>39.25.020</v>
          </cell>
          <cell r="B2460"/>
          <cell r="C2460" t="str">
            <v>Cabo de cobre de 35 mm², isolamento 15/25 kV - isolação EPR 105°C</v>
          </cell>
          <cell r="D2460" t="str">
            <v>m</v>
          </cell>
          <cell r="E2460">
            <v>38.950000000000003</v>
          </cell>
          <cell r="F2460">
            <v>1.1000000000000001</v>
          </cell>
          <cell r="G2460">
            <v>40.049999999999997</v>
          </cell>
        </row>
        <row r="2461">
          <cell r="A2461" t="str">
            <v>39.25.030</v>
          </cell>
          <cell r="B2461"/>
          <cell r="C2461" t="str">
            <v>Cabo de cobre de 50 mm², isolamento 15/25 kV - isolação EPR 105°C</v>
          </cell>
          <cell r="D2461" t="str">
            <v>m</v>
          </cell>
          <cell r="E2461">
            <v>44.39</v>
          </cell>
          <cell r="F2461">
            <v>1.1000000000000001</v>
          </cell>
          <cell r="G2461">
            <v>45.49</v>
          </cell>
        </row>
        <row r="2462">
          <cell r="A2462" t="str">
            <v>39.26</v>
          </cell>
          <cell r="B2462" t="str">
            <v>Cabo de cobre flexível, isolamento 0,6/1kV - isolação HEPR 90° C - baixa emissão fumaça e gases</v>
          </cell>
          <cell r="C2462" t="str">
            <v>Cabo de cobre flexível, isolamento 0,6/1kV - isolação HEPR 90° C - baixa emissão fumaça e gases</v>
          </cell>
          <cell r="D2462"/>
          <cell r="E2462"/>
          <cell r="F2462"/>
          <cell r="G2462"/>
        </row>
        <row r="2463">
          <cell r="A2463" t="str">
            <v>39.26.010</v>
          </cell>
          <cell r="B2463"/>
          <cell r="C2463" t="str">
            <v>Cabo de cobre flexível de 1,5 mm², isolamento 0,6/1 kV - isolação HEPR 90°C - baixa emissão de fumaça e gases</v>
          </cell>
          <cell r="D2463" t="str">
            <v>m</v>
          </cell>
          <cell r="E2463">
            <v>1.56</v>
          </cell>
          <cell r="F2463">
            <v>1.45</v>
          </cell>
          <cell r="G2463">
            <v>3.01</v>
          </cell>
        </row>
        <row r="2464">
          <cell r="A2464" t="str">
            <v>39.26.020</v>
          </cell>
          <cell r="B2464"/>
          <cell r="C2464" t="str">
            <v>Cabo de cobre flexível de 2,5 mm², isolamento 0,6/1 kV - isolação HEPR 90°C - baixa emissão de fumaça e gases</v>
          </cell>
          <cell r="D2464" t="str">
            <v>m</v>
          </cell>
          <cell r="E2464">
            <v>1.94</v>
          </cell>
          <cell r="F2464">
            <v>1.84</v>
          </cell>
          <cell r="G2464">
            <v>3.78</v>
          </cell>
        </row>
        <row r="2465">
          <cell r="A2465" t="str">
            <v>39.26.030</v>
          </cell>
          <cell r="B2465"/>
          <cell r="C2465" t="str">
            <v>Cabo de cobre flexível de 4 mm², isolamento 0,6/1 kV -  isolação HEPR 90°C - baixa emissão de fumaça e gases</v>
          </cell>
          <cell r="D2465" t="str">
            <v>m</v>
          </cell>
          <cell r="E2465">
            <v>2.62</v>
          </cell>
          <cell r="F2465">
            <v>2.19</v>
          </cell>
          <cell r="G2465">
            <v>4.8099999999999996</v>
          </cell>
        </row>
        <row r="2466">
          <cell r="A2466" t="str">
            <v>39.26.040</v>
          </cell>
          <cell r="B2466"/>
          <cell r="C2466" t="str">
            <v>Cabo de cobre flexível de 6 mm², isolamento 0,6/1 kV - isolação HEPR 90°C - baixa emissão de fumaça e gases</v>
          </cell>
          <cell r="D2466" t="str">
            <v>m</v>
          </cell>
          <cell r="E2466">
            <v>3.51</v>
          </cell>
          <cell r="F2466">
            <v>2.56</v>
          </cell>
          <cell r="G2466">
            <v>6.07</v>
          </cell>
        </row>
        <row r="2467">
          <cell r="A2467" t="str">
            <v>39.26.050</v>
          </cell>
          <cell r="B2467"/>
          <cell r="C2467" t="str">
            <v>Cabo de cobre flexível de 10 mm², isolamento 0,6/1 kV - isolação HEPR 90°C - baixa emissão de fumaça e gases</v>
          </cell>
          <cell r="D2467" t="str">
            <v>m</v>
          </cell>
          <cell r="E2467">
            <v>5.36</v>
          </cell>
          <cell r="F2467">
            <v>2.91</v>
          </cell>
          <cell r="G2467">
            <v>8.27</v>
          </cell>
        </row>
        <row r="2468">
          <cell r="A2468" t="str">
            <v>39.26.060</v>
          </cell>
          <cell r="B2468"/>
          <cell r="C2468" t="str">
            <v>Cabo de cobre flexível de 16 mm², isolamento 0,6/1 kV - isolação HEPR 90°C - baixa emissão de fumaça e gases</v>
          </cell>
          <cell r="D2468" t="str">
            <v>m</v>
          </cell>
          <cell r="E2468">
            <v>8.1</v>
          </cell>
          <cell r="F2468">
            <v>3.29</v>
          </cell>
          <cell r="G2468">
            <v>11.39</v>
          </cell>
        </row>
        <row r="2469">
          <cell r="A2469" t="str">
            <v>39.26.070</v>
          </cell>
          <cell r="B2469"/>
          <cell r="C2469" t="str">
            <v>Cabo de cobre flexível de 25 mm², isolamento 0,6/1 kV - isolação HEPR 90°C - baixa emissão de fumaça e gases</v>
          </cell>
          <cell r="D2469" t="str">
            <v>m</v>
          </cell>
          <cell r="E2469">
            <v>12.2</v>
          </cell>
          <cell r="F2469">
            <v>3.66</v>
          </cell>
          <cell r="G2469">
            <v>15.86</v>
          </cell>
        </row>
        <row r="2470">
          <cell r="A2470" t="str">
            <v>39.26.080</v>
          </cell>
          <cell r="B2470"/>
          <cell r="C2470" t="str">
            <v>Cabo de cobre flexível de 35 mm², isolamento 0,6/1 kV - isolação HEPR 90°C - baixa emissão de fumaça e gases</v>
          </cell>
          <cell r="D2470" t="str">
            <v>m</v>
          </cell>
          <cell r="E2470">
            <v>16.46</v>
          </cell>
          <cell r="F2470">
            <v>5.48</v>
          </cell>
          <cell r="G2470">
            <v>21.94</v>
          </cell>
        </row>
        <row r="2471">
          <cell r="A2471" t="str">
            <v>39.26.090</v>
          </cell>
          <cell r="B2471"/>
          <cell r="C2471" t="str">
            <v>Cabo de cobre flexível de 50 mm², isolamento 0,6/1 kV - isolação HEPR 90°C - baixa emissão de fumaça e gases</v>
          </cell>
          <cell r="D2471" t="str">
            <v>m</v>
          </cell>
          <cell r="E2471">
            <v>23.97</v>
          </cell>
          <cell r="F2471">
            <v>7.3</v>
          </cell>
          <cell r="G2471">
            <v>31.27</v>
          </cell>
        </row>
        <row r="2472">
          <cell r="A2472" t="str">
            <v>39.26.100</v>
          </cell>
          <cell r="B2472"/>
          <cell r="C2472" t="str">
            <v>Cabo de cobre flexível de 70 mm², isolamento 0,6/1 kV - isolação HEPR 90°C - baixa emissão de fumaça e gases</v>
          </cell>
          <cell r="D2472" t="str">
            <v>m</v>
          </cell>
          <cell r="E2472">
            <v>32.75</v>
          </cell>
          <cell r="F2472">
            <v>9.14</v>
          </cell>
          <cell r="G2472">
            <v>41.89</v>
          </cell>
        </row>
        <row r="2473">
          <cell r="A2473" t="str">
            <v>39.26.110</v>
          </cell>
          <cell r="B2473"/>
          <cell r="C2473" t="str">
            <v>Cabo de cobre flexível de 95 mm², isolamento 0,6/1 kV - isolação HEPR 90°C - baixa emissão de fumaça e gases</v>
          </cell>
          <cell r="D2473" t="str">
            <v>m</v>
          </cell>
          <cell r="E2473">
            <v>43.11</v>
          </cell>
          <cell r="F2473">
            <v>10.96</v>
          </cell>
          <cell r="G2473">
            <v>54.07</v>
          </cell>
        </row>
        <row r="2474">
          <cell r="A2474" t="str">
            <v>39.26.120</v>
          </cell>
          <cell r="B2474"/>
          <cell r="C2474" t="str">
            <v>Cabo de cobre flexível de 120 mm², isolamento 0,6/1 kV - isolação HEPR 90°C - baixa emissão de fumaça e gases</v>
          </cell>
          <cell r="D2474" t="str">
            <v>m</v>
          </cell>
          <cell r="E2474">
            <v>55.86</v>
          </cell>
          <cell r="F2474">
            <v>12.78</v>
          </cell>
          <cell r="G2474">
            <v>68.64</v>
          </cell>
        </row>
        <row r="2475">
          <cell r="A2475" t="str">
            <v>39.26.130</v>
          </cell>
          <cell r="B2475"/>
          <cell r="C2475" t="str">
            <v>Cabo de cobre flexível de 150 mm², isolamento 0,6/1 kV - isolação HEPR 90°C - baixa emissão de fumaça e gases</v>
          </cell>
          <cell r="D2475" t="str">
            <v>m</v>
          </cell>
          <cell r="E2475">
            <v>68.37</v>
          </cell>
          <cell r="F2475">
            <v>14.6</v>
          </cell>
          <cell r="G2475">
            <v>82.97</v>
          </cell>
        </row>
        <row r="2476">
          <cell r="A2476" t="str">
            <v>39.26.140</v>
          </cell>
          <cell r="B2476"/>
          <cell r="C2476" t="str">
            <v>Cabo de cobre flexível de 185 mm², isolamento 0,6/1 kV - isolação HEPR 90°C - baixa emissão de fumaça e gases</v>
          </cell>
          <cell r="D2476" t="str">
            <v>m</v>
          </cell>
          <cell r="E2476">
            <v>82.55</v>
          </cell>
          <cell r="F2476">
            <v>16.440000000000001</v>
          </cell>
          <cell r="G2476">
            <v>98.99</v>
          </cell>
        </row>
        <row r="2477">
          <cell r="A2477" t="str">
            <v>39.26.150</v>
          </cell>
          <cell r="B2477"/>
          <cell r="C2477" t="str">
            <v>Cabo de cobre flexível de 240 mm², isolamento 0,6/1 kV - isolação HEPR 90°C - baixa emissão de fumaça e gases</v>
          </cell>
          <cell r="D2477" t="str">
            <v>m</v>
          </cell>
          <cell r="E2477">
            <v>110.24</v>
          </cell>
          <cell r="F2477">
            <v>18.260000000000002</v>
          </cell>
          <cell r="G2477">
            <v>128.5</v>
          </cell>
        </row>
        <row r="2478">
          <cell r="A2478" t="str">
            <v>39.27</v>
          </cell>
          <cell r="B2478" t="str">
            <v>Cabo óptico</v>
          </cell>
          <cell r="C2478" t="str">
            <v>Cabo óptico</v>
          </cell>
          <cell r="D2478"/>
          <cell r="E2478"/>
          <cell r="F2478"/>
          <cell r="G2478"/>
        </row>
        <row r="2479">
          <cell r="A2479" t="str">
            <v>39.27.010</v>
          </cell>
          <cell r="B2479"/>
          <cell r="C2479" t="str">
            <v>Cabo óptico de terminação, 2 fibras, 50/125 µm - uso interno/externo</v>
          </cell>
          <cell r="D2479" t="str">
            <v>m</v>
          </cell>
          <cell r="E2479">
            <v>2.52</v>
          </cell>
          <cell r="F2479">
            <v>1.84</v>
          </cell>
          <cell r="G2479">
            <v>4.3600000000000003</v>
          </cell>
        </row>
        <row r="2480">
          <cell r="A2480" t="str">
            <v>39.27.020</v>
          </cell>
          <cell r="B2480"/>
          <cell r="C2480" t="str">
            <v>Cabo óptico multimodo, 4 fibras, 50/125 µm - uso interno/externo</v>
          </cell>
          <cell r="D2480" t="str">
            <v>m</v>
          </cell>
          <cell r="E2480">
            <v>4.6500000000000004</v>
          </cell>
          <cell r="F2480">
            <v>3.66</v>
          </cell>
          <cell r="G2480">
            <v>8.31</v>
          </cell>
        </row>
        <row r="2481">
          <cell r="A2481" t="str">
            <v>39.27.030</v>
          </cell>
          <cell r="B2481"/>
          <cell r="C2481" t="str">
            <v>Cabo óptico multimodo, 6 fibras, 50/125 µm - uso interno/externo</v>
          </cell>
          <cell r="D2481" t="str">
            <v>m</v>
          </cell>
          <cell r="E2481">
            <v>4.79</v>
          </cell>
          <cell r="F2481">
            <v>3.66</v>
          </cell>
          <cell r="G2481">
            <v>8.4499999999999993</v>
          </cell>
        </row>
        <row r="2482">
          <cell r="A2482" t="str">
            <v>39.27.110</v>
          </cell>
          <cell r="B2482"/>
          <cell r="C2482" t="str">
            <v>Cabo óptico multimodo, núcleo geleado, 4 fibras, 50/125 µm - uso externo</v>
          </cell>
          <cell r="D2482" t="str">
            <v>m</v>
          </cell>
          <cell r="E2482">
            <v>8.98</v>
          </cell>
          <cell r="F2482">
            <v>3.66</v>
          </cell>
          <cell r="G2482">
            <v>12.64</v>
          </cell>
        </row>
        <row r="2483">
          <cell r="A2483" t="str">
            <v>39.27.120</v>
          </cell>
          <cell r="B2483"/>
          <cell r="C2483" t="str">
            <v>Cabo óptico multimodo, núcleo geleado, 6 fibras, 50/125 µm - uso externo</v>
          </cell>
          <cell r="D2483" t="str">
            <v>m</v>
          </cell>
          <cell r="E2483">
            <v>11.38</v>
          </cell>
          <cell r="F2483">
            <v>3.66</v>
          </cell>
          <cell r="G2483">
            <v>15.04</v>
          </cell>
        </row>
        <row r="2484">
          <cell r="A2484" t="str">
            <v>39.29</v>
          </cell>
          <cell r="B2484" t="str">
            <v>Cabo de cobre flexível, isolamento 750 V - isolação 70°C, baixa emissão de fumaça e gases</v>
          </cell>
          <cell r="C2484" t="str">
            <v>Cabo de cobre flexível, isolamento 750 V - isolação 70°C, baixa emissão de fumaça e gases</v>
          </cell>
          <cell r="D2484"/>
          <cell r="E2484"/>
          <cell r="F2484"/>
          <cell r="G2484"/>
        </row>
        <row r="2485">
          <cell r="A2485" t="str">
            <v>39.29.110</v>
          </cell>
          <cell r="B2485"/>
          <cell r="C2485" t="str">
            <v>Cabo de cobre flexível de 1,5 mm², isolamento 750 V - isolação LSHF/A 70°C - baixa emissão de fumaça e gases</v>
          </cell>
          <cell r="D2485" t="str">
            <v>m</v>
          </cell>
          <cell r="E2485">
            <v>0.72</v>
          </cell>
          <cell r="F2485">
            <v>1.45</v>
          </cell>
          <cell r="G2485">
            <v>2.17</v>
          </cell>
        </row>
        <row r="2486">
          <cell r="A2486" t="str">
            <v>39.29.111</v>
          </cell>
          <cell r="B2486"/>
          <cell r="C2486" t="str">
            <v>Cabo de cobre flexível de 2,5 mm², isolamento 750 V - isolação LSHF/A 70°C - baixa emissão de fumaça e gases</v>
          </cell>
          <cell r="D2486" t="str">
            <v>m</v>
          </cell>
          <cell r="E2486">
            <v>1.1000000000000001</v>
          </cell>
          <cell r="F2486">
            <v>1.84</v>
          </cell>
          <cell r="G2486">
            <v>2.94</v>
          </cell>
        </row>
        <row r="2487">
          <cell r="A2487" t="str">
            <v>39.29.112</v>
          </cell>
          <cell r="B2487"/>
          <cell r="C2487" t="str">
            <v>Cabo de cobre flexível de 4 mm², isolamento 750 V - isolação LSHF/A 70°C - baixa emissão de fumaça e gases</v>
          </cell>
          <cell r="D2487" t="str">
            <v>m</v>
          </cell>
          <cell r="E2487">
            <v>1.75</v>
          </cell>
          <cell r="F2487">
            <v>2.19</v>
          </cell>
          <cell r="G2487">
            <v>3.94</v>
          </cell>
        </row>
        <row r="2488">
          <cell r="A2488" t="str">
            <v>39.29.113</v>
          </cell>
          <cell r="B2488"/>
          <cell r="C2488" t="str">
            <v>Cabo de cobre flexível de 6 mm², isolamento 750 V - isolação LSHF/A 70°C - baixa emissão de fumaça e gases</v>
          </cell>
          <cell r="D2488" t="str">
            <v>m</v>
          </cell>
          <cell r="E2488">
            <v>2.57</v>
          </cell>
          <cell r="F2488">
            <v>2.56</v>
          </cell>
          <cell r="G2488">
            <v>5.13</v>
          </cell>
        </row>
        <row r="2489">
          <cell r="A2489" t="str">
            <v>39.29.114</v>
          </cell>
          <cell r="B2489"/>
          <cell r="C2489" t="str">
            <v>Cabo de cobre flexível de 10 mm², isolamento 750 V - isolação LSHF/A 70°C - baixa emissão de fumaça e gases</v>
          </cell>
          <cell r="D2489" t="str">
            <v>m</v>
          </cell>
          <cell r="E2489">
            <v>4.4400000000000004</v>
          </cell>
          <cell r="F2489">
            <v>2.91</v>
          </cell>
          <cell r="G2489">
            <v>7.35</v>
          </cell>
        </row>
        <row r="2490">
          <cell r="A2490" t="str">
            <v>39.30</v>
          </cell>
          <cell r="B2490" t="str">
            <v>Fios e cabos - áudio e vídeo</v>
          </cell>
          <cell r="C2490" t="str">
            <v>Fios e cabos - áudio e vídeo</v>
          </cell>
          <cell r="D2490"/>
          <cell r="E2490"/>
          <cell r="F2490"/>
          <cell r="G2490"/>
        </row>
        <row r="2491">
          <cell r="A2491" t="str">
            <v>39.30.010</v>
          </cell>
          <cell r="B2491"/>
          <cell r="C2491" t="str">
            <v>Cabo torcido flexível de 2 x 2,5 mm², isolação em PVC antichama</v>
          </cell>
          <cell r="D2491" t="str">
            <v>m</v>
          </cell>
          <cell r="E2491">
            <v>2.62</v>
          </cell>
          <cell r="F2491">
            <v>9.14</v>
          </cell>
          <cell r="G2491">
            <v>11.76</v>
          </cell>
        </row>
        <row r="2492">
          <cell r="A2492" t="str">
            <v>40</v>
          </cell>
          <cell r="B2492" t="str">
            <v>DISTRIBUIÇÃO DE FORÇA E COMANDO DE ENERGIA ELÉTRICA E TELEFONIA</v>
          </cell>
          <cell r="C2492" t="str">
            <v>DISTRIBUIÇÃO DE FORÇA E COMANDO DE ENERGIA ELÉTRICA E TELEFONIA</v>
          </cell>
          <cell r="D2492"/>
          <cell r="E2492"/>
          <cell r="F2492"/>
          <cell r="G2492"/>
        </row>
        <row r="2493">
          <cell r="A2493" t="str">
            <v>40.01</v>
          </cell>
          <cell r="B2493" t="str">
            <v>Caixa de passagem estampada</v>
          </cell>
          <cell r="C2493" t="str">
            <v>Caixa de passagem estampada</v>
          </cell>
          <cell r="D2493"/>
          <cell r="E2493"/>
          <cell r="F2493"/>
          <cell r="G2493"/>
        </row>
        <row r="2494">
          <cell r="A2494" t="str">
            <v>40.01.020</v>
          </cell>
          <cell r="B2494"/>
          <cell r="C2494" t="str">
            <v>Caixa de ferro estampada 4´ x 2´</v>
          </cell>
          <cell r="D2494" t="str">
            <v>un</v>
          </cell>
          <cell r="E2494">
            <v>2.4900000000000002</v>
          </cell>
          <cell r="F2494">
            <v>9.14</v>
          </cell>
          <cell r="G2494">
            <v>11.63</v>
          </cell>
        </row>
        <row r="2495">
          <cell r="A2495" t="str">
            <v>40.01.040</v>
          </cell>
          <cell r="B2495"/>
          <cell r="C2495" t="str">
            <v>Caixa de ferro estampada 4´ x 4´</v>
          </cell>
          <cell r="D2495" t="str">
            <v>un</v>
          </cell>
          <cell r="E2495">
            <v>4.96</v>
          </cell>
          <cell r="F2495">
            <v>9.14</v>
          </cell>
          <cell r="G2495">
            <v>14.1</v>
          </cell>
        </row>
        <row r="2496">
          <cell r="A2496" t="str">
            <v>40.01.080</v>
          </cell>
          <cell r="B2496"/>
          <cell r="C2496" t="str">
            <v>Caixa de ferro estampada octogonal fundo móvel 4´ x 4´</v>
          </cell>
          <cell r="D2496" t="str">
            <v>un</v>
          </cell>
          <cell r="E2496">
            <v>4.4800000000000004</v>
          </cell>
          <cell r="F2496">
            <v>10.96</v>
          </cell>
          <cell r="G2496">
            <v>15.44</v>
          </cell>
        </row>
        <row r="2497">
          <cell r="A2497" t="str">
            <v>40.01.090</v>
          </cell>
          <cell r="B2497"/>
          <cell r="C2497" t="str">
            <v>Caixa de ferro estampada octogonal de 3´ x 3´</v>
          </cell>
          <cell r="D2497" t="str">
            <v>un</v>
          </cell>
          <cell r="E2497">
            <v>2.94</v>
          </cell>
          <cell r="F2497">
            <v>9.14</v>
          </cell>
          <cell r="G2497">
            <v>12.08</v>
          </cell>
        </row>
        <row r="2498">
          <cell r="A2498" t="str">
            <v>40.02</v>
          </cell>
          <cell r="B2498" t="str">
            <v>Caixa de passagem com tampa</v>
          </cell>
          <cell r="C2498" t="str">
            <v>Caixa de passagem com tampa</v>
          </cell>
          <cell r="D2498"/>
          <cell r="E2498"/>
          <cell r="F2498"/>
          <cell r="G2498"/>
        </row>
        <row r="2499">
          <cell r="A2499" t="str">
            <v>40.02.010</v>
          </cell>
          <cell r="B2499"/>
          <cell r="C2499" t="str">
            <v>Caixa de tomada em alumínio para piso 4´ x 4´</v>
          </cell>
          <cell r="D2499" t="str">
            <v>un</v>
          </cell>
          <cell r="E2499">
            <v>22.16</v>
          </cell>
          <cell r="F2499">
            <v>29.2</v>
          </cell>
          <cell r="G2499">
            <v>51.36</v>
          </cell>
        </row>
        <row r="2500">
          <cell r="A2500" t="str">
            <v>40.02.020</v>
          </cell>
          <cell r="B2500"/>
          <cell r="C2500" t="str">
            <v>Caixa de passagem em chapa, com tampa parafusada, 100 x 100 x 80 mm</v>
          </cell>
          <cell r="D2500" t="str">
            <v>un</v>
          </cell>
          <cell r="E2500">
            <v>8.16</v>
          </cell>
          <cell r="F2500">
            <v>10.96</v>
          </cell>
          <cell r="G2500">
            <v>19.12</v>
          </cell>
        </row>
        <row r="2501">
          <cell r="A2501" t="str">
            <v>40.02.040</v>
          </cell>
          <cell r="B2501"/>
          <cell r="C2501" t="str">
            <v>Caixa de passagem em chapa, com tampa parafusada, 150 x 150 x 80 mm</v>
          </cell>
          <cell r="D2501" t="str">
            <v>un</v>
          </cell>
          <cell r="E2501">
            <v>12.26</v>
          </cell>
          <cell r="F2501">
            <v>10.96</v>
          </cell>
          <cell r="G2501">
            <v>23.22</v>
          </cell>
        </row>
        <row r="2502">
          <cell r="A2502" t="str">
            <v>40.02.060</v>
          </cell>
          <cell r="B2502"/>
          <cell r="C2502" t="str">
            <v>Caixa de passagem em chapa, com tampa parafusada, 200 x 200 x 100 mm</v>
          </cell>
          <cell r="D2502" t="str">
            <v>un</v>
          </cell>
          <cell r="E2502">
            <v>17.579999999999998</v>
          </cell>
          <cell r="F2502">
            <v>10.96</v>
          </cell>
          <cell r="G2502">
            <v>28.54</v>
          </cell>
        </row>
        <row r="2503">
          <cell r="A2503" t="str">
            <v>40.02.080</v>
          </cell>
          <cell r="B2503"/>
          <cell r="C2503" t="str">
            <v>Caixa de passagem em chapa, com tampa parafusada, 300 x 300 x 120 mm</v>
          </cell>
          <cell r="D2503" t="str">
            <v>un</v>
          </cell>
          <cell r="E2503">
            <v>37.799999999999997</v>
          </cell>
          <cell r="F2503">
            <v>14.6</v>
          </cell>
          <cell r="G2503">
            <v>52.4</v>
          </cell>
        </row>
        <row r="2504">
          <cell r="A2504" t="str">
            <v>40.02.100</v>
          </cell>
          <cell r="B2504"/>
          <cell r="C2504" t="str">
            <v>Caixa de passagem em chapa, com tampa parafusada, 400 x 400 x 150 mm</v>
          </cell>
          <cell r="D2504" t="str">
            <v>un</v>
          </cell>
          <cell r="E2504">
            <v>105.22</v>
          </cell>
          <cell r="F2504">
            <v>14.6</v>
          </cell>
          <cell r="G2504">
            <v>119.82</v>
          </cell>
        </row>
        <row r="2505">
          <cell r="A2505" t="str">
            <v>40.02.120</v>
          </cell>
          <cell r="B2505"/>
          <cell r="C2505" t="str">
            <v>Caixa de passagem em chapa, com tampa parafusada, 500 x 500 x 150 mm</v>
          </cell>
          <cell r="D2505" t="str">
            <v>un</v>
          </cell>
          <cell r="E2505">
            <v>145.97999999999999</v>
          </cell>
          <cell r="F2505">
            <v>18.260000000000002</v>
          </cell>
          <cell r="G2505">
            <v>164.24</v>
          </cell>
        </row>
        <row r="2506">
          <cell r="A2506" t="str">
            <v>40.02.440</v>
          </cell>
          <cell r="B2506"/>
          <cell r="C2506" t="str">
            <v>Caixa em alumínio fundido à prova de tempo, umidade, gases, vapores e pó, 150 x 150 x 150 mm</v>
          </cell>
          <cell r="D2506" t="str">
            <v>un</v>
          </cell>
          <cell r="E2506">
            <v>134.13</v>
          </cell>
          <cell r="F2506">
            <v>10.96</v>
          </cell>
          <cell r="G2506">
            <v>145.09</v>
          </cell>
        </row>
        <row r="2507">
          <cell r="A2507" t="str">
            <v>40.02.450</v>
          </cell>
          <cell r="B2507"/>
          <cell r="C2507" t="str">
            <v>Caixa em alumínio fundido à prova de tempo, umidade, gases, vapores e pó, 200 x 200 x 200 mm</v>
          </cell>
          <cell r="D2507" t="str">
            <v>un</v>
          </cell>
          <cell r="E2507">
            <v>174.43</v>
          </cell>
          <cell r="F2507">
            <v>10.96</v>
          </cell>
          <cell r="G2507">
            <v>185.39</v>
          </cell>
        </row>
        <row r="2508">
          <cell r="A2508" t="str">
            <v>40.02.460</v>
          </cell>
          <cell r="B2508"/>
          <cell r="C2508" t="str">
            <v>Caixa em alumínio fundido à prova de tempo, umidade, gases, vapores e pó, 240 x 240 x 150 mm</v>
          </cell>
          <cell r="D2508" t="str">
            <v>un</v>
          </cell>
          <cell r="E2508">
            <v>233.18</v>
          </cell>
          <cell r="F2508">
            <v>10.96</v>
          </cell>
          <cell r="G2508">
            <v>244.14</v>
          </cell>
        </row>
        <row r="2509">
          <cell r="A2509" t="str">
            <v>40.02.470</v>
          </cell>
          <cell r="B2509"/>
          <cell r="C2509" t="str">
            <v>Caixa em alumínio fundido à prova de tempo, umidade, gases, vapores e pó, 445 x 350 x 220 mm</v>
          </cell>
          <cell r="D2509" t="str">
            <v>un</v>
          </cell>
          <cell r="E2509">
            <v>541.34</v>
          </cell>
          <cell r="F2509">
            <v>14.6</v>
          </cell>
          <cell r="G2509">
            <v>555.94000000000005</v>
          </cell>
        </row>
        <row r="2510">
          <cell r="A2510" t="str">
            <v>40.02.600</v>
          </cell>
          <cell r="B2510"/>
          <cell r="C2510" t="str">
            <v>Caixa de passagem em alumínio fundido à prova de tempo, 100 x 100 mm</v>
          </cell>
          <cell r="D2510" t="str">
            <v>un</v>
          </cell>
          <cell r="E2510">
            <v>18.559999999999999</v>
          </cell>
          <cell r="F2510">
            <v>10.96</v>
          </cell>
          <cell r="G2510">
            <v>29.52</v>
          </cell>
        </row>
        <row r="2511">
          <cell r="A2511" t="str">
            <v>40.02.610</v>
          </cell>
          <cell r="B2511"/>
          <cell r="C2511" t="str">
            <v>Caixa de passagem em alumínio fundido à prova de tempo, 200 x 200 mm</v>
          </cell>
          <cell r="D2511" t="str">
            <v>un</v>
          </cell>
          <cell r="E2511">
            <v>48.79</v>
          </cell>
          <cell r="F2511">
            <v>10.96</v>
          </cell>
          <cell r="G2511">
            <v>59.75</v>
          </cell>
        </row>
        <row r="2512">
          <cell r="A2512" t="str">
            <v>40.02.620</v>
          </cell>
          <cell r="B2512"/>
          <cell r="C2512" t="str">
            <v>Caixa de passagem em alumínio fundido à prova de tempo, 300 x 300 mm</v>
          </cell>
          <cell r="D2512" t="str">
            <v>un</v>
          </cell>
          <cell r="E2512">
            <v>154.01</v>
          </cell>
          <cell r="F2512">
            <v>14.6</v>
          </cell>
          <cell r="G2512">
            <v>168.61</v>
          </cell>
        </row>
        <row r="2513">
          <cell r="A2513" t="str">
            <v>40.04</v>
          </cell>
          <cell r="B2513" t="str">
            <v>Tomadas</v>
          </cell>
          <cell r="C2513" t="str">
            <v>Tomadas</v>
          </cell>
          <cell r="D2513"/>
          <cell r="E2513"/>
          <cell r="F2513"/>
          <cell r="G2513"/>
        </row>
        <row r="2514">
          <cell r="A2514" t="str">
            <v>40.04.080</v>
          </cell>
          <cell r="B2514"/>
          <cell r="C2514" t="str">
            <v>Tomada para telefone 4P, padrão TELEBRÁS, com placa</v>
          </cell>
          <cell r="D2514" t="str">
            <v>cj</v>
          </cell>
          <cell r="E2514">
            <v>10.32</v>
          </cell>
          <cell r="F2514">
            <v>10.96</v>
          </cell>
          <cell r="G2514">
            <v>21.28</v>
          </cell>
        </row>
        <row r="2515">
          <cell r="A2515" t="str">
            <v>40.04.090</v>
          </cell>
          <cell r="B2515"/>
          <cell r="C2515" t="str">
            <v>Tomada RJ 11 para telefone, sem placa</v>
          </cell>
          <cell r="D2515" t="str">
            <v>un</v>
          </cell>
          <cell r="E2515">
            <v>17.14</v>
          </cell>
          <cell r="F2515">
            <v>10.96</v>
          </cell>
          <cell r="G2515">
            <v>28.1</v>
          </cell>
        </row>
        <row r="2516">
          <cell r="A2516" t="str">
            <v>40.04.096</v>
          </cell>
          <cell r="B2516"/>
          <cell r="C2516" t="str">
            <v>Tomada RJ 45 para rede de dados, com placa</v>
          </cell>
          <cell r="D2516" t="str">
            <v>un</v>
          </cell>
          <cell r="E2516">
            <v>39.49</v>
          </cell>
          <cell r="F2516">
            <v>10.96</v>
          </cell>
          <cell r="G2516">
            <v>50.45</v>
          </cell>
        </row>
        <row r="2517">
          <cell r="A2517" t="str">
            <v>40.04.140</v>
          </cell>
          <cell r="B2517"/>
          <cell r="C2517" t="str">
            <v>Tomada 3P+T de 32 A, blindada industrial de sobrepor negativa</v>
          </cell>
          <cell r="D2517" t="str">
            <v>cj</v>
          </cell>
          <cell r="E2517">
            <v>159.96</v>
          </cell>
          <cell r="F2517">
            <v>10.96</v>
          </cell>
          <cell r="G2517">
            <v>170.92</v>
          </cell>
        </row>
        <row r="2518">
          <cell r="A2518" t="str">
            <v>40.04.146</v>
          </cell>
          <cell r="B2518"/>
          <cell r="C2518" t="str">
            <v>Tomada 3P+T de 63 A, blindada industrial de embutir</v>
          </cell>
          <cell r="D2518" t="str">
            <v>cj</v>
          </cell>
          <cell r="E2518">
            <v>155.55000000000001</v>
          </cell>
          <cell r="F2518">
            <v>10.96</v>
          </cell>
          <cell r="G2518">
            <v>166.51</v>
          </cell>
        </row>
        <row r="2519">
          <cell r="A2519" t="str">
            <v>40.04.230</v>
          </cell>
          <cell r="B2519"/>
          <cell r="C2519" t="str">
            <v>Tomada de canaleta/perfilado universal 2P+T, com caixa e tampa</v>
          </cell>
          <cell r="D2519" t="str">
            <v>cj</v>
          </cell>
          <cell r="E2519">
            <v>8.9600000000000009</v>
          </cell>
          <cell r="F2519">
            <v>10.96</v>
          </cell>
          <cell r="G2519">
            <v>19.920000000000002</v>
          </cell>
        </row>
        <row r="2520">
          <cell r="A2520" t="str">
            <v>40.04.340</v>
          </cell>
          <cell r="B2520"/>
          <cell r="C2520" t="str">
            <v>Plugue e tomada 2P+T de 16 A de sobrepor - 380 / 440 V</v>
          </cell>
          <cell r="D2520" t="str">
            <v>cj</v>
          </cell>
          <cell r="E2520">
            <v>190.75</v>
          </cell>
          <cell r="F2520">
            <v>10.96</v>
          </cell>
          <cell r="G2520">
            <v>201.71</v>
          </cell>
        </row>
        <row r="2521">
          <cell r="A2521" t="str">
            <v>40.04.390</v>
          </cell>
          <cell r="B2521"/>
          <cell r="C2521" t="str">
            <v>Tomada de energia quadrada com rabicho de 10 A - 250 V , para instalação em painel / rodapé / caixa de tomadas</v>
          </cell>
          <cell r="D2521" t="str">
            <v>un</v>
          </cell>
          <cell r="E2521">
            <v>7.14</v>
          </cell>
          <cell r="F2521">
            <v>10.96</v>
          </cell>
          <cell r="G2521">
            <v>18.100000000000001</v>
          </cell>
        </row>
        <row r="2522">
          <cell r="A2522" t="str">
            <v>40.04.450</v>
          </cell>
          <cell r="B2522"/>
          <cell r="C2522" t="str">
            <v>Tomada 2P+T de 10 A - 250 V, completa</v>
          </cell>
          <cell r="D2522" t="str">
            <v>cj</v>
          </cell>
          <cell r="E2522">
            <v>7.7</v>
          </cell>
          <cell r="F2522">
            <v>10.96</v>
          </cell>
          <cell r="G2522">
            <v>18.66</v>
          </cell>
        </row>
        <row r="2523">
          <cell r="A2523" t="str">
            <v>40.04.460</v>
          </cell>
          <cell r="B2523"/>
          <cell r="C2523" t="str">
            <v>Tomada 2P+T de 20 A - 250 V, completa</v>
          </cell>
          <cell r="D2523" t="str">
            <v>cj</v>
          </cell>
          <cell r="E2523">
            <v>12.28</v>
          </cell>
          <cell r="F2523">
            <v>10.96</v>
          </cell>
          <cell r="G2523">
            <v>23.24</v>
          </cell>
        </row>
        <row r="2524">
          <cell r="A2524" t="str">
            <v>40.04.470</v>
          </cell>
          <cell r="B2524"/>
          <cell r="C2524" t="str">
            <v>Conjunto 2 tomadas 2P+T de 10 A, completo</v>
          </cell>
          <cell r="D2524" t="str">
            <v>cj</v>
          </cell>
          <cell r="E2524">
            <v>15.16</v>
          </cell>
          <cell r="F2524">
            <v>10.96</v>
          </cell>
          <cell r="G2524">
            <v>26.12</v>
          </cell>
        </row>
        <row r="2525">
          <cell r="A2525" t="str">
            <v>40.04.480</v>
          </cell>
          <cell r="B2525"/>
          <cell r="C2525" t="str">
            <v>Conjunto 1 interruptor simples e 1 tomada 2P+T de 10 A, completo</v>
          </cell>
          <cell r="D2525" t="str">
            <v>cj</v>
          </cell>
          <cell r="E2525">
            <v>14.65</v>
          </cell>
          <cell r="F2525">
            <v>10.96</v>
          </cell>
          <cell r="G2525">
            <v>25.61</v>
          </cell>
        </row>
        <row r="2526">
          <cell r="A2526" t="str">
            <v>40.04.490</v>
          </cell>
          <cell r="B2526"/>
          <cell r="C2526" t="str">
            <v>Conjunto 2 interruptores simples e 1 tomada 2P+T de 10 A, completo</v>
          </cell>
          <cell r="D2526" t="str">
            <v>cj</v>
          </cell>
          <cell r="E2526">
            <v>18.79</v>
          </cell>
          <cell r="F2526">
            <v>10.96</v>
          </cell>
          <cell r="G2526">
            <v>29.75</v>
          </cell>
        </row>
        <row r="2527">
          <cell r="A2527" t="str">
            <v>40.05</v>
          </cell>
          <cell r="B2527" t="str">
            <v>Interruptores e minuterias</v>
          </cell>
          <cell r="C2527" t="str">
            <v>Interruptores e minuterias</v>
          </cell>
          <cell r="D2527"/>
          <cell r="E2527"/>
          <cell r="F2527"/>
          <cell r="G2527"/>
        </row>
        <row r="2528">
          <cell r="A2528" t="str">
            <v>40.05.020</v>
          </cell>
          <cell r="B2528"/>
          <cell r="C2528" t="str">
            <v>Interruptor com 1 tecla simples e placa</v>
          </cell>
          <cell r="D2528" t="str">
            <v>cj</v>
          </cell>
          <cell r="E2528">
            <v>5.77</v>
          </cell>
          <cell r="F2528">
            <v>12.41</v>
          </cell>
          <cell r="G2528">
            <v>18.18</v>
          </cell>
        </row>
        <row r="2529">
          <cell r="A2529" t="str">
            <v>40.05.040</v>
          </cell>
          <cell r="B2529"/>
          <cell r="C2529" t="str">
            <v>Interruptor com 2 teclas simples e placa</v>
          </cell>
          <cell r="D2529" t="str">
            <v>cj</v>
          </cell>
          <cell r="E2529">
            <v>12.69</v>
          </cell>
          <cell r="F2529">
            <v>12.78</v>
          </cell>
          <cell r="G2529">
            <v>25.47</v>
          </cell>
        </row>
        <row r="2530">
          <cell r="A2530" t="str">
            <v>40.05.060</v>
          </cell>
          <cell r="B2530"/>
          <cell r="C2530" t="str">
            <v>Interruptor com 3 teclas simples e placa</v>
          </cell>
          <cell r="D2530" t="str">
            <v>cj</v>
          </cell>
          <cell r="E2530">
            <v>16.079999999999998</v>
          </cell>
          <cell r="F2530">
            <v>18.260000000000002</v>
          </cell>
          <cell r="G2530">
            <v>34.340000000000003</v>
          </cell>
        </row>
        <row r="2531">
          <cell r="A2531" t="str">
            <v>40.05.080</v>
          </cell>
          <cell r="B2531"/>
          <cell r="C2531" t="str">
            <v>Interruptor com 1 tecla paralelo e placa</v>
          </cell>
          <cell r="D2531" t="str">
            <v>cj</v>
          </cell>
          <cell r="E2531">
            <v>8.2799999999999994</v>
          </cell>
          <cell r="F2531">
            <v>9.86</v>
          </cell>
          <cell r="G2531">
            <v>18.14</v>
          </cell>
        </row>
        <row r="2532">
          <cell r="A2532" t="str">
            <v>40.05.100</v>
          </cell>
          <cell r="B2532"/>
          <cell r="C2532" t="str">
            <v>Interruptor com 2 teclas paralelo e placa</v>
          </cell>
          <cell r="D2532" t="str">
            <v>cj</v>
          </cell>
          <cell r="E2532">
            <v>11.18</v>
          </cell>
          <cell r="F2532">
            <v>16.440000000000001</v>
          </cell>
          <cell r="G2532">
            <v>27.62</v>
          </cell>
        </row>
        <row r="2533">
          <cell r="A2533" t="str">
            <v>40.05.120</v>
          </cell>
          <cell r="B2533"/>
          <cell r="C2533" t="str">
            <v>Interruptor com 2 teclas, 1 simples, 1 paralelo e placa</v>
          </cell>
          <cell r="D2533" t="str">
            <v>cj</v>
          </cell>
          <cell r="E2533">
            <v>9.67</v>
          </cell>
          <cell r="F2533">
            <v>13.87</v>
          </cell>
          <cell r="G2533">
            <v>23.54</v>
          </cell>
        </row>
        <row r="2534">
          <cell r="A2534" t="str">
            <v>40.05.140</v>
          </cell>
          <cell r="B2534"/>
          <cell r="C2534" t="str">
            <v>Interruptor com 3 teclas, 2 simples, 1 paralelo e placa</v>
          </cell>
          <cell r="D2534" t="str">
            <v>cj</v>
          </cell>
          <cell r="E2534">
            <v>13.55</v>
          </cell>
          <cell r="F2534">
            <v>16.440000000000001</v>
          </cell>
          <cell r="G2534">
            <v>29.99</v>
          </cell>
        </row>
        <row r="2535">
          <cell r="A2535" t="str">
            <v>40.05.160</v>
          </cell>
          <cell r="B2535"/>
          <cell r="C2535" t="str">
            <v>Interruptor com 3 teclas, 1 simples, 2 paralelo e placa</v>
          </cell>
          <cell r="D2535" t="str">
            <v>cj</v>
          </cell>
          <cell r="E2535">
            <v>18.18</v>
          </cell>
          <cell r="F2535">
            <v>18.260000000000002</v>
          </cell>
          <cell r="G2535">
            <v>36.44</v>
          </cell>
        </row>
        <row r="2536">
          <cell r="A2536" t="str">
            <v>40.05.170</v>
          </cell>
          <cell r="B2536"/>
          <cell r="C2536" t="str">
            <v>Interruptor bipolar paralelo, 1 tecla dupla e placa</v>
          </cell>
          <cell r="D2536" t="str">
            <v>cj</v>
          </cell>
          <cell r="E2536">
            <v>24.24</v>
          </cell>
          <cell r="F2536">
            <v>12.78</v>
          </cell>
          <cell r="G2536">
            <v>37.020000000000003</v>
          </cell>
        </row>
        <row r="2537">
          <cell r="A2537" t="str">
            <v>40.05.180</v>
          </cell>
          <cell r="B2537"/>
          <cell r="C2537" t="str">
            <v>Interruptor bipolar simples, 1 tecla dupla e placa</v>
          </cell>
          <cell r="D2537" t="str">
            <v>cj</v>
          </cell>
          <cell r="E2537">
            <v>22.53</v>
          </cell>
          <cell r="F2537">
            <v>12.78</v>
          </cell>
          <cell r="G2537">
            <v>35.31</v>
          </cell>
        </row>
        <row r="2538">
          <cell r="A2538" t="str">
            <v>40.05.320</v>
          </cell>
          <cell r="B2538"/>
          <cell r="C2538" t="str">
            <v>Pulsador 2 A - 250 V, para minuteria com placa</v>
          </cell>
          <cell r="D2538" t="str">
            <v>cj</v>
          </cell>
          <cell r="E2538">
            <v>7.72</v>
          </cell>
          <cell r="F2538">
            <v>9.14</v>
          </cell>
          <cell r="G2538">
            <v>16.86</v>
          </cell>
        </row>
        <row r="2539">
          <cell r="A2539" t="str">
            <v>40.05.330</v>
          </cell>
          <cell r="B2539"/>
          <cell r="C2539" t="str">
            <v>Variador de luminosidade rotativo até 1000 W, 127/220 V, com placa</v>
          </cell>
          <cell r="D2539" t="str">
            <v>cj</v>
          </cell>
          <cell r="E2539">
            <v>50.46</v>
          </cell>
          <cell r="F2539">
            <v>13.87</v>
          </cell>
          <cell r="G2539">
            <v>64.33</v>
          </cell>
        </row>
        <row r="2540">
          <cell r="A2540" t="str">
            <v>40.05.340</v>
          </cell>
          <cell r="B2540"/>
          <cell r="C2540" t="str">
            <v>Sensor de presença para teto, com fotocélula, para lâmpada qualquer</v>
          </cell>
          <cell r="D2540" t="str">
            <v>un</v>
          </cell>
          <cell r="E2540">
            <v>27.38</v>
          </cell>
          <cell r="F2540">
            <v>10.96</v>
          </cell>
          <cell r="G2540">
            <v>38.340000000000003</v>
          </cell>
        </row>
        <row r="2541">
          <cell r="A2541" t="str">
            <v>40.05.350</v>
          </cell>
          <cell r="B2541"/>
          <cell r="C2541" t="str">
            <v>Sensor de presença infravermelho passivo e microondas, alcance de 12 m - sem fio</v>
          </cell>
          <cell r="D2541" t="str">
            <v>un</v>
          </cell>
          <cell r="E2541">
            <v>67.87</v>
          </cell>
          <cell r="F2541">
            <v>18.260000000000002</v>
          </cell>
          <cell r="G2541">
            <v>86.13</v>
          </cell>
        </row>
        <row r="2542">
          <cell r="A2542" t="str">
            <v>40.06</v>
          </cell>
          <cell r="B2542" t="str">
            <v>Conduletes</v>
          </cell>
          <cell r="C2542" t="str">
            <v>Conduletes</v>
          </cell>
          <cell r="D2542"/>
          <cell r="E2542"/>
          <cell r="F2542"/>
          <cell r="G2542"/>
        </row>
        <row r="2543">
          <cell r="A2543" t="str">
            <v>40.06.040</v>
          </cell>
          <cell r="B2543"/>
          <cell r="C2543" t="str">
            <v>Condulete metálico de 3/4´</v>
          </cell>
          <cell r="D2543" t="str">
            <v>cj</v>
          </cell>
          <cell r="E2543">
            <v>13.15</v>
          </cell>
          <cell r="F2543">
            <v>18.260000000000002</v>
          </cell>
          <cell r="G2543">
            <v>31.41</v>
          </cell>
        </row>
        <row r="2544">
          <cell r="A2544" t="str">
            <v>40.06.060</v>
          </cell>
          <cell r="B2544"/>
          <cell r="C2544" t="str">
            <v>Condulete metálico de 1´</v>
          </cell>
          <cell r="D2544" t="str">
            <v>cj</v>
          </cell>
          <cell r="E2544">
            <v>20.37</v>
          </cell>
          <cell r="F2544">
            <v>18.260000000000002</v>
          </cell>
          <cell r="G2544">
            <v>38.630000000000003</v>
          </cell>
        </row>
        <row r="2545">
          <cell r="A2545" t="str">
            <v>40.06.080</v>
          </cell>
          <cell r="B2545"/>
          <cell r="C2545" t="str">
            <v>Condulete metálico de 1 1/4´</v>
          </cell>
          <cell r="D2545" t="str">
            <v>cj</v>
          </cell>
          <cell r="E2545">
            <v>29.26</v>
          </cell>
          <cell r="F2545">
            <v>18.260000000000002</v>
          </cell>
          <cell r="G2545">
            <v>47.52</v>
          </cell>
        </row>
        <row r="2546">
          <cell r="A2546" t="str">
            <v>40.06.100</v>
          </cell>
          <cell r="B2546"/>
          <cell r="C2546" t="str">
            <v>Condulete metálico de 1 1/2´</v>
          </cell>
          <cell r="D2546" t="str">
            <v>cj</v>
          </cell>
          <cell r="E2546">
            <v>34.08</v>
          </cell>
          <cell r="F2546">
            <v>18.260000000000002</v>
          </cell>
          <cell r="G2546">
            <v>52.34</v>
          </cell>
        </row>
        <row r="2547">
          <cell r="A2547" t="str">
            <v>40.06.120</v>
          </cell>
          <cell r="B2547"/>
          <cell r="C2547" t="str">
            <v>Condulete metálico de 2´</v>
          </cell>
          <cell r="D2547" t="str">
            <v>cj</v>
          </cell>
          <cell r="E2547">
            <v>56.45</v>
          </cell>
          <cell r="F2547">
            <v>18.260000000000002</v>
          </cell>
          <cell r="G2547">
            <v>74.709999999999994</v>
          </cell>
        </row>
        <row r="2548">
          <cell r="A2548" t="str">
            <v>40.06.140</v>
          </cell>
          <cell r="B2548"/>
          <cell r="C2548" t="str">
            <v>Condulete metálico de 2 1/2´</v>
          </cell>
          <cell r="D2548" t="str">
            <v>cj</v>
          </cell>
          <cell r="E2548">
            <v>129.33000000000001</v>
          </cell>
          <cell r="F2548">
            <v>18.260000000000002</v>
          </cell>
          <cell r="G2548">
            <v>147.59</v>
          </cell>
        </row>
        <row r="2549">
          <cell r="A2549" t="str">
            <v>40.06.160</v>
          </cell>
          <cell r="B2549"/>
          <cell r="C2549" t="str">
            <v>Condulete metálico de 3´</v>
          </cell>
          <cell r="D2549" t="str">
            <v>cj</v>
          </cell>
          <cell r="E2549">
            <v>153.53</v>
          </cell>
          <cell r="F2549">
            <v>18.260000000000002</v>
          </cell>
          <cell r="G2549">
            <v>171.79</v>
          </cell>
        </row>
        <row r="2550">
          <cell r="A2550" t="str">
            <v>40.06.170</v>
          </cell>
          <cell r="B2550"/>
          <cell r="C2550" t="str">
            <v>Condulete metálico de 4´</v>
          </cell>
          <cell r="D2550" t="str">
            <v>cj</v>
          </cell>
          <cell r="E2550">
            <v>206.98</v>
          </cell>
          <cell r="F2550">
            <v>18.260000000000002</v>
          </cell>
          <cell r="G2550">
            <v>225.24</v>
          </cell>
        </row>
        <row r="2551">
          <cell r="A2551" t="str">
            <v>40.06.510</v>
          </cell>
          <cell r="B2551"/>
          <cell r="C2551" t="str">
            <v>Condulete em PVC de 1´ - com tampa</v>
          </cell>
          <cell r="D2551" t="str">
            <v>cj</v>
          </cell>
          <cell r="E2551">
            <v>10.07</v>
          </cell>
          <cell r="F2551">
            <v>18.260000000000002</v>
          </cell>
          <cell r="G2551">
            <v>28.33</v>
          </cell>
        </row>
        <row r="2552">
          <cell r="A2552" t="str">
            <v>40.07</v>
          </cell>
          <cell r="B2552" t="str">
            <v>Caixa de passagem em PVC</v>
          </cell>
          <cell r="C2552" t="str">
            <v>Caixa de passagem em PVC</v>
          </cell>
          <cell r="D2552"/>
          <cell r="E2552"/>
          <cell r="F2552"/>
          <cell r="G2552"/>
        </row>
        <row r="2553">
          <cell r="A2553" t="str">
            <v>40.07.010</v>
          </cell>
          <cell r="B2553"/>
          <cell r="C2553" t="str">
            <v>Caixa em PVC de 4´ x 2´</v>
          </cell>
          <cell r="D2553" t="str">
            <v>un</v>
          </cell>
          <cell r="E2553">
            <v>2.17</v>
          </cell>
          <cell r="F2553">
            <v>9.14</v>
          </cell>
          <cell r="G2553">
            <v>11.31</v>
          </cell>
        </row>
        <row r="2554">
          <cell r="A2554" t="str">
            <v>40.07.020</v>
          </cell>
          <cell r="B2554"/>
          <cell r="C2554" t="str">
            <v>Caixa em PVC de 4´ x 4´</v>
          </cell>
          <cell r="D2554" t="str">
            <v>un</v>
          </cell>
          <cell r="E2554">
            <v>4.33</v>
          </cell>
          <cell r="F2554">
            <v>9.14</v>
          </cell>
          <cell r="G2554">
            <v>13.47</v>
          </cell>
        </row>
        <row r="2555">
          <cell r="A2555" t="str">
            <v>40.07.040</v>
          </cell>
          <cell r="B2555"/>
          <cell r="C2555" t="str">
            <v>Caixa em PVC octogonal de 4´ x 4´</v>
          </cell>
          <cell r="D2555" t="str">
            <v>un</v>
          </cell>
          <cell r="E2555">
            <v>4.76</v>
          </cell>
          <cell r="F2555">
            <v>9.14</v>
          </cell>
          <cell r="G2555">
            <v>13.9</v>
          </cell>
        </row>
        <row r="2556">
          <cell r="A2556" t="str">
            <v>40.10</v>
          </cell>
          <cell r="B2556" t="str">
            <v>Contator</v>
          </cell>
          <cell r="C2556" t="str">
            <v>Contator</v>
          </cell>
          <cell r="D2556"/>
          <cell r="E2556"/>
          <cell r="F2556"/>
          <cell r="G2556"/>
        </row>
        <row r="2557">
          <cell r="A2557" t="str">
            <v>40.10.016</v>
          </cell>
          <cell r="B2557"/>
          <cell r="C2557" t="str">
            <v>Contator de potência 12 A - 1na+1nf</v>
          </cell>
          <cell r="D2557" t="str">
            <v>un</v>
          </cell>
          <cell r="E2557">
            <v>163.82</v>
          </cell>
          <cell r="F2557">
            <v>18.260000000000002</v>
          </cell>
          <cell r="G2557">
            <v>182.08</v>
          </cell>
        </row>
        <row r="2558">
          <cell r="A2558" t="str">
            <v>40.10.020</v>
          </cell>
          <cell r="B2558"/>
          <cell r="C2558" t="str">
            <v>Contator de potência 9 A - 2na+2nf</v>
          </cell>
          <cell r="D2558" t="str">
            <v>un</v>
          </cell>
          <cell r="E2558">
            <v>157.77000000000001</v>
          </cell>
          <cell r="F2558">
            <v>18.260000000000002</v>
          </cell>
          <cell r="G2558">
            <v>176.03</v>
          </cell>
        </row>
        <row r="2559">
          <cell r="A2559" t="str">
            <v>40.10.040</v>
          </cell>
          <cell r="B2559"/>
          <cell r="C2559" t="str">
            <v>Contator de potência 12 A - 2na+2nf</v>
          </cell>
          <cell r="D2559" t="str">
            <v>un</v>
          </cell>
          <cell r="E2559">
            <v>176.71</v>
          </cell>
          <cell r="F2559">
            <v>18.260000000000002</v>
          </cell>
          <cell r="G2559">
            <v>194.97</v>
          </cell>
        </row>
        <row r="2560">
          <cell r="A2560" t="str">
            <v>40.10.060</v>
          </cell>
          <cell r="B2560"/>
          <cell r="C2560" t="str">
            <v>Contator de potência 16 A - 2na+2nf</v>
          </cell>
          <cell r="D2560" t="str">
            <v>un</v>
          </cell>
          <cell r="E2560">
            <v>174.04</v>
          </cell>
          <cell r="F2560">
            <v>18.260000000000002</v>
          </cell>
          <cell r="G2560">
            <v>192.3</v>
          </cell>
        </row>
        <row r="2561">
          <cell r="A2561" t="str">
            <v>40.10.080</v>
          </cell>
          <cell r="B2561"/>
          <cell r="C2561" t="str">
            <v>Contator de potência 22 A/25 A - 2na+2nf</v>
          </cell>
          <cell r="D2561" t="str">
            <v>un</v>
          </cell>
          <cell r="E2561">
            <v>211.76</v>
          </cell>
          <cell r="F2561">
            <v>18.260000000000002</v>
          </cell>
          <cell r="G2561">
            <v>230.02</v>
          </cell>
        </row>
        <row r="2562">
          <cell r="A2562" t="str">
            <v>40.10.100</v>
          </cell>
          <cell r="B2562"/>
          <cell r="C2562" t="str">
            <v>Contator de potência 32 A - 2na+2nf</v>
          </cell>
          <cell r="D2562" t="str">
            <v>un</v>
          </cell>
          <cell r="E2562">
            <v>315.95</v>
          </cell>
          <cell r="F2562">
            <v>18.260000000000002</v>
          </cell>
          <cell r="G2562">
            <v>334.21</v>
          </cell>
        </row>
        <row r="2563">
          <cell r="A2563" t="str">
            <v>40.10.106</v>
          </cell>
          <cell r="B2563"/>
          <cell r="C2563" t="str">
            <v>Contator de potência 38 A/40 A - 2na+2nf</v>
          </cell>
          <cell r="D2563" t="str">
            <v>un</v>
          </cell>
          <cell r="E2563">
            <v>429.59</v>
          </cell>
          <cell r="F2563">
            <v>18.260000000000002</v>
          </cell>
          <cell r="G2563">
            <v>447.85</v>
          </cell>
        </row>
        <row r="2564">
          <cell r="A2564" t="str">
            <v>40.10.110</v>
          </cell>
          <cell r="B2564"/>
          <cell r="C2564" t="str">
            <v>Contator de potência 50 A - 2na+2nf</v>
          </cell>
          <cell r="D2564" t="str">
            <v>un</v>
          </cell>
          <cell r="E2564">
            <v>552.47</v>
          </cell>
          <cell r="F2564">
            <v>18.260000000000002</v>
          </cell>
          <cell r="G2564">
            <v>570.73</v>
          </cell>
        </row>
        <row r="2565">
          <cell r="A2565" t="str">
            <v>40.10.132</v>
          </cell>
          <cell r="B2565"/>
          <cell r="C2565" t="str">
            <v>Contator de potência 65 A - 2na+2nf</v>
          </cell>
          <cell r="D2565" t="str">
            <v>un</v>
          </cell>
          <cell r="E2565">
            <v>709.2</v>
          </cell>
          <cell r="F2565">
            <v>18.260000000000002</v>
          </cell>
          <cell r="G2565">
            <v>727.46</v>
          </cell>
        </row>
        <row r="2566">
          <cell r="A2566" t="str">
            <v>40.10.136</v>
          </cell>
          <cell r="B2566"/>
          <cell r="C2566" t="str">
            <v>Contator de potência 110 A - 2na+2nf</v>
          </cell>
          <cell r="D2566" t="str">
            <v>un</v>
          </cell>
          <cell r="E2566">
            <v>1591.98</v>
          </cell>
          <cell r="F2566">
            <v>18.260000000000002</v>
          </cell>
          <cell r="G2566">
            <v>1610.24</v>
          </cell>
        </row>
        <row r="2567">
          <cell r="A2567" t="str">
            <v>40.10.140</v>
          </cell>
          <cell r="B2567"/>
          <cell r="C2567" t="str">
            <v>Contator de potência 150 A - 2na+2nf</v>
          </cell>
          <cell r="D2567" t="str">
            <v>un</v>
          </cell>
          <cell r="E2567">
            <v>2010.91</v>
          </cell>
          <cell r="F2567">
            <v>18.260000000000002</v>
          </cell>
          <cell r="G2567">
            <v>2029.17</v>
          </cell>
        </row>
        <row r="2568">
          <cell r="A2568" t="str">
            <v>40.10.150</v>
          </cell>
          <cell r="B2568"/>
          <cell r="C2568" t="str">
            <v>Contator de potência 220 A - 2na+2nf</v>
          </cell>
          <cell r="D2568" t="str">
            <v>un</v>
          </cell>
          <cell r="E2568">
            <v>3073.1</v>
          </cell>
          <cell r="F2568">
            <v>18.260000000000002</v>
          </cell>
          <cell r="G2568">
            <v>3091.36</v>
          </cell>
        </row>
        <row r="2569">
          <cell r="A2569" t="str">
            <v>40.10.500</v>
          </cell>
          <cell r="B2569"/>
          <cell r="C2569" t="str">
            <v>Minicontator auxiliar - 4na</v>
          </cell>
          <cell r="D2569" t="str">
            <v>un</v>
          </cell>
          <cell r="E2569">
            <v>62.12</v>
          </cell>
          <cell r="F2569">
            <v>18.260000000000002</v>
          </cell>
          <cell r="G2569">
            <v>80.38</v>
          </cell>
        </row>
        <row r="2570">
          <cell r="A2570" t="str">
            <v>40.10.510</v>
          </cell>
          <cell r="B2570"/>
          <cell r="C2570" t="str">
            <v>Contator auxiliar - 2na+2nf</v>
          </cell>
          <cell r="D2570" t="str">
            <v>un</v>
          </cell>
          <cell r="E2570">
            <v>81.83</v>
          </cell>
          <cell r="F2570">
            <v>18.260000000000002</v>
          </cell>
          <cell r="G2570">
            <v>100.09</v>
          </cell>
        </row>
        <row r="2571">
          <cell r="A2571" t="str">
            <v>40.10.520</v>
          </cell>
          <cell r="B2571"/>
          <cell r="C2571" t="str">
            <v>Contator auxiliar - 4na+4nf</v>
          </cell>
          <cell r="D2571" t="str">
            <v>un</v>
          </cell>
          <cell r="E2571">
            <v>198.47</v>
          </cell>
          <cell r="F2571">
            <v>18.260000000000002</v>
          </cell>
          <cell r="G2571">
            <v>216.73</v>
          </cell>
        </row>
        <row r="2572">
          <cell r="A2572" t="str">
            <v>40.11</v>
          </cell>
          <cell r="B2572" t="str">
            <v>Relé</v>
          </cell>
          <cell r="C2572" t="str">
            <v>Relé</v>
          </cell>
          <cell r="D2572"/>
          <cell r="E2572"/>
          <cell r="F2572"/>
          <cell r="G2572"/>
        </row>
        <row r="2573">
          <cell r="A2573" t="str">
            <v>40.11.010</v>
          </cell>
          <cell r="B2573"/>
          <cell r="C2573" t="str">
            <v>Relé fotoelétrico 50/60 Hz, 110/220 V, 1200 VA, completo</v>
          </cell>
          <cell r="D2573" t="str">
            <v>un</v>
          </cell>
          <cell r="E2573">
            <v>49.87</v>
          </cell>
          <cell r="F2573">
            <v>16.440000000000001</v>
          </cell>
          <cell r="G2573">
            <v>66.31</v>
          </cell>
        </row>
        <row r="2574">
          <cell r="A2574" t="str">
            <v>40.11.020</v>
          </cell>
          <cell r="B2574"/>
          <cell r="C2574" t="str">
            <v>Relé bimetálico de sobrecarga para acoplamento direto, faixas de ajuste de 9,0/12 A</v>
          </cell>
          <cell r="D2574" t="str">
            <v>un</v>
          </cell>
          <cell r="E2574">
            <v>136.28</v>
          </cell>
          <cell r="F2574">
            <v>18.260000000000002</v>
          </cell>
          <cell r="G2574">
            <v>154.54</v>
          </cell>
        </row>
        <row r="2575">
          <cell r="A2575" t="str">
            <v>40.11.030</v>
          </cell>
          <cell r="B2575"/>
          <cell r="C2575" t="str">
            <v>Relé bimetálico de sobrecarga para acoplamento direto, faixas de ajuste de 20/32 A até 50/63 A</v>
          </cell>
          <cell r="D2575" t="str">
            <v>un</v>
          </cell>
          <cell r="E2575">
            <v>236.94</v>
          </cell>
          <cell r="F2575">
            <v>18.260000000000002</v>
          </cell>
          <cell r="G2575">
            <v>255.2</v>
          </cell>
        </row>
        <row r="2576">
          <cell r="A2576" t="str">
            <v>40.11.050</v>
          </cell>
          <cell r="B2576"/>
          <cell r="C2576" t="str">
            <v>Relé bimetálico de sobrecarga para acoplamento direto, faixas de ajuste 0,4/0,63 A até 16,0/25,0 A</v>
          </cell>
          <cell r="D2576" t="str">
            <v>un</v>
          </cell>
          <cell r="E2576">
            <v>161.25</v>
          </cell>
          <cell r="F2576">
            <v>18.260000000000002</v>
          </cell>
          <cell r="G2576">
            <v>179.51</v>
          </cell>
        </row>
        <row r="2577">
          <cell r="A2577" t="str">
            <v>40.11.060</v>
          </cell>
          <cell r="B2577"/>
          <cell r="C2577" t="str">
            <v>Relé de tempo eletrônico de 0,6 até 6 s - 220V - 50/60 Hz</v>
          </cell>
          <cell r="D2577" t="str">
            <v>un</v>
          </cell>
          <cell r="E2577">
            <v>68.17</v>
          </cell>
          <cell r="F2577">
            <v>36.5</v>
          </cell>
          <cell r="G2577">
            <v>104.67</v>
          </cell>
        </row>
        <row r="2578">
          <cell r="A2578" t="str">
            <v>40.11.070</v>
          </cell>
          <cell r="B2578"/>
          <cell r="C2578" t="str">
            <v>Relé supervisor trifásico contra falta de fase, inversão de fase e mínima tensão</v>
          </cell>
          <cell r="D2578" t="str">
            <v>un</v>
          </cell>
          <cell r="E2578">
            <v>1526.4</v>
          </cell>
          <cell r="F2578">
            <v>36.5</v>
          </cell>
          <cell r="G2578">
            <v>1562.9</v>
          </cell>
        </row>
        <row r="2579">
          <cell r="A2579" t="str">
            <v>40.11.120</v>
          </cell>
          <cell r="B2579"/>
          <cell r="C2579" t="str">
            <v>Relé de tempo eletrônico de 1,5 até 15 minutos - 110V - 50/60Hz</v>
          </cell>
          <cell r="D2579" t="str">
            <v>un</v>
          </cell>
          <cell r="E2579">
            <v>66.099999999999994</v>
          </cell>
          <cell r="F2579">
            <v>36.5</v>
          </cell>
          <cell r="G2579">
            <v>102.6</v>
          </cell>
        </row>
        <row r="2580">
          <cell r="A2580" t="str">
            <v>40.11.191</v>
          </cell>
          <cell r="B2580"/>
          <cell r="C2580" t="str">
            <v>Relé de tempo eletrônico cíclico regulável - 110/127 V - 48/63 Hz</v>
          </cell>
          <cell r="D2580" t="str">
            <v>un</v>
          </cell>
          <cell r="E2580">
            <v>132.59</v>
          </cell>
          <cell r="F2580">
            <v>36.5</v>
          </cell>
          <cell r="G2580">
            <v>169.09</v>
          </cell>
        </row>
        <row r="2581">
          <cell r="A2581" t="str">
            <v>40.11.230</v>
          </cell>
          <cell r="B2581"/>
          <cell r="C2581" t="str">
            <v>Relé de sobrecarga eletrônico para acoplamento direto, faixa de ajuste de 55 A até 250 A</v>
          </cell>
          <cell r="D2581" t="str">
            <v>un</v>
          </cell>
          <cell r="E2581">
            <v>1940.29</v>
          </cell>
          <cell r="F2581">
            <v>18.260000000000002</v>
          </cell>
          <cell r="G2581">
            <v>1958.55</v>
          </cell>
        </row>
        <row r="2582">
          <cell r="A2582" t="str">
            <v>40.11.240</v>
          </cell>
          <cell r="B2582"/>
          <cell r="C2582" t="str">
            <v>Relé de tempo eletrônico de 3 até 30s - 220V - 50/60Hz</v>
          </cell>
          <cell r="D2582" t="str">
            <v>un</v>
          </cell>
          <cell r="E2582">
            <v>65.84</v>
          </cell>
          <cell r="F2582">
            <v>36.5</v>
          </cell>
          <cell r="G2582">
            <v>102.34</v>
          </cell>
        </row>
        <row r="2583">
          <cell r="A2583" t="str">
            <v>40.11.250</v>
          </cell>
          <cell r="B2583"/>
          <cell r="C2583" t="str">
            <v>Relé de impulso bipolar, 16 A, 250 V CA</v>
          </cell>
          <cell r="D2583" t="str">
            <v>un</v>
          </cell>
          <cell r="E2583">
            <v>125.75</v>
          </cell>
          <cell r="F2583">
            <v>21.9</v>
          </cell>
          <cell r="G2583">
            <v>147.65</v>
          </cell>
        </row>
        <row r="2584">
          <cell r="A2584" t="str">
            <v>40.12</v>
          </cell>
          <cell r="B2584" t="str">
            <v>Chave comutadora e seletora</v>
          </cell>
          <cell r="C2584" t="str">
            <v>Chave comutadora e seletora</v>
          </cell>
          <cell r="D2584"/>
          <cell r="E2584"/>
          <cell r="F2584"/>
          <cell r="G2584"/>
        </row>
        <row r="2585">
          <cell r="A2585" t="str">
            <v>40.12.020</v>
          </cell>
          <cell r="B2585"/>
          <cell r="C2585" t="str">
            <v>Chave comutadora/seletora com 1 polo e 3 posições para 63 A</v>
          </cell>
          <cell r="D2585" t="str">
            <v>un</v>
          </cell>
          <cell r="E2585">
            <v>364.95</v>
          </cell>
          <cell r="F2585">
            <v>14.6</v>
          </cell>
          <cell r="G2585">
            <v>379.55</v>
          </cell>
        </row>
        <row r="2586">
          <cell r="A2586" t="str">
            <v>40.12.030</v>
          </cell>
          <cell r="B2586"/>
          <cell r="C2586" t="str">
            <v>Chave comutadora/seletora com 1 polo e 3 posições para 25 A</v>
          </cell>
          <cell r="D2586" t="str">
            <v>un</v>
          </cell>
          <cell r="E2586">
            <v>178.87</v>
          </cell>
          <cell r="F2586">
            <v>14.6</v>
          </cell>
          <cell r="G2586">
            <v>193.47</v>
          </cell>
        </row>
        <row r="2587">
          <cell r="A2587" t="str">
            <v>40.12.200</v>
          </cell>
          <cell r="B2587"/>
          <cell r="C2587" t="str">
            <v>Chave comutadora/seletora com 1 pólo e 2 posições para 25 A</v>
          </cell>
          <cell r="D2587" t="str">
            <v>un</v>
          </cell>
          <cell r="E2587">
            <v>95.72</v>
          </cell>
          <cell r="F2587">
            <v>14.6</v>
          </cell>
          <cell r="G2587">
            <v>110.32</v>
          </cell>
        </row>
        <row r="2588">
          <cell r="A2588" t="str">
            <v>40.12.210</v>
          </cell>
          <cell r="B2588"/>
          <cell r="C2588" t="str">
            <v>Chave comutadora/seletora com 3 polos e 3 posições para 25 A</v>
          </cell>
          <cell r="D2588" t="str">
            <v>un</v>
          </cell>
          <cell r="E2588">
            <v>276.85000000000002</v>
          </cell>
          <cell r="F2588">
            <v>14.6</v>
          </cell>
          <cell r="G2588">
            <v>291.45</v>
          </cell>
        </row>
        <row r="2589">
          <cell r="A2589" t="str">
            <v>40.13</v>
          </cell>
          <cell r="B2589" t="str">
            <v>Amperímetro</v>
          </cell>
          <cell r="C2589" t="str">
            <v>Amperímetro</v>
          </cell>
          <cell r="D2589"/>
          <cell r="E2589"/>
          <cell r="F2589"/>
          <cell r="G2589"/>
        </row>
        <row r="2590">
          <cell r="A2590" t="str">
            <v>40.13.010</v>
          </cell>
          <cell r="B2590"/>
          <cell r="C2590" t="str">
            <v>Chave comutadora para amperímetro</v>
          </cell>
          <cell r="D2590" t="str">
            <v>un</v>
          </cell>
          <cell r="E2590">
            <v>90.84</v>
          </cell>
          <cell r="F2590">
            <v>14.6</v>
          </cell>
          <cell r="G2590">
            <v>105.44</v>
          </cell>
        </row>
        <row r="2591">
          <cell r="A2591" t="str">
            <v>40.13.040</v>
          </cell>
          <cell r="B2591"/>
          <cell r="C2591" t="str">
            <v>Amperímetro de ferro móvel de 96x96mm, para ligação em transformador de corrente, escala fixa de 0A/50A até 0A/2,0kA</v>
          </cell>
          <cell r="D2591" t="str">
            <v>un</v>
          </cell>
          <cell r="E2591">
            <v>323.38</v>
          </cell>
          <cell r="F2591">
            <v>9.14</v>
          </cell>
          <cell r="G2591">
            <v>332.52</v>
          </cell>
        </row>
        <row r="2592">
          <cell r="A2592" t="str">
            <v>40.14</v>
          </cell>
          <cell r="B2592" t="str">
            <v>Voltímetro</v>
          </cell>
          <cell r="C2592" t="str">
            <v>Voltímetro</v>
          </cell>
          <cell r="D2592"/>
          <cell r="E2592"/>
          <cell r="F2592"/>
          <cell r="G2592"/>
        </row>
        <row r="2593">
          <cell r="A2593" t="str">
            <v>40.14.010</v>
          </cell>
          <cell r="B2593"/>
          <cell r="C2593" t="str">
            <v>Chave comutadora para voltímetro</v>
          </cell>
          <cell r="D2593" t="str">
            <v>un</v>
          </cell>
          <cell r="E2593">
            <v>71.569999999999993</v>
          </cell>
          <cell r="F2593">
            <v>14.6</v>
          </cell>
          <cell r="G2593">
            <v>86.17</v>
          </cell>
        </row>
        <row r="2594">
          <cell r="A2594" t="str">
            <v>40.14.030</v>
          </cell>
          <cell r="B2594"/>
          <cell r="C2594" t="str">
            <v>Voltímetro de ferro móvel de 96 x 96 mm, escalas variáveis de 0/150 V, 0/250 V, 0/300 V, 0/500 V e 0/600 V</v>
          </cell>
          <cell r="D2594" t="str">
            <v>un</v>
          </cell>
          <cell r="E2594">
            <v>171.83</v>
          </cell>
          <cell r="F2594">
            <v>18.260000000000002</v>
          </cell>
          <cell r="G2594">
            <v>190.09</v>
          </cell>
        </row>
        <row r="2595">
          <cell r="A2595" t="str">
            <v>40.20</v>
          </cell>
          <cell r="B2595" t="str">
            <v>Reparos, conservações e complementos - GRUPO 40</v>
          </cell>
          <cell r="C2595" t="str">
            <v>Reparos, conservações e complementos - GRUPO 40</v>
          </cell>
          <cell r="D2595"/>
          <cell r="E2595"/>
          <cell r="F2595"/>
          <cell r="G2595"/>
        </row>
        <row r="2596">
          <cell r="A2596" t="str">
            <v>40.20.050</v>
          </cell>
          <cell r="B2596"/>
          <cell r="C2596" t="str">
            <v>Sinalizador com lâmpada</v>
          </cell>
          <cell r="D2596" t="str">
            <v>un</v>
          </cell>
          <cell r="E2596">
            <v>62.35</v>
          </cell>
          <cell r="F2596">
            <v>29.2</v>
          </cell>
          <cell r="G2596">
            <v>91.55</v>
          </cell>
        </row>
        <row r="2597">
          <cell r="A2597" t="str">
            <v>40.20.060</v>
          </cell>
          <cell r="B2597"/>
          <cell r="C2597" t="str">
            <v>Botão de comando duplo sem sinalizador</v>
          </cell>
          <cell r="D2597" t="str">
            <v>un</v>
          </cell>
          <cell r="E2597">
            <v>39.08</v>
          </cell>
          <cell r="F2597">
            <v>29.2</v>
          </cell>
          <cell r="G2597">
            <v>68.28</v>
          </cell>
        </row>
        <row r="2598">
          <cell r="A2598" t="str">
            <v>40.20.090</v>
          </cell>
          <cell r="B2598"/>
          <cell r="C2598" t="str">
            <v>Botoeira com retenção para quadro/painel</v>
          </cell>
          <cell r="D2598" t="str">
            <v>un</v>
          </cell>
          <cell r="E2598">
            <v>47.96</v>
          </cell>
          <cell r="F2598">
            <v>10.96</v>
          </cell>
          <cell r="G2598">
            <v>58.92</v>
          </cell>
        </row>
        <row r="2599">
          <cell r="A2599" t="str">
            <v>40.20.100</v>
          </cell>
          <cell r="B2599"/>
          <cell r="C2599" t="str">
            <v>Botoeira de comando liga-desliga, sem sinalização</v>
          </cell>
          <cell r="D2599" t="str">
            <v>un</v>
          </cell>
          <cell r="E2599">
            <v>106.81</v>
          </cell>
          <cell r="F2599">
            <v>10.96</v>
          </cell>
          <cell r="G2599">
            <v>117.77</v>
          </cell>
        </row>
        <row r="2600">
          <cell r="A2600" t="str">
            <v>40.20.110</v>
          </cell>
          <cell r="B2600"/>
          <cell r="C2600" t="str">
            <v>Alarme sonoro bitonal 220 V para painel de comando</v>
          </cell>
          <cell r="D2600" t="str">
            <v>un</v>
          </cell>
          <cell r="E2600">
            <v>252.77</v>
          </cell>
          <cell r="F2600">
            <v>10.96</v>
          </cell>
          <cell r="G2600">
            <v>263.73</v>
          </cell>
        </row>
        <row r="2601">
          <cell r="A2601" t="str">
            <v>40.20.120</v>
          </cell>
          <cell r="B2601"/>
          <cell r="C2601" t="str">
            <v>Placa de 4´ x 2´</v>
          </cell>
          <cell r="D2601" t="str">
            <v>un</v>
          </cell>
          <cell r="E2601">
            <v>2.5499999999999998</v>
          </cell>
          <cell r="F2601">
            <v>1.18</v>
          </cell>
          <cell r="G2601">
            <v>3.73</v>
          </cell>
        </row>
        <row r="2602">
          <cell r="A2602" t="str">
            <v>40.20.140</v>
          </cell>
          <cell r="B2602"/>
          <cell r="C2602" t="str">
            <v>Placa de 4´ x 4´</v>
          </cell>
          <cell r="D2602" t="str">
            <v>un</v>
          </cell>
          <cell r="E2602">
            <v>6.71</v>
          </cell>
          <cell r="F2602">
            <v>1.18</v>
          </cell>
          <cell r="G2602">
            <v>7.89</v>
          </cell>
        </row>
        <row r="2603">
          <cell r="A2603" t="str">
            <v>40.20.200</v>
          </cell>
          <cell r="B2603"/>
          <cell r="C2603" t="str">
            <v>Chave de boia normalmente fechada ou aberta</v>
          </cell>
          <cell r="D2603" t="str">
            <v>un</v>
          </cell>
          <cell r="E2603">
            <v>36.94</v>
          </cell>
          <cell r="F2603">
            <v>14.6</v>
          </cell>
          <cell r="G2603">
            <v>51.54</v>
          </cell>
        </row>
        <row r="2604">
          <cell r="A2604" t="str">
            <v>40.20.240</v>
          </cell>
          <cell r="B2604"/>
          <cell r="C2604" t="str">
            <v>Plugue com 2P+T de 10A, 250V</v>
          </cell>
          <cell r="D2604" t="str">
            <v>un</v>
          </cell>
          <cell r="E2604">
            <v>4.88</v>
          </cell>
          <cell r="F2604">
            <v>7.3</v>
          </cell>
          <cell r="G2604">
            <v>12.18</v>
          </cell>
        </row>
        <row r="2605">
          <cell r="A2605" t="str">
            <v>40.20.250</v>
          </cell>
          <cell r="B2605"/>
          <cell r="C2605" t="str">
            <v>Plugue prolongador com 2P+T de 10A, 250V</v>
          </cell>
          <cell r="D2605" t="str">
            <v>un</v>
          </cell>
          <cell r="E2605">
            <v>6.26</v>
          </cell>
          <cell r="F2605">
            <v>7.3</v>
          </cell>
          <cell r="G2605">
            <v>13.56</v>
          </cell>
        </row>
        <row r="2606">
          <cell r="A2606" t="str">
            <v>40.20.300</v>
          </cell>
          <cell r="B2606"/>
          <cell r="C2606" t="str">
            <v>Chave de nível tipo boia pendular (pera), com contato microswitch</v>
          </cell>
          <cell r="D2606" t="str">
            <v>un</v>
          </cell>
          <cell r="E2606">
            <v>334.54</v>
          </cell>
          <cell r="F2606">
            <v>36.5</v>
          </cell>
          <cell r="G2606">
            <v>371.04</v>
          </cell>
        </row>
        <row r="2607">
          <cell r="A2607" t="str">
            <v>40.20.310</v>
          </cell>
          <cell r="B2607"/>
          <cell r="C2607" t="str">
            <v>Placa/espelho em latão escovado 4´ x 4´, para 02 tomadas elétrica</v>
          </cell>
          <cell r="D2607" t="str">
            <v>un</v>
          </cell>
          <cell r="E2607">
            <v>16.600000000000001</v>
          </cell>
          <cell r="F2607">
            <v>16.579999999999998</v>
          </cell>
          <cell r="G2607">
            <v>33.18</v>
          </cell>
        </row>
        <row r="2608">
          <cell r="A2608" t="str">
            <v>40.20.320</v>
          </cell>
          <cell r="B2608"/>
          <cell r="C2608" t="str">
            <v>Placa/espelho em latão escovado 4´ x 4´, para 01 tomada elétrica</v>
          </cell>
          <cell r="D2608" t="str">
            <v>un</v>
          </cell>
          <cell r="E2608">
            <v>14.46</v>
          </cell>
          <cell r="F2608">
            <v>16.579999999999998</v>
          </cell>
          <cell r="G2608">
            <v>31.04</v>
          </cell>
        </row>
        <row r="2609">
          <cell r="A2609" t="str">
            <v>41</v>
          </cell>
          <cell r="B2609" t="str">
            <v>ILUMINAÇÃO</v>
          </cell>
          <cell r="C2609" t="str">
            <v>ILUMINAÇÃO</v>
          </cell>
          <cell r="D2609"/>
          <cell r="E2609"/>
          <cell r="F2609"/>
          <cell r="G2609"/>
        </row>
        <row r="2610">
          <cell r="A2610" t="str">
            <v>41.02</v>
          </cell>
          <cell r="B2610" t="str">
            <v>Lâmpadas</v>
          </cell>
          <cell r="C2610" t="str">
            <v>Lâmpadas</v>
          </cell>
          <cell r="D2610"/>
          <cell r="E2610"/>
          <cell r="F2610"/>
          <cell r="G2610"/>
        </row>
        <row r="2611">
          <cell r="A2611" t="str">
            <v>41.02.541</v>
          </cell>
          <cell r="B2611"/>
          <cell r="C2611" t="str">
            <v>Lâmpada LED tubular T8 com base G13, de 900 até 1050 Im - 9 a 10W</v>
          </cell>
          <cell r="D2611" t="str">
            <v>un</v>
          </cell>
          <cell r="E2611">
            <v>20.59</v>
          </cell>
          <cell r="F2611">
            <v>2.97</v>
          </cell>
          <cell r="G2611">
            <v>23.56</v>
          </cell>
        </row>
        <row r="2612">
          <cell r="A2612" t="str">
            <v>41.02.551</v>
          </cell>
          <cell r="B2612"/>
          <cell r="C2612" t="str">
            <v>Lâmpada LED tubular T8 com base G13, de 1850 até 2000 Im - 18 a 20W</v>
          </cell>
          <cell r="D2612" t="str">
            <v>un</v>
          </cell>
          <cell r="E2612">
            <v>28.6</v>
          </cell>
          <cell r="F2612">
            <v>2.97</v>
          </cell>
          <cell r="G2612">
            <v>31.57</v>
          </cell>
        </row>
        <row r="2613">
          <cell r="A2613" t="str">
            <v>41.02.562</v>
          </cell>
          <cell r="B2613"/>
          <cell r="C2613" t="str">
            <v>Lâmpada LED tubular T8 com base G13, de 3400 até 4000 Im - 36 a 40W</v>
          </cell>
          <cell r="D2613" t="str">
            <v>un</v>
          </cell>
          <cell r="E2613">
            <v>109.32</v>
          </cell>
          <cell r="F2613">
            <v>2.97</v>
          </cell>
          <cell r="G2613">
            <v>112.29</v>
          </cell>
        </row>
        <row r="2614">
          <cell r="A2614" t="str">
            <v>41.02.580</v>
          </cell>
          <cell r="B2614"/>
          <cell r="C2614" t="str">
            <v>Lâmpada LED 13,5W, com base E-27, 1400 até 1510lm</v>
          </cell>
          <cell r="D2614" t="str">
            <v>un</v>
          </cell>
          <cell r="E2614">
            <v>31.31</v>
          </cell>
          <cell r="F2614">
            <v>2.97</v>
          </cell>
          <cell r="G2614">
            <v>34.28</v>
          </cell>
        </row>
        <row r="2615">
          <cell r="A2615" t="str">
            <v>41.04</v>
          </cell>
          <cell r="B2615" t="str">
            <v>Acessórios para iluminação</v>
          </cell>
          <cell r="C2615" t="str">
            <v>Acessórios para iluminação</v>
          </cell>
          <cell r="D2615"/>
          <cell r="E2615"/>
          <cell r="F2615"/>
          <cell r="G2615"/>
        </row>
        <row r="2616">
          <cell r="A2616" t="str">
            <v>41.04.020</v>
          </cell>
          <cell r="B2616"/>
          <cell r="C2616" t="str">
            <v>Receptáculo de porcelana com parafuso de fixação com rosca E-27</v>
          </cell>
          <cell r="D2616" t="str">
            <v>un</v>
          </cell>
          <cell r="E2616">
            <v>3.19</v>
          </cell>
          <cell r="F2616">
            <v>2.92</v>
          </cell>
          <cell r="G2616">
            <v>6.11</v>
          </cell>
        </row>
        <row r="2617">
          <cell r="A2617" t="str">
            <v>41.04.050</v>
          </cell>
          <cell r="B2617"/>
          <cell r="C2617" t="str">
            <v>Trilho eletrificado de alimentação com 1 circuito, em alumínio com pintura na cor branco, inclusive acessórios</v>
          </cell>
          <cell r="D2617" t="str">
            <v>m</v>
          </cell>
          <cell r="E2617">
            <v>88.04</v>
          </cell>
          <cell r="F2617">
            <v>14.6</v>
          </cell>
          <cell r="G2617">
            <v>102.64</v>
          </cell>
        </row>
        <row r="2618">
          <cell r="A2618" t="str">
            <v>41.05</v>
          </cell>
          <cell r="B2618" t="str">
            <v>Lâmpada de descarga de alta potência</v>
          </cell>
          <cell r="C2618" t="str">
            <v>Lâmpada de descarga de alta potência</v>
          </cell>
          <cell r="D2618"/>
          <cell r="E2618"/>
          <cell r="F2618"/>
          <cell r="G2618"/>
        </row>
        <row r="2619">
          <cell r="A2619" t="str">
            <v>41.05.210</v>
          </cell>
          <cell r="B2619"/>
          <cell r="C2619" t="str">
            <v>Lâmpada de vapor de sódio elipsoidal ou tubular, base E27 de 70 W</v>
          </cell>
          <cell r="D2619" t="str">
            <v>un</v>
          </cell>
          <cell r="E2619">
            <v>21.45</v>
          </cell>
          <cell r="F2619">
            <v>2.97</v>
          </cell>
          <cell r="G2619">
            <v>24.42</v>
          </cell>
        </row>
        <row r="2620">
          <cell r="A2620" t="str">
            <v>41.05.220</v>
          </cell>
          <cell r="B2620"/>
          <cell r="C2620" t="str">
            <v>Lâmpada de vapor de sódio elipsoidal ou tubular, base E40 de 150 W</v>
          </cell>
          <cell r="D2620" t="str">
            <v>un</v>
          </cell>
          <cell r="E2620">
            <v>32.22</v>
          </cell>
          <cell r="F2620">
            <v>2.97</v>
          </cell>
          <cell r="G2620">
            <v>35.19</v>
          </cell>
        </row>
        <row r="2621">
          <cell r="A2621" t="str">
            <v>41.05.240</v>
          </cell>
          <cell r="B2621"/>
          <cell r="C2621" t="str">
            <v>Lâmpada de vapor de sódio elipsoidal ou tubular, base E40 de 250 W</v>
          </cell>
          <cell r="D2621" t="str">
            <v>un</v>
          </cell>
          <cell r="E2621">
            <v>38.020000000000003</v>
          </cell>
          <cell r="F2621">
            <v>2.97</v>
          </cell>
          <cell r="G2621">
            <v>40.99</v>
          </cell>
        </row>
        <row r="2622">
          <cell r="A2622" t="str">
            <v>41.05.260</v>
          </cell>
          <cell r="B2622"/>
          <cell r="C2622" t="str">
            <v>Lâmpada de vapor de sódio elipsoidal ou tubular, base E40 de 400 W</v>
          </cell>
          <cell r="D2622" t="str">
            <v>un</v>
          </cell>
          <cell r="E2622">
            <v>44.5</v>
          </cell>
          <cell r="F2622">
            <v>2.97</v>
          </cell>
          <cell r="G2622">
            <v>47.47</v>
          </cell>
        </row>
        <row r="2623">
          <cell r="A2623" t="str">
            <v>41.05.440</v>
          </cell>
          <cell r="B2623"/>
          <cell r="C2623" t="str">
            <v>Lâmpada fluorescente compacta eletrônica, base E27 com 59W a 65W de potência</v>
          </cell>
          <cell r="D2623" t="str">
            <v>un</v>
          </cell>
          <cell r="E2623">
            <v>39.65</v>
          </cell>
          <cell r="F2623">
            <v>2.97</v>
          </cell>
          <cell r="G2623">
            <v>42.62</v>
          </cell>
        </row>
        <row r="2624">
          <cell r="A2624" t="str">
            <v>41.05.520</v>
          </cell>
          <cell r="B2624"/>
          <cell r="C2624" t="str">
            <v>Lâmpada de vapor metálico elipsoidal, base E40 de 250 W</v>
          </cell>
          <cell r="D2624" t="str">
            <v>un</v>
          </cell>
          <cell r="E2624">
            <v>63.37</v>
          </cell>
          <cell r="F2624">
            <v>2.97</v>
          </cell>
          <cell r="G2624">
            <v>66.34</v>
          </cell>
        </row>
        <row r="2625">
          <cell r="A2625" t="str">
            <v>41.05.530</v>
          </cell>
          <cell r="B2625"/>
          <cell r="C2625" t="str">
            <v>Lâmpada de vapor metálico elipsoidal, base E40 de 400 W</v>
          </cell>
          <cell r="D2625" t="str">
            <v>un</v>
          </cell>
          <cell r="E2625">
            <v>65.209999999999994</v>
          </cell>
          <cell r="F2625">
            <v>2.97</v>
          </cell>
          <cell r="G2625">
            <v>68.180000000000007</v>
          </cell>
        </row>
        <row r="2626">
          <cell r="A2626" t="str">
            <v>41.05.710</v>
          </cell>
          <cell r="B2626"/>
          <cell r="C2626" t="str">
            <v>Lâmpada de vapor metálico tubular, base G12 de 70 W</v>
          </cell>
          <cell r="D2626" t="str">
            <v>un</v>
          </cell>
          <cell r="E2626">
            <v>85.3</v>
          </cell>
          <cell r="F2626">
            <v>2.97</v>
          </cell>
          <cell r="G2626">
            <v>88.27</v>
          </cell>
        </row>
        <row r="2627">
          <cell r="A2627" t="str">
            <v>41.05.720</v>
          </cell>
          <cell r="B2627"/>
          <cell r="C2627" t="str">
            <v>Lâmpada de vapor metálico tubular, base G12 de 150 W</v>
          </cell>
          <cell r="D2627" t="str">
            <v>un</v>
          </cell>
          <cell r="E2627">
            <v>111.16</v>
          </cell>
          <cell r="F2627">
            <v>2.97</v>
          </cell>
          <cell r="G2627">
            <v>114.13</v>
          </cell>
        </row>
        <row r="2628">
          <cell r="A2628" t="str">
            <v>41.05.800</v>
          </cell>
          <cell r="B2628"/>
          <cell r="C2628" t="str">
            <v>Lâmpada de vapor metálico tubular, base RX7s bilateral de 70 W</v>
          </cell>
          <cell r="D2628" t="str">
            <v>un</v>
          </cell>
          <cell r="E2628">
            <v>48.81</v>
          </cell>
          <cell r="F2628">
            <v>2.97</v>
          </cell>
          <cell r="G2628">
            <v>51.78</v>
          </cell>
        </row>
        <row r="2629">
          <cell r="A2629" t="str">
            <v>41.06</v>
          </cell>
          <cell r="B2629" t="str">
            <v>Lâmpada halógena</v>
          </cell>
          <cell r="C2629" t="str">
            <v>Lâmpada halógena</v>
          </cell>
          <cell r="D2629"/>
          <cell r="E2629"/>
          <cell r="F2629"/>
          <cell r="G2629"/>
        </row>
        <row r="2630">
          <cell r="A2630" t="str">
            <v>41.06.100</v>
          </cell>
          <cell r="B2630"/>
          <cell r="C2630" t="str">
            <v>Lâmpada halógena refletora PAR20, base E27 de 50 W - 220 V</v>
          </cell>
          <cell r="D2630" t="str">
            <v>un</v>
          </cell>
          <cell r="E2630">
            <v>16.53</v>
          </cell>
          <cell r="F2630">
            <v>2.97</v>
          </cell>
          <cell r="G2630">
            <v>19.5</v>
          </cell>
        </row>
        <row r="2631">
          <cell r="A2631" t="str">
            <v>41.06.130</v>
          </cell>
          <cell r="B2631"/>
          <cell r="C2631" t="str">
            <v>Lâmpada halógena com refletor dicróico de 50 W - 12 V</v>
          </cell>
          <cell r="D2631" t="str">
            <v>un</v>
          </cell>
          <cell r="E2631">
            <v>4.58</v>
          </cell>
          <cell r="F2631">
            <v>2.97</v>
          </cell>
          <cell r="G2631">
            <v>7.55</v>
          </cell>
        </row>
        <row r="2632">
          <cell r="A2632" t="str">
            <v>41.06.410</v>
          </cell>
          <cell r="B2632"/>
          <cell r="C2632" t="str">
            <v>Lâmpada halógena tubular, base R7s bilateral de 300 W - 110 ou 220 V</v>
          </cell>
          <cell r="D2632" t="str">
            <v>un</v>
          </cell>
          <cell r="E2632">
            <v>6.29</v>
          </cell>
          <cell r="F2632">
            <v>2.97</v>
          </cell>
          <cell r="G2632">
            <v>9.26</v>
          </cell>
        </row>
        <row r="2633">
          <cell r="A2633" t="str">
            <v>41.07</v>
          </cell>
          <cell r="B2633" t="str">
            <v>Lâmpada fluorescente</v>
          </cell>
          <cell r="C2633" t="str">
            <v>Lâmpada fluorescente</v>
          </cell>
          <cell r="D2633"/>
          <cell r="E2633"/>
          <cell r="F2633"/>
          <cell r="G2633"/>
        </row>
        <row r="2634">
          <cell r="A2634" t="str">
            <v>41.07.020</v>
          </cell>
          <cell r="B2634"/>
          <cell r="C2634" t="str">
            <v>Lâmpada fluorescente tubular, base bipino bilateral de 15 W</v>
          </cell>
          <cell r="D2634" t="str">
            <v>un</v>
          </cell>
          <cell r="E2634">
            <v>12.79</v>
          </cell>
          <cell r="F2634">
            <v>2.97</v>
          </cell>
          <cell r="G2634">
            <v>15.76</v>
          </cell>
        </row>
        <row r="2635">
          <cell r="A2635" t="str">
            <v>41.07.030</v>
          </cell>
          <cell r="B2635"/>
          <cell r="C2635" t="str">
            <v>Lâmpada fluorescente tubular, base bipino bilateral de 16 W</v>
          </cell>
          <cell r="D2635" t="str">
            <v>un</v>
          </cell>
          <cell r="E2635">
            <v>5.93</v>
          </cell>
          <cell r="F2635">
            <v>2.97</v>
          </cell>
          <cell r="G2635">
            <v>8.9</v>
          </cell>
        </row>
        <row r="2636">
          <cell r="A2636" t="str">
            <v>41.07.050</v>
          </cell>
          <cell r="B2636"/>
          <cell r="C2636" t="str">
            <v>Lâmpada fluorescente tubular, base bipino bilateral de 20 W</v>
          </cell>
          <cell r="D2636" t="str">
            <v>un</v>
          </cell>
          <cell r="E2636">
            <v>6.79</v>
          </cell>
          <cell r="F2636">
            <v>2.97</v>
          </cell>
          <cell r="G2636">
            <v>9.76</v>
          </cell>
        </row>
        <row r="2637">
          <cell r="A2637" t="str">
            <v>41.07.060</v>
          </cell>
          <cell r="B2637"/>
          <cell r="C2637" t="str">
            <v>Lâmpada fluorescente tubular, base bipino bilateral de 28 W</v>
          </cell>
          <cell r="D2637" t="str">
            <v>un</v>
          </cell>
          <cell r="E2637">
            <v>8.0500000000000007</v>
          </cell>
          <cell r="F2637">
            <v>2.97</v>
          </cell>
          <cell r="G2637">
            <v>11.02</v>
          </cell>
        </row>
        <row r="2638">
          <cell r="A2638" t="str">
            <v>41.07.070</v>
          </cell>
          <cell r="B2638"/>
          <cell r="C2638" t="str">
            <v>Lâmpada fluorescente tubular, base bipino bilateral de 32 W</v>
          </cell>
          <cell r="D2638" t="str">
            <v>un</v>
          </cell>
          <cell r="E2638">
            <v>5.83</v>
          </cell>
          <cell r="F2638">
            <v>2.97</v>
          </cell>
          <cell r="G2638">
            <v>8.8000000000000007</v>
          </cell>
        </row>
        <row r="2639">
          <cell r="A2639" t="str">
            <v>41.07.200</v>
          </cell>
          <cell r="B2639"/>
          <cell r="C2639" t="str">
            <v>Lâmpada fluorescente tubular, base bipino bilateral de 32 W, com camada trifósforo</v>
          </cell>
          <cell r="D2639" t="str">
            <v>un</v>
          </cell>
          <cell r="E2639">
            <v>9.1199999999999992</v>
          </cell>
          <cell r="F2639">
            <v>2.97</v>
          </cell>
          <cell r="G2639">
            <v>12.09</v>
          </cell>
        </row>
        <row r="2640">
          <cell r="A2640" t="str">
            <v>41.07.320</v>
          </cell>
          <cell r="B2640"/>
          <cell r="C2640" t="str">
            <v>Lâmpada fluorescente tubular "HO", base bipino bilateral de 110 W</v>
          </cell>
          <cell r="D2640" t="str">
            <v>un</v>
          </cell>
          <cell r="E2640">
            <v>21.37</v>
          </cell>
          <cell r="F2640">
            <v>2.97</v>
          </cell>
          <cell r="G2640">
            <v>24.34</v>
          </cell>
        </row>
        <row r="2641">
          <cell r="A2641" t="str">
            <v>41.07.400</v>
          </cell>
          <cell r="B2641"/>
          <cell r="C2641" t="str">
            <v>Lâmpada fluorescente compacta eletrônica "2U", base E27 de 9 W - 110 ou 220 V</v>
          </cell>
          <cell r="D2641" t="str">
            <v>un</v>
          </cell>
          <cell r="E2641">
            <v>7.1</v>
          </cell>
          <cell r="F2641">
            <v>2.97</v>
          </cell>
          <cell r="G2641">
            <v>10.07</v>
          </cell>
        </row>
        <row r="2642">
          <cell r="A2642" t="str">
            <v>41.07.410</v>
          </cell>
          <cell r="B2642"/>
          <cell r="C2642" t="str">
            <v>Lâmpada fluorescente compacta eletrônica "2U", base E27 de 11 W - 110 ou 220 V</v>
          </cell>
          <cell r="D2642" t="str">
            <v>un</v>
          </cell>
          <cell r="E2642">
            <v>7.71</v>
          </cell>
          <cell r="F2642">
            <v>2.97</v>
          </cell>
          <cell r="G2642">
            <v>10.68</v>
          </cell>
        </row>
        <row r="2643">
          <cell r="A2643" t="str">
            <v>41.07.420</v>
          </cell>
          <cell r="B2643"/>
          <cell r="C2643" t="str">
            <v>Lâmpada fluorescente compacta eletrônica "3U", base E27 de 15 W - 110 ou 220 V</v>
          </cell>
          <cell r="D2643" t="str">
            <v>un</v>
          </cell>
          <cell r="E2643">
            <v>10.19</v>
          </cell>
          <cell r="F2643">
            <v>2.97</v>
          </cell>
          <cell r="G2643">
            <v>13.16</v>
          </cell>
        </row>
        <row r="2644">
          <cell r="A2644" t="str">
            <v>41.07.430</v>
          </cell>
          <cell r="B2644"/>
          <cell r="C2644" t="str">
            <v>Lâmpada fluorescente compacta eletrônica "3U", base E27 de 20 W - 110 ou 220 V</v>
          </cell>
          <cell r="D2644" t="str">
            <v>un</v>
          </cell>
          <cell r="E2644">
            <v>11.38</v>
          </cell>
          <cell r="F2644">
            <v>2.97</v>
          </cell>
          <cell r="G2644">
            <v>14.35</v>
          </cell>
        </row>
        <row r="2645">
          <cell r="A2645" t="str">
            <v>41.07.440</v>
          </cell>
          <cell r="B2645"/>
          <cell r="C2645" t="str">
            <v>Lâmpada fluorescente compacta eletrônica "3U", base E27 de 23 W - 110 ou 220 V</v>
          </cell>
          <cell r="D2645" t="str">
            <v>un</v>
          </cell>
          <cell r="E2645">
            <v>12.42</v>
          </cell>
          <cell r="F2645">
            <v>2.97</v>
          </cell>
          <cell r="G2645">
            <v>15.39</v>
          </cell>
        </row>
        <row r="2646">
          <cell r="A2646" t="str">
            <v>41.07.450</v>
          </cell>
          <cell r="B2646"/>
          <cell r="C2646" t="str">
            <v>Lâmpada fluorescente compacta eletrônica "3U", base E27 de 25 W - 110 ou 220 V</v>
          </cell>
          <cell r="D2646" t="str">
            <v>un</v>
          </cell>
          <cell r="E2646">
            <v>13.08</v>
          </cell>
          <cell r="F2646">
            <v>2.97</v>
          </cell>
          <cell r="G2646">
            <v>16.05</v>
          </cell>
        </row>
        <row r="2647">
          <cell r="A2647" t="str">
            <v>41.07.800</v>
          </cell>
          <cell r="B2647"/>
          <cell r="C2647" t="str">
            <v>Lâmpada fluorescente compacta "1U", base G-23 de 9 W</v>
          </cell>
          <cell r="D2647" t="str">
            <v>un</v>
          </cell>
          <cell r="E2647">
            <v>10.68</v>
          </cell>
          <cell r="F2647">
            <v>2.97</v>
          </cell>
          <cell r="G2647">
            <v>13.65</v>
          </cell>
        </row>
        <row r="2648">
          <cell r="A2648" t="str">
            <v>41.07.810</v>
          </cell>
          <cell r="B2648"/>
          <cell r="C2648" t="str">
            <v>Lâmpada fluorescente compacta "2U", base G-24D-2 de 18 W</v>
          </cell>
          <cell r="D2648" t="str">
            <v>un</v>
          </cell>
          <cell r="E2648">
            <v>9.6</v>
          </cell>
          <cell r="F2648">
            <v>2.97</v>
          </cell>
          <cell r="G2648">
            <v>12.57</v>
          </cell>
        </row>
        <row r="2649">
          <cell r="A2649" t="str">
            <v>41.07.820</v>
          </cell>
          <cell r="B2649"/>
          <cell r="C2649" t="str">
            <v>Lâmpada fluorescente compacta "2U", base G-24D-3 de 26 W</v>
          </cell>
          <cell r="D2649" t="str">
            <v>un</v>
          </cell>
          <cell r="E2649">
            <v>8.8000000000000007</v>
          </cell>
          <cell r="F2649">
            <v>2.97</v>
          </cell>
          <cell r="G2649">
            <v>11.77</v>
          </cell>
        </row>
        <row r="2650">
          <cell r="A2650" t="str">
            <v>41.07.830</v>
          </cell>
          <cell r="B2650"/>
          <cell r="C2650" t="str">
            <v>Lâmpada fluorescente compacta longa "1U", base 2G-11 de 36 W</v>
          </cell>
          <cell r="D2650" t="str">
            <v>un</v>
          </cell>
          <cell r="E2650">
            <v>23.92</v>
          </cell>
          <cell r="F2650">
            <v>2.97</v>
          </cell>
          <cell r="G2650">
            <v>26.89</v>
          </cell>
        </row>
        <row r="2651">
          <cell r="A2651" t="str">
            <v>41.07.860</v>
          </cell>
          <cell r="B2651"/>
          <cell r="C2651" t="str">
            <v>Lâmpada fluorescente compacta "2U", base G24q-3 de 26 W</v>
          </cell>
          <cell r="D2651" t="str">
            <v>un</v>
          </cell>
          <cell r="E2651">
            <v>8.68</v>
          </cell>
          <cell r="F2651">
            <v>2.97</v>
          </cell>
          <cell r="G2651">
            <v>11.65</v>
          </cell>
        </row>
        <row r="2652">
          <cell r="A2652" t="str">
            <v>41.08</v>
          </cell>
          <cell r="B2652" t="str">
            <v>Reator e equipamentos para lâmpada de descarga de alta potência</v>
          </cell>
          <cell r="C2652" t="str">
            <v>Reator e equipamentos para lâmpada de descarga de alta potência</v>
          </cell>
          <cell r="D2652"/>
          <cell r="E2652"/>
          <cell r="F2652"/>
          <cell r="G2652"/>
        </row>
        <row r="2653">
          <cell r="A2653" t="str">
            <v>41.08.010</v>
          </cell>
          <cell r="B2653"/>
          <cell r="C2653" t="str">
            <v>Transformador eletrônico para lâmpada halógena dicróica de 50 W - 220 V</v>
          </cell>
          <cell r="D2653" t="str">
            <v>un</v>
          </cell>
          <cell r="E2653">
            <v>16.14</v>
          </cell>
          <cell r="F2653">
            <v>7.3</v>
          </cell>
          <cell r="G2653">
            <v>23.44</v>
          </cell>
        </row>
        <row r="2654">
          <cell r="A2654" t="str">
            <v>41.08.210</v>
          </cell>
          <cell r="B2654"/>
          <cell r="C2654" t="str">
            <v>Reator eletromagnético de alto fator de potência, para lâmpada vapor de sódio 70 W / 220 V</v>
          </cell>
          <cell r="D2654" t="str">
            <v>un</v>
          </cell>
          <cell r="E2654">
            <v>57.28</v>
          </cell>
          <cell r="F2654">
            <v>7.3</v>
          </cell>
          <cell r="G2654">
            <v>64.58</v>
          </cell>
        </row>
        <row r="2655">
          <cell r="A2655" t="str">
            <v>41.08.230</v>
          </cell>
          <cell r="B2655"/>
          <cell r="C2655" t="str">
            <v>Reator eletromagnético de alto fator de potência, para lâmpada vapor de sódio 150 W / 220 V</v>
          </cell>
          <cell r="D2655" t="str">
            <v>un</v>
          </cell>
          <cell r="E2655">
            <v>66.23</v>
          </cell>
          <cell r="F2655">
            <v>7.3</v>
          </cell>
          <cell r="G2655">
            <v>73.53</v>
          </cell>
        </row>
        <row r="2656">
          <cell r="A2656" t="str">
            <v>41.08.250</v>
          </cell>
          <cell r="B2656"/>
          <cell r="C2656" t="str">
            <v>Reator eletromagnético de alto fator de potência, para lâmpada vapor de sódio 250 W / 220 V</v>
          </cell>
          <cell r="D2656" t="str">
            <v>un</v>
          </cell>
          <cell r="E2656">
            <v>88.17</v>
          </cell>
          <cell r="F2656">
            <v>7.3</v>
          </cell>
          <cell r="G2656">
            <v>95.47</v>
          </cell>
        </row>
        <row r="2657">
          <cell r="A2657" t="str">
            <v>41.08.270</v>
          </cell>
          <cell r="B2657"/>
          <cell r="C2657" t="str">
            <v>Reator eletromagnético de alto fator de potência, para lâmpada vapor de sódio 400 W / 220 V</v>
          </cell>
          <cell r="D2657" t="str">
            <v>un</v>
          </cell>
          <cell r="E2657">
            <v>97.31</v>
          </cell>
          <cell r="F2657">
            <v>7.3</v>
          </cell>
          <cell r="G2657">
            <v>104.61</v>
          </cell>
        </row>
        <row r="2658">
          <cell r="A2658" t="str">
            <v>41.08.280</v>
          </cell>
          <cell r="B2658"/>
          <cell r="C2658" t="str">
            <v>Reator eletromagnético de alto fator de potência, para lâmpada vapor de sódio 1000 W / 220 V</v>
          </cell>
          <cell r="D2658" t="str">
            <v>un</v>
          </cell>
          <cell r="E2658">
            <v>277.02</v>
          </cell>
          <cell r="F2658">
            <v>7.3</v>
          </cell>
          <cell r="G2658">
            <v>284.32</v>
          </cell>
        </row>
        <row r="2659">
          <cell r="A2659" t="str">
            <v>41.08.420</v>
          </cell>
          <cell r="B2659"/>
          <cell r="C2659" t="str">
            <v>Reator eletromagnético de alto fator de potência, para lâmpada vapor metálico 70 W / 220 V</v>
          </cell>
          <cell r="D2659" t="str">
            <v>un</v>
          </cell>
          <cell r="E2659">
            <v>58.61</v>
          </cell>
          <cell r="F2659">
            <v>7.3</v>
          </cell>
          <cell r="G2659">
            <v>65.91</v>
          </cell>
        </row>
        <row r="2660">
          <cell r="A2660" t="str">
            <v>41.08.440</v>
          </cell>
          <cell r="B2660"/>
          <cell r="C2660" t="str">
            <v>Reator eletromagnético de alto fator de potência, para lâmpada vapor metálico 150 W / 220 V</v>
          </cell>
          <cell r="D2660" t="str">
            <v>un</v>
          </cell>
          <cell r="E2660">
            <v>80.53</v>
          </cell>
          <cell r="F2660">
            <v>7.3</v>
          </cell>
          <cell r="G2660">
            <v>87.83</v>
          </cell>
        </row>
        <row r="2661">
          <cell r="A2661" t="str">
            <v>41.08.450</v>
          </cell>
          <cell r="B2661"/>
          <cell r="C2661" t="str">
            <v>Reator eletromagnético de alto fator de potência, para lâmpada vapor metálico 250 W / 220 V</v>
          </cell>
          <cell r="D2661" t="str">
            <v>un</v>
          </cell>
          <cell r="E2661">
            <v>83.63</v>
          </cell>
          <cell r="F2661">
            <v>7.3</v>
          </cell>
          <cell r="G2661">
            <v>90.93</v>
          </cell>
        </row>
        <row r="2662">
          <cell r="A2662" t="str">
            <v>41.08.460</v>
          </cell>
          <cell r="B2662"/>
          <cell r="C2662" t="str">
            <v>Reator eletromagnético de alto fator de potência, para lâmpada vapor metálico 400 W / 220 V</v>
          </cell>
          <cell r="D2662" t="str">
            <v>un</v>
          </cell>
          <cell r="E2662">
            <v>76.37</v>
          </cell>
          <cell r="F2662">
            <v>7.3</v>
          </cell>
          <cell r="G2662">
            <v>83.67</v>
          </cell>
        </row>
        <row r="2663">
          <cell r="A2663" t="str">
            <v>41.09</v>
          </cell>
          <cell r="B2663" t="str">
            <v>Reator e equipamentos para lâmpada fluorescente</v>
          </cell>
          <cell r="C2663" t="str">
            <v>Reator e equipamentos para lâmpada fluorescente</v>
          </cell>
          <cell r="D2663"/>
          <cell r="E2663"/>
          <cell r="F2663"/>
          <cell r="G2663"/>
        </row>
        <row r="2664">
          <cell r="A2664" t="str">
            <v>41.09.710</v>
          </cell>
          <cell r="B2664"/>
          <cell r="C2664" t="str">
            <v>Reator eletrônico de alto fator de potência com partida instantânea, para uma lâmpada fluorescente tubular, base bipino bilateral, 15 W - 127 V / 220 V</v>
          </cell>
          <cell r="D2664" t="str">
            <v>un</v>
          </cell>
          <cell r="E2664">
            <v>11.18</v>
          </cell>
          <cell r="F2664">
            <v>7.3</v>
          </cell>
          <cell r="G2664">
            <v>18.48</v>
          </cell>
        </row>
        <row r="2665">
          <cell r="A2665" t="str">
            <v>41.09.720</v>
          </cell>
          <cell r="B2665"/>
          <cell r="C2665" t="str">
            <v>Reator eletrônico de alto fator de potência com partida instantânea, para duas lâmpadas fluorescentes tubulares, base bipino bilateral, 16 W - 127 V / 220 V</v>
          </cell>
          <cell r="D2665" t="str">
            <v>un</v>
          </cell>
          <cell r="E2665">
            <v>22.59</v>
          </cell>
          <cell r="F2665">
            <v>14.6</v>
          </cell>
          <cell r="G2665">
            <v>37.19</v>
          </cell>
        </row>
        <row r="2666">
          <cell r="A2666" t="str">
            <v>41.09.740</v>
          </cell>
          <cell r="B2666"/>
          <cell r="C2666" t="str">
            <v>Reator eletrônico de alto fator de potência com partida instantânea, para duas lâmpadas fluorescentes tubulares, base bipino bilateral, 28 W - 127 V / 220 V</v>
          </cell>
          <cell r="D2666" t="str">
            <v>un</v>
          </cell>
          <cell r="E2666">
            <v>42.89</v>
          </cell>
          <cell r="F2666">
            <v>7.3</v>
          </cell>
          <cell r="G2666">
            <v>50.19</v>
          </cell>
        </row>
        <row r="2667">
          <cell r="A2667" t="str">
            <v>41.09.750</v>
          </cell>
          <cell r="B2667"/>
          <cell r="C2667" t="str">
            <v>Reator eletrônico de alto fator de potência com partida instantânea, para duas lâmpadas fluorescentes tubulares, base bipino bilateral, 32 W - 127 V / 220 V</v>
          </cell>
          <cell r="D2667" t="str">
            <v>un</v>
          </cell>
          <cell r="E2667">
            <v>24.36</v>
          </cell>
          <cell r="F2667">
            <v>14.6</v>
          </cell>
          <cell r="G2667">
            <v>38.96</v>
          </cell>
        </row>
        <row r="2668">
          <cell r="A2668" t="str">
            <v>41.09.830</v>
          </cell>
          <cell r="B2668"/>
          <cell r="C2668" t="str">
            <v>Reator eletrônico de alto fator de potência com partida instantânea, para duas lâmpadas fluorescentes tubulares "HO", base bipino bilateral, 110 W - 220 V</v>
          </cell>
          <cell r="D2668" t="str">
            <v>un</v>
          </cell>
          <cell r="E2668">
            <v>71.56</v>
          </cell>
          <cell r="F2668">
            <v>14.6</v>
          </cell>
          <cell r="G2668">
            <v>86.16</v>
          </cell>
        </row>
        <row r="2669">
          <cell r="A2669" t="str">
            <v>41.09.870</v>
          </cell>
          <cell r="B2669"/>
          <cell r="C2669" t="str">
            <v>Reator eletrônico de alto fator de potência com partida instantânea, para uma lâmpada fluorescente compacta "2U", base G24q-3, 26 W - 220 V</v>
          </cell>
          <cell r="D2669" t="str">
            <v>un</v>
          </cell>
          <cell r="E2669">
            <v>18.920000000000002</v>
          </cell>
          <cell r="F2669">
            <v>7.3</v>
          </cell>
          <cell r="G2669">
            <v>26.22</v>
          </cell>
        </row>
        <row r="2670">
          <cell r="A2670" t="str">
            <v>41.09.890</v>
          </cell>
          <cell r="B2670"/>
          <cell r="C2670" t="str">
            <v>Reator eletrônico de alto fator de potência com partida instantânea, para duas lâmpadas fluorescentes compactas "2U", base G24q-3, 26 W - 220 V</v>
          </cell>
          <cell r="D2670" t="str">
            <v>un</v>
          </cell>
          <cell r="E2670">
            <v>22.5</v>
          </cell>
          <cell r="F2670">
            <v>14.6</v>
          </cell>
          <cell r="G2670">
            <v>37.1</v>
          </cell>
        </row>
        <row r="2671">
          <cell r="A2671" t="str">
            <v>41.10</v>
          </cell>
          <cell r="B2671" t="str">
            <v>Postes e acessórios</v>
          </cell>
          <cell r="C2671" t="str">
            <v>Postes e acessórios</v>
          </cell>
          <cell r="D2671"/>
          <cell r="E2671"/>
          <cell r="F2671"/>
          <cell r="G2671"/>
        </row>
        <row r="2672">
          <cell r="A2672" t="str">
            <v>41.10.060</v>
          </cell>
          <cell r="B2672"/>
          <cell r="C2672" t="str">
            <v>Braço em tubo de ferro galvanizado de 1´ x 1,00 m para fixação de uma luminária</v>
          </cell>
          <cell r="D2672" t="str">
            <v>un</v>
          </cell>
          <cell r="E2672">
            <v>35.380000000000003</v>
          </cell>
          <cell r="F2672">
            <v>51.35</v>
          </cell>
          <cell r="G2672">
            <v>86.73</v>
          </cell>
        </row>
        <row r="2673">
          <cell r="A2673" t="str">
            <v>41.10.070</v>
          </cell>
          <cell r="B2673"/>
          <cell r="C2673" t="str">
            <v>Cruzeta reforçada em ferro galvanizado para fixação de quatro luminárias</v>
          </cell>
          <cell r="D2673" t="str">
            <v>un</v>
          </cell>
          <cell r="E2673">
            <v>409.36</v>
          </cell>
          <cell r="F2673">
            <v>51.35</v>
          </cell>
          <cell r="G2673">
            <v>460.71</v>
          </cell>
        </row>
        <row r="2674">
          <cell r="A2674" t="str">
            <v>41.10.080</v>
          </cell>
          <cell r="B2674"/>
          <cell r="C2674" t="str">
            <v>Cruzeta reforçada em ferro galvanizado para fixação de duas luminárias</v>
          </cell>
          <cell r="D2674" t="str">
            <v>un</v>
          </cell>
          <cell r="E2674">
            <v>240.85</v>
          </cell>
          <cell r="F2674">
            <v>51.35</v>
          </cell>
          <cell r="G2674">
            <v>292.2</v>
          </cell>
        </row>
        <row r="2675">
          <cell r="A2675" t="str">
            <v>41.10.260</v>
          </cell>
          <cell r="B2675"/>
          <cell r="C2675" t="str">
            <v>Poste telecônico curvo em aço SAE 1010/1020 galvanizado a fogo, altura de 8,00 m</v>
          </cell>
          <cell r="D2675" t="str">
            <v>un</v>
          </cell>
          <cell r="E2675">
            <v>1124.3800000000001</v>
          </cell>
          <cell r="F2675">
            <v>222.95</v>
          </cell>
          <cell r="G2675">
            <v>1347.33</v>
          </cell>
        </row>
        <row r="2676">
          <cell r="A2676" t="str">
            <v>41.10.330</v>
          </cell>
          <cell r="B2676"/>
          <cell r="C2676" t="str">
            <v>Poste telecônico reto em aço SAE 1010/1020 galvanizado a fogo, altura de 10,00 m</v>
          </cell>
          <cell r="D2676" t="str">
            <v>un</v>
          </cell>
          <cell r="E2676">
            <v>1411.47</v>
          </cell>
          <cell r="F2676">
            <v>82.49</v>
          </cell>
          <cell r="G2676">
            <v>1493.96</v>
          </cell>
        </row>
        <row r="2677">
          <cell r="A2677" t="str">
            <v>41.10.340</v>
          </cell>
          <cell r="B2677"/>
          <cell r="C2677" t="str">
            <v>Poste telecônico reto em aço SAE 1010/1020 galvanizado a fogo, altura de 8,00 m</v>
          </cell>
          <cell r="D2677" t="str">
            <v>un</v>
          </cell>
          <cell r="E2677">
            <v>1123.79</v>
          </cell>
          <cell r="F2677">
            <v>82.49</v>
          </cell>
          <cell r="G2677">
            <v>1206.28</v>
          </cell>
        </row>
        <row r="2678">
          <cell r="A2678" t="str">
            <v>41.10.400</v>
          </cell>
          <cell r="B2678"/>
          <cell r="C2678" t="str">
            <v>Poste telecônico em aço SAE 1010/1020 galvanizado a fogo, com espera para uma luminária, altura de 3,00 m</v>
          </cell>
          <cell r="D2678" t="str">
            <v>un</v>
          </cell>
          <cell r="E2678">
            <v>342.76</v>
          </cell>
          <cell r="F2678">
            <v>53.19</v>
          </cell>
          <cell r="G2678">
            <v>395.95</v>
          </cell>
        </row>
        <row r="2679">
          <cell r="A2679" t="str">
            <v>41.10.410</v>
          </cell>
          <cell r="B2679"/>
          <cell r="C2679" t="str">
            <v>Poste telecônico em aço SAE 1010/1020 galvanizado a fogo, com espera para duas luminárias, altura de 3,00 m</v>
          </cell>
          <cell r="D2679" t="str">
            <v>un</v>
          </cell>
          <cell r="E2679">
            <v>418.48</v>
          </cell>
          <cell r="F2679">
            <v>53.19</v>
          </cell>
          <cell r="G2679">
            <v>471.67</v>
          </cell>
        </row>
        <row r="2680">
          <cell r="A2680" t="str">
            <v>41.10.430</v>
          </cell>
          <cell r="B2680"/>
          <cell r="C2680" t="str">
            <v>Poste telecônico reto em aço SAE 1010/1020 galvanizado a fogo, altura de 6,00 m</v>
          </cell>
          <cell r="D2680" t="str">
            <v>un</v>
          </cell>
          <cell r="E2680">
            <v>838.08</v>
          </cell>
          <cell r="F2680">
            <v>82.49</v>
          </cell>
          <cell r="G2680">
            <v>920.57</v>
          </cell>
        </row>
        <row r="2681">
          <cell r="A2681" t="str">
            <v>41.10.490</v>
          </cell>
          <cell r="B2681"/>
          <cell r="C2681" t="str">
            <v>Poste telecônico reto em aço SAE 1010/1020 galvanizado a fogo, com base, altura de 7,00 m</v>
          </cell>
          <cell r="D2681" t="str">
            <v>un</v>
          </cell>
          <cell r="E2681">
            <v>880.18</v>
          </cell>
          <cell r="F2681">
            <v>369.79</v>
          </cell>
          <cell r="G2681">
            <v>1249.97</v>
          </cell>
        </row>
        <row r="2682">
          <cell r="A2682" t="str">
            <v>41.10.500</v>
          </cell>
          <cell r="B2682"/>
          <cell r="C2682" t="str">
            <v>Poste telecônico reto em aço SAE 1010/1020 galvanizado a fogo, altura de 4,00 m</v>
          </cell>
          <cell r="D2682" t="str">
            <v>un</v>
          </cell>
          <cell r="E2682">
            <v>693.26</v>
          </cell>
          <cell r="F2682">
            <v>82.49</v>
          </cell>
          <cell r="G2682">
            <v>775.75</v>
          </cell>
        </row>
        <row r="2683">
          <cell r="A2683" t="str">
            <v>41.11</v>
          </cell>
          <cell r="B2683" t="str">
            <v>Aparelho de iluminação pública e decorativa</v>
          </cell>
          <cell r="C2683" t="str">
            <v>Aparelho de iluminação pública e decorativa</v>
          </cell>
          <cell r="D2683"/>
          <cell r="E2683"/>
          <cell r="F2683"/>
          <cell r="G2683"/>
        </row>
        <row r="2684">
          <cell r="A2684" t="str">
            <v>41.11.060</v>
          </cell>
          <cell r="B2684"/>
          <cell r="C2684" t="str">
            <v>Luminária fechada para iluminação pública tipo pétala pequena</v>
          </cell>
          <cell r="D2684" t="str">
            <v>un</v>
          </cell>
          <cell r="E2684">
            <v>441.34</v>
          </cell>
          <cell r="F2684">
            <v>25.68</v>
          </cell>
          <cell r="G2684">
            <v>467.02</v>
          </cell>
        </row>
        <row r="2685">
          <cell r="A2685" t="str">
            <v>41.11.090</v>
          </cell>
          <cell r="B2685"/>
          <cell r="C2685" t="str">
            <v>Luminária com corpo em tubo de alumínio tipo balizador para uso externo</v>
          </cell>
          <cell r="D2685" t="str">
            <v>un</v>
          </cell>
          <cell r="E2685">
            <v>113.95</v>
          </cell>
          <cell r="F2685">
            <v>10.96</v>
          </cell>
          <cell r="G2685">
            <v>124.91</v>
          </cell>
        </row>
        <row r="2686">
          <cell r="A2686" t="str">
            <v>41.11.100</v>
          </cell>
          <cell r="B2686"/>
          <cell r="C2686" t="str">
            <v>Luminária retangular fechada para iluminação externa em poste, tipo pétala grande</v>
          </cell>
          <cell r="D2686" t="str">
            <v>un</v>
          </cell>
          <cell r="E2686">
            <v>313.20999999999998</v>
          </cell>
          <cell r="F2686">
            <v>25.68</v>
          </cell>
          <cell r="G2686">
            <v>338.89</v>
          </cell>
        </row>
        <row r="2687">
          <cell r="A2687" t="str">
            <v>41.11.110</v>
          </cell>
          <cell r="B2687"/>
          <cell r="C2687" t="str">
            <v>Luminária retangular fechada para iluminação externa em poste, tipo pétala pequena</v>
          </cell>
          <cell r="D2687" t="str">
            <v>un</v>
          </cell>
          <cell r="E2687">
            <v>268.04000000000002</v>
          </cell>
          <cell r="F2687">
            <v>25.68</v>
          </cell>
          <cell r="G2687">
            <v>293.72000000000003</v>
          </cell>
        </row>
        <row r="2688">
          <cell r="A2688" t="str">
            <v>41.11.160</v>
          </cell>
          <cell r="B2688"/>
          <cell r="C2688" t="str">
            <v>Luminária pública fechada tipo pétala, com alojamento para reator, com abertura na parte superior</v>
          </cell>
          <cell r="D2688" t="str">
            <v>un</v>
          </cell>
          <cell r="E2688">
            <v>423.63</v>
          </cell>
          <cell r="F2688">
            <v>25.68</v>
          </cell>
          <cell r="G2688">
            <v>449.31</v>
          </cell>
        </row>
        <row r="2689">
          <cell r="A2689" t="str">
            <v>41.11.440</v>
          </cell>
          <cell r="B2689"/>
          <cell r="C2689" t="str">
            <v>Suporte tubular de fixação em poste para 1 luminária tipo pétala</v>
          </cell>
          <cell r="D2689" t="str">
            <v>un</v>
          </cell>
          <cell r="E2689">
            <v>61.51</v>
          </cell>
          <cell r="F2689">
            <v>10.96</v>
          </cell>
          <cell r="G2689">
            <v>72.47</v>
          </cell>
        </row>
        <row r="2690">
          <cell r="A2690" t="str">
            <v>41.11.450</v>
          </cell>
          <cell r="B2690"/>
          <cell r="C2690" t="str">
            <v>Suporte tubular de fixação em poste para 2 luminárias tipo pétala</v>
          </cell>
          <cell r="D2690" t="str">
            <v>un</v>
          </cell>
          <cell r="E2690">
            <v>73.58</v>
          </cell>
          <cell r="F2690">
            <v>10.96</v>
          </cell>
          <cell r="G2690">
            <v>84.54</v>
          </cell>
        </row>
        <row r="2691">
          <cell r="A2691" t="str">
            <v>41.11.470</v>
          </cell>
          <cell r="B2691"/>
          <cell r="C2691" t="str">
            <v>Suporte tubular de fixação em poste para 4 luminárias tipo pétala</v>
          </cell>
          <cell r="D2691" t="str">
            <v>un</v>
          </cell>
          <cell r="E2691">
            <v>110.94</v>
          </cell>
          <cell r="F2691">
            <v>10.96</v>
          </cell>
          <cell r="G2691">
            <v>121.9</v>
          </cell>
        </row>
        <row r="2692">
          <cell r="A2692" t="str">
            <v>41.11.703</v>
          </cell>
          <cell r="B2692"/>
          <cell r="C2692" t="str">
            <v>Luminária LED retangular para poste de 10.400 até 13.200 lm, eficiência mínima 107 lm/W</v>
          </cell>
          <cell r="D2692" t="str">
            <v>un</v>
          </cell>
          <cell r="E2692">
            <v>1083.82</v>
          </cell>
          <cell r="F2692">
            <v>25.68</v>
          </cell>
          <cell r="G2692">
            <v>1109.5</v>
          </cell>
        </row>
        <row r="2693">
          <cell r="A2693" t="str">
            <v>41.11.711</v>
          </cell>
          <cell r="B2693"/>
          <cell r="C2693" t="str">
            <v>Luminária LED retangular para parede/piso de 11.838 até 12.150 lm, eficiência mínima 107 lm/W</v>
          </cell>
          <cell r="D2693" t="str">
            <v>un</v>
          </cell>
          <cell r="E2693">
            <v>826.51</v>
          </cell>
          <cell r="F2693">
            <v>25.68</v>
          </cell>
          <cell r="G2693">
            <v>852.19</v>
          </cell>
        </row>
        <row r="2694">
          <cell r="A2694" t="str">
            <v>41.11.721</v>
          </cell>
          <cell r="B2694"/>
          <cell r="C2694" t="str">
            <v>Luminária LED retangular para poste de 6250 até 6674 lm, eficiência mínima 113 lm/W</v>
          </cell>
          <cell r="D2694" t="str">
            <v>un</v>
          </cell>
          <cell r="E2694">
            <v>781.9</v>
          </cell>
          <cell r="F2694">
            <v>25.68</v>
          </cell>
          <cell r="G2694">
            <v>807.58</v>
          </cell>
        </row>
        <row r="2695">
          <cell r="A2695" t="str">
            <v>41.12</v>
          </cell>
          <cell r="B2695" t="str">
            <v>Aparelho de iluminação de longo alcance e específica</v>
          </cell>
          <cell r="C2695" t="str">
            <v>Aparelho de iluminação de longo alcance e específica</v>
          </cell>
          <cell r="D2695"/>
          <cell r="E2695"/>
          <cell r="F2695"/>
          <cell r="G2695"/>
        </row>
        <row r="2696">
          <cell r="A2696" t="str">
            <v>41.12.050</v>
          </cell>
          <cell r="B2696"/>
          <cell r="C2696" t="str">
            <v>Projetor retangular fechado, com alojamento para reator, para lâmpada vapor metálico ou vapor de sódio de 150 W a 400 W</v>
          </cell>
          <cell r="D2696" t="str">
            <v>un</v>
          </cell>
          <cell r="E2696">
            <v>654.73</v>
          </cell>
          <cell r="F2696">
            <v>18.260000000000002</v>
          </cell>
          <cell r="G2696">
            <v>672.99</v>
          </cell>
        </row>
        <row r="2697">
          <cell r="A2697" t="str">
            <v>41.12.060</v>
          </cell>
          <cell r="B2697"/>
          <cell r="C2697" t="str">
            <v>Projetor retangular fechado, para lâmpada vapor de sódio de 1000 W ou vapor metálico de 2000 W</v>
          </cell>
          <cell r="D2697" t="str">
            <v>un</v>
          </cell>
          <cell r="E2697">
            <v>824.5</v>
          </cell>
          <cell r="F2697">
            <v>18.260000000000002</v>
          </cell>
          <cell r="G2697">
            <v>842.76</v>
          </cell>
        </row>
        <row r="2698">
          <cell r="A2698" t="str">
            <v>41.12.070</v>
          </cell>
          <cell r="B2698"/>
          <cell r="C2698" t="str">
            <v>Projetor retangular fechado, para lâmpada vapor metálico de 70 W/150 W ou halógena de 300 W/500 W</v>
          </cell>
          <cell r="D2698" t="str">
            <v>un</v>
          </cell>
          <cell r="E2698">
            <v>385.8</v>
          </cell>
          <cell r="F2698">
            <v>18.260000000000002</v>
          </cell>
          <cell r="G2698">
            <v>404.06</v>
          </cell>
        </row>
        <row r="2699">
          <cell r="A2699" t="str">
            <v>41.12.080</v>
          </cell>
          <cell r="B2699"/>
          <cell r="C2699" t="str">
            <v>Projetor retangular fechado, para lâmpada vapor metálico ou vapor de sódio de 250 W/400 W</v>
          </cell>
          <cell r="D2699" t="str">
            <v>un</v>
          </cell>
          <cell r="E2699">
            <v>312.83</v>
          </cell>
          <cell r="F2699">
            <v>18.260000000000002</v>
          </cell>
          <cell r="G2699">
            <v>331.09</v>
          </cell>
        </row>
        <row r="2700">
          <cell r="A2700" t="str">
            <v>41.12.090</v>
          </cell>
          <cell r="B2700"/>
          <cell r="C2700" t="str">
            <v>Projetor cônico fechado, para lâmpadas vapor metálico, vapor de sódio de 250 W/400 W ou mista de 250 W/500 W</v>
          </cell>
          <cell r="D2700" t="str">
            <v>un</v>
          </cell>
          <cell r="E2700">
            <v>363.36</v>
          </cell>
          <cell r="F2700">
            <v>18.260000000000002</v>
          </cell>
          <cell r="G2700">
            <v>381.62</v>
          </cell>
        </row>
        <row r="2701">
          <cell r="A2701" t="str">
            <v>41.12.160</v>
          </cell>
          <cell r="B2701"/>
          <cell r="C2701" t="str">
            <v>Projetor retangular fechado, para lâmpada halógena de 1000 W</v>
          </cell>
          <cell r="D2701" t="str">
            <v>un</v>
          </cell>
          <cell r="E2701">
            <v>305.66000000000003</v>
          </cell>
          <cell r="F2701">
            <v>18.260000000000002</v>
          </cell>
          <cell r="G2701">
            <v>323.92</v>
          </cell>
        </row>
        <row r="2702">
          <cell r="A2702" t="str">
            <v>41.12.190</v>
          </cell>
          <cell r="B2702"/>
          <cell r="C2702" t="str">
            <v>Projetor de sobrepor com foco orientável, para lâmpada vapor metálico ou vapor de sódio de 250 W/400 W</v>
          </cell>
          <cell r="D2702" t="str">
            <v>un</v>
          </cell>
          <cell r="E2702">
            <v>300.06</v>
          </cell>
          <cell r="F2702">
            <v>18.260000000000002</v>
          </cell>
          <cell r="G2702">
            <v>318.32</v>
          </cell>
        </row>
        <row r="2703">
          <cell r="A2703" t="str">
            <v>41.13</v>
          </cell>
          <cell r="B2703" t="str">
            <v>Aparelho de iluminação a prova de tempo, gases e vapores</v>
          </cell>
          <cell r="C2703" t="str">
            <v>Aparelho de iluminação a prova de tempo, gases e vapores</v>
          </cell>
          <cell r="D2703"/>
          <cell r="E2703"/>
          <cell r="F2703"/>
          <cell r="G2703"/>
        </row>
        <row r="2704">
          <cell r="A2704" t="str">
            <v>41.13.030</v>
          </cell>
          <cell r="B2704"/>
          <cell r="C2704" t="str">
            <v>Luminária blindada retangular de embutir, para lâmpada de 160 W</v>
          </cell>
          <cell r="D2704" t="str">
            <v>un</v>
          </cell>
          <cell r="E2704">
            <v>163.54</v>
          </cell>
          <cell r="F2704">
            <v>14.6</v>
          </cell>
          <cell r="G2704">
            <v>178.14</v>
          </cell>
        </row>
        <row r="2705">
          <cell r="A2705" t="str">
            <v>41.13.040</v>
          </cell>
          <cell r="B2705"/>
          <cell r="C2705" t="str">
            <v>Luminária blindada de sobrepor ou pendente em calha fechada, para 1 lâmpada fluorescente de 32 W/36 W/40 W</v>
          </cell>
          <cell r="D2705" t="str">
            <v>un</v>
          </cell>
          <cell r="E2705">
            <v>125.72</v>
          </cell>
          <cell r="F2705">
            <v>14.6</v>
          </cell>
          <cell r="G2705">
            <v>140.32</v>
          </cell>
        </row>
        <row r="2706">
          <cell r="A2706" t="str">
            <v>41.13.050</v>
          </cell>
          <cell r="B2706"/>
          <cell r="C2706" t="str">
            <v>Luminária blindada de sobrepor ou pendente em calha fechada, para 2 lâmpadas fluorescentes de 32 W/36 W/40 W</v>
          </cell>
          <cell r="D2706" t="str">
            <v>un</v>
          </cell>
          <cell r="E2706">
            <v>132.06</v>
          </cell>
          <cell r="F2706">
            <v>14.6</v>
          </cell>
          <cell r="G2706">
            <v>146.66</v>
          </cell>
        </row>
        <row r="2707">
          <cell r="A2707" t="str">
            <v>41.13.100</v>
          </cell>
          <cell r="B2707"/>
          <cell r="C2707" t="str">
            <v>Luminária blindada, arandela 45º e 90º, para lâmpada vapor metálico, vapor de sódio ou fluorescente compacta</v>
          </cell>
          <cell r="D2707" t="str">
            <v>un</v>
          </cell>
          <cell r="E2707">
            <v>146.38999999999999</v>
          </cell>
          <cell r="F2707">
            <v>14.6</v>
          </cell>
          <cell r="G2707">
            <v>160.99</v>
          </cell>
        </row>
        <row r="2708">
          <cell r="A2708" t="str">
            <v>41.13.200</v>
          </cell>
          <cell r="B2708"/>
          <cell r="C2708" t="str">
            <v>Luminária blindada oval de sobrepor ou arandela, para lâmpada fluorescentes compacta</v>
          </cell>
          <cell r="D2708" t="str">
            <v>un</v>
          </cell>
          <cell r="E2708">
            <v>64.78</v>
          </cell>
          <cell r="F2708">
            <v>14.6</v>
          </cell>
          <cell r="G2708">
            <v>79.38</v>
          </cell>
        </row>
        <row r="2709">
          <cell r="A2709" t="str">
            <v>41.14</v>
          </cell>
          <cell r="B2709" t="str">
            <v>Aparelho de iluminação comercial e industrial</v>
          </cell>
          <cell r="C2709" t="str">
            <v>Aparelho de iluminação comercial e industrial</v>
          </cell>
          <cell r="D2709"/>
          <cell r="E2709"/>
          <cell r="F2709"/>
          <cell r="G2709"/>
        </row>
        <row r="2710">
          <cell r="A2710" t="str">
            <v>41.14.020</v>
          </cell>
          <cell r="B2710"/>
          <cell r="C2710" t="str">
            <v>Luminária retangular de embutir tipo calha fechada, com difusor plano em acrílico, para 2 lâmpadas fluorescentes tubulares de 28 W/32 W/36 W/54 W</v>
          </cell>
          <cell r="D2710" t="str">
            <v>un</v>
          </cell>
          <cell r="E2710">
            <v>137.38999999999999</v>
          </cell>
          <cell r="F2710">
            <v>14.6</v>
          </cell>
          <cell r="G2710">
            <v>151.99</v>
          </cell>
        </row>
        <row r="2711">
          <cell r="A2711" t="str">
            <v>41.14.070</v>
          </cell>
          <cell r="B2711"/>
          <cell r="C2711" t="str">
            <v>Luminária retangular de sobrepor tipo calha aberta, para 2 lâmpadas fluorescentes tubulares de 32 W</v>
          </cell>
          <cell r="D2711" t="str">
            <v>un</v>
          </cell>
          <cell r="E2711">
            <v>45.44</v>
          </cell>
          <cell r="F2711">
            <v>14.6</v>
          </cell>
          <cell r="G2711">
            <v>60.04</v>
          </cell>
        </row>
        <row r="2712">
          <cell r="A2712" t="str">
            <v>41.14.090</v>
          </cell>
          <cell r="B2712"/>
          <cell r="C2712" t="str">
            <v>Luminária retangular de sobrepor tipo calha fechada, com difusor em acrílico translúcido, para 2 lâmpadas fluorescentes de 28 W/32 W/36 W/54 W</v>
          </cell>
          <cell r="D2712" t="str">
            <v>un</v>
          </cell>
          <cell r="E2712">
            <v>183.41</v>
          </cell>
          <cell r="F2712">
            <v>14.6</v>
          </cell>
          <cell r="G2712">
            <v>198.01</v>
          </cell>
        </row>
        <row r="2713">
          <cell r="A2713" t="str">
            <v>41.14.180</v>
          </cell>
          <cell r="B2713"/>
          <cell r="C2713" t="str">
            <v>Luminária industrial de sobrepor ou pendente com refletor em acrílico, para 1 lâmpada multivapor metálico elipsoidal de 250 W/400 W</v>
          </cell>
          <cell r="D2713" t="str">
            <v>un</v>
          </cell>
          <cell r="E2713">
            <v>366.39</v>
          </cell>
          <cell r="F2713">
            <v>10.96</v>
          </cell>
          <cell r="G2713">
            <v>377.35</v>
          </cell>
        </row>
        <row r="2714">
          <cell r="A2714" t="str">
            <v>41.14.210</v>
          </cell>
          <cell r="B2714"/>
          <cell r="C2714" t="str">
            <v>Luminária quadrada de embutir tipo calha aberta com aletas planas, para 2 lâmpadas fluorescentes compactas de 18 W/26 W</v>
          </cell>
          <cell r="D2714" t="str">
            <v>un</v>
          </cell>
          <cell r="E2714">
            <v>56.93</v>
          </cell>
          <cell r="F2714">
            <v>18.260000000000002</v>
          </cell>
          <cell r="G2714">
            <v>75.19</v>
          </cell>
        </row>
        <row r="2715">
          <cell r="A2715" t="str">
            <v>41.14.310</v>
          </cell>
          <cell r="B2715"/>
          <cell r="C2715" t="str">
            <v>Luminária redonda de embutir com difusor recuado, para 1 ou 2 lâmpadas fluorescentes compactas de 15 W/18 W/20 W/23 W/26 W</v>
          </cell>
          <cell r="D2715" t="str">
            <v>un</v>
          </cell>
          <cell r="E2715">
            <v>80.8</v>
          </cell>
          <cell r="F2715">
            <v>14.6</v>
          </cell>
          <cell r="G2715">
            <v>95.4</v>
          </cell>
        </row>
        <row r="2716">
          <cell r="A2716" t="str">
            <v>41.14.390</v>
          </cell>
          <cell r="B2716"/>
          <cell r="C2716" t="str">
            <v>Luminária retangular de sobrepor tipo calha aberta, com refletor em alumínio de alto brilho, para 2 lâmpadas fluorescentes tubulares 32 W/36 W</v>
          </cell>
          <cell r="D2716" t="str">
            <v>un</v>
          </cell>
          <cell r="E2716">
            <v>88.12</v>
          </cell>
          <cell r="F2716">
            <v>14.6</v>
          </cell>
          <cell r="G2716">
            <v>102.72</v>
          </cell>
        </row>
        <row r="2717">
          <cell r="A2717" t="str">
            <v>41.14.430</v>
          </cell>
          <cell r="B2717"/>
          <cell r="C2717" t="str">
            <v>Luminária quadrada de embutir tipo calha aberta, com refletor e aleta parabólicas em alumínio de alto brilho, para 4 lâmpadas fluorescentes de 14 W/16 W/18 W</v>
          </cell>
          <cell r="D2717" t="str">
            <v>un</v>
          </cell>
          <cell r="E2717">
            <v>139.41999999999999</v>
          </cell>
          <cell r="F2717">
            <v>14.6</v>
          </cell>
          <cell r="G2717">
            <v>154.02000000000001</v>
          </cell>
        </row>
        <row r="2718">
          <cell r="A2718" t="str">
            <v>41.14.510</v>
          </cell>
          <cell r="B2718"/>
          <cell r="C2718" t="str">
            <v>Luminária industrial pendente com refletor prismático sem alojamento para reator, para lâmpadas vapor de sódio/metálico ou mista de 150/250/400W</v>
          </cell>
          <cell r="D2718" t="str">
            <v>un</v>
          </cell>
          <cell r="E2718">
            <v>121.19</v>
          </cell>
          <cell r="F2718">
            <v>10.96</v>
          </cell>
          <cell r="G2718">
            <v>132.15</v>
          </cell>
        </row>
        <row r="2719">
          <cell r="A2719" t="str">
            <v>41.14.530</v>
          </cell>
          <cell r="B2719"/>
          <cell r="C2719" t="str">
            <v>Luminária redonda de sobrepor com difusor em vidro temperado jateado para 1 ou 2 lâmpadas fluorescentes compactas de 18/26W</v>
          </cell>
          <cell r="D2719" t="str">
            <v>un</v>
          </cell>
          <cell r="E2719">
            <v>144.53</v>
          </cell>
          <cell r="F2719">
            <v>10.96</v>
          </cell>
          <cell r="G2719">
            <v>155.49</v>
          </cell>
        </row>
        <row r="2720">
          <cell r="A2720" t="str">
            <v>41.14.560</v>
          </cell>
          <cell r="B2720"/>
          <cell r="C2720" t="str">
            <v>Luminária retangular de embutir tipo calha aberta com aletas parabólicas para 2 lâmpadas fluorescentes tubulares de 28/54W</v>
          </cell>
          <cell r="D2720" t="str">
            <v>un</v>
          </cell>
          <cell r="E2720">
            <v>102.39</v>
          </cell>
          <cell r="F2720">
            <v>14.6</v>
          </cell>
          <cell r="G2720">
            <v>116.99</v>
          </cell>
        </row>
        <row r="2721">
          <cell r="A2721" t="str">
            <v>41.14.590</v>
          </cell>
          <cell r="B2721"/>
          <cell r="C2721" t="str">
            <v>Luminária industrial pendente tipo calha aberta instalação em perfilado para 1 ou 2 lâmpadas fluorescentes tubulares 14W</v>
          </cell>
          <cell r="D2721" t="str">
            <v>un</v>
          </cell>
          <cell r="E2721">
            <v>67.55</v>
          </cell>
          <cell r="F2721">
            <v>18.260000000000002</v>
          </cell>
          <cell r="G2721">
            <v>85.81</v>
          </cell>
        </row>
        <row r="2722">
          <cell r="A2722" t="str">
            <v>41.14.600</v>
          </cell>
          <cell r="B2722"/>
          <cell r="C2722" t="str">
            <v>Luminária industrial pendente tipo calha aberta instalação em perfilado para 1 ou 2 lâmpadas fluorescentes tubulares 28/54W</v>
          </cell>
          <cell r="D2722" t="str">
            <v>un</v>
          </cell>
          <cell r="E2722">
            <v>88.84</v>
          </cell>
          <cell r="F2722">
            <v>18.260000000000002</v>
          </cell>
          <cell r="G2722">
            <v>107.1</v>
          </cell>
        </row>
        <row r="2723">
          <cell r="A2723" t="str">
            <v>41.14.620</v>
          </cell>
          <cell r="B2723"/>
          <cell r="C2723" t="str">
            <v>Luminária retangular de sobrepor tipo calha aberta com refletor e aletas parabólicas para 2 lâmpadas fluorescentes tubulares 28/54W</v>
          </cell>
          <cell r="D2723" t="str">
            <v>un</v>
          </cell>
          <cell r="E2723">
            <v>110.86</v>
          </cell>
          <cell r="F2723">
            <v>18.260000000000002</v>
          </cell>
          <cell r="G2723">
            <v>129.12</v>
          </cell>
        </row>
        <row r="2724">
          <cell r="A2724" t="str">
            <v>41.14.640</v>
          </cell>
          <cell r="B2724"/>
          <cell r="C2724" t="str">
            <v>Luminária retangular de embutir tipo calha aberta com refletor em alumínio de alto brilho para 2 lâmpadas fluorescentes tubulares de 28/54W</v>
          </cell>
          <cell r="D2724" t="str">
            <v>un</v>
          </cell>
          <cell r="E2724">
            <v>83.42</v>
          </cell>
          <cell r="F2724">
            <v>18.260000000000002</v>
          </cell>
          <cell r="G2724">
            <v>101.68</v>
          </cell>
        </row>
        <row r="2725">
          <cell r="A2725" t="str">
            <v>41.14.670</v>
          </cell>
          <cell r="B2725"/>
          <cell r="C2725" t="str">
            <v>Luminária triangular de sobrepor tipo arandela para fluorescente compacta de 15/20/23W</v>
          </cell>
          <cell r="D2725" t="str">
            <v>un</v>
          </cell>
          <cell r="E2725">
            <v>79.87</v>
          </cell>
          <cell r="F2725">
            <v>18.260000000000002</v>
          </cell>
          <cell r="G2725">
            <v>98.13</v>
          </cell>
        </row>
        <row r="2726">
          <cell r="A2726" t="str">
            <v>41.14.700</v>
          </cell>
          <cell r="B2726"/>
          <cell r="C2726" t="str">
            <v>Luminária retangular de sobrepor ou arandela tipo calha fechada com difusor em acrílico para 1 lâmpada fluorescente tubular de 28/54W</v>
          </cell>
          <cell r="D2726" t="str">
            <v>un</v>
          </cell>
          <cell r="E2726">
            <v>424.9</v>
          </cell>
          <cell r="F2726">
            <v>18.260000000000002</v>
          </cell>
          <cell r="G2726">
            <v>443.16</v>
          </cell>
        </row>
        <row r="2727">
          <cell r="A2727" t="str">
            <v>41.14.730</v>
          </cell>
          <cell r="B2727"/>
          <cell r="C2727" t="str">
            <v>Luminária redonda de embutir com refletor em alumínio jateado e difusor em vidro para 2 lâmpadas fluorescentes compactas duplas de 18/26W</v>
          </cell>
          <cell r="D2727" t="str">
            <v>un</v>
          </cell>
          <cell r="E2727">
            <v>91.4</v>
          </cell>
          <cell r="F2727">
            <v>14.6</v>
          </cell>
          <cell r="G2727">
            <v>106</v>
          </cell>
        </row>
        <row r="2728">
          <cell r="A2728" t="str">
            <v>41.14.740</v>
          </cell>
          <cell r="B2728"/>
          <cell r="C2728" t="str">
            <v>Luminária retangular de embutir assimétrica para 1 lâmpada fluorescente tubular de 14W</v>
          </cell>
          <cell r="D2728" t="str">
            <v>un</v>
          </cell>
          <cell r="E2728">
            <v>75.11</v>
          </cell>
          <cell r="F2728">
            <v>14.6</v>
          </cell>
          <cell r="G2728">
            <v>89.71</v>
          </cell>
        </row>
        <row r="2729">
          <cell r="A2729" t="str">
            <v>41.14.750</v>
          </cell>
          <cell r="B2729"/>
          <cell r="C2729" t="str">
            <v>Luminária redonda de sobrepor ou pendente com refletor em alumínio anodizado facho concentrado para 1 lâmpada vapor metálico elipsoidal de 250 ou 400W</v>
          </cell>
          <cell r="D2729" t="str">
            <v>un</v>
          </cell>
          <cell r="E2729">
            <v>298.94</v>
          </cell>
          <cell r="F2729">
            <v>14.6</v>
          </cell>
          <cell r="G2729">
            <v>313.54000000000002</v>
          </cell>
        </row>
        <row r="2730">
          <cell r="A2730" t="str">
            <v>41.14.770</v>
          </cell>
          <cell r="B2730"/>
          <cell r="C2730" t="str">
            <v>Luminária quadrada de embutir tipo calha fechada, com difusor plano em acrílico, para 4 lâmpadas fluorescentes tubulares de 14/16/18 W</v>
          </cell>
          <cell r="D2730" t="str">
            <v>un</v>
          </cell>
          <cell r="E2730">
            <v>155.4</v>
          </cell>
          <cell r="F2730">
            <v>14.6</v>
          </cell>
          <cell r="G2730">
            <v>170</v>
          </cell>
        </row>
        <row r="2731">
          <cell r="A2731" t="str">
            <v>41.14.780</v>
          </cell>
          <cell r="B2731"/>
          <cell r="C2731" t="str">
            <v>Luminária retangular de sobrepor tipo calha fechada, com difusor plano em acrílico, para 4 lâmpadas fluorescentes tubulares de 14/16/18 W</v>
          </cell>
          <cell r="D2731" t="str">
            <v>un</v>
          </cell>
          <cell r="E2731">
            <v>183.44</v>
          </cell>
          <cell r="F2731">
            <v>14.6</v>
          </cell>
          <cell r="G2731">
            <v>198.04</v>
          </cell>
        </row>
        <row r="2732">
          <cell r="A2732" t="str">
            <v>41.14.790</v>
          </cell>
          <cell r="B2732"/>
          <cell r="C2732" t="str">
            <v>Luminária retangular de embutir tipo calha aberta com refletor assimétrico em alumínio de alto brilho para 2 lâmpadas fluorescentes tubulares de 28/54W</v>
          </cell>
          <cell r="D2732" t="str">
            <v>un</v>
          </cell>
          <cell r="E2732">
            <v>158.44</v>
          </cell>
          <cell r="F2732">
            <v>14.6</v>
          </cell>
          <cell r="G2732">
            <v>173.04</v>
          </cell>
        </row>
        <row r="2733">
          <cell r="A2733" t="str">
            <v>41.15</v>
          </cell>
          <cell r="B2733" t="str">
            <v>Aparelho de iluminação interna decorativa</v>
          </cell>
          <cell r="C2733" t="str">
            <v>Aparelho de iluminação interna decorativa</v>
          </cell>
          <cell r="D2733"/>
          <cell r="E2733"/>
          <cell r="F2733"/>
          <cell r="G2733"/>
        </row>
        <row r="2734">
          <cell r="A2734" t="str">
            <v>41.15.170</v>
          </cell>
          <cell r="B2734"/>
          <cell r="C2734" t="str">
            <v>Luminária redonda de embutir, com foco orientável e acessório antiofuscante, para 1 lâmpada dicroica de 50 W</v>
          </cell>
          <cell r="D2734" t="str">
            <v>un</v>
          </cell>
          <cell r="E2734">
            <v>31.9</v>
          </cell>
          <cell r="F2734">
            <v>10.96</v>
          </cell>
          <cell r="G2734">
            <v>42.86</v>
          </cell>
        </row>
        <row r="2735">
          <cell r="A2735" t="str">
            <v>41.15.240</v>
          </cell>
          <cell r="B2735"/>
          <cell r="C2735" t="str">
            <v>Luminária tipo "Spot" para trilho, foco orientável, corpo em alumínio pintado, refletor em alumínio anodizado, para uma lâmpada halógena PAR30 de 75 W</v>
          </cell>
          <cell r="D2735" t="str">
            <v>un</v>
          </cell>
          <cell r="E2735">
            <v>107.99</v>
          </cell>
          <cell r="F2735">
            <v>10.96</v>
          </cell>
          <cell r="G2735">
            <v>118.95</v>
          </cell>
        </row>
        <row r="2736">
          <cell r="A2736" t="str">
            <v>41.20</v>
          </cell>
          <cell r="B2736" t="str">
            <v>Reparos, conservações e complementos - GRUPO 41</v>
          </cell>
          <cell r="C2736" t="str">
            <v>Reparos, conservações e complementos - GRUPO 41</v>
          </cell>
          <cell r="D2736"/>
          <cell r="E2736"/>
          <cell r="F2736"/>
          <cell r="G2736"/>
        </row>
        <row r="2737">
          <cell r="A2737" t="str">
            <v>41.20.020</v>
          </cell>
          <cell r="B2737"/>
          <cell r="C2737" t="str">
            <v>Recolocação de aparelhos de iluminação ou projetores fixos em teto, piso ou parede</v>
          </cell>
          <cell r="D2737" t="str">
            <v>un</v>
          </cell>
          <cell r="E2737">
            <v>0.28000000000000003</v>
          </cell>
          <cell r="F2737">
            <v>14.6</v>
          </cell>
          <cell r="G2737">
            <v>14.88</v>
          </cell>
        </row>
        <row r="2738">
          <cell r="A2738" t="str">
            <v>41.20.080</v>
          </cell>
          <cell r="B2738"/>
          <cell r="C2738" t="str">
            <v>Plafon plástico e/ou PVC para acabamento de ponto de luz, com soquete E-27 para lâmpada fluorescente compacta</v>
          </cell>
          <cell r="D2738" t="str">
            <v>un</v>
          </cell>
          <cell r="E2738">
            <v>4.6900000000000004</v>
          </cell>
          <cell r="F2738">
            <v>2.97</v>
          </cell>
          <cell r="G2738">
            <v>7.66</v>
          </cell>
        </row>
        <row r="2739">
          <cell r="A2739" t="str">
            <v>41.30</v>
          </cell>
          <cell r="B2739" t="str">
            <v>Luminária e acessórios especiais</v>
          </cell>
          <cell r="C2739" t="str">
            <v>Luminária e acessórios especiais</v>
          </cell>
          <cell r="D2739"/>
          <cell r="E2739"/>
          <cell r="F2739"/>
          <cell r="G2739"/>
        </row>
        <row r="2740">
          <cell r="A2740" t="str">
            <v>41.30.250</v>
          </cell>
          <cell r="B2740"/>
          <cell r="C2740" t="str">
            <v>Luminária tipo arandela para lâmpada vapor metálico de 250 W ou 400 W</v>
          </cell>
          <cell r="D2740" t="str">
            <v>un</v>
          </cell>
          <cell r="E2740">
            <v>275.92</v>
          </cell>
          <cell r="F2740">
            <v>18.93</v>
          </cell>
          <cell r="G2740">
            <v>294.85000000000002</v>
          </cell>
        </row>
        <row r="2741">
          <cell r="A2741" t="str">
            <v>41.31</v>
          </cell>
          <cell r="B2741" t="str">
            <v>Iluminação Led</v>
          </cell>
          <cell r="C2741" t="str">
            <v>Iluminação Led</v>
          </cell>
          <cell r="D2741"/>
          <cell r="E2741"/>
          <cell r="F2741"/>
          <cell r="G2741"/>
        </row>
        <row r="2742">
          <cell r="A2742" t="str">
            <v>41.31.010</v>
          </cell>
          <cell r="B2742"/>
          <cell r="C2742" t="str">
            <v>Luminária LED retangular de embutir com difusor translúcido, 4000 K, fluxo luminoso de 3520 a 3700 lm, potência de 31 a 37 W</v>
          </cell>
          <cell r="D2742" t="str">
            <v>un</v>
          </cell>
          <cell r="E2742">
            <v>269.87</v>
          </cell>
          <cell r="F2742">
            <v>14.6</v>
          </cell>
          <cell r="G2742">
            <v>284.47000000000003</v>
          </cell>
        </row>
        <row r="2743">
          <cell r="A2743" t="str">
            <v>41.31.012</v>
          </cell>
          <cell r="B2743"/>
          <cell r="C2743" t="str">
            <v>Luminária LED retangular de embutir com refletor e aletas parabólicas, 4000 K, fluxo luminoso de 3351 a 3850 lm, potência de 31 a 37 W</v>
          </cell>
          <cell r="D2743" t="str">
            <v>un</v>
          </cell>
          <cell r="E2743">
            <v>316.69</v>
          </cell>
          <cell r="F2743">
            <v>10.96</v>
          </cell>
          <cell r="G2743">
            <v>327.64999999999998</v>
          </cell>
        </row>
        <row r="2744">
          <cell r="A2744" t="str">
            <v>41.31.040</v>
          </cell>
          <cell r="B2744"/>
          <cell r="C2744" t="str">
            <v>Luminária LED retangular de sobrepor com difusor translúcido, 4000 K, fluxo luminoso de 3350 3700 lm, potência de 31 a 37 W</v>
          </cell>
          <cell r="D2744" t="str">
            <v>un</v>
          </cell>
          <cell r="E2744">
            <v>318.61</v>
          </cell>
          <cell r="F2744">
            <v>14.6</v>
          </cell>
          <cell r="G2744">
            <v>333.21</v>
          </cell>
        </row>
        <row r="2745">
          <cell r="A2745" t="str">
            <v>41.31.044</v>
          </cell>
          <cell r="B2745"/>
          <cell r="C2745" t="str">
            <v>Luminária LED retangular de sobrepor ou pendente com difusor translúcido ou transparente, 4000 K, fluxo luminoso de 2924 a 3400 lm, potência de 31 a 37 W</v>
          </cell>
          <cell r="D2745" t="str">
            <v>un</v>
          </cell>
          <cell r="E2745">
            <v>363.02</v>
          </cell>
          <cell r="F2745">
            <v>14.6</v>
          </cell>
          <cell r="G2745">
            <v>377.62</v>
          </cell>
        </row>
        <row r="2746">
          <cell r="A2746" t="str">
            <v>41.31.048</v>
          </cell>
          <cell r="B2746"/>
          <cell r="C2746" t="str">
            <v>Luminária LED retangular de sobrepor ou pendente com difusor translúcido ou transparente, 4000 K, fluxo luminoso de 4252 a 4350 lm, potência de 33 a 37 W</v>
          </cell>
          <cell r="D2746" t="str">
            <v>un</v>
          </cell>
          <cell r="E2746">
            <v>349.36</v>
          </cell>
          <cell r="F2746">
            <v>14.6</v>
          </cell>
          <cell r="G2746">
            <v>363.96</v>
          </cell>
        </row>
        <row r="2747">
          <cell r="A2747" t="str">
            <v>41.31.050</v>
          </cell>
          <cell r="B2747"/>
          <cell r="C2747" t="str">
            <v>Luminária LED retangular de sobrepor ou pendente com difusor translúcido ou transparente, 4000 K, fluxo luminoso de 8700 a 9782 lm, potência de 73 a 78 W</v>
          </cell>
          <cell r="D2747" t="str">
            <v>un</v>
          </cell>
          <cell r="E2747">
            <v>662.84</v>
          </cell>
          <cell r="F2747">
            <v>14.6</v>
          </cell>
          <cell r="G2747">
            <v>677.44</v>
          </cell>
        </row>
        <row r="2748">
          <cell r="A2748" t="str">
            <v>41.31.060</v>
          </cell>
          <cell r="B2748"/>
          <cell r="C2748" t="str">
            <v>Luminária LED quadrada de embutir com difusor em translúcido, 4000 K, fluxo luminoso de 3780 a 4140 lm, potência de 31 a 37 W</v>
          </cell>
          <cell r="D2748" t="str">
            <v>un</v>
          </cell>
          <cell r="E2748">
            <v>377.47</v>
          </cell>
          <cell r="F2748">
            <v>14.6</v>
          </cell>
          <cell r="G2748">
            <v>392.07</v>
          </cell>
        </row>
        <row r="2749">
          <cell r="A2749" t="str">
            <v>41.31.064</v>
          </cell>
          <cell r="B2749"/>
          <cell r="C2749" t="str">
            <v>Luminária LED quadrada de sobrepor com refletor e aletas em alumínio de alto brilho, 4000 K, fluxo luminoso de 3211 a 3930 lm, potência de 31 a 37 W</v>
          </cell>
          <cell r="D2749" t="str">
            <v>un</v>
          </cell>
          <cell r="E2749">
            <v>375.88</v>
          </cell>
          <cell r="F2749">
            <v>14.6</v>
          </cell>
          <cell r="G2749">
            <v>390.48</v>
          </cell>
        </row>
        <row r="2750">
          <cell r="A2750" t="str">
            <v>41.31.070</v>
          </cell>
          <cell r="B2750"/>
          <cell r="C2750" t="str">
            <v>Luminária LED quadrada de sobrepor com difusor prismático translúcido, 4000 K, fluxo luminoso de 1363 a 1800 lm, potência de 15 a 19 W</v>
          </cell>
          <cell r="D2750" t="str">
            <v>un</v>
          </cell>
          <cell r="E2750">
            <v>298.29000000000002</v>
          </cell>
          <cell r="F2750">
            <v>10.96</v>
          </cell>
          <cell r="G2750">
            <v>309.25</v>
          </cell>
        </row>
        <row r="2751">
          <cell r="A2751" t="str">
            <v>41.31.072</v>
          </cell>
          <cell r="B2751"/>
          <cell r="C2751" t="str">
            <v>Luminária LED quadrada de sobrepor com difusor translúcido, 4000 K, fluxo luminoso de 4140 a 4456 lm, potência de 37 a 39 W</v>
          </cell>
          <cell r="D2751" t="str">
            <v>un</v>
          </cell>
          <cell r="E2751">
            <v>352.45</v>
          </cell>
          <cell r="F2751">
            <v>14.6</v>
          </cell>
          <cell r="G2751">
            <v>367.05</v>
          </cell>
        </row>
        <row r="2752">
          <cell r="A2752" t="str">
            <v>41.31.080</v>
          </cell>
          <cell r="B2752"/>
          <cell r="C2752" t="str">
            <v>Luminária LED redonda de embutir com difusor translúcido, 4000 K, fluxo luminoso de 800 a 1000 lm, potência de 9 a 10 W</v>
          </cell>
          <cell r="D2752" t="str">
            <v>un</v>
          </cell>
          <cell r="E2752">
            <v>162.61000000000001</v>
          </cell>
          <cell r="F2752">
            <v>14.6</v>
          </cell>
          <cell r="G2752">
            <v>177.21</v>
          </cell>
        </row>
        <row r="2753">
          <cell r="A2753" t="str">
            <v>41.31.082</v>
          </cell>
          <cell r="B2753"/>
          <cell r="C2753" t="str">
            <v>Luminária LED redonda de embutir com difusor translucido, 4000 K, fluxo luminoso de 1900 a 2000 lm, potência de 18 a 24 W</v>
          </cell>
          <cell r="D2753" t="str">
            <v>un</v>
          </cell>
          <cell r="E2753">
            <v>193.98</v>
          </cell>
          <cell r="F2753">
            <v>14.6</v>
          </cell>
          <cell r="G2753">
            <v>208.58</v>
          </cell>
        </row>
        <row r="2754">
          <cell r="A2754" t="str">
            <v>41.31.083</v>
          </cell>
          <cell r="B2754"/>
          <cell r="C2754" t="str">
            <v>Luminária LED redonda de embutir com difusor recuado translúcido, 4000 K, fluxo luminoso de 3052 a 3200 lm, potência de 27 a 30 W</v>
          </cell>
          <cell r="D2754" t="str">
            <v>un</v>
          </cell>
          <cell r="E2754">
            <v>250.87</v>
          </cell>
          <cell r="F2754">
            <v>10.96</v>
          </cell>
          <cell r="G2754">
            <v>261.83</v>
          </cell>
        </row>
        <row r="2755">
          <cell r="A2755" t="str">
            <v>41.31.085</v>
          </cell>
          <cell r="B2755"/>
          <cell r="C2755" t="str">
            <v>Luminária LED redonda de sobrepor com difusor recuado translucido, 4000 K, fluxo luminoso de 800 a 1060 lm, potência de 9 a 10 W</v>
          </cell>
          <cell r="D2755" t="str">
            <v>un</v>
          </cell>
          <cell r="E2755">
            <v>174.47</v>
          </cell>
          <cell r="F2755">
            <v>10.96</v>
          </cell>
          <cell r="G2755">
            <v>185.43</v>
          </cell>
        </row>
        <row r="2756">
          <cell r="A2756" t="str">
            <v>41.31.087</v>
          </cell>
          <cell r="B2756"/>
          <cell r="C2756" t="str">
            <v>Luminária LED redonda de sobrepor com difusor recuado translucido, 4000 K, fluxo luminoso de 1900 a 2000 lm, potência de 17 a 19 W</v>
          </cell>
          <cell r="D2756" t="str">
            <v>un</v>
          </cell>
          <cell r="E2756">
            <v>372.51</v>
          </cell>
          <cell r="F2756">
            <v>10.96</v>
          </cell>
          <cell r="G2756">
            <v>383.47</v>
          </cell>
        </row>
        <row r="2757">
          <cell r="A2757" t="str">
            <v>42</v>
          </cell>
          <cell r="B2757" t="str">
            <v>PARA-RAIOS PARA EDIFICAÇÃO</v>
          </cell>
          <cell r="C2757" t="str">
            <v>PARA-RAIOS PARA EDIFICAÇÃO</v>
          </cell>
          <cell r="D2757"/>
          <cell r="E2757"/>
          <cell r="F2757"/>
          <cell r="G2757"/>
        </row>
        <row r="2758">
          <cell r="A2758" t="str">
            <v>42.01</v>
          </cell>
          <cell r="B2758" t="str">
            <v>Complementos para para-raios</v>
          </cell>
          <cell r="C2758" t="str">
            <v>Complementos para para-raios</v>
          </cell>
          <cell r="D2758"/>
          <cell r="E2758"/>
          <cell r="F2758"/>
          <cell r="G2758"/>
        </row>
        <row r="2759">
          <cell r="A2759" t="str">
            <v>42.01.020</v>
          </cell>
          <cell r="B2759"/>
          <cell r="C2759" t="str">
            <v>Captor tipo Franklin, h= 300 mm, 4 pontos, 1 descida, acabamento cromado</v>
          </cell>
          <cell r="D2759" t="str">
            <v>un</v>
          </cell>
          <cell r="E2759">
            <v>47.74</v>
          </cell>
          <cell r="F2759">
            <v>9.14</v>
          </cell>
          <cell r="G2759">
            <v>56.88</v>
          </cell>
        </row>
        <row r="2760">
          <cell r="A2760" t="str">
            <v>42.01.040</v>
          </cell>
          <cell r="B2760"/>
          <cell r="C2760" t="str">
            <v>Captor tipo Franklin, h= 300 mm, 4 pontos, 2 descidas, acabamento cromado</v>
          </cell>
          <cell r="D2760" t="str">
            <v>un</v>
          </cell>
          <cell r="E2760">
            <v>65.23</v>
          </cell>
          <cell r="F2760">
            <v>9.14</v>
          </cell>
          <cell r="G2760">
            <v>74.37</v>
          </cell>
        </row>
        <row r="2761">
          <cell r="A2761" t="str">
            <v>42.01.060</v>
          </cell>
          <cell r="B2761"/>
          <cell r="C2761" t="str">
            <v>Luva de redução galvanizada de 2´ x 3/4´</v>
          </cell>
          <cell r="D2761" t="str">
            <v>un</v>
          </cell>
          <cell r="E2761">
            <v>36.869999999999997</v>
          </cell>
          <cell r="F2761">
            <v>9.14</v>
          </cell>
          <cell r="G2761">
            <v>46.01</v>
          </cell>
        </row>
        <row r="2762">
          <cell r="A2762" t="str">
            <v>42.01.080</v>
          </cell>
          <cell r="B2762"/>
          <cell r="C2762" t="str">
            <v>Niple duplo galvanizado de 2´</v>
          </cell>
          <cell r="D2762" t="str">
            <v>un</v>
          </cell>
          <cell r="E2762">
            <v>26.66</v>
          </cell>
          <cell r="F2762">
            <v>9.14</v>
          </cell>
          <cell r="G2762">
            <v>35.799999999999997</v>
          </cell>
        </row>
        <row r="2763">
          <cell r="A2763" t="str">
            <v>42.01.086</v>
          </cell>
          <cell r="B2763"/>
          <cell r="C2763" t="str">
            <v>Captor tipo terminal aéreo, h= 300 mm em alumínio</v>
          </cell>
          <cell r="D2763" t="str">
            <v>un</v>
          </cell>
          <cell r="E2763">
            <v>4.08</v>
          </cell>
          <cell r="F2763">
            <v>9.14</v>
          </cell>
          <cell r="G2763">
            <v>13.22</v>
          </cell>
        </row>
        <row r="2764">
          <cell r="A2764" t="str">
            <v>42.01.090</v>
          </cell>
          <cell r="B2764"/>
          <cell r="C2764" t="str">
            <v>Captor tipo terminal aéreo, h= 300 mm, diâmetro de 1/4´ em cobre</v>
          </cell>
          <cell r="D2764" t="str">
            <v>un</v>
          </cell>
          <cell r="E2764">
            <v>6.24</v>
          </cell>
          <cell r="F2764">
            <v>9.14</v>
          </cell>
          <cell r="G2764">
            <v>15.38</v>
          </cell>
        </row>
        <row r="2765">
          <cell r="A2765" t="str">
            <v>42.01.096</v>
          </cell>
          <cell r="B2765"/>
          <cell r="C2765" t="str">
            <v>Captor tipo terminal aéreo, h= 250 mm, diâmetro de 3/8´ galvanizado a fogo</v>
          </cell>
          <cell r="D2765" t="str">
            <v>un</v>
          </cell>
          <cell r="E2765">
            <v>5.73</v>
          </cell>
          <cell r="F2765">
            <v>9.14</v>
          </cell>
          <cell r="G2765">
            <v>14.87</v>
          </cell>
        </row>
        <row r="2766">
          <cell r="A2766" t="str">
            <v>42.01.098</v>
          </cell>
          <cell r="B2766"/>
          <cell r="C2766" t="str">
            <v>Captor tipo terminal aéreo, h= 600 mm, diâmetro de 3/8´ galvanizado a fogo</v>
          </cell>
          <cell r="D2766" t="str">
            <v>un</v>
          </cell>
          <cell r="E2766">
            <v>8.1300000000000008</v>
          </cell>
          <cell r="F2766">
            <v>9.14</v>
          </cell>
          <cell r="G2766">
            <v>17.27</v>
          </cell>
        </row>
        <row r="2767">
          <cell r="A2767" t="str">
            <v>42.02</v>
          </cell>
          <cell r="B2767" t="str">
            <v>Isolador galvanizado uso geral</v>
          </cell>
          <cell r="C2767" t="str">
            <v>Isolador galvanizado uso geral</v>
          </cell>
          <cell r="D2767"/>
          <cell r="E2767"/>
          <cell r="F2767"/>
          <cell r="G2767"/>
        </row>
        <row r="2768">
          <cell r="A2768" t="str">
            <v>42.02.010</v>
          </cell>
          <cell r="B2768"/>
          <cell r="C2768" t="str">
            <v>Isolador galvanizado uso geral, simples com rosca mecânica</v>
          </cell>
          <cell r="D2768" t="str">
            <v>un</v>
          </cell>
          <cell r="E2768">
            <v>3.36</v>
          </cell>
          <cell r="F2768">
            <v>9.14</v>
          </cell>
          <cell r="G2768">
            <v>12.5</v>
          </cell>
        </row>
        <row r="2769">
          <cell r="A2769" t="str">
            <v>42.02.020</v>
          </cell>
          <cell r="B2769"/>
          <cell r="C2769" t="str">
            <v>Isolador galvanizado uso geral, reforçado para fixação a 90°</v>
          </cell>
          <cell r="D2769" t="str">
            <v>un</v>
          </cell>
          <cell r="E2769">
            <v>9.39</v>
          </cell>
          <cell r="F2769">
            <v>9.14</v>
          </cell>
          <cell r="G2769">
            <v>18.53</v>
          </cell>
        </row>
        <row r="2770">
          <cell r="A2770" t="str">
            <v>42.02.040</v>
          </cell>
          <cell r="B2770"/>
          <cell r="C2770" t="str">
            <v>Isolador galvanizado uso geral, simples com chapa de encosto</v>
          </cell>
          <cell r="D2770" t="str">
            <v>un</v>
          </cell>
          <cell r="E2770">
            <v>3.3</v>
          </cell>
          <cell r="F2770">
            <v>9.14</v>
          </cell>
          <cell r="G2770">
            <v>12.44</v>
          </cell>
        </row>
        <row r="2771">
          <cell r="A2771" t="str">
            <v>42.02.060</v>
          </cell>
          <cell r="B2771"/>
          <cell r="C2771" t="str">
            <v>Isolador galvanizado uso geral, reforçado com chapa de encosto</v>
          </cell>
          <cell r="D2771" t="str">
            <v>un</v>
          </cell>
          <cell r="E2771">
            <v>4.68</v>
          </cell>
          <cell r="F2771">
            <v>9.14</v>
          </cell>
          <cell r="G2771">
            <v>13.82</v>
          </cell>
        </row>
        <row r="2772">
          <cell r="A2772" t="str">
            <v>42.02.080</v>
          </cell>
          <cell r="B2772"/>
          <cell r="C2772" t="str">
            <v>Isolador galvanizado uso geral, simples com calha para telha ondulada</v>
          </cell>
          <cell r="D2772" t="str">
            <v>un</v>
          </cell>
          <cell r="E2772">
            <v>8.75</v>
          </cell>
          <cell r="F2772">
            <v>9.14</v>
          </cell>
          <cell r="G2772">
            <v>17.89</v>
          </cell>
        </row>
        <row r="2773">
          <cell r="A2773" t="str">
            <v>42.02.100</v>
          </cell>
          <cell r="B2773"/>
          <cell r="C2773" t="str">
            <v>Isolador galvanizado uso geral, reforçado com calha para telha ondulada</v>
          </cell>
          <cell r="D2773" t="str">
            <v>un</v>
          </cell>
          <cell r="E2773">
            <v>10.91</v>
          </cell>
          <cell r="F2773">
            <v>9.14</v>
          </cell>
          <cell r="G2773">
            <v>20.05</v>
          </cell>
        </row>
        <row r="2774">
          <cell r="A2774" t="str">
            <v>42.03</v>
          </cell>
          <cell r="B2774" t="str">
            <v>Isolador galvanizado para mastro</v>
          </cell>
          <cell r="C2774" t="str">
            <v>Isolador galvanizado para mastro</v>
          </cell>
          <cell r="D2774"/>
          <cell r="E2774"/>
          <cell r="F2774"/>
          <cell r="G2774"/>
        </row>
        <row r="2775">
          <cell r="A2775" t="str">
            <v>42.03.020</v>
          </cell>
          <cell r="B2775"/>
          <cell r="C2775" t="str">
            <v>Isolador galvanizado para mastro de diâmetro 2´, simples com 1 descida</v>
          </cell>
          <cell r="D2775" t="str">
            <v>un</v>
          </cell>
          <cell r="E2775">
            <v>6.81</v>
          </cell>
          <cell r="F2775">
            <v>9.14</v>
          </cell>
          <cell r="G2775">
            <v>15.95</v>
          </cell>
        </row>
        <row r="2776">
          <cell r="A2776" t="str">
            <v>42.03.040</v>
          </cell>
          <cell r="B2776"/>
          <cell r="C2776" t="str">
            <v>Isolador galvanizado para mastro de diâmetro 2´, simples com 2 descidas</v>
          </cell>
          <cell r="D2776" t="str">
            <v>un</v>
          </cell>
          <cell r="E2776">
            <v>9.61</v>
          </cell>
          <cell r="F2776">
            <v>9.14</v>
          </cell>
          <cell r="G2776">
            <v>18.75</v>
          </cell>
        </row>
        <row r="2777">
          <cell r="A2777" t="str">
            <v>42.03.060</v>
          </cell>
          <cell r="B2777"/>
          <cell r="C2777" t="str">
            <v>Isolador galvanizado para mastro de diâmetro 2´, reforçado com 1 descida</v>
          </cell>
          <cell r="D2777" t="str">
            <v>un</v>
          </cell>
          <cell r="E2777">
            <v>8.33</v>
          </cell>
          <cell r="F2777">
            <v>9.14</v>
          </cell>
          <cell r="G2777">
            <v>17.47</v>
          </cell>
        </row>
        <row r="2778">
          <cell r="A2778" t="str">
            <v>42.03.080</v>
          </cell>
          <cell r="B2778"/>
          <cell r="C2778" t="str">
            <v>Isolador galvanizado para mastro de diâmetro 2´, reforçado com 2 descidas</v>
          </cell>
          <cell r="D2778" t="str">
            <v>un</v>
          </cell>
          <cell r="E2778">
            <v>11.41</v>
          </cell>
          <cell r="F2778">
            <v>9.14</v>
          </cell>
          <cell r="G2778">
            <v>20.55</v>
          </cell>
        </row>
        <row r="2779">
          <cell r="A2779" t="str">
            <v>42.04</v>
          </cell>
          <cell r="B2779" t="str">
            <v>Componentes de sustentação para mastro galvanizado</v>
          </cell>
          <cell r="C2779" t="str">
            <v>Componentes de sustentação para mastro galvanizado</v>
          </cell>
          <cell r="D2779"/>
          <cell r="E2779"/>
          <cell r="F2779"/>
          <cell r="G2779"/>
        </row>
        <row r="2780">
          <cell r="A2780" t="str">
            <v>42.04.020</v>
          </cell>
          <cell r="B2780"/>
          <cell r="C2780" t="str">
            <v>Braçadeira de contraventagem para mastro de diâmetro 2´</v>
          </cell>
          <cell r="D2780" t="str">
            <v>un</v>
          </cell>
          <cell r="E2780">
            <v>7.83</v>
          </cell>
          <cell r="F2780">
            <v>9.14</v>
          </cell>
          <cell r="G2780">
            <v>16.97</v>
          </cell>
        </row>
        <row r="2781">
          <cell r="A2781" t="str">
            <v>42.04.040</v>
          </cell>
          <cell r="B2781"/>
          <cell r="C2781" t="str">
            <v>Apoio para mastro de diâmetro 2´</v>
          </cell>
          <cell r="D2781" t="str">
            <v>un</v>
          </cell>
          <cell r="E2781">
            <v>6.13</v>
          </cell>
          <cell r="F2781">
            <v>9.14</v>
          </cell>
          <cell r="G2781">
            <v>15.27</v>
          </cell>
        </row>
        <row r="2782">
          <cell r="A2782" t="str">
            <v>42.04.060</v>
          </cell>
          <cell r="B2782"/>
          <cell r="C2782" t="str">
            <v>Base para mastro de diâmetro 2´</v>
          </cell>
          <cell r="D2782" t="str">
            <v>un</v>
          </cell>
          <cell r="E2782">
            <v>41.62</v>
          </cell>
          <cell r="F2782">
            <v>9.14</v>
          </cell>
          <cell r="G2782">
            <v>50.76</v>
          </cell>
        </row>
        <row r="2783">
          <cell r="A2783" t="str">
            <v>42.04.080</v>
          </cell>
          <cell r="B2783"/>
          <cell r="C2783" t="str">
            <v>Contraventagem com cabo para mastro de diâmetro 2´</v>
          </cell>
          <cell r="D2783" t="str">
            <v>un</v>
          </cell>
          <cell r="E2783">
            <v>98.38</v>
          </cell>
          <cell r="F2783">
            <v>10.96</v>
          </cell>
          <cell r="G2783">
            <v>109.34</v>
          </cell>
        </row>
        <row r="2784">
          <cell r="A2784" t="str">
            <v>42.04.120</v>
          </cell>
          <cell r="B2784"/>
          <cell r="C2784" t="str">
            <v>Mastro simples galvanizado de diâmetro 2´</v>
          </cell>
          <cell r="D2784" t="str">
            <v>m</v>
          </cell>
          <cell r="E2784">
            <v>47.01</v>
          </cell>
          <cell r="F2784">
            <v>10.96</v>
          </cell>
          <cell r="G2784">
            <v>57.97</v>
          </cell>
        </row>
        <row r="2785">
          <cell r="A2785" t="str">
            <v>42.04.140</v>
          </cell>
          <cell r="B2785"/>
          <cell r="C2785" t="str">
            <v>Suporte porta bandeira simples para mastro de diâmetro 2´</v>
          </cell>
          <cell r="D2785" t="str">
            <v>un</v>
          </cell>
          <cell r="E2785">
            <v>13.01</v>
          </cell>
          <cell r="F2785">
            <v>9.14</v>
          </cell>
          <cell r="G2785">
            <v>22.15</v>
          </cell>
        </row>
        <row r="2786">
          <cell r="A2786" t="str">
            <v>42.04.160</v>
          </cell>
          <cell r="B2786"/>
          <cell r="C2786" t="str">
            <v>Suporte porta bandeira reforçado para mastro de diâmetro 2´</v>
          </cell>
          <cell r="D2786" t="str">
            <v>un</v>
          </cell>
          <cell r="E2786">
            <v>19.079999999999998</v>
          </cell>
          <cell r="F2786">
            <v>9.14</v>
          </cell>
          <cell r="G2786">
            <v>28.22</v>
          </cell>
        </row>
        <row r="2787">
          <cell r="A2787" t="str">
            <v>42.05</v>
          </cell>
          <cell r="B2787" t="str">
            <v>Componentes para cabo de descida</v>
          </cell>
          <cell r="C2787" t="str">
            <v>Componentes para cabo de descida</v>
          </cell>
          <cell r="D2787"/>
          <cell r="E2787"/>
          <cell r="F2787"/>
          <cell r="G2787"/>
        </row>
        <row r="2788">
          <cell r="A2788" t="str">
            <v>42.05.010</v>
          </cell>
          <cell r="B2788"/>
          <cell r="C2788" t="str">
            <v>Sinalizador de obstáculo simples, sem célula fotoelétrica</v>
          </cell>
          <cell r="D2788" t="str">
            <v>un</v>
          </cell>
          <cell r="E2788">
            <v>25.1</v>
          </cell>
          <cell r="F2788">
            <v>9.14</v>
          </cell>
          <cell r="G2788">
            <v>34.24</v>
          </cell>
        </row>
        <row r="2789">
          <cell r="A2789" t="str">
            <v>42.05.020</v>
          </cell>
          <cell r="B2789"/>
          <cell r="C2789" t="str">
            <v>Braçadeira para fixação do aparelho sinalizador para mastro de diâmetro 2´</v>
          </cell>
          <cell r="D2789" t="str">
            <v>un</v>
          </cell>
          <cell r="E2789">
            <v>9.58</v>
          </cell>
          <cell r="F2789">
            <v>9.14</v>
          </cell>
          <cell r="G2789">
            <v>18.72</v>
          </cell>
        </row>
        <row r="2790">
          <cell r="A2790" t="str">
            <v>42.05.030</v>
          </cell>
          <cell r="B2790"/>
          <cell r="C2790" t="str">
            <v>Sinalizador de obstáculo duplo, sem célula fotoelétrica</v>
          </cell>
          <cell r="D2790" t="str">
            <v>un</v>
          </cell>
          <cell r="E2790">
            <v>53.97</v>
          </cell>
          <cell r="F2790">
            <v>9.14</v>
          </cell>
          <cell r="G2790">
            <v>63.11</v>
          </cell>
        </row>
        <row r="2791">
          <cell r="A2791" t="str">
            <v>42.05.050</v>
          </cell>
          <cell r="B2791"/>
          <cell r="C2791" t="str">
            <v>Sinalizador de obstáculo simples, com célula fotoelétrica</v>
          </cell>
          <cell r="D2791" t="str">
            <v>un</v>
          </cell>
          <cell r="E2791">
            <v>39.03</v>
          </cell>
          <cell r="F2791">
            <v>9.14</v>
          </cell>
          <cell r="G2791">
            <v>48.17</v>
          </cell>
        </row>
        <row r="2792">
          <cell r="A2792" t="str">
            <v>42.05.070</v>
          </cell>
          <cell r="B2792"/>
          <cell r="C2792" t="str">
            <v>Sinalizador de obstáculo duplo, com célula fotoelétrica</v>
          </cell>
          <cell r="D2792" t="str">
            <v>un</v>
          </cell>
          <cell r="E2792">
            <v>79.45</v>
          </cell>
          <cell r="F2792">
            <v>9.14</v>
          </cell>
          <cell r="G2792">
            <v>88.59</v>
          </cell>
        </row>
        <row r="2793">
          <cell r="A2793" t="str">
            <v>42.05.100</v>
          </cell>
          <cell r="B2793"/>
          <cell r="C2793" t="str">
            <v>Caixa de inspeção suspensa</v>
          </cell>
          <cell r="D2793" t="str">
            <v>un</v>
          </cell>
          <cell r="E2793">
            <v>12.79</v>
          </cell>
          <cell r="F2793">
            <v>36.5</v>
          </cell>
          <cell r="G2793">
            <v>49.29</v>
          </cell>
        </row>
        <row r="2794">
          <cell r="A2794" t="str">
            <v>42.05.110</v>
          </cell>
          <cell r="B2794"/>
          <cell r="C2794" t="str">
            <v>Conector cabo/haste de 3/4´</v>
          </cell>
          <cell r="D2794" t="str">
            <v>un</v>
          </cell>
          <cell r="E2794">
            <v>12.41</v>
          </cell>
          <cell r="F2794">
            <v>3.66</v>
          </cell>
          <cell r="G2794">
            <v>16.07</v>
          </cell>
        </row>
        <row r="2795">
          <cell r="A2795" t="str">
            <v>42.05.120</v>
          </cell>
          <cell r="B2795"/>
          <cell r="C2795" t="str">
            <v>Conector de emenda em latão para cabo de até 50 mm² com 4 parafusos</v>
          </cell>
          <cell r="D2795" t="str">
            <v>un</v>
          </cell>
          <cell r="E2795">
            <v>15.31</v>
          </cell>
          <cell r="F2795">
            <v>3.66</v>
          </cell>
          <cell r="G2795">
            <v>18.97</v>
          </cell>
        </row>
        <row r="2796">
          <cell r="A2796" t="str">
            <v>42.05.140</v>
          </cell>
          <cell r="B2796"/>
          <cell r="C2796" t="str">
            <v>Conector olhal cabo/haste de 3/4´</v>
          </cell>
          <cell r="D2796" t="str">
            <v>un</v>
          </cell>
          <cell r="E2796">
            <v>3.74</v>
          </cell>
          <cell r="F2796">
            <v>3.66</v>
          </cell>
          <cell r="G2796">
            <v>7.4</v>
          </cell>
        </row>
        <row r="2797">
          <cell r="A2797" t="str">
            <v>42.05.160</v>
          </cell>
          <cell r="B2797"/>
          <cell r="C2797" t="str">
            <v>Conector olhal cabo/haste de 5/8´</v>
          </cell>
          <cell r="D2797" t="str">
            <v>un</v>
          </cell>
          <cell r="E2797">
            <v>2.99</v>
          </cell>
          <cell r="F2797">
            <v>3.66</v>
          </cell>
          <cell r="G2797">
            <v>6.65</v>
          </cell>
        </row>
        <row r="2798">
          <cell r="A2798" t="str">
            <v>42.05.170</v>
          </cell>
          <cell r="B2798"/>
          <cell r="C2798" t="str">
            <v>Vergalhão liso de aço galvanizado, diâmetro de 3/8´</v>
          </cell>
          <cell r="D2798" t="str">
            <v>m</v>
          </cell>
          <cell r="E2798">
            <v>7.68</v>
          </cell>
          <cell r="F2798">
            <v>14.6</v>
          </cell>
          <cell r="G2798">
            <v>22.28</v>
          </cell>
        </row>
        <row r="2799">
          <cell r="A2799" t="str">
            <v>42.05.180</v>
          </cell>
          <cell r="B2799"/>
          <cell r="C2799" t="str">
            <v>Esticador em latão para cabo de cobre</v>
          </cell>
          <cell r="D2799" t="str">
            <v>un</v>
          </cell>
          <cell r="E2799">
            <v>14.81</v>
          </cell>
          <cell r="F2799">
            <v>9.14</v>
          </cell>
          <cell r="G2799">
            <v>23.95</v>
          </cell>
        </row>
        <row r="2800">
          <cell r="A2800" t="str">
            <v>42.05.190</v>
          </cell>
          <cell r="B2800"/>
          <cell r="C2800" t="str">
            <v>Haste de aterramento de 3/4´ x 3,00 m</v>
          </cell>
          <cell r="D2800" t="str">
            <v>un</v>
          </cell>
          <cell r="E2800">
            <v>101.98</v>
          </cell>
          <cell r="F2800">
            <v>18.260000000000002</v>
          </cell>
          <cell r="G2800">
            <v>120.24</v>
          </cell>
        </row>
        <row r="2801">
          <cell r="A2801" t="str">
            <v>42.05.200</v>
          </cell>
          <cell r="B2801"/>
          <cell r="C2801" t="str">
            <v>Haste de aterramento de 5/8´ x 2,40 m</v>
          </cell>
          <cell r="D2801" t="str">
            <v>un</v>
          </cell>
          <cell r="E2801">
            <v>67.23</v>
          </cell>
          <cell r="F2801">
            <v>18.260000000000002</v>
          </cell>
          <cell r="G2801">
            <v>85.49</v>
          </cell>
        </row>
        <row r="2802">
          <cell r="A2802" t="str">
            <v>42.05.210</v>
          </cell>
          <cell r="B2802"/>
          <cell r="C2802" t="str">
            <v>Haste de aterramento de 5/8´ x 3,00 m</v>
          </cell>
          <cell r="D2802" t="str">
            <v>un</v>
          </cell>
          <cell r="E2802">
            <v>79.83</v>
          </cell>
          <cell r="F2802">
            <v>18.260000000000002</v>
          </cell>
          <cell r="G2802">
            <v>98.09</v>
          </cell>
        </row>
        <row r="2803">
          <cell r="A2803" t="str">
            <v>42.05.220</v>
          </cell>
          <cell r="B2803"/>
          <cell r="C2803" t="str">
            <v>Mastro para sinalizador de obstáculo, de 1,50 m x 3/4´</v>
          </cell>
          <cell r="D2803" t="str">
            <v>un</v>
          </cell>
          <cell r="E2803">
            <v>35.24</v>
          </cell>
          <cell r="F2803">
            <v>9.14</v>
          </cell>
          <cell r="G2803">
            <v>44.38</v>
          </cell>
        </row>
        <row r="2804">
          <cell r="A2804" t="str">
            <v>42.05.230</v>
          </cell>
          <cell r="B2804"/>
          <cell r="C2804" t="str">
            <v>Clips de fixação para vergalhão em aço galvanizado de 3/8´</v>
          </cell>
          <cell r="D2804" t="str">
            <v>un</v>
          </cell>
          <cell r="E2804">
            <v>2.34</v>
          </cell>
          <cell r="F2804">
            <v>7.3</v>
          </cell>
          <cell r="G2804">
            <v>9.64</v>
          </cell>
        </row>
        <row r="2805">
          <cell r="A2805" t="str">
            <v>42.05.240</v>
          </cell>
          <cell r="B2805"/>
          <cell r="C2805" t="str">
            <v>Suporte para tubo de proteção com chapa de encosto, diâmetro 2´</v>
          </cell>
          <cell r="D2805" t="str">
            <v>un</v>
          </cell>
          <cell r="E2805">
            <v>7.35</v>
          </cell>
          <cell r="F2805">
            <v>9.14</v>
          </cell>
          <cell r="G2805">
            <v>16.489999999999998</v>
          </cell>
        </row>
        <row r="2806">
          <cell r="A2806" t="str">
            <v>42.05.250</v>
          </cell>
          <cell r="B2806"/>
          <cell r="C2806" t="str">
            <v>Barra condutora chata em alumínio de 3/4´ x 1/4´, inclusive acessórios de fixação</v>
          </cell>
          <cell r="D2806" t="str">
            <v>m</v>
          </cell>
          <cell r="E2806">
            <v>10.95</v>
          </cell>
          <cell r="F2806">
            <v>18.260000000000002</v>
          </cell>
          <cell r="G2806">
            <v>29.21</v>
          </cell>
        </row>
        <row r="2807">
          <cell r="A2807" t="str">
            <v>42.05.260</v>
          </cell>
          <cell r="B2807"/>
          <cell r="C2807" t="str">
            <v>Suporte para tubo de proteção com grapa para chumbar, diâmetro 2´</v>
          </cell>
          <cell r="D2807" t="str">
            <v>un</v>
          </cell>
          <cell r="E2807">
            <v>7.13</v>
          </cell>
          <cell r="F2807">
            <v>9.14</v>
          </cell>
          <cell r="G2807">
            <v>16.27</v>
          </cell>
        </row>
        <row r="2808">
          <cell r="A2808" t="str">
            <v>42.05.270</v>
          </cell>
          <cell r="B2808"/>
          <cell r="C2808" t="str">
            <v>Conector em latão estanhado para cabos de 16 a 50 mm² e vergalhões até 3/8"</v>
          </cell>
          <cell r="D2808" t="str">
            <v>un</v>
          </cell>
          <cell r="E2808">
            <v>14.57</v>
          </cell>
          <cell r="F2808">
            <v>7.3</v>
          </cell>
          <cell r="G2808">
            <v>21.87</v>
          </cell>
        </row>
        <row r="2809">
          <cell r="A2809" t="str">
            <v>42.05.290</v>
          </cell>
          <cell r="B2809"/>
          <cell r="C2809" t="str">
            <v>Suporte para fixação de terminal aéreo e/ou de cabo de cobre nu, com base plana</v>
          </cell>
          <cell r="D2809" t="str">
            <v>un</v>
          </cell>
          <cell r="E2809">
            <v>3.55</v>
          </cell>
          <cell r="F2809">
            <v>9.14</v>
          </cell>
          <cell r="G2809">
            <v>12.69</v>
          </cell>
        </row>
        <row r="2810">
          <cell r="A2810" t="str">
            <v>42.05.300</v>
          </cell>
          <cell r="B2810"/>
          <cell r="C2810" t="str">
            <v>Tampa para caixa de inspeção cilíndrica, aço galvanizado</v>
          </cell>
          <cell r="D2810" t="str">
            <v>un</v>
          </cell>
          <cell r="E2810">
            <v>27.5</v>
          </cell>
          <cell r="F2810">
            <v>1.84</v>
          </cell>
          <cell r="G2810">
            <v>29.34</v>
          </cell>
        </row>
        <row r="2811">
          <cell r="A2811" t="str">
            <v>42.05.310</v>
          </cell>
          <cell r="B2811"/>
          <cell r="C2811" t="str">
            <v>Caixa de inspeção do terra cilíndrica em PVC rígido, diâmetro de 300 mm - h= 250 mm</v>
          </cell>
          <cell r="D2811" t="str">
            <v>un</v>
          </cell>
          <cell r="E2811">
            <v>15.17</v>
          </cell>
          <cell r="F2811">
            <v>9.14</v>
          </cell>
          <cell r="G2811">
            <v>24.31</v>
          </cell>
        </row>
        <row r="2812">
          <cell r="A2812" t="str">
            <v>42.05.320</v>
          </cell>
          <cell r="B2812"/>
          <cell r="C2812" t="str">
            <v>Caixa de inspeção do terra cilíndrica em PVC rígido, diâmetro de 300 mm - h= 400 mm</v>
          </cell>
          <cell r="D2812" t="str">
            <v>un</v>
          </cell>
          <cell r="E2812">
            <v>23.52</v>
          </cell>
          <cell r="F2812">
            <v>9.14</v>
          </cell>
          <cell r="G2812">
            <v>32.659999999999997</v>
          </cell>
        </row>
        <row r="2813">
          <cell r="A2813" t="str">
            <v>42.05.330</v>
          </cell>
          <cell r="B2813"/>
          <cell r="C2813" t="str">
            <v>Caixa de inspeção do terra cilíndrica em PVC rígido, diâmetro de 300 mm - h= 600 mm</v>
          </cell>
          <cell r="D2813" t="str">
            <v>un</v>
          </cell>
          <cell r="E2813">
            <v>32.35</v>
          </cell>
          <cell r="F2813">
            <v>9.14</v>
          </cell>
          <cell r="G2813">
            <v>41.49</v>
          </cell>
        </row>
        <row r="2814">
          <cell r="A2814" t="str">
            <v>42.05.340</v>
          </cell>
          <cell r="B2814"/>
          <cell r="C2814" t="str">
            <v>Barra condutora chata em cobre de 3/4´ x 3/16´, inclusive acessórios de fixação</v>
          </cell>
          <cell r="D2814" t="str">
            <v>m</v>
          </cell>
          <cell r="E2814">
            <v>44.53</v>
          </cell>
          <cell r="F2814">
            <v>18.260000000000002</v>
          </cell>
          <cell r="G2814">
            <v>62.79</v>
          </cell>
        </row>
        <row r="2815">
          <cell r="A2815" t="str">
            <v>42.05.370</v>
          </cell>
          <cell r="B2815"/>
          <cell r="C2815" t="str">
            <v>Caixa de equalização, de embutir, em aço com barramento, de 400 x 400 mm e tampa</v>
          </cell>
          <cell r="D2815" t="str">
            <v>un</v>
          </cell>
          <cell r="E2815">
            <v>392.88</v>
          </cell>
          <cell r="F2815">
            <v>36.5</v>
          </cell>
          <cell r="G2815">
            <v>429.38</v>
          </cell>
        </row>
        <row r="2816">
          <cell r="A2816" t="str">
            <v>42.05.380</v>
          </cell>
          <cell r="B2816"/>
          <cell r="C2816" t="str">
            <v>Caixa de equalização, de embutir, em aço com barramento, de 200 x 200 mm e tampa</v>
          </cell>
          <cell r="D2816" t="str">
            <v>un</v>
          </cell>
          <cell r="E2816">
            <v>231.51</v>
          </cell>
          <cell r="F2816">
            <v>36.5</v>
          </cell>
          <cell r="G2816">
            <v>268.01</v>
          </cell>
        </row>
        <row r="2817">
          <cell r="A2817" t="str">
            <v>42.05.390</v>
          </cell>
          <cell r="B2817"/>
          <cell r="C2817" t="str">
            <v>Presilha em latão para cabos de 16 até 50 mm²</v>
          </cell>
          <cell r="D2817" t="str">
            <v>un</v>
          </cell>
          <cell r="E2817">
            <v>1.1399999999999999</v>
          </cell>
          <cell r="F2817">
            <v>1.49</v>
          </cell>
          <cell r="G2817">
            <v>2.63</v>
          </cell>
        </row>
        <row r="2818">
          <cell r="A2818" t="str">
            <v>42.05.410</v>
          </cell>
          <cell r="B2818"/>
          <cell r="C2818" t="str">
            <v>Suporte para fixação de terminal aéreo e/ou de cabo de cobre nu, com base ondulada</v>
          </cell>
          <cell r="D2818" t="str">
            <v>un</v>
          </cell>
          <cell r="E2818">
            <v>3.33</v>
          </cell>
          <cell r="F2818">
            <v>9.14</v>
          </cell>
          <cell r="G2818">
            <v>12.47</v>
          </cell>
        </row>
        <row r="2819">
          <cell r="A2819" t="str">
            <v>42.05.440</v>
          </cell>
          <cell r="B2819"/>
          <cell r="C2819" t="str">
            <v>Barra condutora chata em alumínio de 7/8´ x 1/8´, inclusive acessórios de fixação</v>
          </cell>
          <cell r="D2819" t="str">
            <v>m</v>
          </cell>
          <cell r="E2819">
            <v>4.04</v>
          </cell>
          <cell r="F2819">
            <v>18.260000000000002</v>
          </cell>
          <cell r="G2819">
            <v>22.3</v>
          </cell>
        </row>
        <row r="2820">
          <cell r="A2820" t="str">
            <v>42.05.450</v>
          </cell>
          <cell r="B2820"/>
          <cell r="C2820" t="str">
            <v>Conector com rabicho e porca em latão para cabo de 16 a 35 mm²</v>
          </cell>
          <cell r="D2820" t="str">
            <v>un</v>
          </cell>
          <cell r="E2820">
            <v>8.81</v>
          </cell>
          <cell r="F2820">
            <v>3.66</v>
          </cell>
          <cell r="G2820">
            <v>12.47</v>
          </cell>
        </row>
        <row r="2821">
          <cell r="A2821" t="str">
            <v>42.05.510</v>
          </cell>
          <cell r="B2821"/>
          <cell r="C2821" t="str">
            <v>Suporte para fixação de fita de alumínio 7/8" x 1/8" e/ou cabo de cobre nú, com base ondulada</v>
          </cell>
          <cell r="D2821" t="str">
            <v>un</v>
          </cell>
          <cell r="E2821">
            <v>3.39</v>
          </cell>
          <cell r="F2821">
            <v>9.14</v>
          </cell>
          <cell r="G2821">
            <v>12.53</v>
          </cell>
        </row>
        <row r="2822">
          <cell r="A2822" t="str">
            <v>42.05.520</v>
          </cell>
          <cell r="B2822"/>
          <cell r="C2822" t="str">
            <v>Suporte para fixação de fita de alumínio 7/8" x 1/8", com base plana</v>
          </cell>
          <cell r="D2822" t="str">
            <v>un</v>
          </cell>
          <cell r="E2822">
            <v>2.73</v>
          </cell>
          <cell r="F2822">
            <v>9.14</v>
          </cell>
          <cell r="G2822">
            <v>11.87</v>
          </cell>
        </row>
        <row r="2823">
          <cell r="A2823" t="str">
            <v>42.05.542</v>
          </cell>
          <cell r="B2823"/>
          <cell r="C2823" t="str">
            <v>Tela equipotencial em aço inoxidável, largura de 200 mm, espessura de 1,4 mm</v>
          </cell>
          <cell r="D2823" t="str">
            <v>m</v>
          </cell>
          <cell r="E2823">
            <v>45.16</v>
          </cell>
          <cell r="F2823">
            <v>9.14</v>
          </cell>
          <cell r="G2823">
            <v>54.3</v>
          </cell>
        </row>
        <row r="2824">
          <cell r="A2824" t="str">
            <v>42.05.550</v>
          </cell>
          <cell r="B2824"/>
          <cell r="C2824" t="str">
            <v>Cordoalha flexível "Jumpers" de 25 x 235 mm, com 4 furos de 11 mm</v>
          </cell>
          <cell r="D2824" t="str">
            <v>un</v>
          </cell>
          <cell r="E2824">
            <v>36.630000000000003</v>
          </cell>
          <cell r="F2824">
            <v>9.14</v>
          </cell>
          <cell r="G2824">
            <v>45.77</v>
          </cell>
        </row>
        <row r="2825">
          <cell r="A2825" t="str">
            <v>42.05.560</v>
          </cell>
          <cell r="B2825"/>
          <cell r="C2825" t="str">
            <v>Cordoalha flexível "Jumpers" de 25 x 300 mm, com 4 furos de 11 mm</v>
          </cell>
          <cell r="D2825" t="str">
            <v>un</v>
          </cell>
          <cell r="E2825">
            <v>37.65</v>
          </cell>
          <cell r="F2825">
            <v>9.14</v>
          </cell>
          <cell r="G2825">
            <v>46.79</v>
          </cell>
        </row>
        <row r="2826">
          <cell r="A2826" t="str">
            <v>42.05.570</v>
          </cell>
          <cell r="B2826"/>
          <cell r="C2826" t="str">
            <v>Terminal estanhado com 1 furo e 1 compressão - 16 mm²</v>
          </cell>
          <cell r="D2826" t="str">
            <v>un</v>
          </cell>
          <cell r="E2826">
            <v>2.76</v>
          </cell>
          <cell r="F2826">
            <v>9.14</v>
          </cell>
          <cell r="G2826">
            <v>11.9</v>
          </cell>
        </row>
        <row r="2827">
          <cell r="A2827" t="str">
            <v>42.05.580</v>
          </cell>
          <cell r="B2827"/>
          <cell r="C2827" t="str">
            <v>Terminal estanhado com 1 furo e 1 compressão - 35 mm²</v>
          </cell>
          <cell r="D2827" t="str">
            <v>un</v>
          </cell>
          <cell r="E2827">
            <v>3.39</v>
          </cell>
          <cell r="F2827">
            <v>9.14</v>
          </cell>
          <cell r="G2827">
            <v>12.53</v>
          </cell>
        </row>
        <row r="2828">
          <cell r="A2828" t="str">
            <v>42.05.590</v>
          </cell>
          <cell r="B2828"/>
          <cell r="C2828" t="str">
            <v>Terminal estanhado com 1 furo e 1 compressão - 50 mm²</v>
          </cell>
          <cell r="D2828" t="str">
            <v>un</v>
          </cell>
          <cell r="E2828">
            <v>4.5199999999999996</v>
          </cell>
          <cell r="F2828">
            <v>9.14</v>
          </cell>
          <cell r="G2828">
            <v>13.66</v>
          </cell>
        </row>
        <row r="2829">
          <cell r="A2829" t="str">
            <v>42.05.620</v>
          </cell>
          <cell r="B2829"/>
          <cell r="C2829" t="str">
            <v>Terminal estanhado com 2 furos e 1 compressão - 50 mm²</v>
          </cell>
          <cell r="D2829" t="str">
            <v>un</v>
          </cell>
          <cell r="E2829">
            <v>9.14</v>
          </cell>
          <cell r="F2829">
            <v>9.14</v>
          </cell>
          <cell r="G2829">
            <v>18.28</v>
          </cell>
        </row>
        <row r="2830">
          <cell r="A2830" t="str">
            <v>42.05.630</v>
          </cell>
          <cell r="B2830"/>
          <cell r="C2830" t="str">
            <v>Conector tipo ´X´ para aterramento de telas, acabamento estanhado, para cabo de 16 - 50 mm²</v>
          </cell>
          <cell r="D2830" t="str">
            <v>un</v>
          </cell>
          <cell r="E2830">
            <v>20.99</v>
          </cell>
          <cell r="F2830">
            <v>9.14</v>
          </cell>
          <cell r="G2830">
            <v>30.13</v>
          </cell>
        </row>
        <row r="2831">
          <cell r="A2831" t="str">
            <v>42.05.650</v>
          </cell>
          <cell r="B2831"/>
          <cell r="C2831" t="str">
            <v>Malha fechada pré-fabricada em fio de cobre de 16mm e mesch 30 x 30cm para aterramento</v>
          </cell>
          <cell r="D2831" t="str">
            <v>m²</v>
          </cell>
          <cell r="E2831">
            <v>93.26</v>
          </cell>
          <cell r="F2831">
            <v>3.72</v>
          </cell>
          <cell r="G2831">
            <v>96.98</v>
          </cell>
        </row>
        <row r="2832">
          <cell r="A2832" t="str">
            <v>42.20</v>
          </cell>
          <cell r="B2832" t="str">
            <v>Reparos, conservações e complementos - GRUPO 42</v>
          </cell>
          <cell r="C2832" t="str">
            <v>Reparos, conservações e complementos - GRUPO 42</v>
          </cell>
          <cell r="D2832"/>
          <cell r="E2832"/>
          <cell r="F2832"/>
          <cell r="G2832"/>
        </row>
        <row r="2833">
          <cell r="A2833" t="str">
            <v>42.20.080</v>
          </cell>
          <cell r="B2833"/>
          <cell r="C2833" t="str">
            <v>Solda exotérmica conexão cabo-cabo horizontal em X, bitola do cabo de 16-16mm² a 35-35mm²</v>
          </cell>
          <cell r="D2833" t="str">
            <v>un</v>
          </cell>
          <cell r="E2833">
            <v>5.42</v>
          </cell>
          <cell r="F2833">
            <v>18.260000000000002</v>
          </cell>
          <cell r="G2833">
            <v>23.68</v>
          </cell>
        </row>
        <row r="2834">
          <cell r="A2834" t="str">
            <v>42.20.090</v>
          </cell>
          <cell r="B2834"/>
          <cell r="C2834" t="str">
            <v>Solda exotérmica conexão cabo-cabo horizontal em X, bitola do cabo de 50-25mm² a 95-50mm²</v>
          </cell>
          <cell r="D2834" t="str">
            <v>un</v>
          </cell>
          <cell r="E2834">
            <v>10.64</v>
          </cell>
          <cell r="F2834">
            <v>18.260000000000002</v>
          </cell>
          <cell r="G2834">
            <v>28.9</v>
          </cell>
        </row>
        <row r="2835">
          <cell r="A2835" t="str">
            <v>42.20.120</v>
          </cell>
          <cell r="B2835"/>
          <cell r="C2835" t="str">
            <v>Solda exotérmica conexão cabo-cabo horizontal em X sobreposto, bitola do cabo de 35-35mm² a 50-35mm²</v>
          </cell>
          <cell r="D2835" t="str">
            <v>un</v>
          </cell>
          <cell r="E2835">
            <v>10.72</v>
          </cell>
          <cell r="F2835">
            <v>18.260000000000002</v>
          </cell>
          <cell r="G2835">
            <v>28.98</v>
          </cell>
        </row>
        <row r="2836">
          <cell r="A2836" t="str">
            <v>42.20.130</v>
          </cell>
          <cell r="B2836"/>
          <cell r="C2836" t="str">
            <v>Solda exotérmica conexão cabo-cabo horizontal em X sobreposto, bitola do cabo de 50-50mm² a 95-50mm²</v>
          </cell>
          <cell r="D2836" t="str">
            <v>un</v>
          </cell>
          <cell r="E2836">
            <v>18.690000000000001</v>
          </cell>
          <cell r="F2836">
            <v>18.260000000000002</v>
          </cell>
          <cell r="G2836">
            <v>36.950000000000003</v>
          </cell>
        </row>
        <row r="2837">
          <cell r="A2837" t="str">
            <v>42.20.150</v>
          </cell>
          <cell r="B2837"/>
          <cell r="C2837" t="str">
            <v>Solda exotérmica conexão cabo-cabo horizontal em T, bitola do cabo de 16-16mm² a 50-35mm², 70-35mm² e 95-35mm²</v>
          </cell>
          <cell r="D2837" t="str">
            <v>un</v>
          </cell>
          <cell r="E2837">
            <v>5.62</v>
          </cell>
          <cell r="F2837">
            <v>18.260000000000002</v>
          </cell>
          <cell r="G2837">
            <v>23.88</v>
          </cell>
        </row>
        <row r="2838">
          <cell r="A2838" t="str">
            <v>42.20.160</v>
          </cell>
          <cell r="B2838"/>
          <cell r="C2838" t="str">
            <v>Solda exotérmica conexão cabo-cabo horizontal em T, bitola do cabo de 50-50mm² a 95-50mm²</v>
          </cell>
          <cell r="D2838" t="str">
            <v>un</v>
          </cell>
          <cell r="E2838">
            <v>10.67</v>
          </cell>
          <cell r="F2838">
            <v>18.260000000000002</v>
          </cell>
          <cell r="G2838">
            <v>28.93</v>
          </cell>
        </row>
        <row r="2839">
          <cell r="A2839" t="str">
            <v>42.20.170</v>
          </cell>
          <cell r="B2839"/>
          <cell r="C2839" t="str">
            <v>Solda exotérmica conexão cabo-cabo horizontal reto, bitola do cabo de 16mm² a 70mm²</v>
          </cell>
          <cell r="D2839" t="str">
            <v>un</v>
          </cell>
          <cell r="E2839">
            <v>5.42</v>
          </cell>
          <cell r="F2839">
            <v>18.260000000000002</v>
          </cell>
          <cell r="G2839">
            <v>23.68</v>
          </cell>
        </row>
        <row r="2840">
          <cell r="A2840" t="str">
            <v>42.20.190</v>
          </cell>
          <cell r="B2840"/>
          <cell r="C2840" t="str">
            <v>Solda exotérmica conexão cabo-haste em X sobreposto, bitola do cabo de 35mm² a 50mm² para haste de 5/8" e 3/4"</v>
          </cell>
          <cell r="D2840" t="str">
            <v>un</v>
          </cell>
          <cell r="E2840">
            <v>19.43</v>
          </cell>
          <cell r="F2840">
            <v>18.260000000000002</v>
          </cell>
          <cell r="G2840">
            <v>37.69</v>
          </cell>
        </row>
        <row r="2841">
          <cell r="A2841" t="str">
            <v>42.20.210</v>
          </cell>
          <cell r="B2841"/>
          <cell r="C2841" t="str">
            <v>Solda exotérmica conexão cabo-haste em T, bitola do cabo de 35mm² para haste de 5/8" e 3/4"</v>
          </cell>
          <cell r="D2841" t="str">
            <v>un</v>
          </cell>
          <cell r="E2841">
            <v>11.27</v>
          </cell>
          <cell r="F2841">
            <v>18.260000000000002</v>
          </cell>
          <cell r="G2841">
            <v>29.53</v>
          </cell>
        </row>
        <row r="2842">
          <cell r="A2842" t="str">
            <v>42.20.220</v>
          </cell>
          <cell r="B2842"/>
          <cell r="C2842" t="str">
            <v>Solda exotérmica conexão cabo-haste em T, bitola do cabo de 50mm² a 95mm² para haste de 5/8" e 3/4"</v>
          </cell>
          <cell r="D2842" t="str">
            <v>un</v>
          </cell>
          <cell r="E2842">
            <v>19.21</v>
          </cell>
          <cell r="F2842">
            <v>18.260000000000002</v>
          </cell>
          <cell r="G2842">
            <v>37.47</v>
          </cell>
        </row>
        <row r="2843">
          <cell r="A2843" t="str">
            <v>42.20.230</v>
          </cell>
          <cell r="B2843"/>
          <cell r="C2843" t="str">
            <v>Solda exotérmica conexão cabo-haste na lateral, bitola do cabo de 25mm² a 70mm² para haste de 5/8" e 3/4"</v>
          </cell>
          <cell r="D2843" t="str">
            <v>un</v>
          </cell>
          <cell r="E2843">
            <v>11.24</v>
          </cell>
          <cell r="F2843">
            <v>18.260000000000002</v>
          </cell>
          <cell r="G2843">
            <v>29.5</v>
          </cell>
        </row>
        <row r="2844">
          <cell r="A2844" t="str">
            <v>42.20.240</v>
          </cell>
          <cell r="B2844"/>
          <cell r="C2844" t="str">
            <v>Solda exotérmica conexão cabo-haste no topo, bitola do cabo de 25mm² a 35mm² para haste de 5/8"</v>
          </cell>
          <cell r="D2844" t="str">
            <v>un</v>
          </cell>
          <cell r="E2844">
            <v>10.69</v>
          </cell>
          <cell r="F2844">
            <v>18.260000000000002</v>
          </cell>
          <cell r="G2844">
            <v>28.95</v>
          </cell>
        </row>
        <row r="2845">
          <cell r="A2845" t="str">
            <v>42.20.250</v>
          </cell>
          <cell r="B2845"/>
          <cell r="C2845" t="str">
            <v>Solda exotérmica conexão cabo-haste no topo, bitola do cabo de 50mm² a 95mm² para haste de 5/8" e 3/4"</v>
          </cell>
          <cell r="D2845" t="str">
            <v>un</v>
          </cell>
          <cell r="E2845">
            <v>10.77</v>
          </cell>
          <cell r="F2845">
            <v>18.260000000000002</v>
          </cell>
          <cell r="G2845">
            <v>29.03</v>
          </cell>
        </row>
        <row r="2846">
          <cell r="A2846" t="str">
            <v>42.20.260</v>
          </cell>
          <cell r="B2846"/>
          <cell r="C2846" t="str">
            <v>Solda exotérmica conexão cabo-ferro de construção com cabo paralelo, bitola do cabo de 35mm² para haste de 5/8" e 3/4"</v>
          </cell>
          <cell r="D2846" t="str">
            <v>un</v>
          </cell>
          <cell r="E2846">
            <v>5.47</v>
          </cell>
          <cell r="F2846">
            <v>18.260000000000002</v>
          </cell>
          <cell r="G2846">
            <v>23.73</v>
          </cell>
        </row>
        <row r="2847">
          <cell r="A2847" t="str">
            <v>42.20.270</v>
          </cell>
          <cell r="B2847"/>
          <cell r="C2847" t="str">
            <v>Solda exotérmica conexão cabo-ferro de construção com cabo paralelo, bitola do cabo de 50mm² a 70mm² para haste de 5/8" e 3/4"</v>
          </cell>
          <cell r="D2847" t="str">
            <v>un</v>
          </cell>
          <cell r="E2847">
            <v>10.86</v>
          </cell>
          <cell r="F2847">
            <v>18.260000000000002</v>
          </cell>
          <cell r="G2847">
            <v>29.12</v>
          </cell>
        </row>
        <row r="2848">
          <cell r="A2848" t="str">
            <v>42.20.280</v>
          </cell>
          <cell r="B2848"/>
          <cell r="C2848" t="str">
            <v>Solda exotérmica conexão cabo-ferro de construção com cabo em X sobreposto, bitola do cabo de 35mm² a 70mm² para haste de 5/8"</v>
          </cell>
          <cell r="D2848" t="str">
            <v>un</v>
          </cell>
          <cell r="E2848">
            <v>10.84</v>
          </cell>
          <cell r="F2848">
            <v>18.260000000000002</v>
          </cell>
          <cell r="G2848">
            <v>29.1</v>
          </cell>
        </row>
        <row r="2849">
          <cell r="A2849" t="str">
            <v>42.20.290</v>
          </cell>
          <cell r="B2849"/>
          <cell r="C2849" t="str">
            <v>Solda exotérmica conexão cabo-ferro de construção com cabo em X sobreposto, bitola do cabo de 35mm² a 70mm² para haste de 3/8"</v>
          </cell>
          <cell r="D2849" t="str">
            <v>un</v>
          </cell>
          <cell r="E2849">
            <v>10.84</v>
          </cell>
          <cell r="F2849">
            <v>18.260000000000002</v>
          </cell>
          <cell r="G2849">
            <v>29.1</v>
          </cell>
        </row>
        <row r="2850">
          <cell r="A2850" t="str">
            <v>42.20.300</v>
          </cell>
          <cell r="B2850"/>
          <cell r="C2850" t="str">
            <v>Solda exotérmica conexão cabo-terminal com duas fixações, bitola do cabo de 25mm² a 50mm² para terminal 3x25</v>
          </cell>
          <cell r="D2850" t="str">
            <v>un</v>
          </cell>
          <cell r="E2850">
            <v>5.52</v>
          </cell>
          <cell r="F2850">
            <v>18.260000000000002</v>
          </cell>
          <cell r="G2850">
            <v>23.78</v>
          </cell>
        </row>
        <row r="2851">
          <cell r="A2851" t="str">
            <v>42.20.310</v>
          </cell>
          <cell r="B2851"/>
          <cell r="C2851" t="str">
            <v>Solda exotérmica conexão cabo-superfície de aço, bitola do cabo de 16mm² a 35mm²</v>
          </cell>
          <cell r="D2851" t="str">
            <v>un</v>
          </cell>
          <cell r="E2851">
            <v>5.37</v>
          </cell>
          <cell r="F2851">
            <v>18.260000000000002</v>
          </cell>
          <cell r="G2851">
            <v>23.63</v>
          </cell>
        </row>
        <row r="2852">
          <cell r="A2852" t="str">
            <v>42.20.320</v>
          </cell>
          <cell r="B2852"/>
          <cell r="C2852" t="str">
            <v>Solda exotérmica conexão cabo-superfície de aço, bitola do cabo de 50mm² a 95mm²</v>
          </cell>
          <cell r="D2852" t="str">
            <v>un</v>
          </cell>
          <cell r="E2852">
            <v>10.68</v>
          </cell>
          <cell r="F2852">
            <v>18.260000000000002</v>
          </cell>
          <cell r="G2852">
            <v>28.94</v>
          </cell>
        </row>
        <row r="2853">
          <cell r="A2853" t="str">
            <v>43</v>
          </cell>
          <cell r="B2853" t="str">
            <v>APARELHOS ELÉTRICOS, HIDRÁULICOS E A GÁS.</v>
          </cell>
          <cell r="C2853" t="str">
            <v>APARELHOS ELÉTRICOS, HIDRÁULICOS E A GÁS.</v>
          </cell>
          <cell r="D2853"/>
          <cell r="E2853"/>
          <cell r="F2853"/>
          <cell r="G2853"/>
        </row>
        <row r="2854">
          <cell r="A2854" t="str">
            <v>43.01</v>
          </cell>
          <cell r="B2854" t="str">
            <v>Bebedouros</v>
          </cell>
          <cell r="C2854" t="str">
            <v>Bebedouros</v>
          </cell>
          <cell r="D2854"/>
          <cell r="E2854"/>
          <cell r="F2854"/>
          <cell r="G2854"/>
        </row>
        <row r="2855">
          <cell r="A2855" t="str">
            <v>43.01.010</v>
          </cell>
          <cell r="B2855"/>
          <cell r="C2855" t="str">
            <v>Bebedouro elétrico de pressão em aço inoxidável, capacidade 4 l/h - simples</v>
          </cell>
          <cell r="D2855" t="str">
            <v>un</v>
          </cell>
          <cell r="E2855">
            <v>896.36</v>
          </cell>
          <cell r="F2855">
            <v>51.83</v>
          </cell>
          <cell r="G2855">
            <v>948.19</v>
          </cell>
        </row>
        <row r="2856">
          <cell r="A2856" t="str">
            <v>43.01.030</v>
          </cell>
          <cell r="B2856"/>
          <cell r="C2856" t="str">
            <v>Bebedouro elétrico de pressão em aço inoxidável, capacidade 4 l/h - conjugado</v>
          </cell>
          <cell r="D2856" t="str">
            <v>un</v>
          </cell>
          <cell r="E2856">
            <v>1041.33</v>
          </cell>
          <cell r="F2856">
            <v>51.83</v>
          </cell>
          <cell r="G2856">
            <v>1093.1600000000001</v>
          </cell>
        </row>
        <row r="2857">
          <cell r="A2857" t="str">
            <v>43.02</v>
          </cell>
          <cell r="B2857" t="str">
            <v>Chuveiros</v>
          </cell>
          <cell r="C2857" t="str">
            <v>Chuveiros</v>
          </cell>
          <cell r="D2857"/>
          <cell r="E2857"/>
          <cell r="F2857"/>
          <cell r="G2857"/>
        </row>
        <row r="2858">
          <cell r="A2858" t="str">
            <v>43.02.010</v>
          </cell>
          <cell r="B2858"/>
          <cell r="C2858" t="str">
            <v>Chuveiro frio em PVC, diâmetro de 10 cm</v>
          </cell>
          <cell r="D2858" t="str">
            <v>un</v>
          </cell>
          <cell r="E2858">
            <v>6.49</v>
          </cell>
          <cell r="F2858">
            <v>18.5</v>
          </cell>
          <cell r="G2858">
            <v>24.99</v>
          </cell>
        </row>
        <row r="2859">
          <cell r="A2859" t="str">
            <v>43.02.070</v>
          </cell>
          <cell r="B2859"/>
          <cell r="C2859" t="str">
            <v>Chuveiro com válvula de acionamento antivandalismo, DN= 3/4´</v>
          </cell>
          <cell r="D2859" t="str">
            <v>un</v>
          </cell>
          <cell r="E2859">
            <v>442.72</v>
          </cell>
          <cell r="F2859">
            <v>35.130000000000003</v>
          </cell>
          <cell r="G2859">
            <v>477.85</v>
          </cell>
        </row>
        <row r="2860">
          <cell r="A2860" t="str">
            <v>43.02.080</v>
          </cell>
          <cell r="B2860"/>
          <cell r="C2860" t="str">
            <v>Chuveiro elétrico de 6.500W / 220V com resistência blindada</v>
          </cell>
          <cell r="D2860" t="str">
            <v>un</v>
          </cell>
          <cell r="E2860">
            <v>342.43</v>
          </cell>
          <cell r="F2860">
            <v>29.33</v>
          </cell>
          <cell r="G2860">
            <v>371.76</v>
          </cell>
        </row>
        <row r="2861">
          <cell r="A2861" t="str">
            <v>43.02.100</v>
          </cell>
          <cell r="B2861"/>
          <cell r="C2861" t="str">
            <v>Chuveiro com jato regulável em metal com acabamento cromado</v>
          </cell>
          <cell r="D2861" t="str">
            <v>un</v>
          </cell>
          <cell r="E2861">
            <v>327.26</v>
          </cell>
          <cell r="F2861">
            <v>18.5</v>
          </cell>
          <cell r="G2861">
            <v>345.76</v>
          </cell>
        </row>
        <row r="2862">
          <cell r="A2862" t="str">
            <v>43.02.120</v>
          </cell>
          <cell r="B2862"/>
          <cell r="C2862" t="str">
            <v>Chuveiro frio em PVC, diâmetro de 10 cm, com registro e tubo de ligação acoplados</v>
          </cell>
          <cell r="D2862" t="str">
            <v>un</v>
          </cell>
          <cell r="E2862">
            <v>4.12</v>
          </cell>
          <cell r="F2862">
            <v>22.21</v>
          </cell>
          <cell r="G2862">
            <v>26.33</v>
          </cell>
        </row>
        <row r="2863">
          <cell r="A2863" t="str">
            <v>43.02.130</v>
          </cell>
          <cell r="B2863"/>
          <cell r="C2863" t="str">
            <v>Chuveiro frio em PVC, diâmetro de 15 cm, com registro e tubo de ligação acoplados</v>
          </cell>
          <cell r="D2863" t="str">
            <v>un</v>
          </cell>
          <cell r="E2863">
            <v>9.8000000000000007</v>
          </cell>
          <cell r="F2863">
            <v>22.21</v>
          </cell>
          <cell r="G2863">
            <v>32.01</v>
          </cell>
        </row>
        <row r="2864">
          <cell r="A2864" t="str">
            <v>43.02.140</v>
          </cell>
          <cell r="B2864"/>
          <cell r="C2864" t="str">
            <v>Chuveiro elétrico de 5.500 W / 220 V em PVC</v>
          </cell>
          <cell r="D2864" t="str">
            <v>un</v>
          </cell>
          <cell r="E2864">
            <v>58.5</v>
          </cell>
          <cell r="F2864">
            <v>29.33</v>
          </cell>
          <cell r="G2864">
            <v>87.83</v>
          </cell>
        </row>
        <row r="2865">
          <cell r="A2865" t="str">
            <v>43.02.160</v>
          </cell>
          <cell r="B2865"/>
          <cell r="C2865" t="str">
            <v>Chuveiro lava-olhos, acionamento manual, tubulação em ferro galvanizado com pintura epóxi cor verde</v>
          </cell>
          <cell r="D2865" t="str">
            <v>un</v>
          </cell>
          <cell r="E2865">
            <v>1863.17</v>
          </cell>
          <cell r="F2865">
            <v>73.959999999999994</v>
          </cell>
          <cell r="G2865">
            <v>1937.13</v>
          </cell>
        </row>
        <row r="2866">
          <cell r="A2866" t="str">
            <v>43.02.170</v>
          </cell>
          <cell r="B2866"/>
          <cell r="C2866" t="str">
            <v>Chuveiro elétrico de 7.500W / 220 V, com resistência blindada</v>
          </cell>
          <cell r="D2866" t="str">
            <v>un</v>
          </cell>
          <cell r="E2866">
            <v>295.12</v>
          </cell>
          <cell r="F2866">
            <v>29.33</v>
          </cell>
          <cell r="G2866">
            <v>324.45</v>
          </cell>
        </row>
        <row r="2867">
          <cell r="A2867" t="str">
            <v>43.02.180</v>
          </cell>
          <cell r="B2867"/>
          <cell r="C2867" t="str">
            <v>Ducha multitemperaturas, com regulagem de inclinação, de 7.500 W / 220 V</v>
          </cell>
          <cell r="D2867" t="str">
            <v>un</v>
          </cell>
          <cell r="E2867">
            <v>120.85</v>
          </cell>
          <cell r="F2867">
            <v>29.33</v>
          </cell>
          <cell r="G2867">
            <v>150.18</v>
          </cell>
        </row>
        <row r="2868">
          <cell r="A2868" t="str">
            <v>43.03</v>
          </cell>
          <cell r="B2868" t="str">
            <v>Aquecedores</v>
          </cell>
          <cell r="C2868" t="str">
            <v>Aquecedores</v>
          </cell>
          <cell r="D2868"/>
          <cell r="E2868"/>
          <cell r="F2868"/>
          <cell r="G2868"/>
        </row>
        <row r="2869">
          <cell r="A2869" t="str">
            <v>43.03.050</v>
          </cell>
          <cell r="B2869"/>
          <cell r="C2869" t="str">
            <v>Aquecedor a gás de acumulação, capacidade 300 l</v>
          </cell>
          <cell r="D2869" t="str">
            <v>un</v>
          </cell>
          <cell r="E2869">
            <v>7325.39</v>
          </cell>
          <cell r="F2869">
            <v>147.91999999999999</v>
          </cell>
          <cell r="G2869">
            <v>7473.31</v>
          </cell>
        </row>
        <row r="2870">
          <cell r="A2870" t="str">
            <v>43.03.130</v>
          </cell>
          <cell r="B2870"/>
          <cell r="C2870" t="str">
            <v>Aquecedor a gás de acumulação, capacidade 500 l</v>
          </cell>
          <cell r="D2870" t="str">
            <v>un</v>
          </cell>
          <cell r="E2870">
            <v>9390.58</v>
          </cell>
          <cell r="F2870">
            <v>166.42</v>
          </cell>
          <cell r="G2870">
            <v>9557</v>
          </cell>
        </row>
        <row r="2871">
          <cell r="A2871" t="str">
            <v>43.03.210</v>
          </cell>
          <cell r="B2871"/>
          <cell r="C2871" t="str">
            <v>Aquecedor de passagem elétrico individual, baixa pressão, 5.100 W / 127 V ou 5.200 W / 220 V</v>
          </cell>
          <cell r="D2871" t="str">
            <v>un</v>
          </cell>
          <cell r="E2871">
            <v>725.59</v>
          </cell>
          <cell r="F2871">
            <v>184.42</v>
          </cell>
          <cell r="G2871">
            <v>910.01</v>
          </cell>
        </row>
        <row r="2872">
          <cell r="A2872" t="str">
            <v>43.03.220</v>
          </cell>
          <cell r="B2872"/>
          <cell r="C2872" t="str">
            <v>Sistema de aquecimento de passagem a gás com sistema misturador para abastecimento de até 08 duchas</v>
          </cell>
          <cell r="D2872" t="str">
            <v>cj</v>
          </cell>
          <cell r="E2872">
            <v>9740.76</v>
          </cell>
          <cell r="F2872">
            <v>3901.12</v>
          </cell>
          <cell r="G2872">
            <v>13641.88</v>
          </cell>
        </row>
        <row r="2873">
          <cell r="A2873" t="str">
            <v>43.03.230</v>
          </cell>
          <cell r="B2873"/>
          <cell r="C2873" t="str">
            <v>Sistema de aquecimento de passagem a gás com sistema misturador para abastecimento de até 16 duchas</v>
          </cell>
          <cell r="D2873" t="str">
            <v>cj</v>
          </cell>
          <cell r="E2873">
            <v>16051.42</v>
          </cell>
          <cell r="F2873">
            <v>4388.76</v>
          </cell>
          <cell r="G2873">
            <v>20440.18</v>
          </cell>
        </row>
        <row r="2874">
          <cell r="A2874" t="str">
            <v>43.03.240</v>
          </cell>
          <cell r="B2874"/>
          <cell r="C2874" t="str">
            <v>Sistema de aquecimento de passagem a gás com sistema misturador para abastecimento de até 24 duchas</v>
          </cell>
          <cell r="D2874" t="str">
            <v>cj</v>
          </cell>
          <cell r="E2874">
            <v>20874.75</v>
          </cell>
          <cell r="F2874">
            <v>5160.4399999999996</v>
          </cell>
          <cell r="G2874">
            <v>26035.19</v>
          </cell>
        </row>
        <row r="2875">
          <cell r="A2875" t="str">
            <v>43.03.500</v>
          </cell>
          <cell r="B2875"/>
          <cell r="C2875" t="str">
            <v>Coletor em alumínio para sistema de aquecimento solar com área coletora até 1,60 m²</v>
          </cell>
          <cell r="D2875" t="str">
            <v>un</v>
          </cell>
          <cell r="E2875">
            <v>819.12</v>
          </cell>
          <cell r="F2875">
            <v>38.049999999999997</v>
          </cell>
          <cell r="G2875">
            <v>857.17</v>
          </cell>
        </row>
        <row r="2876">
          <cell r="A2876" t="str">
            <v>43.03.510</v>
          </cell>
          <cell r="B2876"/>
          <cell r="C2876" t="str">
            <v>Coletor em alumínio para sistema de aquecimento solar com área coletora até 2,00 m²</v>
          </cell>
          <cell r="D2876" t="str">
            <v>un</v>
          </cell>
          <cell r="E2876">
            <v>987.58</v>
          </cell>
          <cell r="F2876">
            <v>47.57</v>
          </cell>
          <cell r="G2876">
            <v>1035.1500000000001</v>
          </cell>
        </row>
        <row r="2877">
          <cell r="A2877" t="str">
            <v>43.03.550</v>
          </cell>
          <cell r="B2877"/>
          <cell r="C2877" t="str">
            <v>Reservatório térmico horizontal em aço inoxidável AISI 304, capacidade de 500 litros</v>
          </cell>
          <cell r="D2877" t="str">
            <v>un</v>
          </cell>
          <cell r="E2877">
            <v>2024.43</v>
          </cell>
          <cell r="F2877">
            <v>51.83</v>
          </cell>
          <cell r="G2877">
            <v>2076.2600000000002</v>
          </cell>
        </row>
        <row r="2878">
          <cell r="A2878" t="str">
            <v>43.04</v>
          </cell>
          <cell r="B2878" t="str">
            <v>Torneiras elétricas</v>
          </cell>
          <cell r="C2878" t="str">
            <v>Torneiras elétricas</v>
          </cell>
          <cell r="D2878"/>
          <cell r="E2878"/>
          <cell r="F2878"/>
          <cell r="G2878"/>
        </row>
        <row r="2879">
          <cell r="A2879" t="str">
            <v>43.04.020</v>
          </cell>
          <cell r="B2879"/>
          <cell r="C2879" t="str">
            <v>Torneira elétrica</v>
          </cell>
          <cell r="D2879" t="str">
            <v>un</v>
          </cell>
          <cell r="E2879">
            <v>142.1</v>
          </cell>
          <cell r="F2879">
            <v>29.33</v>
          </cell>
          <cell r="G2879">
            <v>171.43</v>
          </cell>
        </row>
        <row r="2880">
          <cell r="A2880" t="str">
            <v>43.05</v>
          </cell>
          <cell r="B2880" t="str">
            <v>Exaustor, ventilador e circulador de ar</v>
          </cell>
          <cell r="C2880" t="str">
            <v>Exaustor, ventilador e circulador de ar</v>
          </cell>
          <cell r="D2880"/>
          <cell r="E2880"/>
          <cell r="F2880"/>
          <cell r="G2880"/>
        </row>
        <row r="2881">
          <cell r="A2881" t="str">
            <v>43.05.030</v>
          </cell>
          <cell r="B2881"/>
          <cell r="C2881" t="str">
            <v>Exaustor elétrico em plástico, vazão de 150 a 190m³/h</v>
          </cell>
          <cell r="D2881" t="str">
            <v>un</v>
          </cell>
          <cell r="E2881">
            <v>247.25</v>
          </cell>
          <cell r="F2881">
            <v>36.5</v>
          </cell>
          <cell r="G2881">
            <v>283.75</v>
          </cell>
        </row>
        <row r="2882">
          <cell r="A2882" t="str">
            <v>43.06</v>
          </cell>
          <cell r="B2882" t="str">
            <v>Emissores de som</v>
          </cell>
          <cell r="C2882" t="str">
            <v>Emissores de som</v>
          </cell>
          <cell r="D2882"/>
          <cell r="E2882"/>
          <cell r="F2882"/>
          <cell r="G2882"/>
        </row>
        <row r="2883">
          <cell r="A2883" t="str">
            <v>43.06.010</v>
          </cell>
          <cell r="B2883"/>
          <cell r="C2883" t="str">
            <v>Cigarra de embutir 50/60HZ até 127V, com placa</v>
          </cell>
          <cell r="D2883" t="str">
            <v>un</v>
          </cell>
          <cell r="E2883">
            <v>27.77</v>
          </cell>
          <cell r="F2883">
            <v>18.260000000000002</v>
          </cell>
          <cell r="G2883">
            <v>46.03</v>
          </cell>
        </row>
        <row r="2884">
          <cell r="A2884" t="str">
            <v>43.07</v>
          </cell>
          <cell r="B2884" t="str">
            <v>Aparelho condicionador de ar</v>
          </cell>
          <cell r="C2884" t="str">
            <v>Aparelho condicionador de ar</v>
          </cell>
          <cell r="D2884"/>
          <cell r="E2884"/>
          <cell r="F2884"/>
          <cell r="G2884"/>
        </row>
        <row r="2885">
          <cell r="A2885" t="str">
            <v>43.07.300</v>
          </cell>
          <cell r="B2885"/>
          <cell r="C2885" t="str">
            <v>Ar condicionado a frio, tipo split cassete com capacidade de 18.000 BTU/h</v>
          </cell>
          <cell r="D2885" t="str">
            <v>cj</v>
          </cell>
          <cell r="E2885">
            <v>5461.52</v>
          </cell>
          <cell r="F2885">
            <v>289</v>
          </cell>
          <cell r="G2885">
            <v>5750.52</v>
          </cell>
        </row>
        <row r="2886">
          <cell r="A2886" t="str">
            <v>43.07.310</v>
          </cell>
          <cell r="B2886"/>
          <cell r="C2886" t="str">
            <v>Ar condicionado a frio, tipo split cassete com capacidade de 24.000 BTU/h</v>
          </cell>
          <cell r="D2886" t="str">
            <v>cj</v>
          </cell>
          <cell r="E2886">
            <v>6385.45</v>
          </cell>
          <cell r="F2886">
            <v>298.43</v>
          </cell>
          <cell r="G2886">
            <v>6683.88</v>
          </cell>
        </row>
        <row r="2887">
          <cell r="A2887" t="str">
            <v>43.07.320</v>
          </cell>
          <cell r="B2887"/>
          <cell r="C2887" t="str">
            <v>Ar condicionado a frio, tipo split cassete com capacidade de 36.000 BTU/h</v>
          </cell>
          <cell r="D2887" t="str">
            <v>cj</v>
          </cell>
          <cell r="E2887">
            <v>8751.0400000000009</v>
          </cell>
          <cell r="F2887">
            <v>298.43</v>
          </cell>
          <cell r="G2887">
            <v>9049.4699999999993</v>
          </cell>
        </row>
        <row r="2888">
          <cell r="A2888" t="str">
            <v>43.07.330</v>
          </cell>
          <cell r="B2888"/>
          <cell r="C2888" t="str">
            <v>Ar condicionado a frio, tipo split parede com capacidade de 12.000 BTU/h</v>
          </cell>
          <cell r="D2888" t="str">
            <v>cj</v>
          </cell>
          <cell r="E2888">
            <v>2449.8200000000002</v>
          </cell>
          <cell r="F2888">
            <v>289</v>
          </cell>
          <cell r="G2888">
            <v>2738.82</v>
          </cell>
        </row>
        <row r="2889">
          <cell r="A2889" t="str">
            <v>43.07.340</v>
          </cell>
          <cell r="B2889"/>
          <cell r="C2889" t="str">
            <v>Ar condicionado a frio, tipo split parede com capacidade de 18.000 BTU/h</v>
          </cell>
          <cell r="D2889" t="str">
            <v>cj</v>
          </cell>
          <cell r="E2889">
            <v>2885.79</v>
          </cell>
          <cell r="F2889">
            <v>289</v>
          </cell>
          <cell r="G2889">
            <v>3174.79</v>
          </cell>
        </row>
        <row r="2890">
          <cell r="A2890" t="str">
            <v>43.07.350</v>
          </cell>
          <cell r="B2890"/>
          <cell r="C2890" t="str">
            <v>Ar condicionado a frio, tipo split parede com capacidade de 24.000 BTU/h</v>
          </cell>
          <cell r="D2890" t="str">
            <v>cj</v>
          </cell>
          <cell r="E2890">
            <v>4498.51</v>
          </cell>
          <cell r="F2890">
            <v>298.43</v>
          </cell>
          <cell r="G2890">
            <v>4796.9399999999996</v>
          </cell>
        </row>
        <row r="2891">
          <cell r="A2891" t="str">
            <v>43.07.360</v>
          </cell>
          <cell r="B2891"/>
          <cell r="C2891" t="str">
            <v>Ar condicionado a frio, tipo split parede com capacidade de 30.000 BTU/h</v>
          </cell>
          <cell r="D2891" t="str">
            <v>cj</v>
          </cell>
          <cell r="E2891">
            <v>4833.38</v>
          </cell>
          <cell r="F2891">
            <v>298.43</v>
          </cell>
          <cell r="G2891">
            <v>5131.8100000000004</v>
          </cell>
        </row>
        <row r="2892">
          <cell r="A2892" t="str">
            <v>43.07.370</v>
          </cell>
          <cell r="B2892"/>
          <cell r="C2892" t="str">
            <v>Ar condicionado a frio, tipo split piso teto com capacidade de 18.000 BTU/h</v>
          </cell>
          <cell r="D2892" t="str">
            <v>cj</v>
          </cell>
          <cell r="E2892">
            <v>3934.05</v>
          </cell>
          <cell r="F2892">
            <v>289</v>
          </cell>
          <cell r="G2892">
            <v>4223.05</v>
          </cell>
        </row>
        <row r="2893">
          <cell r="A2893" t="str">
            <v>43.07.380</v>
          </cell>
          <cell r="B2893"/>
          <cell r="C2893" t="str">
            <v>Ar condicionado a frio, tipo split piso teto com capacidade de 24.000 BTU/h</v>
          </cell>
          <cell r="D2893" t="str">
            <v>cj</v>
          </cell>
          <cell r="E2893">
            <v>4816.41</v>
          </cell>
          <cell r="F2893">
            <v>298.43</v>
          </cell>
          <cell r="G2893">
            <v>5114.84</v>
          </cell>
        </row>
        <row r="2894">
          <cell r="A2894" t="str">
            <v>43.07.390</v>
          </cell>
          <cell r="B2894"/>
          <cell r="C2894" t="str">
            <v>Ar condicionado a frio, tipo split piso teto com capacidade de 36.000 BTU/h</v>
          </cell>
          <cell r="D2894" t="str">
            <v>cj</v>
          </cell>
          <cell r="E2894">
            <v>7422.71</v>
          </cell>
          <cell r="F2894">
            <v>298.43</v>
          </cell>
          <cell r="G2894">
            <v>7721.14</v>
          </cell>
        </row>
        <row r="2895">
          <cell r="A2895" t="str">
            <v>43.08</v>
          </cell>
          <cell r="B2895" t="str">
            <v>Equipamentos para sistema VRF ar condicionado</v>
          </cell>
          <cell r="C2895" t="str">
            <v>Equipamentos para sistema VRF ar condicionado</v>
          </cell>
          <cell r="D2895"/>
          <cell r="E2895"/>
          <cell r="F2895"/>
          <cell r="G2895"/>
        </row>
        <row r="2896">
          <cell r="A2896" t="str">
            <v>43.08.001</v>
          </cell>
          <cell r="B2896"/>
          <cell r="C2896" t="str">
            <v>Condensador para sistema VRF de ar condicionado, capacidade até 6,0 TR</v>
          </cell>
          <cell r="D2896" t="str">
            <v>un</v>
          </cell>
          <cell r="E2896">
            <v>28534.04</v>
          </cell>
          <cell r="F2896">
            <v>672.56</v>
          </cell>
          <cell r="G2896">
            <v>29206.6</v>
          </cell>
        </row>
        <row r="2897">
          <cell r="A2897" t="str">
            <v>43.08.002</v>
          </cell>
          <cell r="B2897"/>
          <cell r="C2897" t="str">
            <v>Condensador para sistema VRF de ar condicionado, capacidade de 8,0 TR a 10,0 TR</v>
          </cell>
          <cell r="D2897" t="str">
            <v>un</v>
          </cell>
          <cell r="E2897">
            <v>32984.07</v>
          </cell>
          <cell r="F2897">
            <v>672.56</v>
          </cell>
          <cell r="G2897">
            <v>33656.629999999997</v>
          </cell>
        </row>
        <row r="2898">
          <cell r="A2898" t="str">
            <v>43.08.003</v>
          </cell>
          <cell r="B2898"/>
          <cell r="C2898" t="str">
            <v>Condensador para sistema VRF de ar condicionado, capacidade de 11,0 TR a 13,0 TR</v>
          </cell>
          <cell r="D2898" t="str">
            <v>un</v>
          </cell>
          <cell r="E2898">
            <v>38110.67</v>
          </cell>
          <cell r="F2898">
            <v>672.56</v>
          </cell>
          <cell r="G2898">
            <v>38783.230000000003</v>
          </cell>
        </row>
        <row r="2899">
          <cell r="A2899" t="str">
            <v>43.08.004</v>
          </cell>
          <cell r="B2899"/>
          <cell r="C2899" t="str">
            <v>Condensador para sistema VRF de ar condicionado, capacidade de 14,0 TR a 16,0 TR</v>
          </cell>
          <cell r="D2899" t="str">
            <v>un</v>
          </cell>
          <cell r="E2899">
            <v>42470.03</v>
          </cell>
          <cell r="F2899">
            <v>672.56</v>
          </cell>
          <cell r="G2899">
            <v>43142.59</v>
          </cell>
        </row>
        <row r="2900">
          <cell r="A2900" t="str">
            <v>43.08.020</v>
          </cell>
          <cell r="B2900"/>
          <cell r="C2900" t="str">
            <v>Evaporador para sistema VRF de ar condicionado, tipo parede, capacidade de 1,0 TR</v>
          </cell>
          <cell r="D2900" t="str">
            <v>un</v>
          </cell>
          <cell r="E2900">
            <v>2743.56</v>
          </cell>
          <cell r="F2900">
            <v>588.49</v>
          </cell>
          <cell r="G2900">
            <v>3332.05</v>
          </cell>
        </row>
        <row r="2901">
          <cell r="A2901" t="str">
            <v>43.08.021</v>
          </cell>
          <cell r="B2901"/>
          <cell r="C2901" t="str">
            <v>Evaporador para sistema VRF de ar condicionado, tipo parede, capacidade de 2,0 TR</v>
          </cell>
          <cell r="D2901" t="str">
            <v>un</v>
          </cell>
          <cell r="E2901">
            <v>3546.94</v>
          </cell>
          <cell r="F2901">
            <v>588.49</v>
          </cell>
          <cell r="G2901">
            <v>4135.43</v>
          </cell>
        </row>
        <row r="2902">
          <cell r="A2902" t="str">
            <v>43.08.022</v>
          </cell>
          <cell r="B2902"/>
          <cell r="C2902" t="str">
            <v>Evaporador para sistema VRF de ar condicionado, tipo parede, capacidade de 3,0 TR</v>
          </cell>
          <cell r="D2902" t="str">
            <v>un</v>
          </cell>
          <cell r="E2902">
            <v>4769.2299999999996</v>
          </cell>
          <cell r="F2902">
            <v>588.49</v>
          </cell>
          <cell r="G2902">
            <v>5357.72</v>
          </cell>
        </row>
        <row r="2903">
          <cell r="A2903" t="str">
            <v>43.08.030</v>
          </cell>
          <cell r="B2903"/>
          <cell r="C2903" t="str">
            <v>Evaporador para sistema VRF de ar condicionado, tipo piso teto, capacidade de 1,0 TR</v>
          </cell>
          <cell r="D2903" t="str">
            <v>un</v>
          </cell>
          <cell r="E2903">
            <v>3054.2</v>
          </cell>
          <cell r="F2903">
            <v>588.49</v>
          </cell>
          <cell r="G2903">
            <v>3642.69</v>
          </cell>
        </row>
        <row r="2904">
          <cell r="A2904" t="str">
            <v>43.08.031</v>
          </cell>
          <cell r="B2904"/>
          <cell r="C2904" t="str">
            <v>Evaporador para sistema VRF de ar condicionado, tipo piso teto, capacidade de 2,0 TR</v>
          </cell>
          <cell r="D2904" t="str">
            <v>un</v>
          </cell>
          <cell r="E2904">
            <v>3516.81</v>
          </cell>
          <cell r="F2904">
            <v>588.49</v>
          </cell>
          <cell r="G2904">
            <v>4105.3</v>
          </cell>
        </row>
        <row r="2905">
          <cell r="A2905" t="str">
            <v>43.08.032</v>
          </cell>
          <cell r="B2905"/>
          <cell r="C2905" t="str">
            <v>Evaporador para sistema VRF de ar condicionado, tipo piso teto, capacidade de 3,0 TR</v>
          </cell>
          <cell r="D2905" t="str">
            <v>un</v>
          </cell>
          <cell r="E2905">
            <v>4175.33</v>
          </cell>
          <cell r="F2905">
            <v>588.49</v>
          </cell>
          <cell r="G2905">
            <v>4763.82</v>
          </cell>
        </row>
        <row r="2906">
          <cell r="A2906" t="str">
            <v>43.08.033</v>
          </cell>
          <cell r="B2906"/>
          <cell r="C2906" t="str">
            <v>Evaporador para sistema VRF de ar condicionado, tipo piso teto, capacidade de 4,0 TR</v>
          </cell>
          <cell r="D2906" t="str">
            <v>un</v>
          </cell>
          <cell r="E2906">
            <v>4835.96</v>
          </cell>
          <cell r="F2906">
            <v>588.49</v>
          </cell>
          <cell r="G2906">
            <v>5424.45</v>
          </cell>
        </row>
        <row r="2907">
          <cell r="A2907" t="str">
            <v>43.08.040</v>
          </cell>
          <cell r="B2907"/>
          <cell r="C2907" t="str">
            <v>Evaporador para sistema VRF de ar condicionado, tipo cassete, capacidade de 1,0 TR</v>
          </cell>
          <cell r="D2907" t="str">
            <v>un</v>
          </cell>
          <cell r="E2907">
            <v>2818.76</v>
          </cell>
          <cell r="F2907">
            <v>588.49</v>
          </cell>
          <cell r="G2907">
            <v>3407.25</v>
          </cell>
        </row>
        <row r="2908">
          <cell r="A2908" t="str">
            <v>43.08.041</v>
          </cell>
          <cell r="B2908"/>
          <cell r="C2908" t="str">
            <v>Evaporador para sistema VRF de ar condicionado, tipo cassete, capacidade de 2,0 TR</v>
          </cell>
          <cell r="D2908" t="str">
            <v>un</v>
          </cell>
          <cell r="E2908">
            <v>3202.47</v>
          </cell>
          <cell r="F2908">
            <v>588.49</v>
          </cell>
          <cell r="G2908">
            <v>3790.96</v>
          </cell>
        </row>
        <row r="2909">
          <cell r="A2909" t="str">
            <v>43.08.042</v>
          </cell>
          <cell r="B2909"/>
          <cell r="C2909" t="str">
            <v>Evaporador para sistema VRF de ar condicionado, tipo cassete, capacidade de 3,0 TR</v>
          </cell>
          <cell r="D2909" t="str">
            <v>un</v>
          </cell>
          <cell r="E2909">
            <v>3475.93</v>
          </cell>
          <cell r="F2909">
            <v>588.49</v>
          </cell>
          <cell r="G2909">
            <v>4064.42</v>
          </cell>
        </row>
        <row r="2910">
          <cell r="A2910" t="str">
            <v>43.08.043</v>
          </cell>
          <cell r="B2910"/>
          <cell r="C2910" t="str">
            <v>Evaporador para sistema VRF de ar condicionado, tipo cassete, capacidade de 4,0 TR</v>
          </cell>
          <cell r="D2910" t="str">
            <v>un</v>
          </cell>
          <cell r="E2910">
            <v>3589.95</v>
          </cell>
          <cell r="F2910">
            <v>588.49</v>
          </cell>
          <cell r="G2910">
            <v>4178.4399999999996</v>
          </cell>
        </row>
        <row r="2911">
          <cell r="A2911" t="str">
            <v>43.10</v>
          </cell>
          <cell r="B2911" t="str">
            <v>Bombas centrífugas, uso geral</v>
          </cell>
          <cell r="C2911" t="str">
            <v>Bombas centrífugas, uso geral</v>
          </cell>
          <cell r="D2911"/>
          <cell r="E2911"/>
          <cell r="F2911"/>
          <cell r="G2911"/>
        </row>
        <row r="2912">
          <cell r="A2912" t="str">
            <v>43.10.050</v>
          </cell>
          <cell r="B2912"/>
          <cell r="C2912" t="str">
            <v>Conjunto motor-bomba (centrífuga) 10 cv, monoestágio, Hman= 24 a 36 mca, Q= 53 a 45 m³/h</v>
          </cell>
          <cell r="D2912" t="str">
            <v>un</v>
          </cell>
          <cell r="E2912">
            <v>5539.99</v>
          </cell>
          <cell r="F2912">
            <v>206.36</v>
          </cell>
          <cell r="G2912">
            <v>5746.35</v>
          </cell>
        </row>
        <row r="2913">
          <cell r="A2913" t="str">
            <v>43.10.090</v>
          </cell>
          <cell r="B2913"/>
          <cell r="C2913" t="str">
            <v>Conjunto motor-bomba (centrífuga) 20 cv, monoestágio, Hman= 40 a 70 mca, Q= 76 a 28 m³/h</v>
          </cell>
          <cell r="D2913" t="str">
            <v>un</v>
          </cell>
          <cell r="E2913">
            <v>9869.17</v>
          </cell>
          <cell r="F2913">
            <v>206.36</v>
          </cell>
          <cell r="G2913">
            <v>10075.530000000001</v>
          </cell>
        </row>
        <row r="2914">
          <cell r="A2914" t="str">
            <v>43.10.110</v>
          </cell>
          <cell r="B2914"/>
          <cell r="C2914" t="str">
            <v>Conjunto motor-bomba (centrífuga) 5 cv, monoestágio, Hmam= 14 a 26 mca, Q= 56 a 30 m³/h</v>
          </cell>
          <cell r="D2914" t="str">
            <v>un</v>
          </cell>
          <cell r="E2914">
            <v>2885.48</v>
          </cell>
          <cell r="F2914">
            <v>206.36</v>
          </cell>
          <cell r="G2914">
            <v>3091.84</v>
          </cell>
        </row>
        <row r="2915">
          <cell r="A2915" t="str">
            <v>43.10.130</v>
          </cell>
          <cell r="B2915"/>
          <cell r="C2915" t="str">
            <v>Conjunto motor-bomba (centrífuga) 3/4 cv, monoestágio, Hman= 10 a 16 mca, Q= 12,7 a 8 m³/h</v>
          </cell>
          <cell r="D2915" t="str">
            <v>un</v>
          </cell>
          <cell r="E2915">
            <v>1411.63</v>
          </cell>
          <cell r="F2915">
            <v>206.36</v>
          </cell>
          <cell r="G2915">
            <v>1617.99</v>
          </cell>
        </row>
        <row r="2916">
          <cell r="A2916" t="str">
            <v>43.10.210</v>
          </cell>
          <cell r="B2916"/>
          <cell r="C2916" t="str">
            <v>Conjunto motor-bomba (centrífuga) 60 cv, monoestágio, Hman= 90 a 125 mca, Q= 115 a 50 m³/h</v>
          </cell>
          <cell r="D2916" t="str">
            <v>un</v>
          </cell>
          <cell r="E2916">
            <v>23590</v>
          </cell>
          <cell r="F2916">
            <v>206.36</v>
          </cell>
          <cell r="G2916">
            <v>23796.36</v>
          </cell>
        </row>
        <row r="2917">
          <cell r="A2917" t="str">
            <v>43.10.230</v>
          </cell>
          <cell r="B2917"/>
          <cell r="C2917" t="str">
            <v>Conjunto motor-bomba (centrífuga) 2 cv, monoestágio, Hman= 12 a 27 mca, Q= 25 a 8 m³/h</v>
          </cell>
          <cell r="D2917" t="str">
            <v>un</v>
          </cell>
          <cell r="E2917">
            <v>1774.66</v>
          </cell>
          <cell r="F2917">
            <v>206.36</v>
          </cell>
          <cell r="G2917">
            <v>1981.02</v>
          </cell>
        </row>
        <row r="2918">
          <cell r="A2918" t="str">
            <v>43.10.250</v>
          </cell>
          <cell r="B2918"/>
          <cell r="C2918" t="str">
            <v>Conjunto motor-bomba (centrífuga) 15 cv, monoestágio, Hman= 30 a 60 mca, Q= 82 a 20 m³/h</v>
          </cell>
          <cell r="D2918" t="str">
            <v>un</v>
          </cell>
          <cell r="E2918">
            <v>6295.07</v>
          </cell>
          <cell r="F2918">
            <v>206.36</v>
          </cell>
          <cell r="G2918">
            <v>6501.43</v>
          </cell>
        </row>
        <row r="2919">
          <cell r="A2919" t="str">
            <v>43.10.290</v>
          </cell>
          <cell r="B2919"/>
          <cell r="C2919" t="str">
            <v>Conjunto motor-bomba (centrífuga) 5 cv, monoestágio, Hman= 24 a 33 mca, Q= 41,6 a 35,2 m³/h</v>
          </cell>
          <cell r="D2919" t="str">
            <v>un</v>
          </cell>
          <cell r="E2919">
            <v>3001.19</v>
          </cell>
          <cell r="F2919">
            <v>206.36</v>
          </cell>
          <cell r="G2919">
            <v>3207.55</v>
          </cell>
        </row>
        <row r="2920">
          <cell r="A2920" t="str">
            <v>43.10.450</v>
          </cell>
          <cell r="B2920"/>
          <cell r="C2920" t="str">
            <v>Conjunto motor-bomba (centrífuga) 30 cv, monoestágio, Hman= 20 a 50 mca, Q= 197 a 112 m³/h</v>
          </cell>
          <cell r="D2920" t="str">
            <v>un</v>
          </cell>
          <cell r="E2920">
            <v>10887.27</v>
          </cell>
          <cell r="F2920">
            <v>206.36</v>
          </cell>
          <cell r="G2920">
            <v>11093.63</v>
          </cell>
        </row>
        <row r="2921">
          <cell r="A2921" t="str">
            <v>43.10.452</v>
          </cell>
          <cell r="B2921"/>
          <cell r="C2921" t="str">
            <v>Conjunto motor-bomba (centrífuga) 1,5 cv, multiestágio, Hman= 20 a 35 mca, Q= 7,1 a 4,5 m³/h</v>
          </cell>
          <cell r="D2921" t="str">
            <v>un</v>
          </cell>
          <cell r="E2921">
            <v>2226.52</v>
          </cell>
          <cell r="F2921">
            <v>206.36</v>
          </cell>
          <cell r="G2921">
            <v>2432.88</v>
          </cell>
        </row>
        <row r="2922">
          <cell r="A2922" t="str">
            <v>43.10.454</v>
          </cell>
          <cell r="B2922"/>
          <cell r="C2922" t="str">
            <v>Conjunto motor-bomba (centrífuga) 3 cv, multiestágio, Hman= 30 a 45 mca, Q= 12,4 a 8,4 m³/h</v>
          </cell>
          <cell r="D2922" t="str">
            <v>un</v>
          </cell>
          <cell r="E2922">
            <v>3027.99</v>
          </cell>
          <cell r="F2922">
            <v>206.36</v>
          </cell>
          <cell r="G2922">
            <v>3234.35</v>
          </cell>
        </row>
        <row r="2923">
          <cell r="A2923" t="str">
            <v>43.10.456</v>
          </cell>
          <cell r="B2923"/>
          <cell r="C2923" t="str">
            <v>Conjunto motor-bomba (centrífuga) 3 cv, multiestágio, Hman= 35 a 60 mca, Q= 7,8 a 5,8 m³/h</v>
          </cell>
          <cell r="D2923" t="str">
            <v>un</v>
          </cell>
          <cell r="E2923">
            <v>3419.44</v>
          </cell>
          <cell r="F2923">
            <v>206.36</v>
          </cell>
          <cell r="G2923">
            <v>3625.8</v>
          </cell>
        </row>
        <row r="2924">
          <cell r="A2924" t="str">
            <v>43.10.480</v>
          </cell>
          <cell r="B2924"/>
          <cell r="C2924" t="str">
            <v>Conjunto motor-bomba (centrífuga) 7,5 cv, multiestágio, Hman= 30 a 80 mca, Q= 21,6 a 12,0 m³/h</v>
          </cell>
          <cell r="D2924" t="str">
            <v>un</v>
          </cell>
          <cell r="E2924">
            <v>4692.66</v>
          </cell>
          <cell r="F2924">
            <v>206.36</v>
          </cell>
          <cell r="G2924">
            <v>4899.0200000000004</v>
          </cell>
        </row>
        <row r="2925">
          <cell r="A2925" t="str">
            <v>43.10.490</v>
          </cell>
          <cell r="B2925"/>
          <cell r="C2925" t="str">
            <v>Conjunto motor-bomba (centrífuga) 5 cv, multiestágio, Hman= 25 a 50 mca, Q= 21,0 a 13,3 m³/h</v>
          </cell>
          <cell r="D2925" t="str">
            <v>un</v>
          </cell>
          <cell r="E2925">
            <v>3610.37</v>
          </cell>
          <cell r="F2925">
            <v>206.36</v>
          </cell>
          <cell r="G2925">
            <v>3816.73</v>
          </cell>
        </row>
        <row r="2926">
          <cell r="A2926" t="str">
            <v>43.10.620</v>
          </cell>
          <cell r="B2926"/>
          <cell r="C2926" t="str">
            <v>Conjunto motor-bomba (centrífuga), 0,5 cv, monoestágio, Hman= 10 a 20 mca, Q= 7,5 a 1,5 m³/h</v>
          </cell>
          <cell r="D2926" t="str">
            <v>un</v>
          </cell>
          <cell r="E2926">
            <v>931.79</v>
          </cell>
          <cell r="F2926">
            <v>206.36</v>
          </cell>
          <cell r="G2926">
            <v>1138.1500000000001</v>
          </cell>
        </row>
        <row r="2927">
          <cell r="A2927" t="str">
            <v>43.10.670</v>
          </cell>
          <cell r="B2927"/>
          <cell r="C2927" t="str">
            <v>Conjunto motor-bomba (centrífuga) 0,5 cv, monoestágio, trifásico, Hman= 9 a 21 mca, Q= 8,3 a 2,0 m³/h</v>
          </cell>
          <cell r="D2927" t="str">
            <v>un</v>
          </cell>
          <cell r="E2927">
            <v>669.75</v>
          </cell>
          <cell r="F2927">
            <v>206.36</v>
          </cell>
          <cell r="G2927">
            <v>876.11</v>
          </cell>
        </row>
        <row r="2928">
          <cell r="A2928" t="str">
            <v>43.10.730</v>
          </cell>
          <cell r="B2928"/>
          <cell r="C2928" t="str">
            <v>Conjunto motor-bomba (centrífuga) 30 cv, monoestágio trifásico, Hman= 70 a 94 mca, Q= 34,80 a 61,7 m³/h</v>
          </cell>
          <cell r="D2928" t="str">
            <v>un</v>
          </cell>
          <cell r="E2928">
            <v>9710.6299999999992</v>
          </cell>
          <cell r="F2928">
            <v>206.36</v>
          </cell>
          <cell r="G2928">
            <v>9916.99</v>
          </cell>
        </row>
        <row r="2929">
          <cell r="A2929" t="str">
            <v>43.10.740</v>
          </cell>
          <cell r="B2929"/>
          <cell r="C2929" t="str">
            <v>Conjunto motor-bomba (centrífuga) 20 cv, monoestágio trifásico, Hman= 62 a 90 mca, Q= 21,1 a 43,8 m³/h</v>
          </cell>
          <cell r="D2929" t="str">
            <v>un</v>
          </cell>
          <cell r="E2929">
            <v>6892.94</v>
          </cell>
          <cell r="F2929">
            <v>206.36</v>
          </cell>
          <cell r="G2929">
            <v>7099.3</v>
          </cell>
        </row>
        <row r="2930">
          <cell r="A2930" t="str">
            <v>43.10.750</v>
          </cell>
          <cell r="B2930"/>
          <cell r="C2930" t="str">
            <v>Conjunto motor-bomba (centrífuga) 1 cv, monoestágio trifásico, Hman= 8 a 25 mca e Q= 11 a 1,50 m³/h</v>
          </cell>
          <cell r="D2930" t="str">
            <v>un</v>
          </cell>
          <cell r="E2930">
            <v>857.61</v>
          </cell>
          <cell r="F2930">
            <v>206.36</v>
          </cell>
          <cell r="G2930">
            <v>1063.97</v>
          </cell>
        </row>
        <row r="2931">
          <cell r="A2931" t="str">
            <v>43.10.770</v>
          </cell>
          <cell r="B2931"/>
          <cell r="C2931" t="str">
            <v>Conjunto motor-bomba (centrífuga) 40 cv, monoestágio trifásico, Hman= 45 a 75 mca e Q= 120 a 75 m³/h</v>
          </cell>
          <cell r="D2931" t="str">
            <v>un</v>
          </cell>
          <cell r="E2931">
            <v>12574.17</v>
          </cell>
          <cell r="F2931">
            <v>206.36</v>
          </cell>
          <cell r="G2931">
            <v>12780.53</v>
          </cell>
        </row>
        <row r="2932">
          <cell r="A2932" t="str">
            <v>43.10.780</v>
          </cell>
          <cell r="B2932"/>
          <cell r="C2932" t="str">
            <v>Conjunto motor-bomba (centrífuga) 50 cv, monoestágio trifásico, Hman= 61 a 81 mca e Q= 170 a 80 m³/h</v>
          </cell>
          <cell r="D2932" t="str">
            <v>un</v>
          </cell>
          <cell r="E2932">
            <v>13857.69</v>
          </cell>
          <cell r="F2932">
            <v>206.36</v>
          </cell>
          <cell r="G2932">
            <v>14064.05</v>
          </cell>
        </row>
        <row r="2933">
          <cell r="A2933" t="str">
            <v>43.10.790</v>
          </cell>
          <cell r="B2933"/>
          <cell r="C2933" t="str">
            <v>Conjunto motor-bomba (centrífuga) 1 cv, multiestágio, trifásico, Hman= 15 a 30 mca, Q= 6,5 a 4,2m³/h</v>
          </cell>
          <cell r="D2933" t="str">
            <v>un</v>
          </cell>
          <cell r="E2933">
            <v>983.59</v>
          </cell>
          <cell r="F2933">
            <v>206.36</v>
          </cell>
          <cell r="G2933">
            <v>1189.95</v>
          </cell>
        </row>
        <row r="2934">
          <cell r="A2934" t="str">
            <v>43.10.794</v>
          </cell>
          <cell r="B2934"/>
          <cell r="C2934" t="str">
            <v>Conjunto motor-bomba (centrífuga) 1 cv, multiestágio, trifásico, Hman= 70 a 115 mca e Q= 1,0 a 1,6 m³/h</v>
          </cell>
          <cell r="D2934" t="str">
            <v>un</v>
          </cell>
          <cell r="E2934">
            <v>1803.63</v>
          </cell>
          <cell r="F2934">
            <v>206.36</v>
          </cell>
          <cell r="G2934">
            <v>2009.99</v>
          </cell>
        </row>
        <row r="2935">
          <cell r="A2935" t="str">
            <v>43.11</v>
          </cell>
          <cell r="B2935" t="str">
            <v>Bombas submersíveis</v>
          </cell>
          <cell r="C2935" t="str">
            <v>Bombas submersíveis</v>
          </cell>
          <cell r="D2935"/>
          <cell r="E2935"/>
          <cell r="F2935"/>
          <cell r="G2935"/>
        </row>
        <row r="2936">
          <cell r="A2936" t="str">
            <v>43.11.050</v>
          </cell>
          <cell r="B2936"/>
          <cell r="C2936" t="str">
            <v>Conjunto motor-bomba submersível para poço profundo de 6´, Q= 10 a 20m³/h, Hman= 80 a 48 mca, até 6 HP</v>
          </cell>
          <cell r="D2936" t="str">
            <v>un</v>
          </cell>
          <cell r="E2936">
            <v>5134.1099999999997</v>
          </cell>
          <cell r="F2936">
            <v>439.92</v>
          </cell>
          <cell r="G2936">
            <v>5574.03</v>
          </cell>
        </row>
        <row r="2937">
          <cell r="A2937" t="str">
            <v>43.11.060</v>
          </cell>
          <cell r="B2937"/>
          <cell r="C2937" t="str">
            <v>Conjunto motor-bomba submersível para poço profundo de 6´, Q= 10 a 20m³/h, Hman= 108 a 64,5 mca, 8 HP</v>
          </cell>
          <cell r="D2937" t="str">
            <v>un</v>
          </cell>
          <cell r="E2937">
            <v>5980.36</v>
          </cell>
          <cell r="F2937">
            <v>439.92</v>
          </cell>
          <cell r="G2937">
            <v>6420.28</v>
          </cell>
        </row>
        <row r="2938">
          <cell r="A2938" t="str">
            <v>43.11.100</v>
          </cell>
          <cell r="B2938"/>
          <cell r="C2938" t="str">
            <v>Conjunto motor-bomba submersível para poço profundo de 6´, Q= 10 a 20m³/h, Hman= 274 a 170 mca, 20 HP</v>
          </cell>
          <cell r="D2938" t="str">
            <v>un</v>
          </cell>
          <cell r="E2938">
            <v>12155.43</v>
          </cell>
          <cell r="F2938">
            <v>439.92</v>
          </cell>
          <cell r="G2938">
            <v>12595.35</v>
          </cell>
        </row>
        <row r="2939">
          <cell r="A2939" t="str">
            <v>43.11.110</v>
          </cell>
          <cell r="B2939"/>
          <cell r="C2939" t="str">
            <v>Conjunto motor-bomba submersível para poço profundo de 6´, Q= 20 a 34m³/h, Hman= 56,5 a 32 mca, até 8 HP</v>
          </cell>
          <cell r="D2939" t="str">
            <v>un</v>
          </cell>
          <cell r="E2939">
            <v>5467.18</v>
          </cell>
          <cell r="F2939">
            <v>439.92</v>
          </cell>
          <cell r="G2939">
            <v>5907.1</v>
          </cell>
        </row>
        <row r="2940">
          <cell r="A2940" t="str">
            <v>43.11.130</v>
          </cell>
          <cell r="B2940"/>
          <cell r="C2940" t="str">
            <v>Conjunto motor-bomba submersível para poço profundo de 6´, Q= 20 a 34m³/h, Hman= 92,5 a 53 mca, 12,5 HP</v>
          </cell>
          <cell r="D2940" t="str">
            <v>un</v>
          </cell>
          <cell r="E2940">
            <v>6499.02</v>
          </cell>
          <cell r="F2940">
            <v>439.92</v>
          </cell>
          <cell r="G2940">
            <v>6938.94</v>
          </cell>
        </row>
        <row r="2941">
          <cell r="A2941" t="str">
            <v>43.11.150</v>
          </cell>
          <cell r="B2941"/>
          <cell r="C2941" t="str">
            <v>Conjunto motor-bomba submersível para poço profundo de 6´, Q= 20 a 34m³/h, Hman= 152 a 88 mca, 20 HP</v>
          </cell>
          <cell r="D2941" t="str">
            <v>un</v>
          </cell>
          <cell r="E2941">
            <v>10612.56</v>
          </cell>
          <cell r="F2941">
            <v>439.92</v>
          </cell>
          <cell r="G2941">
            <v>11052.48</v>
          </cell>
        </row>
        <row r="2942">
          <cell r="A2942" t="str">
            <v>43.11.310</v>
          </cell>
          <cell r="B2942"/>
          <cell r="C2942" t="str">
            <v>Conjunto motor-bomba submersível vertical para esgoto, Q= 5 a 20 m³/h, Hman= 42 a 25 mca, potência de 6,25 cv, 4,6 kW, 60 Hz</v>
          </cell>
          <cell r="D2942" t="str">
            <v>un</v>
          </cell>
          <cell r="E2942">
            <v>18206</v>
          </cell>
          <cell r="F2942">
            <v>439.92</v>
          </cell>
          <cell r="G2942">
            <v>18645.919999999998</v>
          </cell>
        </row>
        <row r="2943">
          <cell r="A2943" t="str">
            <v>43.11.320</v>
          </cell>
          <cell r="B2943"/>
          <cell r="C2943" t="str">
            <v>Conjunto motor-bomba submersível vertical para esgoto, Q= 4,8 a 25,8 m³/h, Hmam= 19 a 5 mca, potência 1 cv, diâmetro de sólidos até 20mm</v>
          </cell>
          <cell r="D2943" t="str">
            <v>un</v>
          </cell>
          <cell r="E2943">
            <v>3467.52</v>
          </cell>
          <cell r="F2943">
            <v>293.92</v>
          </cell>
          <cell r="G2943">
            <v>3761.44</v>
          </cell>
        </row>
        <row r="2944">
          <cell r="A2944" t="str">
            <v>43.11.330</v>
          </cell>
          <cell r="B2944"/>
          <cell r="C2944" t="str">
            <v>Conjunto motor-bomba submersível vertical para esgoto, Q= 4,6 a 57,2 m³/h, Hman= 13 a 4 mca, potência 2 a 3,5 cv, diâmetro de sólidos até 50mm</v>
          </cell>
          <cell r="D2944" t="str">
            <v>un</v>
          </cell>
          <cell r="E2944">
            <v>4810.72</v>
          </cell>
          <cell r="F2944">
            <v>293.92</v>
          </cell>
          <cell r="G2944">
            <v>5104.6400000000003</v>
          </cell>
        </row>
        <row r="2945">
          <cell r="A2945" t="str">
            <v>43.11.350</v>
          </cell>
          <cell r="B2945"/>
          <cell r="C2945" t="str">
            <v>Conjunto motor-bomba submersível vertical para esgoto, Q= 5 a 19 m³/h, Hman= 63 a 45 mca, potência 13,6 cv, 10 kW, 60 Hz</v>
          </cell>
          <cell r="D2945" t="str">
            <v>un</v>
          </cell>
          <cell r="E2945">
            <v>28136</v>
          </cell>
          <cell r="F2945">
            <v>293.92</v>
          </cell>
          <cell r="G2945">
            <v>28429.919999999998</v>
          </cell>
        </row>
        <row r="2946">
          <cell r="A2946" t="str">
            <v>43.11.360</v>
          </cell>
          <cell r="B2946"/>
          <cell r="C2946" t="str">
            <v>Conjunto motor-bomba submersível vertical para águas residuais, Q= 2 a16 m³/h, Hman= 12 a 2 mca, potência de 0,5 cv</v>
          </cell>
          <cell r="D2946" t="str">
            <v>un</v>
          </cell>
          <cell r="E2946">
            <v>1390.2</v>
          </cell>
          <cell r="F2946">
            <v>293.92</v>
          </cell>
          <cell r="G2946">
            <v>1684.12</v>
          </cell>
        </row>
        <row r="2947">
          <cell r="A2947" t="str">
            <v>43.11.370</v>
          </cell>
          <cell r="B2947"/>
          <cell r="C2947" t="str">
            <v>Conjunto motor-bomba submersível vertical para águas residuais, Q= 3 a 20 m³/h, Hman= 13 a 5 mca, potência de 1 cv</v>
          </cell>
          <cell r="D2947" t="str">
            <v>un</v>
          </cell>
          <cell r="E2947">
            <v>1651.66</v>
          </cell>
          <cell r="F2947">
            <v>293.92</v>
          </cell>
          <cell r="G2947">
            <v>1945.58</v>
          </cell>
        </row>
        <row r="2948">
          <cell r="A2948" t="str">
            <v>43.11.380</v>
          </cell>
          <cell r="B2948"/>
          <cell r="C2948" t="str">
            <v>Conjunto motor-bomba submersível vertical para águas residuais, Q= 10 a 50 m³/h, Hman= 22 a 4 mca, potência 4 cv</v>
          </cell>
          <cell r="D2948" t="str">
            <v>un</v>
          </cell>
          <cell r="E2948">
            <v>3858.22</v>
          </cell>
          <cell r="F2948">
            <v>293.92</v>
          </cell>
          <cell r="G2948">
            <v>4152.1400000000003</v>
          </cell>
        </row>
        <row r="2949">
          <cell r="A2949" t="str">
            <v>43.11.390</v>
          </cell>
          <cell r="B2949"/>
          <cell r="C2949" t="str">
            <v>Conjunto motor-bomba submersível vertical para águas residuais, Q= 8 a 45 m³/h, Hman= 10,5 a 3,5 mca, potência 1,5 cv</v>
          </cell>
          <cell r="D2949" t="str">
            <v>un</v>
          </cell>
          <cell r="E2949">
            <v>2408.6</v>
          </cell>
          <cell r="F2949">
            <v>293.92</v>
          </cell>
          <cell r="G2949">
            <v>2702.52</v>
          </cell>
        </row>
        <row r="2950">
          <cell r="A2950" t="str">
            <v>43.11.400</v>
          </cell>
          <cell r="B2950"/>
          <cell r="C2950" t="str">
            <v>Conjunto motor-bomba submersível vertical para esgoto, Q= 3,4 a 86,3 m³/h, Hman= 14 a 5 mca, potência 5 cv</v>
          </cell>
          <cell r="D2950" t="str">
            <v>un</v>
          </cell>
          <cell r="E2950">
            <v>9414.02</v>
          </cell>
          <cell r="F2950">
            <v>293.92</v>
          </cell>
          <cell r="G2950">
            <v>9707.94</v>
          </cell>
        </row>
        <row r="2951">
          <cell r="A2951" t="str">
            <v>43.11.410</v>
          </cell>
          <cell r="B2951"/>
          <cell r="C2951" t="str">
            <v>Conjunto motor-bomba submersível vertical para esgoto, Q= 9,1 a 113,6m³/h, Hman= 20 a 15 mca, potência 10 cv</v>
          </cell>
          <cell r="D2951" t="str">
            <v>un</v>
          </cell>
          <cell r="E2951">
            <v>15570.88</v>
          </cell>
          <cell r="F2951">
            <v>293.92</v>
          </cell>
          <cell r="G2951">
            <v>15864.8</v>
          </cell>
        </row>
        <row r="2952">
          <cell r="A2952" t="str">
            <v>43.11.420</v>
          </cell>
          <cell r="B2952"/>
          <cell r="C2952" t="str">
            <v>Conjunto motor-bomba submersível vertical para esgoto, Q=9,3 a 69,0 m³/h, Hman=15 a 7 mca, potência 3cv, diâmetro de sólidos 50/65mm</v>
          </cell>
          <cell r="D2952" t="str">
            <v>un</v>
          </cell>
          <cell r="E2952">
            <v>4222.2299999999996</v>
          </cell>
          <cell r="F2952">
            <v>293.92</v>
          </cell>
          <cell r="G2952">
            <v>4516.1499999999996</v>
          </cell>
        </row>
        <row r="2953">
          <cell r="A2953" t="str">
            <v>43.11.460</v>
          </cell>
          <cell r="B2953"/>
          <cell r="C2953" t="str">
            <v>Conjunto motor-bomba submersível vertical para esgoto, Q= 40 m³/h, Hman= 40 mca, diâmetro de sólidos até 50 mm</v>
          </cell>
          <cell r="D2953" t="str">
            <v>un</v>
          </cell>
          <cell r="E2953">
            <v>17010.14</v>
          </cell>
          <cell r="F2953">
            <v>293.92</v>
          </cell>
          <cell r="G2953">
            <v>17304.060000000001</v>
          </cell>
        </row>
        <row r="2954">
          <cell r="A2954" t="str">
            <v>43.12</v>
          </cell>
          <cell r="B2954" t="str">
            <v>Bombas especiais, uso industrial</v>
          </cell>
          <cell r="C2954" t="str">
            <v>Bombas especiais, uso industrial</v>
          </cell>
          <cell r="D2954"/>
          <cell r="E2954"/>
          <cell r="F2954"/>
          <cell r="G2954"/>
        </row>
        <row r="2955">
          <cell r="A2955" t="str">
            <v>43.12.500</v>
          </cell>
          <cell r="B2955"/>
          <cell r="C2955" t="str">
            <v>Filtro de areia com carga de areia filtrante, vazão de 16,9 m³/h</v>
          </cell>
          <cell r="D2955" t="str">
            <v>un</v>
          </cell>
          <cell r="E2955">
            <v>2171.3000000000002</v>
          </cell>
          <cell r="F2955">
            <v>103.66</v>
          </cell>
          <cell r="G2955">
            <v>2274.96</v>
          </cell>
        </row>
        <row r="2956">
          <cell r="A2956" t="str">
            <v>43.20</v>
          </cell>
          <cell r="B2956" t="str">
            <v>Reparos, conservações e complementos - GRUPO 43</v>
          </cell>
          <cell r="C2956" t="str">
            <v>Reparos, conservações e complementos - GRUPO 43</v>
          </cell>
          <cell r="D2956"/>
          <cell r="E2956"/>
          <cell r="F2956"/>
          <cell r="G2956"/>
        </row>
        <row r="2957">
          <cell r="A2957" t="str">
            <v>43.20.130</v>
          </cell>
          <cell r="B2957"/>
          <cell r="C2957" t="str">
            <v>Caixa de passagem para condicionamento de ar tipo Split, com saída de dreno único na vertical - 39 x 22 x 6 cm</v>
          </cell>
          <cell r="D2957" t="str">
            <v>un</v>
          </cell>
          <cell r="E2957">
            <v>35.08</v>
          </cell>
          <cell r="F2957">
            <v>9.8800000000000008</v>
          </cell>
          <cell r="G2957">
            <v>44.96</v>
          </cell>
        </row>
        <row r="2958">
          <cell r="A2958" t="str">
            <v>43.20.140</v>
          </cell>
          <cell r="B2958"/>
          <cell r="C2958" t="str">
            <v>Bomba de remoção de condensados para condicionadores de ar</v>
          </cell>
          <cell r="D2958" t="str">
            <v>un</v>
          </cell>
          <cell r="E2958">
            <v>676.46</v>
          </cell>
          <cell r="F2958">
            <v>36.5</v>
          </cell>
          <cell r="G2958">
            <v>712.96</v>
          </cell>
        </row>
        <row r="2959">
          <cell r="A2959" t="str">
            <v>43.20.200</v>
          </cell>
          <cell r="B2959"/>
          <cell r="C2959" t="str">
            <v>Controlador de temperatura analógico</v>
          </cell>
          <cell r="D2959" t="str">
            <v>un</v>
          </cell>
          <cell r="E2959">
            <v>166.8</v>
          </cell>
          <cell r="F2959">
            <v>18.260000000000002</v>
          </cell>
          <cell r="G2959">
            <v>185.06</v>
          </cell>
        </row>
        <row r="2960">
          <cell r="A2960" t="str">
            <v>43.20.210</v>
          </cell>
          <cell r="B2960"/>
          <cell r="C2960" t="str">
            <v>Bomba de circulação para água quente</v>
          </cell>
          <cell r="D2960" t="str">
            <v>un</v>
          </cell>
          <cell r="E2960">
            <v>483.89</v>
          </cell>
          <cell r="F2960">
            <v>18.260000000000002</v>
          </cell>
          <cell r="G2960">
            <v>502.15</v>
          </cell>
        </row>
        <row r="2961">
          <cell r="A2961" t="str">
            <v>44</v>
          </cell>
          <cell r="B2961" t="str">
            <v>APARELHOS E METAIS HIDRÁULICOS</v>
          </cell>
          <cell r="C2961" t="str">
            <v>APARELHOS E METAIS HIDRÁULICOS</v>
          </cell>
          <cell r="D2961"/>
          <cell r="E2961"/>
          <cell r="F2961"/>
          <cell r="G2961"/>
        </row>
        <row r="2962">
          <cell r="A2962" t="str">
            <v>44.01</v>
          </cell>
          <cell r="B2962" t="str">
            <v>Aparelhos e louças</v>
          </cell>
          <cell r="C2962" t="str">
            <v>Aparelhos e louças</v>
          </cell>
          <cell r="D2962"/>
          <cell r="E2962"/>
          <cell r="F2962"/>
          <cell r="G2962"/>
        </row>
        <row r="2963">
          <cell r="A2963" t="str">
            <v>44.01.030</v>
          </cell>
          <cell r="B2963"/>
          <cell r="C2963" t="str">
            <v>Bacia turca de louça - 6 litros</v>
          </cell>
          <cell r="D2963" t="str">
            <v>un</v>
          </cell>
          <cell r="E2963">
            <v>319.54000000000002</v>
          </cell>
          <cell r="F2963">
            <v>44.41</v>
          </cell>
          <cell r="G2963">
            <v>363.95</v>
          </cell>
        </row>
        <row r="2964">
          <cell r="A2964" t="str">
            <v>44.01.050</v>
          </cell>
          <cell r="B2964"/>
          <cell r="C2964" t="str">
            <v>Bacia sifonada de louça sem tampa - 6 litros</v>
          </cell>
          <cell r="D2964" t="str">
            <v>un</v>
          </cell>
          <cell r="E2964">
            <v>144.55000000000001</v>
          </cell>
          <cell r="F2964">
            <v>44.41</v>
          </cell>
          <cell r="G2964">
            <v>188.96</v>
          </cell>
        </row>
        <row r="2965">
          <cell r="A2965" t="str">
            <v>44.01.070</v>
          </cell>
          <cell r="B2965"/>
          <cell r="C2965" t="str">
            <v>Bacia sifonada de louça sem tampa com saída horizontal - 6 litros</v>
          </cell>
          <cell r="D2965" t="str">
            <v>un</v>
          </cell>
          <cell r="E2965">
            <v>275.29000000000002</v>
          </cell>
          <cell r="F2965">
            <v>44.41</v>
          </cell>
          <cell r="G2965">
            <v>319.7</v>
          </cell>
        </row>
        <row r="2966">
          <cell r="A2966" t="str">
            <v>44.01.100</v>
          </cell>
          <cell r="B2966"/>
          <cell r="C2966" t="str">
            <v>Lavatório de louça sem coluna</v>
          </cell>
          <cell r="D2966" t="str">
            <v>un</v>
          </cell>
          <cell r="E2966">
            <v>55.78</v>
          </cell>
          <cell r="F2966">
            <v>51.83</v>
          </cell>
          <cell r="G2966">
            <v>107.61</v>
          </cell>
        </row>
        <row r="2967">
          <cell r="A2967" t="str">
            <v>44.01.110</v>
          </cell>
          <cell r="B2967"/>
          <cell r="C2967" t="str">
            <v>Lavatório de louça com coluna</v>
          </cell>
          <cell r="D2967" t="str">
            <v>un</v>
          </cell>
          <cell r="E2967">
            <v>170.03</v>
          </cell>
          <cell r="F2967">
            <v>51.83</v>
          </cell>
          <cell r="G2967">
            <v>221.86</v>
          </cell>
        </row>
        <row r="2968">
          <cell r="A2968" t="str">
            <v>44.01.160</v>
          </cell>
          <cell r="B2968"/>
          <cell r="C2968" t="str">
            <v>Lavatório de louça pequeno com coluna suspensa - linha especial</v>
          </cell>
          <cell r="D2968" t="str">
            <v>un</v>
          </cell>
          <cell r="E2968">
            <v>368.09</v>
          </cell>
          <cell r="F2968">
            <v>51.83</v>
          </cell>
          <cell r="G2968">
            <v>419.92</v>
          </cell>
        </row>
        <row r="2969">
          <cell r="A2969" t="str">
            <v>44.01.170</v>
          </cell>
          <cell r="B2969"/>
          <cell r="C2969" t="str">
            <v>Lavatório em polipropileno</v>
          </cell>
          <cell r="D2969" t="str">
            <v>un</v>
          </cell>
          <cell r="E2969">
            <v>22.24</v>
          </cell>
          <cell r="F2969">
            <v>18.5</v>
          </cell>
          <cell r="G2969">
            <v>40.74</v>
          </cell>
        </row>
        <row r="2970">
          <cell r="A2970" t="str">
            <v>44.01.200</v>
          </cell>
          <cell r="B2970"/>
          <cell r="C2970" t="str">
            <v>Mictório de louça sifonado auto aspirante</v>
          </cell>
          <cell r="D2970" t="str">
            <v>un</v>
          </cell>
          <cell r="E2970">
            <v>345.48</v>
          </cell>
          <cell r="F2970">
            <v>51.83</v>
          </cell>
          <cell r="G2970">
            <v>397.31</v>
          </cell>
        </row>
        <row r="2971">
          <cell r="A2971" t="str">
            <v>44.01.240</v>
          </cell>
          <cell r="B2971"/>
          <cell r="C2971" t="str">
            <v>Lavatório em louça com coluna suspensa</v>
          </cell>
          <cell r="D2971" t="str">
            <v>un</v>
          </cell>
          <cell r="E2971">
            <v>274.18</v>
          </cell>
          <cell r="F2971">
            <v>51.83</v>
          </cell>
          <cell r="G2971">
            <v>326.01</v>
          </cell>
        </row>
        <row r="2972">
          <cell r="A2972" t="str">
            <v>44.01.270</v>
          </cell>
          <cell r="B2972"/>
          <cell r="C2972" t="str">
            <v>Cuba de louça de embutir oval</v>
          </cell>
          <cell r="D2972" t="str">
            <v>un</v>
          </cell>
          <cell r="E2972">
            <v>73.41</v>
          </cell>
          <cell r="F2972">
            <v>18.5</v>
          </cell>
          <cell r="G2972">
            <v>91.91</v>
          </cell>
        </row>
        <row r="2973">
          <cell r="A2973" t="str">
            <v>44.01.310</v>
          </cell>
          <cell r="B2973"/>
          <cell r="C2973" t="str">
            <v>Tanque de louça com coluna de 30 litros</v>
          </cell>
          <cell r="D2973" t="str">
            <v>un</v>
          </cell>
          <cell r="E2973">
            <v>399.67</v>
          </cell>
          <cell r="F2973">
            <v>110.94</v>
          </cell>
          <cell r="G2973">
            <v>510.61</v>
          </cell>
        </row>
        <row r="2974">
          <cell r="A2974" t="str">
            <v>44.01.340</v>
          </cell>
          <cell r="B2974"/>
          <cell r="C2974" t="str">
            <v>Tanque simples em concreto pré-moldado</v>
          </cell>
          <cell r="D2974" t="str">
            <v>un</v>
          </cell>
          <cell r="E2974">
            <v>53.76</v>
          </cell>
          <cell r="F2974">
            <v>36.979999999999997</v>
          </cell>
          <cell r="G2974">
            <v>90.74</v>
          </cell>
        </row>
        <row r="2975">
          <cell r="A2975" t="str">
            <v>44.01.360</v>
          </cell>
          <cell r="B2975"/>
          <cell r="C2975" t="str">
            <v>Tanque de louça com coluna de 18 a 20 litros</v>
          </cell>
          <cell r="D2975" t="str">
            <v>un</v>
          </cell>
          <cell r="E2975">
            <v>361.63</v>
          </cell>
          <cell r="F2975">
            <v>110.94</v>
          </cell>
          <cell r="G2975">
            <v>472.57</v>
          </cell>
        </row>
        <row r="2976">
          <cell r="A2976" t="str">
            <v>44.01.370</v>
          </cell>
          <cell r="B2976"/>
          <cell r="C2976" t="str">
            <v>Tanque em granito sintético, linha comercial - sem pertences</v>
          </cell>
          <cell r="D2976" t="str">
            <v>un</v>
          </cell>
          <cell r="E2976">
            <v>118.11</v>
          </cell>
          <cell r="F2976">
            <v>36.979999999999997</v>
          </cell>
          <cell r="G2976">
            <v>155.09</v>
          </cell>
        </row>
        <row r="2977">
          <cell r="A2977" t="str">
            <v>44.01.610</v>
          </cell>
          <cell r="B2977"/>
          <cell r="C2977" t="str">
            <v>Lavatório de louça para canto, sem coluna - sem pertences</v>
          </cell>
          <cell r="D2977" t="str">
            <v>un</v>
          </cell>
          <cell r="E2977">
            <v>108.09</v>
          </cell>
          <cell r="F2977">
            <v>18.5</v>
          </cell>
          <cell r="G2977">
            <v>126.59</v>
          </cell>
        </row>
        <row r="2978">
          <cell r="A2978" t="str">
            <v>44.01.670</v>
          </cell>
          <cell r="B2978"/>
          <cell r="C2978" t="str">
            <v>Caixa de descarga em plástico, de sobrepor, capacidade 6 litros com engate flexível</v>
          </cell>
          <cell r="D2978" t="str">
            <v>un</v>
          </cell>
          <cell r="E2978">
            <v>38.07</v>
          </cell>
          <cell r="F2978">
            <v>12.2</v>
          </cell>
          <cell r="G2978">
            <v>50.27</v>
          </cell>
        </row>
        <row r="2979">
          <cell r="A2979" t="str">
            <v>44.01.680</v>
          </cell>
          <cell r="B2979"/>
          <cell r="C2979" t="str">
            <v>Caixa de descarga em plástico, de sobrepor, capacidade 9 litros com engate flexível</v>
          </cell>
          <cell r="D2979" t="str">
            <v>un</v>
          </cell>
          <cell r="E2979">
            <v>42.51</v>
          </cell>
          <cell r="F2979">
            <v>12.2</v>
          </cell>
          <cell r="G2979">
            <v>54.71</v>
          </cell>
        </row>
        <row r="2980">
          <cell r="A2980" t="str">
            <v>44.01.690</v>
          </cell>
          <cell r="B2980"/>
          <cell r="C2980" t="str">
            <v>Tanque de louça sem coluna de 30 litros</v>
          </cell>
          <cell r="D2980" t="str">
            <v>un</v>
          </cell>
          <cell r="E2980">
            <v>317.08</v>
          </cell>
          <cell r="F2980">
            <v>110.94</v>
          </cell>
          <cell r="G2980">
            <v>428.02</v>
          </cell>
        </row>
        <row r="2981">
          <cell r="A2981" t="str">
            <v>44.01.700</v>
          </cell>
          <cell r="B2981"/>
          <cell r="C2981" t="str">
            <v>Banheira para imersão sem hidromassagem</v>
          </cell>
          <cell r="D2981" t="str">
            <v>un</v>
          </cell>
          <cell r="E2981">
            <v>1824.18</v>
          </cell>
          <cell r="F2981">
            <v>77.67</v>
          </cell>
          <cell r="G2981">
            <v>1901.85</v>
          </cell>
        </row>
        <row r="2982">
          <cell r="A2982" t="str">
            <v>44.01.800</v>
          </cell>
          <cell r="B2982"/>
          <cell r="C2982" t="str">
            <v>Bacia sifonada com caixa de descarga acoplada sem tampa - 6 litros</v>
          </cell>
          <cell r="D2982" t="str">
            <v>cj</v>
          </cell>
          <cell r="E2982">
            <v>393.34</v>
          </cell>
          <cell r="F2982">
            <v>44.41</v>
          </cell>
          <cell r="G2982">
            <v>437.75</v>
          </cell>
        </row>
        <row r="2983">
          <cell r="A2983" t="str">
            <v>44.01.850</v>
          </cell>
          <cell r="B2983"/>
          <cell r="C2983" t="str">
            <v>Cuba de louça de embutir redonda</v>
          </cell>
          <cell r="D2983" t="str">
            <v>un</v>
          </cell>
          <cell r="E2983">
            <v>72.599999999999994</v>
          </cell>
          <cell r="F2983">
            <v>18.5</v>
          </cell>
          <cell r="G2983">
            <v>91.1</v>
          </cell>
        </row>
        <row r="2984">
          <cell r="A2984" t="str">
            <v>44.02</v>
          </cell>
          <cell r="B2984" t="str">
            <v>Bancadas e tampos</v>
          </cell>
          <cell r="C2984" t="str">
            <v>Bancadas e tampos</v>
          </cell>
          <cell r="D2984"/>
          <cell r="E2984"/>
          <cell r="F2984"/>
          <cell r="G2984"/>
        </row>
        <row r="2985">
          <cell r="A2985" t="str">
            <v>44.02.060</v>
          </cell>
          <cell r="B2985"/>
          <cell r="C2985" t="str">
            <v>Tampo/bancada em granito com espessura de 3 cm</v>
          </cell>
          <cell r="D2985" t="str">
            <v>m²</v>
          </cell>
          <cell r="E2985">
            <v>872.09</v>
          </cell>
          <cell r="F2985">
            <v>65.84</v>
          </cell>
          <cell r="G2985">
            <v>937.93</v>
          </cell>
        </row>
        <row r="2986">
          <cell r="A2986" t="str">
            <v>44.02.100</v>
          </cell>
          <cell r="B2986"/>
          <cell r="C2986" t="str">
            <v>Tampo/bancada em mármore nacional espessura de 3 cm</v>
          </cell>
          <cell r="D2986" t="str">
            <v>m²</v>
          </cell>
          <cell r="E2986">
            <v>1081.93</v>
          </cell>
          <cell r="F2986">
            <v>65.84</v>
          </cell>
          <cell r="G2986">
            <v>1147.77</v>
          </cell>
        </row>
        <row r="2987">
          <cell r="A2987" t="str">
            <v>44.02.200</v>
          </cell>
          <cell r="B2987"/>
          <cell r="C2987" t="str">
            <v>Tampo/bancada em concreto armado, revestido em aço inoxidável fosco polido</v>
          </cell>
          <cell r="D2987" t="str">
            <v>m²</v>
          </cell>
          <cell r="E2987">
            <v>797.9</v>
          </cell>
          <cell r="F2987">
            <v>133.38</v>
          </cell>
          <cell r="G2987">
            <v>931.28</v>
          </cell>
        </row>
        <row r="2988">
          <cell r="A2988" t="str">
            <v>44.02.300</v>
          </cell>
          <cell r="B2988"/>
          <cell r="C2988" t="str">
            <v>Superfície sólido mineral para bancadas, saias, frontões e/ou cubas</v>
          </cell>
          <cell r="D2988" t="str">
            <v>m²</v>
          </cell>
          <cell r="E2988">
            <v>2227.11</v>
          </cell>
          <cell r="F2988">
            <v>0</v>
          </cell>
          <cell r="G2988">
            <v>2227.11</v>
          </cell>
        </row>
        <row r="2989">
          <cell r="A2989" t="str">
            <v>44.03</v>
          </cell>
          <cell r="B2989" t="str">
            <v>Acessórios e metais</v>
          </cell>
          <cell r="C2989" t="str">
            <v>Acessórios e metais</v>
          </cell>
          <cell r="D2989"/>
          <cell r="E2989"/>
          <cell r="F2989"/>
          <cell r="G2989"/>
        </row>
        <row r="2990">
          <cell r="A2990" t="str">
            <v>44.03.010</v>
          </cell>
          <cell r="B2990"/>
          <cell r="C2990" t="str">
            <v>Dispenser toalheiro em ABS e policarbonato para bobina de 20 cm x 200 m, com alavanca</v>
          </cell>
          <cell r="D2990" t="str">
            <v>un</v>
          </cell>
          <cell r="E2990">
            <v>170.8</v>
          </cell>
          <cell r="F2990">
            <v>4.5199999999999996</v>
          </cell>
          <cell r="G2990">
            <v>175.32</v>
          </cell>
        </row>
        <row r="2991">
          <cell r="A2991" t="str">
            <v>44.03.020</v>
          </cell>
          <cell r="B2991"/>
          <cell r="C2991" t="str">
            <v>Meia saboneteira de louça de embutir</v>
          </cell>
          <cell r="D2991" t="str">
            <v>un</v>
          </cell>
          <cell r="E2991">
            <v>20.239999999999998</v>
          </cell>
          <cell r="F2991">
            <v>10.86</v>
          </cell>
          <cell r="G2991">
            <v>31.1</v>
          </cell>
        </row>
        <row r="2992">
          <cell r="A2992" t="str">
            <v>44.03.030</v>
          </cell>
          <cell r="B2992"/>
          <cell r="C2992" t="str">
            <v>Dispenser toalheiro metálico esmaltado para bobina de 25cm x 50m, sem alavanca</v>
          </cell>
          <cell r="D2992" t="str">
            <v>un</v>
          </cell>
          <cell r="E2992">
            <v>41.69</v>
          </cell>
          <cell r="F2992">
            <v>4.5199999999999996</v>
          </cell>
          <cell r="G2992">
            <v>46.21</v>
          </cell>
        </row>
        <row r="2993">
          <cell r="A2993" t="str">
            <v>44.03.040</v>
          </cell>
          <cell r="B2993"/>
          <cell r="C2993" t="str">
            <v>Saboneteira de louça de embutir</v>
          </cell>
          <cell r="D2993" t="str">
            <v>un</v>
          </cell>
          <cell r="E2993">
            <v>28.26</v>
          </cell>
          <cell r="F2993">
            <v>10.86</v>
          </cell>
          <cell r="G2993">
            <v>39.119999999999997</v>
          </cell>
        </row>
        <row r="2994">
          <cell r="A2994" t="str">
            <v>44.03.050</v>
          </cell>
          <cell r="B2994"/>
          <cell r="C2994" t="str">
            <v>Dispenser papel higiênico em ABS para rolão 300 / 600 m, com visor</v>
          </cell>
          <cell r="D2994" t="str">
            <v>un</v>
          </cell>
          <cell r="E2994">
            <v>43.32</v>
          </cell>
          <cell r="F2994">
            <v>4.5199999999999996</v>
          </cell>
          <cell r="G2994">
            <v>47.84</v>
          </cell>
        </row>
        <row r="2995">
          <cell r="A2995" t="str">
            <v>44.03.080</v>
          </cell>
          <cell r="B2995"/>
          <cell r="C2995" t="str">
            <v>Porta-papel de louça de embutir</v>
          </cell>
          <cell r="D2995" t="str">
            <v>un</v>
          </cell>
          <cell r="E2995">
            <v>28.73</v>
          </cell>
          <cell r="F2995">
            <v>10.86</v>
          </cell>
          <cell r="G2995">
            <v>39.590000000000003</v>
          </cell>
        </row>
        <row r="2996">
          <cell r="A2996" t="str">
            <v>44.03.090</v>
          </cell>
          <cell r="B2996"/>
          <cell r="C2996" t="str">
            <v>Cabide cromado para banheiro</v>
          </cell>
          <cell r="D2996" t="str">
            <v>un</v>
          </cell>
          <cell r="E2996">
            <v>34.770000000000003</v>
          </cell>
          <cell r="F2996">
            <v>4.5199999999999996</v>
          </cell>
          <cell r="G2996">
            <v>39.29</v>
          </cell>
        </row>
        <row r="2997">
          <cell r="A2997" t="str">
            <v>44.03.130</v>
          </cell>
          <cell r="B2997"/>
          <cell r="C2997" t="str">
            <v>Saboneteira tipo dispenser, para refil de 800 ml</v>
          </cell>
          <cell r="D2997" t="str">
            <v>un</v>
          </cell>
          <cell r="E2997">
            <v>22.6</v>
          </cell>
          <cell r="F2997">
            <v>4.5199999999999996</v>
          </cell>
          <cell r="G2997">
            <v>27.12</v>
          </cell>
        </row>
        <row r="2998">
          <cell r="A2998" t="str">
            <v>44.03.180</v>
          </cell>
          <cell r="B2998"/>
          <cell r="C2998" t="str">
            <v>Dispenser toalheiro em ABS, para folhas</v>
          </cell>
          <cell r="D2998" t="str">
            <v>un</v>
          </cell>
          <cell r="E2998">
            <v>36.270000000000003</v>
          </cell>
          <cell r="F2998">
            <v>4.5199999999999996</v>
          </cell>
          <cell r="G2998">
            <v>40.79</v>
          </cell>
        </row>
        <row r="2999">
          <cell r="A2999" t="str">
            <v>44.03.210</v>
          </cell>
          <cell r="B2999"/>
          <cell r="C2999" t="str">
            <v>Ducha cromada simples</v>
          </cell>
          <cell r="D2999" t="str">
            <v>un</v>
          </cell>
          <cell r="E2999">
            <v>43.12</v>
          </cell>
          <cell r="F2999">
            <v>18.5</v>
          </cell>
          <cell r="G2999">
            <v>61.62</v>
          </cell>
        </row>
        <row r="3000">
          <cell r="A3000" t="str">
            <v>44.03.260</v>
          </cell>
          <cell r="B3000"/>
          <cell r="C3000" t="str">
            <v>Armário de plástico de embutir, para lavatório</v>
          </cell>
          <cell r="D3000" t="str">
            <v>un</v>
          </cell>
          <cell r="E3000">
            <v>86.52</v>
          </cell>
          <cell r="F3000">
            <v>32.92</v>
          </cell>
          <cell r="G3000">
            <v>119.44</v>
          </cell>
        </row>
        <row r="3001">
          <cell r="A3001" t="str">
            <v>44.03.300</v>
          </cell>
          <cell r="B3001"/>
          <cell r="C3001" t="str">
            <v>Torneira volante tipo alavanca</v>
          </cell>
          <cell r="D3001" t="str">
            <v>un</v>
          </cell>
          <cell r="E3001">
            <v>215.52</v>
          </cell>
          <cell r="F3001">
            <v>14.07</v>
          </cell>
          <cell r="G3001">
            <v>229.59</v>
          </cell>
        </row>
        <row r="3002">
          <cell r="A3002" t="str">
            <v>44.03.310</v>
          </cell>
          <cell r="B3002"/>
          <cell r="C3002" t="str">
            <v>Torneira de mesa para lavatório, acionamento hidromecânico, com registro integrado regulador de vazão, em latão cromado, DN= 1/2´</v>
          </cell>
          <cell r="D3002" t="str">
            <v>un</v>
          </cell>
          <cell r="E3002">
            <v>555.21</v>
          </cell>
          <cell r="F3002">
            <v>14.07</v>
          </cell>
          <cell r="G3002">
            <v>569.28</v>
          </cell>
        </row>
        <row r="3003">
          <cell r="A3003" t="str">
            <v>44.03.360</v>
          </cell>
          <cell r="B3003"/>
          <cell r="C3003" t="str">
            <v>Ducha higiênica cromada</v>
          </cell>
          <cell r="D3003" t="str">
            <v>un</v>
          </cell>
          <cell r="E3003">
            <v>282.75</v>
          </cell>
          <cell r="F3003">
            <v>18.5</v>
          </cell>
          <cell r="G3003">
            <v>301.25</v>
          </cell>
        </row>
        <row r="3004">
          <cell r="A3004" t="str">
            <v>44.03.370</v>
          </cell>
          <cell r="B3004"/>
          <cell r="C3004" t="str">
            <v>Torneira curta com rosca para uso geral, em latão fundido sem acabamento, DN= 1/2´</v>
          </cell>
          <cell r="D3004" t="str">
            <v>un</v>
          </cell>
          <cell r="E3004">
            <v>22.9</v>
          </cell>
          <cell r="F3004">
            <v>12.96</v>
          </cell>
          <cell r="G3004">
            <v>35.86</v>
          </cell>
        </row>
        <row r="3005">
          <cell r="A3005" t="str">
            <v>44.03.380</v>
          </cell>
          <cell r="B3005"/>
          <cell r="C3005" t="str">
            <v>Torneira curta com rosca para uso geral, em latão fundido sem acabamento, DN= 3/4´</v>
          </cell>
          <cell r="D3005" t="str">
            <v>un</v>
          </cell>
          <cell r="E3005">
            <v>22.65</v>
          </cell>
          <cell r="F3005">
            <v>12.96</v>
          </cell>
          <cell r="G3005">
            <v>35.61</v>
          </cell>
        </row>
        <row r="3006">
          <cell r="A3006" t="str">
            <v>44.03.400</v>
          </cell>
          <cell r="B3006"/>
          <cell r="C3006" t="str">
            <v>Torneira curta com rosca para uso geral, em latão fundido cromado, DN= 3/4´</v>
          </cell>
          <cell r="D3006" t="str">
            <v>un</v>
          </cell>
          <cell r="E3006">
            <v>24.85</v>
          </cell>
          <cell r="F3006">
            <v>12.96</v>
          </cell>
          <cell r="G3006">
            <v>37.81</v>
          </cell>
        </row>
        <row r="3007">
          <cell r="A3007" t="str">
            <v>44.03.420</v>
          </cell>
          <cell r="B3007"/>
          <cell r="C3007" t="str">
            <v>Torneira curta sem rosca para uso geral, em latão fundido sem acabamento, DN= 3/4´</v>
          </cell>
          <cell r="D3007" t="str">
            <v>un</v>
          </cell>
          <cell r="E3007">
            <v>16.87</v>
          </cell>
          <cell r="F3007">
            <v>12.96</v>
          </cell>
          <cell r="G3007">
            <v>29.83</v>
          </cell>
        </row>
        <row r="3008">
          <cell r="A3008" t="str">
            <v>44.03.430</v>
          </cell>
          <cell r="B3008"/>
          <cell r="C3008" t="str">
            <v>Torneira curta sem rosca para uso geral, em latão fundido cromado, DN= 1/2´</v>
          </cell>
          <cell r="D3008" t="str">
            <v>un</v>
          </cell>
          <cell r="E3008">
            <v>19.29</v>
          </cell>
          <cell r="F3008">
            <v>12.96</v>
          </cell>
          <cell r="G3008">
            <v>32.25</v>
          </cell>
        </row>
        <row r="3009">
          <cell r="A3009" t="str">
            <v>44.03.440</v>
          </cell>
          <cell r="B3009"/>
          <cell r="C3009" t="str">
            <v>Torneira curta sem rosca para uso geral, em latão fundido cromado, DN= 3/4´</v>
          </cell>
          <cell r="D3009" t="str">
            <v>un</v>
          </cell>
          <cell r="E3009">
            <v>23.31</v>
          </cell>
          <cell r="F3009">
            <v>12.96</v>
          </cell>
          <cell r="G3009">
            <v>36.270000000000003</v>
          </cell>
        </row>
        <row r="3010">
          <cell r="A3010" t="str">
            <v>44.03.450</v>
          </cell>
          <cell r="B3010"/>
          <cell r="C3010" t="str">
            <v>Torneira longa sem rosca para uso geral, em latão fundido cromado</v>
          </cell>
          <cell r="D3010" t="str">
            <v>un</v>
          </cell>
          <cell r="E3010">
            <v>35.619999999999997</v>
          </cell>
          <cell r="F3010">
            <v>12.96</v>
          </cell>
          <cell r="G3010">
            <v>48.58</v>
          </cell>
        </row>
        <row r="3011">
          <cell r="A3011" t="str">
            <v>44.03.460</v>
          </cell>
          <cell r="B3011"/>
          <cell r="C3011" t="str">
            <v>Torneira para lavatório em latão fundido cromado, DN= 1/2´</v>
          </cell>
          <cell r="D3011" t="str">
            <v>un</v>
          </cell>
          <cell r="E3011">
            <v>34.1</v>
          </cell>
          <cell r="F3011">
            <v>14.07</v>
          </cell>
          <cell r="G3011">
            <v>48.17</v>
          </cell>
        </row>
        <row r="3012">
          <cell r="A3012" t="str">
            <v>44.03.470</v>
          </cell>
          <cell r="B3012"/>
          <cell r="C3012" t="str">
            <v>Torneira de parede para pia com bica móvel e arejador, em latão fundido cromado</v>
          </cell>
          <cell r="D3012" t="str">
            <v>un</v>
          </cell>
          <cell r="E3012">
            <v>59.62</v>
          </cell>
          <cell r="F3012">
            <v>12.96</v>
          </cell>
          <cell r="G3012">
            <v>72.58</v>
          </cell>
        </row>
        <row r="3013">
          <cell r="A3013" t="str">
            <v>44.03.480</v>
          </cell>
          <cell r="B3013"/>
          <cell r="C3013" t="str">
            <v>Torneira de mesa para lavatório compacta, acionamento hidromecânico, em latão cromado, DN= 1/2´</v>
          </cell>
          <cell r="D3013" t="str">
            <v>un</v>
          </cell>
          <cell r="E3013">
            <v>182.45</v>
          </cell>
          <cell r="F3013">
            <v>14.07</v>
          </cell>
          <cell r="G3013">
            <v>196.52</v>
          </cell>
        </row>
        <row r="3014">
          <cell r="A3014" t="str">
            <v>44.03.500</v>
          </cell>
          <cell r="B3014"/>
          <cell r="C3014" t="str">
            <v>Aparelho misturador de parede, para pia, com bica móvel, acabamento cromado</v>
          </cell>
          <cell r="D3014" t="str">
            <v>un</v>
          </cell>
          <cell r="E3014">
            <v>416.77</v>
          </cell>
          <cell r="F3014">
            <v>51.77</v>
          </cell>
          <cell r="G3014">
            <v>468.54</v>
          </cell>
        </row>
        <row r="3015">
          <cell r="A3015" t="str">
            <v>44.03.510</v>
          </cell>
          <cell r="B3015"/>
          <cell r="C3015" t="str">
            <v>Torneira de parede antivandalismo, DN= 3/4´</v>
          </cell>
          <cell r="D3015" t="str">
            <v>un</v>
          </cell>
          <cell r="E3015">
            <v>235.04</v>
          </cell>
          <cell r="F3015">
            <v>29.6</v>
          </cell>
          <cell r="G3015">
            <v>264.64</v>
          </cell>
        </row>
        <row r="3016">
          <cell r="A3016" t="str">
            <v>44.03.590</v>
          </cell>
          <cell r="B3016"/>
          <cell r="C3016" t="str">
            <v>Torneira de mesa para pia com bica móvel e arejador em latão fundido cromado</v>
          </cell>
          <cell r="D3016" t="str">
            <v>un</v>
          </cell>
          <cell r="E3016">
            <v>114.09</v>
          </cell>
          <cell r="F3016">
            <v>14.07</v>
          </cell>
          <cell r="G3016">
            <v>128.16</v>
          </cell>
        </row>
        <row r="3017">
          <cell r="A3017" t="str">
            <v>44.03.630</v>
          </cell>
          <cell r="B3017"/>
          <cell r="C3017" t="str">
            <v>Torneira de acionamento restrito, em latão cromado, DN= 1/2´ ou 3/4´</v>
          </cell>
          <cell r="D3017" t="str">
            <v>un</v>
          </cell>
          <cell r="E3017">
            <v>36.71</v>
          </cell>
          <cell r="F3017">
            <v>12.96</v>
          </cell>
          <cell r="G3017">
            <v>49.67</v>
          </cell>
        </row>
        <row r="3018">
          <cell r="A3018" t="str">
            <v>44.03.640</v>
          </cell>
          <cell r="B3018"/>
          <cell r="C3018" t="str">
            <v>Torneira de parede acionamento hidromecânico, em latão cromado, DN= 1/2´ ou 3/4´</v>
          </cell>
          <cell r="D3018" t="str">
            <v>un</v>
          </cell>
          <cell r="E3018">
            <v>257.8</v>
          </cell>
          <cell r="F3018">
            <v>12.96</v>
          </cell>
          <cell r="G3018">
            <v>270.76</v>
          </cell>
        </row>
        <row r="3019">
          <cell r="A3019" t="str">
            <v>44.03.670</v>
          </cell>
          <cell r="B3019"/>
          <cell r="C3019" t="str">
            <v>Caixa de descarga de embutir, acionamento frontal, completa</v>
          </cell>
          <cell r="D3019" t="str">
            <v>cj</v>
          </cell>
          <cell r="E3019">
            <v>522.03</v>
          </cell>
          <cell r="F3019">
            <v>51.42</v>
          </cell>
          <cell r="G3019">
            <v>573.45000000000005</v>
          </cell>
        </row>
        <row r="3020">
          <cell r="A3020" t="str">
            <v>44.03.690</v>
          </cell>
          <cell r="B3020"/>
          <cell r="C3020" t="str">
            <v>Torneira de parede em ABS, DN 1/2´ ou 3/4´, 10cm</v>
          </cell>
          <cell r="D3020" t="str">
            <v>un</v>
          </cell>
          <cell r="E3020">
            <v>2.1</v>
          </cell>
          <cell r="F3020">
            <v>12.96</v>
          </cell>
          <cell r="G3020">
            <v>15.06</v>
          </cell>
        </row>
        <row r="3021">
          <cell r="A3021" t="str">
            <v>44.03.700</v>
          </cell>
          <cell r="B3021"/>
          <cell r="C3021" t="str">
            <v>Torneira de parede em ABS, DN 1/2´ ou 3/4´, 15cm</v>
          </cell>
          <cell r="D3021" t="str">
            <v>un</v>
          </cell>
          <cell r="E3021">
            <v>2.4</v>
          </cell>
          <cell r="F3021">
            <v>12.96</v>
          </cell>
          <cell r="G3021">
            <v>15.36</v>
          </cell>
        </row>
        <row r="3022">
          <cell r="A3022" t="str">
            <v>44.03.720</v>
          </cell>
          <cell r="B3022"/>
          <cell r="C3022" t="str">
            <v>Torneira de mesa para lavatório, acionamento hidromecânico com alavanca, registro integrado regulador de vazão, em latão cromado, DN= 1/2´</v>
          </cell>
          <cell r="D3022" t="str">
            <v>un</v>
          </cell>
          <cell r="E3022">
            <v>352.78</v>
          </cell>
          <cell r="F3022">
            <v>14.07</v>
          </cell>
          <cell r="G3022">
            <v>366.85</v>
          </cell>
        </row>
        <row r="3023">
          <cell r="A3023" t="str">
            <v>44.03.825</v>
          </cell>
          <cell r="B3023"/>
          <cell r="C3023" t="str">
            <v>Misturador termostato para chuveiro ou ducha, acabamento cromado</v>
          </cell>
          <cell r="D3023" t="str">
            <v>un</v>
          </cell>
          <cell r="E3023">
            <v>1066.51</v>
          </cell>
          <cell r="F3023">
            <v>51.77</v>
          </cell>
          <cell r="G3023">
            <v>1118.28</v>
          </cell>
        </row>
        <row r="3024">
          <cell r="A3024" t="str">
            <v>44.03.870</v>
          </cell>
          <cell r="B3024"/>
          <cell r="C3024" t="str">
            <v>Ducha higiênica branca de PVC</v>
          </cell>
          <cell r="D3024" t="str">
            <v>un</v>
          </cell>
          <cell r="E3024">
            <v>68.11</v>
          </cell>
          <cell r="F3024">
            <v>18.5</v>
          </cell>
          <cell r="G3024">
            <v>86.61</v>
          </cell>
        </row>
        <row r="3025">
          <cell r="A3025" t="str">
            <v>44.03.900</v>
          </cell>
          <cell r="B3025"/>
          <cell r="C3025" t="str">
            <v>Secador de mãos em ABS</v>
          </cell>
          <cell r="D3025" t="str">
            <v>un</v>
          </cell>
          <cell r="E3025">
            <v>785.84</v>
          </cell>
          <cell r="F3025">
            <v>4.5199999999999996</v>
          </cell>
          <cell r="G3025">
            <v>790.36</v>
          </cell>
        </row>
        <row r="3026">
          <cell r="A3026" t="str">
            <v>44.03.920</v>
          </cell>
          <cell r="B3026"/>
          <cell r="C3026" t="str">
            <v>Ducha higiênica com registro</v>
          </cell>
          <cell r="D3026" t="str">
            <v>un</v>
          </cell>
          <cell r="E3026">
            <v>237.1</v>
          </cell>
          <cell r="F3026">
            <v>18.5</v>
          </cell>
          <cell r="G3026">
            <v>255.6</v>
          </cell>
        </row>
        <row r="3027">
          <cell r="A3027" t="str">
            <v>44.03.931</v>
          </cell>
          <cell r="B3027"/>
          <cell r="C3027" t="str">
            <v>Desviador para duchas e chuveiros</v>
          </cell>
          <cell r="D3027" t="str">
            <v>un</v>
          </cell>
          <cell r="E3027">
            <v>50.28</v>
          </cell>
          <cell r="F3027">
            <v>22.13</v>
          </cell>
          <cell r="G3027">
            <v>72.41</v>
          </cell>
        </row>
        <row r="3028">
          <cell r="A3028" t="str">
            <v>44.03.940</v>
          </cell>
          <cell r="B3028"/>
          <cell r="C3028" t="str">
            <v>Válvula dupla para bancada de laboratório, uso em GLP, com bico para mangueira - diâmetro de 1/4´ a 1/2´</v>
          </cell>
          <cell r="D3028" t="str">
            <v>un</v>
          </cell>
          <cell r="E3028">
            <v>293.24</v>
          </cell>
          <cell r="F3028">
            <v>18.5</v>
          </cell>
          <cell r="G3028">
            <v>311.74</v>
          </cell>
        </row>
        <row r="3029">
          <cell r="A3029" t="str">
            <v>44.03.950</v>
          </cell>
          <cell r="B3029"/>
          <cell r="C3029" t="str">
            <v>Válvula para cuba de laboratório, com nuca giratória e bico escalonado para mangueira</v>
          </cell>
          <cell r="D3029" t="str">
            <v>un</v>
          </cell>
          <cell r="E3029">
            <v>321.23</v>
          </cell>
          <cell r="F3029">
            <v>18.5</v>
          </cell>
          <cell r="G3029">
            <v>339.73</v>
          </cell>
        </row>
        <row r="3030">
          <cell r="A3030" t="str">
            <v>44.04</v>
          </cell>
          <cell r="B3030" t="str">
            <v>Prateleiras</v>
          </cell>
          <cell r="C3030" t="str">
            <v>Prateleiras</v>
          </cell>
          <cell r="D3030"/>
          <cell r="E3030"/>
          <cell r="F3030"/>
          <cell r="G3030"/>
        </row>
        <row r="3031">
          <cell r="A3031" t="str">
            <v>44.04.030</v>
          </cell>
          <cell r="B3031"/>
          <cell r="C3031" t="str">
            <v>Prateleira em granito com espessura de 2 cm</v>
          </cell>
          <cell r="D3031" t="str">
            <v>m²</v>
          </cell>
          <cell r="E3031">
            <v>332.98</v>
          </cell>
          <cell r="F3031">
            <v>21.41</v>
          </cell>
          <cell r="G3031">
            <v>354.39</v>
          </cell>
        </row>
        <row r="3032">
          <cell r="A3032" t="str">
            <v>44.04.040</v>
          </cell>
          <cell r="B3032"/>
          <cell r="C3032" t="str">
            <v>Prateleira em granilite</v>
          </cell>
          <cell r="D3032" t="str">
            <v>m²</v>
          </cell>
          <cell r="E3032">
            <v>143.29</v>
          </cell>
          <cell r="F3032">
            <v>65.84</v>
          </cell>
          <cell r="G3032">
            <v>209.13</v>
          </cell>
        </row>
        <row r="3033">
          <cell r="A3033" t="str">
            <v>44.04.050</v>
          </cell>
          <cell r="B3033"/>
          <cell r="C3033" t="str">
            <v>Prateleira em granito com espessura de 3 cm</v>
          </cell>
          <cell r="D3033" t="str">
            <v>m²</v>
          </cell>
          <cell r="E3033">
            <v>620.26</v>
          </cell>
          <cell r="F3033">
            <v>21.41</v>
          </cell>
          <cell r="G3033">
            <v>641.66999999999996</v>
          </cell>
        </row>
        <row r="3034">
          <cell r="A3034" t="str">
            <v>44.06</v>
          </cell>
          <cell r="B3034" t="str">
            <v>Aparelhos de aço inoxidável</v>
          </cell>
          <cell r="C3034" t="str">
            <v>Aparelhos de aço inoxidável</v>
          </cell>
          <cell r="D3034"/>
          <cell r="E3034"/>
          <cell r="F3034"/>
          <cell r="G3034"/>
        </row>
        <row r="3035">
          <cell r="A3035" t="str">
            <v>44.06.010</v>
          </cell>
          <cell r="B3035"/>
          <cell r="C3035" t="str">
            <v>Lavatório coletivo em aço inoxidável</v>
          </cell>
          <cell r="D3035" t="str">
            <v>m</v>
          </cell>
          <cell r="E3035">
            <v>812.36</v>
          </cell>
          <cell r="F3035">
            <v>51.83</v>
          </cell>
          <cell r="G3035">
            <v>864.19</v>
          </cell>
        </row>
        <row r="3036">
          <cell r="A3036" t="str">
            <v>44.06.100</v>
          </cell>
          <cell r="B3036"/>
          <cell r="C3036" t="str">
            <v>Mictório coletivo em aço inoxidável</v>
          </cell>
          <cell r="D3036" t="str">
            <v>m</v>
          </cell>
          <cell r="E3036">
            <v>538.11</v>
          </cell>
          <cell r="F3036">
            <v>51.83</v>
          </cell>
          <cell r="G3036">
            <v>589.94000000000005</v>
          </cell>
        </row>
        <row r="3037">
          <cell r="A3037" t="str">
            <v>44.06.200</v>
          </cell>
          <cell r="B3037"/>
          <cell r="C3037" t="str">
            <v>Tanque em aço inoxidável</v>
          </cell>
          <cell r="D3037" t="str">
            <v>un</v>
          </cell>
          <cell r="E3037">
            <v>663.51</v>
          </cell>
          <cell r="F3037">
            <v>110.94</v>
          </cell>
          <cell r="G3037">
            <v>774.45</v>
          </cell>
        </row>
        <row r="3038">
          <cell r="A3038" t="str">
            <v>44.06.250</v>
          </cell>
          <cell r="B3038"/>
          <cell r="C3038" t="str">
            <v>Cuba em aço inoxidável simples de 300 x 140mm</v>
          </cell>
          <cell r="D3038" t="str">
            <v>un</v>
          </cell>
          <cell r="E3038">
            <v>108.35</v>
          </cell>
          <cell r="F3038">
            <v>18.5</v>
          </cell>
          <cell r="G3038">
            <v>126.85</v>
          </cell>
        </row>
        <row r="3039">
          <cell r="A3039" t="str">
            <v>44.06.300</v>
          </cell>
          <cell r="B3039"/>
          <cell r="C3039" t="str">
            <v>Cuba em aço inoxidável simples de 400x340x140mm</v>
          </cell>
          <cell r="D3039" t="str">
            <v>un</v>
          </cell>
          <cell r="E3039">
            <v>145.06</v>
          </cell>
          <cell r="F3039">
            <v>18.5</v>
          </cell>
          <cell r="G3039">
            <v>163.56</v>
          </cell>
        </row>
        <row r="3040">
          <cell r="A3040" t="str">
            <v>44.06.310</v>
          </cell>
          <cell r="B3040"/>
          <cell r="C3040" t="str">
            <v>Cuba em aço inoxidável simples de 465x300x140mm</v>
          </cell>
          <cell r="D3040" t="str">
            <v>un</v>
          </cell>
          <cell r="E3040">
            <v>155.5</v>
          </cell>
          <cell r="F3040">
            <v>18.5</v>
          </cell>
          <cell r="G3040">
            <v>174</v>
          </cell>
        </row>
        <row r="3041">
          <cell r="A3041" t="str">
            <v>44.06.320</v>
          </cell>
          <cell r="B3041"/>
          <cell r="C3041" t="str">
            <v>Cuba em aço inoxidável simples de 560x330x140mm</v>
          </cell>
          <cell r="D3041" t="str">
            <v>un</v>
          </cell>
          <cell r="E3041">
            <v>185.83</v>
          </cell>
          <cell r="F3041">
            <v>18.5</v>
          </cell>
          <cell r="G3041">
            <v>204.33</v>
          </cell>
        </row>
        <row r="3042">
          <cell r="A3042" t="str">
            <v>44.06.330</v>
          </cell>
          <cell r="B3042"/>
          <cell r="C3042" t="str">
            <v>Cuba em aço inoxidável simples de 500x400x400mm</v>
          </cell>
          <cell r="D3042" t="str">
            <v>un</v>
          </cell>
          <cell r="E3042">
            <v>592.77</v>
          </cell>
          <cell r="F3042">
            <v>18.5</v>
          </cell>
          <cell r="G3042">
            <v>611.27</v>
          </cell>
        </row>
        <row r="3043">
          <cell r="A3043" t="str">
            <v>44.06.360</v>
          </cell>
          <cell r="B3043"/>
          <cell r="C3043" t="str">
            <v>Cuba em aço inoxidável simples de 500x400x200mm</v>
          </cell>
          <cell r="D3043" t="str">
            <v>un</v>
          </cell>
          <cell r="E3043">
            <v>322.16000000000003</v>
          </cell>
          <cell r="F3043">
            <v>18.5</v>
          </cell>
          <cell r="G3043">
            <v>340.66</v>
          </cell>
        </row>
        <row r="3044">
          <cell r="A3044" t="str">
            <v>44.06.370</v>
          </cell>
          <cell r="B3044"/>
          <cell r="C3044" t="str">
            <v>Cuba em aço inoxidável simples de 500x400x250mm</v>
          </cell>
          <cell r="D3044" t="str">
            <v>un</v>
          </cell>
          <cell r="E3044">
            <v>381.7</v>
          </cell>
          <cell r="F3044">
            <v>18.5</v>
          </cell>
          <cell r="G3044">
            <v>400.2</v>
          </cell>
        </row>
        <row r="3045">
          <cell r="A3045" t="str">
            <v>44.06.400</v>
          </cell>
          <cell r="B3045"/>
          <cell r="C3045" t="str">
            <v>Cuba em aço inoxidável simples de 500x400x300mm</v>
          </cell>
          <cell r="D3045" t="str">
            <v>un</v>
          </cell>
          <cell r="E3045">
            <v>452.75</v>
          </cell>
          <cell r="F3045">
            <v>18.5</v>
          </cell>
          <cell r="G3045">
            <v>471.25</v>
          </cell>
        </row>
        <row r="3046">
          <cell r="A3046" t="str">
            <v>44.06.410</v>
          </cell>
          <cell r="B3046"/>
          <cell r="C3046" t="str">
            <v>Cuba em aço inoxidável simples de 600x500x300mm</v>
          </cell>
          <cell r="D3046" t="str">
            <v>un</v>
          </cell>
          <cell r="E3046">
            <v>595.85</v>
          </cell>
          <cell r="F3046">
            <v>18.5</v>
          </cell>
          <cell r="G3046">
            <v>614.35</v>
          </cell>
        </row>
        <row r="3047">
          <cell r="A3047" t="str">
            <v>44.06.470</v>
          </cell>
          <cell r="B3047"/>
          <cell r="C3047" t="str">
            <v>Cuba em aço inoxidável simples de 600x500x350mm</v>
          </cell>
          <cell r="D3047" t="str">
            <v>un</v>
          </cell>
          <cell r="E3047">
            <v>774.83</v>
          </cell>
          <cell r="F3047">
            <v>18.5</v>
          </cell>
          <cell r="G3047">
            <v>793.33</v>
          </cell>
        </row>
        <row r="3048">
          <cell r="A3048" t="str">
            <v>44.06.520</v>
          </cell>
          <cell r="B3048"/>
          <cell r="C3048" t="str">
            <v>Cuba em aço inoxidável simples de 600x500x400mm</v>
          </cell>
          <cell r="D3048" t="str">
            <v>un</v>
          </cell>
          <cell r="E3048">
            <v>808.48</v>
          </cell>
          <cell r="F3048">
            <v>18.5</v>
          </cell>
          <cell r="G3048">
            <v>826.98</v>
          </cell>
        </row>
        <row r="3049">
          <cell r="A3049" t="str">
            <v>44.06.570</v>
          </cell>
          <cell r="B3049"/>
          <cell r="C3049" t="str">
            <v>Cuba em aço inoxidável simples de 700x600x450mm</v>
          </cell>
          <cell r="D3049" t="str">
            <v>un</v>
          </cell>
          <cell r="E3049">
            <v>1078.8</v>
          </cell>
          <cell r="F3049">
            <v>18.5</v>
          </cell>
          <cell r="G3049">
            <v>1097.3</v>
          </cell>
        </row>
        <row r="3050">
          <cell r="A3050" t="str">
            <v>44.06.600</v>
          </cell>
          <cell r="B3050"/>
          <cell r="C3050" t="str">
            <v>Cuba em aço inoxidável simples de 1400x900x500mm</v>
          </cell>
          <cell r="D3050" t="str">
            <v>un</v>
          </cell>
          <cell r="E3050">
            <v>2471.7399999999998</v>
          </cell>
          <cell r="F3050">
            <v>18.5</v>
          </cell>
          <cell r="G3050">
            <v>2490.2399999999998</v>
          </cell>
        </row>
        <row r="3051">
          <cell r="A3051" t="str">
            <v>44.06.610</v>
          </cell>
          <cell r="B3051"/>
          <cell r="C3051" t="str">
            <v>Cuba em aço inoxidável simples de 1100x600x400mm</v>
          </cell>
          <cell r="D3051" t="str">
            <v>un</v>
          </cell>
          <cell r="E3051">
            <v>1224.5999999999999</v>
          </cell>
          <cell r="F3051">
            <v>18.5</v>
          </cell>
          <cell r="G3051">
            <v>1243.0999999999999</v>
          </cell>
        </row>
        <row r="3052">
          <cell r="A3052" t="str">
            <v>44.06.700</v>
          </cell>
          <cell r="B3052"/>
          <cell r="C3052" t="str">
            <v>Cuba em aço inoxidável dupla de 715x400x140mm</v>
          </cell>
          <cell r="D3052" t="str">
            <v>un</v>
          </cell>
          <cell r="E3052">
            <v>400.52</v>
          </cell>
          <cell r="F3052">
            <v>18.5</v>
          </cell>
          <cell r="G3052">
            <v>419.02</v>
          </cell>
        </row>
        <row r="3053">
          <cell r="A3053" t="str">
            <v>44.06.710</v>
          </cell>
          <cell r="B3053"/>
          <cell r="C3053" t="str">
            <v>Cuba em aço inoxidável dupla de 835x340x140mm</v>
          </cell>
          <cell r="D3053" t="str">
            <v>un</v>
          </cell>
          <cell r="E3053">
            <v>421.53</v>
          </cell>
          <cell r="F3053">
            <v>18.5</v>
          </cell>
          <cell r="G3053">
            <v>440.03</v>
          </cell>
        </row>
        <row r="3054">
          <cell r="A3054" t="str">
            <v>44.06.750</v>
          </cell>
          <cell r="B3054"/>
          <cell r="C3054" t="str">
            <v>Cuba em aço inoxidável dupla de 1020x400x250mm</v>
          </cell>
          <cell r="D3054" t="str">
            <v>un</v>
          </cell>
          <cell r="E3054">
            <v>720.92</v>
          </cell>
          <cell r="F3054">
            <v>18.5</v>
          </cell>
          <cell r="G3054">
            <v>739.42</v>
          </cell>
        </row>
        <row r="3055">
          <cell r="A3055" t="str">
            <v>44.20</v>
          </cell>
          <cell r="B3055" t="str">
            <v>Reparos, conservações e complementos - GRUPO 44</v>
          </cell>
          <cell r="C3055" t="str">
            <v>Reparos, conservações e complementos - GRUPO 44</v>
          </cell>
          <cell r="D3055"/>
          <cell r="E3055"/>
          <cell r="F3055"/>
          <cell r="G3055"/>
        </row>
        <row r="3056">
          <cell r="A3056" t="str">
            <v>44.20.010</v>
          </cell>
          <cell r="B3056"/>
          <cell r="C3056" t="str">
            <v>Sifão plástico sanfonado universal de 1´</v>
          </cell>
          <cell r="D3056" t="str">
            <v>un</v>
          </cell>
          <cell r="E3056">
            <v>8.48</v>
          </cell>
          <cell r="F3056">
            <v>14.79</v>
          </cell>
          <cell r="G3056">
            <v>23.27</v>
          </cell>
        </row>
        <row r="3057">
          <cell r="A3057" t="str">
            <v>44.20.020</v>
          </cell>
          <cell r="B3057"/>
          <cell r="C3057" t="str">
            <v>Recolocação de torneiras</v>
          </cell>
          <cell r="D3057" t="str">
            <v>un</v>
          </cell>
          <cell r="E3057">
            <v>0.04</v>
          </cell>
          <cell r="F3057">
            <v>18.5</v>
          </cell>
          <cell r="G3057">
            <v>18.54</v>
          </cell>
        </row>
        <row r="3058">
          <cell r="A3058" t="str">
            <v>44.20.040</v>
          </cell>
          <cell r="B3058"/>
          <cell r="C3058" t="str">
            <v>Recolocação de sifões</v>
          </cell>
          <cell r="D3058" t="str">
            <v>un</v>
          </cell>
          <cell r="E3058">
            <v>0.05</v>
          </cell>
          <cell r="F3058">
            <v>18.5</v>
          </cell>
          <cell r="G3058">
            <v>18.55</v>
          </cell>
        </row>
        <row r="3059">
          <cell r="A3059" t="str">
            <v>44.20.060</v>
          </cell>
          <cell r="B3059"/>
          <cell r="C3059" t="str">
            <v>Recolocação de aparelhos sanitários, incluindo acessórios</v>
          </cell>
          <cell r="D3059" t="str">
            <v>un</v>
          </cell>
          <cell r="E3059">
            <v>0.59</v>
          </cell>
          <cell r="F3059">
            <v>51.83</v>
          </cell>
          <cell r="G3059">
            <v>52.42</v>
          </cell>
        </row>
        <row r="3060">
          <cell r="A3060" t="str">
            <v>44.20.080</v>
          </cell>
          <cell r="B3060"/>
          <cell r="C3060" t="str">
            <v>Recolocação de caixas de descarga de sobrepor</v>
          </cell>
          <cell r="D3060" t="str">
            <v>un</v>
          </cell>
          <cell r="E3060">
            <v>0</v>
          </cell>
          <cell r="F3060">
            <v>92.46</v>
          </cell>
          <cell r="G3060">
            <v>92.46</v>
          </cell>
        </row>
        <row r="3061">
          <cell r="A3061" t="str">
            <v>44.20.100</v>
          </cell>
          <cell r="B3061"/>
          <cell r="C3061" t="str">
            <v>Engate flexível metálico DN= 1/2´</v>
          </cell>
          <cell r="D3061" t="str">
            <v>un</v>
          </cell>
          <cell r="E3061">
            <v>27.69</v>
          </cell>
          <cell r="F3061">
            <v>4.46</v>
          </cell>
          <cell r="G3061">
            <v>32.15</v>
          </cell>
        </row>
        <row r="3062">
          <cell r="A3062" t="str">
            <v>44.20.110</v>
          </cell>
          <cell r="B3062"/>
          <cell r="C3062" t="str">
            <v>Engate flexível de PVC DN= 1/2´</v>
          </cell>
          <cell r="D3062" t="str">
            <v>un</v>
          </cell>
          <cell r="E3062">
            <v>4.2699999999999996</v>
          </cell>
          <cell r="F3062">
            <v>4.46</v>
          </cell>
          <cell r="G3062">
            <v>8.73</v>
          </cell>
        </row>
        <row r="3063">
          <cell r="A3063" t="str">
            <v>44.20.120</v>
          </cell>
          <cell r="B3063"/>
          <cell r="C3063" t="str">
            <v>Canopla para válvula de descarga</v>
          </cell>
          <cell r="D3063" t="str">
            <v>un</v>
          </cell>
          <cell r="E3063">
            <v>82.8</v>
          </cell>
          <cell r="F3063">
            <v>2.52</v>
          </cell>
          <cell r="G3063">
            <v>85.32</v>
          </cell>
        </row>
        <row r="3064">
          <cell r="A3064" t="str">
            <v>44.20.121</v>
          </cell>
          <cell r="B3064"/>
          <cell r="C3064" t="str">
            <v>Arejador com articulador em ABS cromado para torneira padrão, completo</v>
          </cell>
          <cell r="D3064" t="str">
            <v>un</v>
          </cell>
          <cell r="E3064">
            <v>25.31</v>
          </cell>
          <cell r="F3064">
            <v>1.49</v>
          </cell>
          <cell r="G3064">
            <v>26.8</v>
          </cell>
        </row>
        <row r="3065">
          <cell r="A3065" t="str">
            <v>44.20.130</v>
          </cell>
          <cell r="B3065"/>
          <cell r="C3065" t="str">
            <v>Tubo de ligação para mictório, DN= 1/2´</v>
          </cell>
          <cell r="D3065" t="str">
            <v>un</v>
          </cell>
          <cell r="E3065">
            <v>44.35</v>
          </cell>
          <cell r="F3065">
            <v>4.46</v>
          </cell>
          <cell r="G3065">
            <v>48.81</v>
          </cell>
        </row>
        <row r="3066">
          <cell r="A3066" t="str">
            <v>44.20.150</v>
          </cell>
          <cell r="B3066"/>
          <cell r="C3066" t="str">
            <v>Acabamento cromado para registro</v>
          </cell>
          <cell r="D3066" t="str">
            <v>un</v>
          </cell>
          <cell r="E3066">
            <v>29.71</v>
          </cell>
          <cell r="F3066">
            <v>2.52</v>
          </cell>
          <cell r="G3066">
            <v>32.229999999999997</v>
          </cell>
        </row>
        <row r="3067">
          <cell r="A3067" t="str">
            <v>44.20.160</v>
          </cell>
          <cell r="B3067"/>
          <cell r="C3067" t="str">
            <v>Botão para válvula de descarga</v>
          </cell>
          <cell r="D3067" t="str">
            <v>un</v>
          </cell>
          <cell r="E3067">
            <v>36.08</v>
          </cell>
          <cell r="F3067">
            <v>2.52</v>
          </cell>
          <cell r="G3067">
            <v>38.6</v>
          </cell>
        </row>
        <row r="3068">
          <cell r="A3068" t="str">
            <v>44.20.180</v>
          </cell>
          <cell r="B3068"/>
          <cell r="C3068" t="str">
            <v>Reparo para válvula de descarga</v>
          </cell>
          <cell r="D3068" t="str">
            <v>un</v>
          </cell>
          <cell r="E3068">
            <v>42.81</v>
          </cell>
          <cell r="F3068">
            <v>33.28</v>
          </cell>
          <cell r="G3068">
            <v>76.09</v>
          </cell>
        </row>
        <row r="3069">
          <cell r="A3069" t="str">
            <v>44.20.200</v>
          </cell>
          <cell r="B3069"/>
          <cell r="C3069" t="str">
            <v>Sifão de metal cromado de 1 1/2´ x 2´</v>
          </cell>
          <cell r="D3069" t="str">
            <v>un</v>
          </cell>
          <cell r="E3069">
            <v>107.87</v>
          </cell>
          <cell r="F3069">
            <v>18.5</v>
          </cell>
          <cell r="G3069">
            <v>126.37</v>
          </cell>
        </row>
        <row r="3070">
          <cell r="A3070" t="str">
            <v>44.20.220</v>
          </cell>
          <cell r="B3070"/>
          <cell r="C3070" t="str">
            <v>Sifão de metal cromado de 1´ x 1 1/2´</v>
          </cell>
          <cell r="D3070" t="str">
            <v>un</v>
          </cell>
          <cell r="E3070">
            <v>124.42</v>
          </cell>
          <cell r="F3070">
            <v>18.5</v>
          </cell>
          <cell r="G3070">
            <v>142.91999999999999</v>
          </cell>
        </row>
        <row r="3071">
          <cell r="A3071" t="str">
            <v>44.20.230</v>
          </cell>
          <cell r="B3071"/>
          <cell r="C3071" t="str">
            <v>Tubo de ligação para sanitário</v>
          </cell>
          <cell r="D3071" t="str">
            <v>un</v>
          </cell>
          <cell r="E3071">
            <v>29.85</v>
          </cell>
          <cell r="F3071">
            <v>4.46</v>
          </cell>
          <cell r="G3071">
            <v>34.31</v>
          </cell>
        </row>
        <row r="3072">
          <cell r="A3072" t="str">
            <v>44.20.240</v>
          </cell>
          <cell r="B3072"/>
          <cell r="C3072" t="str">
            <v>Sifão plástico com copo, rígido, de 1´ x 1 1/2´</v>
          </cell>
          <cell r="D3072" t="str">
            <v>un</v>
          </cell>
          <cell r="E3072">
            <v>14.57</v>
          </cell>
          <cell r="F3072">
            <v>14.79</v>
          </cell>
          <cell r="G3072">
            <v>29.36</v>
          </cell>
        </row>
        <row r="3073">
          <cell r="A3073" t="str">
            <v>44.20.260</v>
          </cell>
          <cell r="B3073"/>
          <cell r="C3073" t="str">
            <v>Sifão plástico com copo, rígido, de 1 1/4´ x 2´</v>
          </cell>
          <cell r="D3073" t="str">
            <v>un</v>
          </cell>
          <cell r="E3073">
            <v>13.95</v>
          </cell>
          <cell r="F3073">
            <v>14.79</v>
          </cell>
          <cell r="G3073">
            <v>28.74</v>
          </cell>
        </row>
        <row r="3074">
          <cell r="A3074" t="str">
            <v>44.20.280</v>
          </cell>
          <cell r="B3074"/>
          <cell r="C3074" t="str">
            <v>Tampa de plástico para bacia sanitária</v>
          </cell>
          <cell r="D3074" t="str">
            <v>un</v>
          </cell>
          <cell r="E3074">
            <v>28.82</v>
          </cell>
          <cell r="F3074">
            <v>2.23</v>
          </cell>
          <cell r="G3074">
            <v>31.05</v>
          </cell>
        </row>
        <row r="3075">
          <cell r="A3075" t="str">
            <v>44.20.300</v>
          </cell>
          <cell r="B3075"/>
          <cell r="C3075" t="str">
            <v>Bolsa para bacia sanitária</v>
          </cell>
          <cell r="D3075" t="str">
            <v>un</v>
          </cell>
          <cell r="E3075">
            <v>3.65</v>
          </cell>
          <cell r="F3075">
            <v>6.28</v>
          </cell>
          <cell r="G3075">
            <v>9.93</v>
          </cell>
        </row>
        <row r="3076">
          <cell r="A3076" t="str">
            <v>44.20.310</v>
          </cell>
          <cell r="B3076"/>
          <cell r="C3076" t="str">
            <v>Filtro de pressão em ABS, para 360 l/h</v>
          </cell>
          <cell r="D3076" t="str">
            <v>un</v>
          </cell>
          <cell r="E3076">
            <v>278.16000000000003</v>
          </cell>
          <cell r="F3076">
            <v>25.92</v>
          </cell>
          <cell r="G3076">
            <v>304.08</v>
          </cell>
        </row>
        <row r="3077">
          <cell r="A3077" t="str">
            <v>44.20.390</v>
          </cell>
          <cell r="B3077"/>
          <cell r="C3077" t="str">
            <v>Válvula de PVC para lavatório</v>
          </cell>
          <cell r="D3077" t="str">
            <v>un</v>
          </cell>
          <cell r="E3077">
            <v>3.38</v>
          </cell>
          <cell r="F3077">
            <v>1.49</v>
          </cell>
          <cell r="G3077">
            <v>4.87</v>
          </cell>
        </row>
        <row r="3078">
          <cell r="A3078" t="str">
            <v>44.20.620</v>
          </cell>
          <cell r="B3078"/>
          <cell r="C3078" t="str">
            <v>Válvula americana</v>
          </cell>
          <cell r="D3078" t="str">
            <v>un</v>
          </cell>
          <cell r="E3078">
            <v>34.6</v>
          </cell>
          <cell r="F3078">
            <v>1.49</v>
          </cell>
          <cell r="G3078">
            <v>36.090000000000003</v>
          </cell>
        </row>
        <row r="3079">
          <cell r="A3079" t="str">
            <v>44.20.640</v>
          </cell>
          <cell r="B3079"/>
          <cell r="C3079" t="str">
            <v>Válvula de metal cromado de 1 1/2´</v>
          </cell>
          <cell r="D3079" t="str">
            <v>un</v>
          </cell>
          <cell r="E3079">
            <v>62.16</v>
          </cell>
          <cell r="F3079">
            <v>7.39</v>
          </cell>
          <cell r="G3079">
            <v>69.55</v>
          </cell>
        </row>
        <row r="3080">
          <cell r="A3080" t="str">
            <v>44.20.650</v>
          </cell>
          <cell r="B3080"/>
          <cell r="C3080" t="str">
            <v>Válvula de metal cromado de 1´</v>
          </cell>
          <cell r="D3080" t="str">
            <v>un</v>
          </cell>
          <cell r="E3080">
            <v>26.09</v>
          </cell>
          <cell r="F3080">
            <v>7.39</v>
          </cell>
          <cell r="G3080">
            <v>33.479999999999997</v>
          </cell>
        </row>
        <row r="3081">
          <cell r="A3081" t="str">
            <v>45</v>
          </cell>
          <cell r="B3081" t="str">
            <v>ENTRADA DE ÁGUA, INCÊNDIO E GÁS</v>
          </cell>
          <cell r="C3081" t="str">
            <v>ENTRADA DE ÁGUA, INCÊNDIO E GÁS</v>
          </cell>
          <cell r="D3081"/>
          <cell r="E3081"/>
          <cell r="F3081"/>
          <cell r="G3081"/>
        </row>
        <row r="3082">
          <cell r="A3082" t="str">
            <v>45.01</v>
          </cell>
          <cell r="B3082" t="str">
            <v>Entrada de água</v>
          </cell>
          <cell r="C3082" t="str">
            <v>Entrada de água</v>
          </cell>
          <cell r="D3082"/>
          <cell r="E3082"/>
          <cell r="F3082"/>
          <cell r="G3082"/>
        </row>
        <row r="3083">
          <cell r="A3083" t="str">
            <v>45.01.020</v>
          </cell>
          <cell r="B3083"/>
          <cell r="C3083" t="str">
            <v>Entrada completa de água com abrigo e registro de gaveta, DN= 3/4´</v>
          </cell>
          <cell r="D3083" t="str">
            <v>un</v>
          </cell>
          <cell r="E3083">
            <v>554.48</v>
          </cell>
          <cell r="F3083">
            <v>446.28</v>
          </cell>
          <cell r="G3083">
            <v>1000.76</v>
          </cell>
        </row>
        <row r="3084">
          <cell r="A3084" t="str">
            <v>45.01.040</v>
          </cell>
          <cell r="B3084"/>
          <cell r="C3084" t="str">
            <v>Entrada completa de água com abrigo e registro de gaveta, DN= 1´</v>
          </cell>
          <cell r="D3084" t="str">
            <v>un</v>
          </cell>
          <cell r="E3084">
            <v>583.41999999999996</v>
          </cell>
          <cell r="F3084">
            <v>446.28</v>
          </cell>
          <cell r="G3084">
            <v>1029.7</v>
          </cell>
        </row>
        <row r="3085">
          <cell r="A3085" t="str">
            <v>45.01.060</v>
          </cell>
          <cell r="B3085"/>
          <cell r="C3085" t="str">
            <v>Entrada completa de água com abrigo e registro de gaveta, DN= 1 1/2´</v>
          </cell>
          <cell r="D3085" t="str">
            <v>un</v>
          </cell>
          <cell r="E3085">
            <v>1690.06</v>
          </cell>
          <cell r="F3085">
            <v>780.95</v>
          </cell>
          <cell r="G3085">
            <v>2471.0100000000002</v>
          </cell>
        </row>
        <row r="3086">
          <cell r="A3086" t="str">
            <v>45.01.066</v>
          </cell>
          <cell r="B3086"/>
          <cell r="C3086" t="str">
            <v>Entrada completa de água com abrigo e registro de gaveta, DN= 2´</v>
          </cell>
          <cell r="D3086" t="str">
            <v>un</v>
          </cell>
          <cell r="E3086">
            <v>1772.78</v>
          </cell>
          <cell r="F3086">
            <v>780.95</v>
          </cell>
          <cell r="G3086">
            <v>2553.73</v>
          </cell>
        </row>
        <row r="3087">
          <cell r="A3087" t="str">
            <v>45.01.080</v>
          </cell>
          <cell r="B3087"/>
          <cell r="C3087" t="str">
            <v>Entrada completa de água com abrigo e registro de gaveta, DN= 2 1/2´</v>
          </cell>
          <cell r="D3087" t="str">
            <v>un</v>
          </cell>
          <cell r="E3087">
            <v>1960.41</v>
          </cell>
          <cell r="F3087">
            <v>780.95</v>
          </cell>
          <cell r="G3087">
            <v>2741.36</v>
          </cell>
        </row>
        <row r="3088">
          <cell r="A3088" t="str">
            <v>45.01.082</v>
          </cell>
          <cell r="B3088"/>
          <cell r="C3088" t="str">
            <v>Entrada completa de água com abrigo e registro de gaveta, DN= 3´</v>
          </cell>
          <cell r="D3088" t="str">
            <v>un</v>
          </cell>
          <cell r="E3088">
            <v>2135</v>
          </cell>
          <cell r="F3088">
            <v>780.95</v>
          </cell>
          <cell r="G3088">
            <v>2915.95</v>
          </cell>
        </row>
        <row r="3089">
          <cell r="A3089" t="str">
            <v>45.02</v>
          </cell>
          <cell r="B3089" t="str">
            <v>Entrada de gás</v>
          </cell>
          <cell r="C3089" t="str">
            <v>Entrada de gás</v>
          </cell>
          <cell r="D3089"/>
          <cell r="E3089"/>
          <cell r="F3089"/>
          <cell r="G3089"/>
        </row>
        <row r="3090">
          <cell r="A3090" t="str">
            <v>45.02.020</v>
          </cell>
          <cell r="B3090"/>
          <cell r="C3090" t="str">
            <v>Entrada completa de gás GLP domiciliar com 2 bujões de 13 kg</v>
          </cell>
          <cell r="D3090" t="str">
            <v>un</v>
          </cell>
          <cell r="E3090">
            <v>1221.32</v>
          </cell>
          <cell r="F3090">
            <v>563.36</v>
          </cell>
          <cell r="G3090">
            <v>1784.68</v>
          </cell>
        </row>
        <row r="3091">
          <cell r="A3091" t="str">
            <v>45.02.040</v>
          </cell>
          <cell r="B3091"/>
          <cell r="C3091" t="str">
            <v>Entrada completa de gás GLP com 2 cilindros de 45 kg</v>
          </cell>
          <cell r="D3091" t="str">
            <v>un</v>
          </cell>
          <cell r="E3091">
            <v>3167.94</v>
          </cell>
          <cell r="F3091">
            <v>1212.9000000000001</v>
          </cell>
          <cell r="G3091">
            <v>4380.84</v>
          </cell>
        </row>
        <row r="3092">
          <cell r="A3092" t="str">
            <v>45.02.060</v>
          </cell>
          <cell r="B3092"/>
          <cell r="C3092" t="str">
            <v>Entrada completa de gás GLP com 4 cilindros de 45 kg</v>
          </cell>
          <cell r="D3092" t="str">
            <v>un</v>
          </cell>
          <cell r="E3092">
            <v>5420.01</v>
          </cell>
          <cell r="F3092">
            <v>1599.06</v>
          </cell>
          <cell r="G3092">
            <v>7019.07</v>
          </cell>
        </row>
        <row r="3093">
          <cell r="A3093" t="str">
            <v>45.02.080</v>
          </cell>
          <cell r="B3093"/>
          <cell r="C3093" t="str">
            <v>Entrada completa de gás GLP com 6 cilindros de 45 kg</v>
          </cell>
          <cell r="D3093" t="str">
            <v>un</v>
          </cell>
          <cell r="E3093">
            <v>7660.76</v>
          </cell>
          <cell r="F3093">
            <v>1938.99</v>
          </cell>
          <cell r="G3093">
            <v>9599.75</v>
          </cell>
        </row>
        <row r="3094">
          <cell r="A3094" t="str">
            <v>45.02.200</v>
          </cell>
          <cell r="B3094"/>
          <cell r="C3094" t="str">
            <v>Abrigo padronizado de gás GLP encanado</v>
          </cell>
          <cell r="D3094" t="str">
            <v>un</v>
          </cell>
          <cell r="E3094">
            <v>396.03</v>
          </cell>
          <cell r="F3094">
            <v>385.57</v>
          </cell>
          <cell r="G3094">
            <v>781.6</v>
          </cell>
        </row>
        <row r="3095">
          <cell r="A3095" t="str">
            <v>45.03</v>
          </cell>
          <cell r="B3095" t="str">
            <v>Hidrômetro</v>
          </cell>
          <cell r="C3095" t="str">
            <v>Hidrômetro</v>
          </cell>
          <cell r="D3095"/>
          <cell r="E3095"/>
          <cell r="F3095"/>
          <cell r="G3095"/>
        </row>
        <row r="3096">
          <cell r="A3096" t="str">
            <v>45.03.010</v>
          </cell>
          <cell r="B3096"/>
          <cell r="C3096" t="str">
            <v>Hidrômetro em ferro fundido, diâmetro 50 mm (2´)</v>
          </cell>
          <cell r="D3096" t="str">
            <v>un</v>
          </cell>
          <cell r="E3096">
            <v>2026.38</v>
          </cell>
          <cell r="F3096">
            <v>27.74</v>
          </cell>
          <cell r="G3096">
            <v>2054.12</v>
          </cell>
        </row>
        <row r="3097">
          <cell r="A3097" t="str">
            <v>45.03.020</v>
          </cell>
          <cell r="B3097"/>
          <cell r="C3097" t="str">
            <v>Hidrômetro em ferro fundido, diâmetro 80 mm (3´)</v>
          </cell>
          <cell r="D3097" t="str">
            <v>un</v>
          </cell>
          <cell r="E3097">
            <v>2689.05</v>
          </cell>
          <cell r="F3097">
            <v>27.74</v>
          </cell>
          <cell r="G3097">
            <v>2716.79</v>
          </cell>
        </row>
        <row r="3098">
          <cell r="A3098" t="str">
            <v>45.03.030</v>
          </cell>
          <cell r="B3098"/>
          <cell r="C3098" t="str">
            <v>Hidrômetro em ferro fundido, diâmetro 100 mm (4´)</v>
          </cell>
          <cell r="D3098" t="str">
            <v>un</v>
          </cell>
          <cell r="E3098">
            <v>3116.04</v>
          </cell>
          <cell r="F3098">
            <v>27.74</v>
          </cell>
          <cell r="G3098">
            <v>3143.78</v>
          </cell>
        </row>
        <row r="3099">
          <cell r="A3099" t="str">
            <v>45.03.040</v>
          </cell>
          <cell r="B3099"/>
          <cell r="C3099" t="str">
            <v>Hidrômetro em ferro fundido, diâmetro 150 mm (6´)</v>
          </cell>
          <cell r="D3099" t="str">
            <v>un</v>
          </cell>
          <cell r="E3099">
            <v>5081.5</v>
          </cell>
          <cell r="F3099">
            <v>27.74</v>
          </cell>
          <cell r="G3099">
            <v>5109.24</v>
          </cell>
        </row>
        <row r="3100">
          <cell r="A3100" t="str">
            <v>45.03.100</v>
          </cell>
          <cell r="B3100"/>
          <cell r="C3100" t="str">
            <v>Hidrômetro em bronze, diâmetro de 25 mm (1´)</v>
          </cell>
          <cell r="D3100" t="str">
            <v>un</v>
          </cell>
          <cell r="E3100">
            <v>422.39</v>
          </cell>
          <cell r="F3100">
            <v>44.37</v>
          </cell>
          <cell r="G3100">
            <v>466.76</v>
          </cell>
        </row>
        <row r="3101">
          <cell r="A3101" t="str">
            <v>45.03.110</v>
          </cell>
          <cell r="B3101"/>
          <cell r="C3101" t="str">
            <v>Hidrômetro em bronze, diâmetro de 40 mm (1 1/2´)</v>
          </cell>
          <cell r="D3101" t="str">
            <v>un</v>
          </cell>
          <cell r="E3101">
            <v>697.16</v>
          </cell>
          <cell r="F3101">
            <v>44.37</v>
          </cell>
          <cell r="G3101">
            <v>741.53</v>
          </cell>
        </row>
        <row r="3102">
          <cell r="A3102" t="str">
            <v>45.03.200</v>
          </cell>
          <cell r="B3102"/>
          <cell r="C3102" t="str">
            <v>Filtro tipo cesto para hidrômetro de 50 mm (2´)</v>
          </cell>
          <cell r="D3102" t="str">
            <v>un</v>
          </cell>
          <cell r="E3102">
            <v>1046.1600000000001</v>
          </cell>
          <cell r="F3102">
            <v>27.74</v>
          </cell>
          <cell r="G3102">
            <v>1073.9000000000001</v>
          </cell>
        </row>
        <row r="3103">
          <cell r="A3103" t="str">
            <v>45.03.210</v>
          </cell>
          <cell r="B3103"/>
          <cell r="C3103" t="str">
            <v>Filtro tipo cesto para hidrômetro de 80 mm (3´)</v>
          </cell>
          <cell r="D3103" t="str">
            <v>un</v>
          </cell>
          <cell r="E3103">
            <v>1483.49</v>
          </cell>
          <cell r="F3103">
            <v>27.74</v>
          </cell>
          <cell r="G3103">
            <v>1511.23</v>
          </cell>
        </row>
        <row r="3104">
          <cell r="A3104" t="str">
            <v>45.20</v>
          </cell>
          <cell r="B3104" t="str">
            <v>Reparos, conservações e complementos - GRUPO 45</v>
          </cell>
          <cell r="C3104" t="str">
            <v>Reparos, conservações e complementos - GRUPO 45</v>
          </cell>
          <cell r="D3104"/>
          <cell r="E3104"/>
          <cell r="F3104"/>
          <cell r="G3104"/>
        </row>
        <row r="3105">
          <cell r="A3105" t="str">
            <v>45.20.020</v>
          </cell>
          <cell r="B3105"/>
          <cell r="C3105" t="str">
            <v>Cilindro de gás (GLP) de 45 kg, com carga</v>
          </cell>
          <cell r="D3105" t="str">
            <v>un</v>
          </cell>
          <cell r="E3105">
            <v>751.2</v>
          </cell>
          <cell r="F3105">
            <v>0</v>
          </cell>
          <cell r="G3105">
            <v>751.2</v>
          </cell>
        </row>
        <row r="3106">
          <cell r="A3106" t="str">
            <v>46</v>
          </cell>
          <cell r="B3106" t="str">
            <v>TUBULAÇÃO E CONDUTORES PARA LÍQUIDOS E GASES.</v>
          </cell>
          <cell r="C3106" t="str">
            <v>TUBULAÇÃO E CONDUTORES PARA LÍQUIDOS E GASES.</v>
          </cell>
          <cell r="D3106"/>
          <cell r="E3106"/>
          <cell r="F3106"/>
          <cell r="G3106"/>
        </row>
        <row r="3107">
          <cell r="A3107" t="str">
            <v>46.01</v>
          </cell>
          <cell r="B3107" t="str">
            <v>Tubulação em PVC rígido marrom para sistemas prediais de água fria</v>
          </cell>
          <cell r="C3107" t="str">
            <v>Tubulação em PVC rígido marrom para sistemas prediais de água fria</v>
          </cell>
          <cell r="D3107"/>
          <cell r="E3107"/>
          <cell r="F3107"/>
          <cell r="G3107"/>
        </row>
        <row r="3108">
          <cell r="A3108" t="str">
            <v>46.01.010</v>
          </cell>
          <cell r="B3108"/>
          <cell r="C3108" t="str">
            <v>Tubo de PVC rígido soldável marrom, DN= 20 mm, (1/2´), inclusive conexões</v>
          </cell>
          <cell r="D3108" t="str">
            <v>m</v>
          </cell>
          <cell r="E3108">
            <v>3.29</v>
          </cell>
          <cell r="F3108">
            <v>18.5</v>
          </cell>
          <cell r="G3108">
            <v>21.79</v>
          </cell>
        </row>
        <row r="3109">
          <cell r="A3109" t="str">
            <v>46.01.020</v>
          </cell>
          <cell r="B3109"/>
          <cell r="C3109" t="str">
            <v>Tubo de PVC rígido soldável marrom, DN= 25 mm, (3/4´), inclusive conexões</v>
          </cell>
          <cell r="D3109" t="str">
            <v>m</v>
          </cell>
          <cell r="E3109">
            <v>4.03</v>
          </cell>
          <cell r="F3109">
            <v>18.5</v>
          </cell>
          <cell r="G3109">
            <v>22.53</v>
          </cell>
        </row>
        <row r="3110">
          <cell r="A3110" t="str">
            <v>46.01.030</v>
          </cell>
          <cell r="B3110"/>
          <cell r="C3110" t="str">
            <v>Tubo de PVC rígido soldável marrom, DN= 32 mm, (1´), inclusive conexões</v>
          </cell>
          <cell r="D3110" t="str">
            <v>m</v>
          </cell>
          <cell r="E3110">
            <v>9.2799999999999994</v>
          </cell>
          <cell r="F3110">
            <v>18.5</v>
          </cell>
          <cell r="G3110">
            <v>27.78</v>
          </cell>
        </row>
        <row r="3111">
          <cell r="A3111" t="str">
            <v>46.01.040</v>
          </cell>
          <cell r="B3111"/>
          <cell r="C3111" t="str">
            <v>Tubo de PVC rígido soldável marrom, DN= 40 mm, (1 1/4´), inclusive conexões</v>
          </cell>
          <cell r="D3111" t="str">
            <v>m</v>
          </cell>
          <cell r="E3111">
            <v>12.53</v>
          </cell>
          <cell r="F3111">
            <v>18.5</v>
          </cell>
          <cell r="G3111">
            <v>31.03</v>
          </cell>
        </row>
        <row r="3112">
          <cell r="A3112" t="str">
            <v>46.01.050</v>
          </cell>
          <cell r="B3112"/>
          <cell r="C3112" t="str">
            <v>Tubo de PVC rígido soldável marrom, DN= 50 mm, (1 1/2´), inclusive conexões</v>
          </cell>
          <cell r="D3112" t="str">
            <v>m</v>
          </cell>
          <cell r="E3112">
            <v>13.53</v>
          </cell>
          <cell r="F3112">
            <v>22.19</v>
          </cell>
          <cell r="G3112">
            <v>35.72</v>
          </cell>
        </row>
        <row r="3113">
          <cell r="A3113" t="str">
            <v>46.01.060</v>
          </cell>
          <cell r="B3113"/>
          <cell r="C3113" t="str">
            <v>Tubo de PVC rígido soldável marrom, DN= 60 mm, (2´), inclusive conexões</v>
          </cell>
          <cell r="D3113" t="str">
            <v>m</v>
          </cell>
          <cell r="E3113">
            <v>23.76</v>
          </cell>
          <cell r="F3113">
            <v>25.89</v>
          </cell>
          <cell r="G3113">
            <v>49.65</v>
          </cell>
        </row>
        <row r="3114">
          <cell r="A3114" t="str">
            <v>46.01.070</v>
          </cell>
          <cell r="B3114"/>
          <cell r="C3114" t="str">
            <v>Tubo de PVC rígido soldável marrom, DN= 75 mm, (2 1/2´), inclusive conexões</v>
          </cell>
          <cell r="D3114" t="str">
            <v>m</v>
          </cell>
          <cell r="E3114">
            <v>32.299999999999997</v>
          </cell>
          <cell r="F3114">
            <v>33.28</v>
          </cell>
          <cell r="G3114">
            <v>65.58</v>
          </cell>
        </row>
        <row r="3115">
          <cell r="A3115" t="str">
            <v>46.01.080</v>
          </cell>
          <cell r="B3115"/>
          <cell r="C3115" t="str">
            <v>Tubo de PVC rígido soldável marrom, DN= 85 mm, (3´), inclusive conexões</v>
          </cell>
          <cell r="D3115" t="str">
            <v>m</v>
          </cell>
          <cell r="E3115">
            <v>39.090000000000003</v>
          </cell>
          <cell r="F3115">
            <v>36.979999999999997</v>
          </cell>
          <cell r="G3115">
            <v>76.069999999999993</v>
          </cell>
        </row>
        <row r="3116">
          <cell r="A3116" t="str">
            <v>46.01.090</v>
          </cell>
          <cell r="B3116"/>
          <cell r="C3116" t="str">
            <v>Tubo de PVC rígido soldável marrom, DN= 110 mm, (4´), inclusive conexões</v>
          </cell>
          <cell r="D3116" t="str">
            <v>m</v>
          </cell>
          <cell r="E3116">
            <v>75.33</v>
          </cell>
          <cell r="F3116">
            <v>40.69</v>
          </cell>
          <cell r="G3116">
            <v>116.02</v>
          </cell>
        </row>
        <row r="3117">
          <cell r="A3117" t="str">
            <v>46.02</v>
          </cell>
          <cell r="B3117" t="str">
            <v>Tubulação em PVC rígido branco para esgoto domiciliar</v>
          </cell>
          <cell r="C3117" t="str">
            <v>Tubulação em PVC rígido branco para esgoto domiciliar</v>
          </cell>
          <cell r="D3117"/>
          <cell r="E3117"/>
          <cell r="F3117"/>
          <cell r="G3117"/>
        </row>
        <row r="3118">
          <cell r="A3118" t="str">
            <v>46.02.010</v>
          </cell>
          <cell r="B3118"/>
          <cell r="C3118" t="str">
            <v>Tubo de PVC rígido branco, pontas lisas, soldável, linha esgoto série normal, DN= 40 mm, inclusive conexões</v>
          </cell>
          <cell r="D3118" t="str">
            <v>m</v>
          </cell>
          <cell r="E3118">
            <v>6.7</v>
          </cell>
          <cell r="F3118">
            <v>18.5</v>
          </cell>
          <cell r="G3118">
            <v>25.2</v>
          </cell>
        </row>
        <row r="3119">
          <cell r="A3119" t="str">
            <v>46.02.050</v>
          </cell>
          <cell r="B3119"/>
          <cell r="C3119" t="str">
            <v>Tubo de PVC rígido branco PxB com virola e anel de borracha, linha esgoto série normal, DN= 50 mm, inclusive conexões</v>
          </cell>
          <cell r="D3119" t="str">
            <v>m</v>
          </cell>
          <cell r="E3119">
            <v>9.57</v>
          </cell>
          <cell r="F3119">
            <v>22.19</v>
          </cell>
          <cell r="G3119">
            <v>31.76</v>
          </cell>
        </row>
        <row r="3120">
          <cell r="A3120" t="str">
            <v>46.02.060</v>
          </cell>
          <cell r="B3120"/>
          <cell r="C3120" t="str">
            <v>Tubo de PVC rígido branco PxB com virola e anel de borracha, linha esgoto série normal, DN= 75 mm, inclusive conexões</v>
          </cell>
          <cell r="D3120" t="str">
            <v>m</v>
          </cell>
          <cell r="E3120">
            <v>15.97</v>
          </cell>
          <cell r="F3120">
            <v>33.28</v>
          </cell>
          <cell r="G3120">
            <v>49.25</v>
          </cell>
        </row>
        <row r="3121">
          <cell r="A3121" t="str">
            <v>46.02.070</v>
          </cell>
          <cell r="B3121"/>
          <cell r="C3121" t="str">
            <v>Tubo de PVC rígido branco PxB com virola e anel de borracha, linha esgoto série normal, DN= 100 mm, inclusive conexões</v>
          </cell>
          <cell r="D3121" t="str">
            <v>m</v>
          </cell>
          <cell r="E3121">
            <v>14.99</v>
          </cell>
          <cell r="F3121">
            <v>40.69</v>
          </cell>
          <cell r="G3121">
            <v>55.68</v>
          </cell>
        </row>
        <row r="3122">
          <cell r="A3122" t="str">
            <v>46.03</v>
          </cell>
          <cell r="B3122" t="str">
            <v>Tubulação em PVC rígido branco série R - A.P e esgoto domiciliar</v>
          </cell>
          <cell r="C3122" t="str">
            <v>Tubulação em PVC rígido branco série R - A.P e esgoto domiciliar</v>
          </cell>
          <cell r="D3122"/>
          <cell r="E3122"/>
          <cell r="F3122"/>
          <cell r="G3122"/>
        </row>
        <row r="3123">
          <cell r="A3123" t="str">
            <v>46.03.038</v>
          </cell>
          <cell r="B3123"/>
          <cell r="C3123" t="str">
            <v>Tubo de PVC rígido PxB com virola e anel de borracha, linha esgoto série reforçada ´R´, DN= 50 mm, inclusive conexões</v>
          </cell>
          <cell r="D3123" t="str">
            <v>m</v>
          </cell>
          <cell r="E3123">
            <v>14.76</v>
          </cell>
          <cell r="F3123">
            <v>22.19</v>
          </cell>
          <cell r="G3123">
            <v>36.950000000000003</v>
          </cell>
        </row>
        <row r="3124">
          <cell r="A3124" t="str">
            <v>46.03.040</v>
          </cell>
          <cell r="B3124"/>
          <cell r="C3124" t="str">
            <v>Tubo de PVC rígido PxB com virola e anel de borracha, linha esgoto série reforçada ´R´, DN= 75 mm, inclusive conexões</v>
          </cell>
          <cell r="D3124" t="str">
            <v>m</v>
          </cell>
          <cell r="E3124">
            <v>20.65</v>
          </cell>
          <cell r="F3124">
            <v>33.28</v>
          </cell>
          <cell r="G3124">
            <v>53.93</v>
          </cell>
        </row>
        <row r="3125">
          <cell r="A3125" t="str">
            <v>46.03.050</v>
          </cell>
          <cell r="B3125"/>
          <cell r="C3125" t="str">
            <v>Tubo de PVC rígido PxB com virola e anel de borracha, linha esgoto série reforçada ´R´, DN= 100 mm, inclusive conexões</v>
          </cell>
          <cell r="D3125" t="str">
            <v>m</v>
          </cell>
          <cell r="E3125">
            <v>29.31</v>
          </cell>
          <cell r="F3125">
            <v>40.69</v>
          </cell>
          <cell r="G3125">
            <v>70</v>
          </cell>
        </row>
        <row r="3126">
          <cell r="A3126" t="str">
            <v>46.03.060</v>
          </cell>
          <cell r="B3126"/>
          <cell r="C3126" t="str">
            <v>Tubo de PVC rígido PxB com virola e anel de borracha, linha esgoto série reforçada ´R´. DN= 150 mm, inclusive conexões</v>
          </cell>
          <cell r="D3126" t="str">
            <v>m</v>
          </cell>
          <cell r="E3126">
            <v>66.16</v>
          </cell>
          <cell r="F3126">
            <v>40.69</v>
          </cell>
          <cell r="G3126">
            <v>106.85</v>
          </cell>
        </row>
        <row r="3127">
          <cell r="A3127" t="str">
            <v>46.03.080</v>
          </cell>
          <cell r="B3127"/>
          <cell r="C3127" t="str">
            <v>Tubo de PVC rígido, pontas lisas, soldável, linha esgoto série reforçada ´R´, DN= 40 mm, inclusive conexões</v>
          </cell>
          <cell r="D3127" t="str">
            <v>m</v>
          </cell>
          <cell r="E3127">
            <v>12.18</v>
          </cell>
          <cell r="F3127">
            <v>18.5</v>
          </cell>
          <cell r="G3127">
            <v>30.68</v>
          </cell>
        </row>
        <row r="3128">
          <cell r="A3128" t="str">
            <v>46.04</v>
          </cell>
          <cell r="B3128" t="str">
            <v>Tubulação em PVC rígido com junta elástica - adução e distribuição de água</v>
          </cell>
          <cell r="C3128" t="str">
            <v>Tubulação em PVC rígido com junta elástica - adução e distribuição de água</v>
          </cell>
          <cell r="D3128"/>
          <cell r="E3128"/>
          <cell r="F3128"/>
          <cell r="G3128"/>
        </row>
        <row r="3129">
          <cell r="A3129" t="str">
            <v>46.04.010</v>
          </cell>
          <cell r="B3129"/>
          <cell r="C3129" t="str">
            <v>Tubo de PVC rígido tipo PBA classe 15, DN= 50mm, (DE= 60mm), inclusive conexões</v>
          </cell>
          <cell r="D3129" t="str">
            <v>m</v>
          </cell>
          <cell r="E3129">
            <v>12.17</v>
          </cell>
          <cell r="F3129">
            <v>12.96</v>
          </cell>
          <cell r="G3129">
            <v>25.13</v>
          </cell>
        </row>
        <row r="3130">
          <cell r="A3130" t="str">
            <v>46.04.020</v>
          </cell>
          <cell r="B3130"/>
          <cell r="C3130" t="str">
            <v>Tubo de PVC rígido tipo PBA classe 15, DN= 75mm, (DE= 85mm), inclusive conexões</v>
          </cell>
          <cell r="D3130" t="str">
            <v>m</v>
          </cell>
          <cell r="E3130">
            <v>25.4</v>
          </cell>
          <cell r="F3130">
            <v>12.96</v>
          </cell>
          <cell r="G3130">
            <v>38.36</v>
          </cell>
        </row>
        <row r="3131">
          <cell r="A3131" t="str">
            <v>46.04.030</v>
          </cell>
          <cell r="B3131"/>
          <cell r="C3131" t="str">
            <v>Tubo de PVC rígido tipo PBA classe 15, DN= 100mm, (DE= 110mm), inclusive conexões</v>
          </cell>
          <cell r="D3131" t="str">
            <v>m</v>
          </cell>
          <cell r="E3131">
            <v>46.01</v>
          </cell>
          <cell r="F3131">
            <v>12.96</v>
          </cell>
          <cell r="G3131">
            <v>58.97</v>
          </cell>
        </row>
        <row r="3132">
          <cell r="A3132" t="str">
            <v>46.04.040</v>
          </cell>
          <cell r="B3132"/>
          <cell r="C3132" t="str">
            <v>Tubo de PVC rígido DEFoFo, DN= 100mm (DE= 118mm), inclusive conexões</v>
          </cell>
          <cell r="D3132" t="str">
            <v>m</v>
          </cell>
          <cell r="E3132">
            <v>50.64</v>
          </cell>
          <cell r="F3132">
            <v>12.96</v>
          </cell>
          <cell r="G3132">
            <v>63.6</v>
          </cell>
        </row>
        <row r="3133">
          <cell r="A3133" t="str">
            <v>46.04.050</v>
          </cell>
          <cell r="B3133"/>
          <cell r="C3133" t="str">
            <v>Tubo de PVC rígido DEFoFo, DN= 150mm (DE= 170mm), inclusive conexões</v>
          </cell>
          <cell r="D3133" t="str">
            <v>m</v>
          </cell>
          <cell r="E3133">
            <v>116.13</v>
          </cell>
          <cell r="F3133">
            <v>12.96</v>
          </cell>
          <cell r="G3133">
            <v>129.09</v>
          </cell>
        </row>
        <row r="3134">
          <cell r="A3134" t="str">
            <v>46.04.070</v>
          </cell>
          <cell r="B3134"/>
          <cell r="C3134" t="str">
            <v>Tubo de PVC rígido DEFoFo, DN= 200mm (DE= 222mm), inclusive conexões</v>
          </cell>
          <cell r="D3134" t="str">
            <v>m</v>
          </cell>
          <cell r="E3134">
            <v>178.92</v>
          </cell>
          <cell r="F3134">
            <v>25.92</v>
          </cell>
          <cell r="G3134">
            <v>204.84</v>
          </cell>
        </row>
        <row r="3135">
          <cell r="A3135" t="str">
            <v>46.04.080</v>
          </cell>
          <cell r="B3135"/>
          <cell r="C3135" t="str">
            <v>Tubo de PVC rígido DEFoFo, DN= 250mm (DE= 274mm), inclusive conexões</v>
          </cell>
          <cell r="D3135" t="str">
            <v>m</v>
          </cell>
          <cell r="E3135">
            <v>288.55</v>
          </cell>
          <cell r="F3135">
            <v>25.92</v>
          </cell>
          <cell r="G3135">
            <v>314.47000000000003</v>
          </cell>
        </row>
        <row r="3136">
          <cell r="A3136" t="str">
            <v>46.04.090</v>
          </cell>
          <cell r="B3136"/>
          <cell r="C3136" t="str">
            <v>Tubo de PVC rígido DEFoFo, DN= 300mm (DE= 326mm), inclusive conexões</v>
          </cell>
          <cell r="D3136" t="str">
            <v>m</v>
          </cell>
          <cell r="E3136">
            <v>388.65</v>
          </cell>
          <cell r="F3136">
            <v>25.92</v>
          </cell>
          <cell r="G3136">
            <v>414.57</v>
          </cell>
        </row>
        <row r="3137">
          <cell r="A3137" t="str">
            <v>46.05</v>
          </cell>
          <cell r="B3137" t="str">
            <v>Tubulação em PVC rígido com junta elástica - rede de esgoto</v>
          </cell>
          <cell r="C3137" t="str">
            <v>Tubulação em PVC rígido com junta elástica - rede de esgoto</v>
          </cell>
          <cell r="D3137"/>
          <cell r="E3137"/>
          <cell r="F3137"/>
          <cell r="G3137"/>
        </row>
        <row r="3138">
          <cell r="A3138" t="str">
            <v>46.05.020</v>
          </cell>
          <cell r="B3138"/>
          <cell r="C3138" t="str">
            <v>Tubo PVC rígido, tipo Coletor Esgoto, junta elástica, DN= 100 mm, inclusive conexões</v>
          </cell>
          <cell r="D3138" t="str">
            <v>m</v>
          </cell>
          <cell r="E3138">
            <v>15.55</v>
          </cell>
          <cell r="F3138">
            <v>12.96</v>
          </cell>
          <cell r="G3138">
            <v>28.51</v>
          </cell>
        </row>
        <row r="3139">
          <cell r="A3139" t="str">
            <v>46.05.040</v>
          </cell>
          <cell r="B3139"/>
          <cell r="C3139" t="str">
            <v>Tubo PVC rígido, tipo Coletor Esgoto, junta elástica, DN= 150 mm, inclusive conexões</v>
          </cell>
          <cell r="D3139" t="str">
            <v>m</v>
          </cell>
          <cell r="E3139">
            <v>33.36</v>
          </cell>
          <cell r="F3139">
            <v>12.96</v>
          </cell>
          <cell r="G3139">
            <v>46.32</v>
          </cell>
        </row>
        <row r="3140">
          <cell r="A3140" t="str">
            <v>46.05.050</v>
          </cell>
          <cell r="B3140"/>
          <cell r="C3140" t="str">
            <v>Tubo PVC rígido, tipo Coletor Esgoto, junta elástica, DN= 200 mm, inclusive conexões</v>
          </cell>
          <cell r="D3140" t="str">
            <v>m</v>
          </cell>
          <cell r="E3140">
            <v>53.95</v>
          </cell>
          <cell r="F3140">
            <v>25.92</v>
          </cell>
          <cell r="G3140">
            <v>79.87</v>
          </cell>
        </row>
        <row r="3141">
          <cell r="A3141" t="str">
            <v>46.05.060</v>
          </cell>
          <cell r="B3141"/>
          <cell r="C3141" t="str">
            <v>Tubo PVC rígido, tipo Coletor Esgoto, junta elástica, DN= 250 mm, inclusive conexões</v>
          </cell>
          <cell r="D3141" t="str">
            <v>m</v>
          </cell>
          <cell r="E3141">
            <v>87.28</v>
          </cell>
          <cell r="F3141">
            <v>25.92</v>
          </cell>
          <cell r="G3141">
            <v>113.2</v>
          </cell>
        </row>
        <row r="3142">
          <cell r="A3142" t="str">
            <v>46.05.070</v>
          </cell>
          <cell r="B3142"/>
          <cell r="C3142" t="str">
            <v>Tubo PVC rígido, tipo Coletor Esgoto, junta elástica, DN= 300 mm, inclusive conexões</v>
          </cell>
          <cell r="D3142" t="str">
            <v>m</v>
          </cell>
          <cell r="E3142">
            <v>142.09</v>
          </cell>
          <cell r="F3142">
            <v>25.92</v>
          </cell>
          <cell r="G3142">
            <v>168.01</v>
          </cell>
        </row>
        <row r="3143">
          <cell r="A3143" t="str">
            <v>46.05.090</v>
          </cell>
          <cell r="B3143"/>
          <cell r="C3143" t="str">
            <v>Tubo PVC rígido, tipo Coletor Esgoto, junta elástica, DN= 400 mm, inclusive conexões</v>
          </cell>
          <cell r="D3143" t="str">
            <v>m</v>
          </cell>
          <cell r="E3143">
            <v>261.08999999999997</v>
          </cell>
          <cell r="F3143">
            <v>25.92</v>
          </cell>
          <cell r="G3143">
            <v>287.01</v>
          </cell>
        </row>
        <row r="3144">
          <cell r="A3144" t="str">
            <v>46.07</v>
          </cell>
          <cell r="B3144" t="str">
            <v>Tubulação galvanizado</v>
          </cell>
          <cell r="C3144"/>
          <cell r="D3144"/>
          <cell r="E3144"/>
          <cell r="F3144"/>
          <cell r="G3144"/>
        </row>
        <row r="3145">
          <cell r="A3145" t="str">
            <v>46.07.010</v>
          </cell>
          <cell r="B3145"/>
          <cell r="C3145" t="str">
            <v>Tubo galvanizado DN= 1/2´, inclusive conexões</v>
          </cell>
          <cell r="D3145" t="str">
            <v>m</v>
          </cell>
          <cell r="E3145">
            <v>20.78</v>
          </cell>
          <cell r="F3145">
            <v>36.979999999999997</v>
          </cell>
          <cell r="G3145">
            <v>57.76</v>
          </cell>
        </row>
        <row r="3146">
          <cell r="A3146" t="str">
            <v>46.07.020</v>
          </cell>
          <cell r="B3146"/>
          <cell r="C3146" t="str">
            <v>Tubo galvanizado DN= 3/4´, inclusive conexões</v>
          </cell>
          <cell r="D3146" t="str">
            <v>m</v>
          </cell>
          <cell r="E3146">
            <v>26.04</v>
          </cell>
          <cell r="F3146">
            <v>40.69</v>
          </cell>
          <cell r="G3146">
            <v>66.73</v>
          </cell>
        </row>
        <row r="3147">
          <cell r="A3147" t="str">
            <v>46.07.030</v>
          </cell>
          <cell r="B3147"/>
          <cell r="C3147" t="str">
            <v>Tubo galvanizado DN= 1´, inclusive conexões</v>
          </cell>
          <cell r="D3147" t="str">
            <v>m</v>
          </cell>
          <cell r="E3147">
            <v>36.369999999999997</v>
          </cell>
          <cell r="F3147">
            <v>48.08</v>
          </cell>
          <cell r="G3147">
            <v>84.45</v>
          </cell>
        </row>
        <row r="3148">
          <cell r="A3148" t="str">
            <v>46.07.040</v>
          </cell>
          <cell r="B3148"/>
          <cell r="C3148" t="str">
            <v>Tubo galvanizado DN= 1 1/4´, inclusive conexões</v>
          </cell>
          <cell r="D3148" t="str">
            <v>m</v>
          </cell>
          <cell r="E3148">
            <v>47.04</v>
          </cell>
          <cell r="F3148">
            <v>51.77</v>
          </cell>
          <cell r="G3148">
            <v>98.81</v>
          </cell>
        </row>
        <row r="3149">
          <cell r="A3149" t="str">
            <v>46.07.050</v>
          </cell>
          <cell r="B3149"/>
          <cell r="C3149" t="str">
            <v>Tubo galvanizado DN= 1 1/2´, inclusive conexões</v>
          </cell>
          <cell r="D3149" t="str">
            <v>m</v>
          </cell>
          <cell r="E3149">
            <v>50.62</v>
          </cell>
          <cell r="F3149">
            <v>59.17</v>
          </cell>
          <cell r="G3149">
            <v>109.79</v>
          </cell>
        </row>
        <row r="3150">
          <cell r="A3150" t="str">
            <v>46.07.060</v>
          </cell>
          <cell r="B3150"/>
          <cell r="C3150" t="str">
            <v>Tubo galvanizado DN= 2´, inclusive conexões</v>
          </cell>
          <cell r="D3150" t="str">
            <v>m</v>
          </cell>
          <cell r="E3150">
            <v>69.78</v>
          </cell>
          <cell r="F3150">
            <v>66.569999999999993</v>
          </cell>
          <cell r="G3150">
            <v>136.35</v>
          </cell>
        </row>
        <row r="3151">
          <cell r="A3151" t="str">
            <v>46.07.070</v>
          </cell>
          <cell r="B3151"/>
          <cell r="C3151" t="str">
            <v>Tubo galvanizado DN= 2 1/2´, inclusive conexões</v>
          </cell>
          <cell r="D3151" t="str">
            <v>m</v>
          </cell>
          <cell r="E3151">
            <v>90.49</v>
          </cell>
          <cell r="F3151">
            <v>73.959999999999994</v>
          </cell>
          <cell r="G3151">
            <v>164.45</v>
          </cell>
        </row>
        <row r="3152">
          <cell r="A3152" t="str">
            <v>46.07.080</v>
          </cell>
          <cell r="B3152"/>
          <cell r="C3152" t="str">
            <v>Tubo galvanizado DN= 3´, inclusive conexões</v>
          </cell>
          <cell r="D3152" t="str">
            <v>m</v>
          </cell>
          <cell r="E3152">
            <v>104.38</v>
          </cell>
          <cell r="F3152">
            <v>83.21</v>
          </cell>
          <cell r="G3152">
            <v>187.59</v>
          </cell>
        </row>
        <row r="3153">
          <cell r="A3153" t="str">
            <v>46.07.090</v>
          </cell>
          <cell r="B3153"/>
          <cell r="C3153" t="str">
            <v>Tubo galvanizado DN= 4´, inclusive conexões</v>
          </cell>
          <cell r="D3153" t="str">
            <v>m</v>
          </cell>
          <cell r="E3153">
            <v>150.58000000000001</v>
          </cell>
          <cell r="F3153">
            <v>92.46</v>
          </cell>
          <cell r="G3153">
            <v>243.04</v>
          </cell>
        </row>
        <row r="3154">
          <cell r="A3154" t="str">
            <v>46.07.100</v>
          </cell>
          <cell r="B3154"/>
          <cell r="C3154" t="str">
            <v>Tubo galvanizado DN= 6´, inclusive conexões</v>
          </cell>
          <cell r="D3154" t="str">
            <v>m</v>
          </cell>
          <cell r="E3154">
            <v>232.62</v>
          </cell>
          <cell r="F3154">
            <v>101.7</v>
          </cell>
          <cell r="G3154">
            <v>334.32</v>
          </cell>
        </row>
        <row r="3155">
          <cell r="A3155" t="str">
            <v>46.08</v>
          </cell>
          <cell r="B3155" t="str">
            <v>Tubulação em aço carbono galvanizado classe schedule</v>
          </cell>
          <cell r="C3155" t="str">
            <v>Tubulação galvanizado</v>
          </cell>
          <cell r="D3155"/>
          <cell r="E3155"/>
          <cell r="F3155"/>
          <cell r="G3155"/>
        </row>
        <row r="3156">
          <cell r="A3156" t="str">
            <v>46.08.006</v>
          </cell>
          <cell r="B3156"/>
          <cell r="C3156" t="str">
            <v>Tubo galvanizado sem costura schedule 40, DN= 1/2´, inclusive conexões</v>
          </cell>
          <cell r="D3156" t="str">
            <v>m</v>
          </cell>
          <cell r="E3156">
            <v>32.89</v>
          </cell>
          <cell r="F3156">
            <v>36.979999999999997</v>
          </cell>
          <cell r="G3156">
            <v>69.87</v>
          </cell>
        </row>
        <row r="3157">
          <cell r="A3157" t="str">
            <v>46.08.010</v>
          </cell>
          <cell r="B3157"/>
          <cell r="C3157" t="str">
            <v>Tubo galvanizado sem costura schedule 40, DN= 3/4´, inclusive conexões</v>
          </cell>
          <cell r="D3157" t="str">
            <v>m</v>
          </cell>
          <cell r="E3157">
            <v>40.1</v>
          </cell>
          <cell r="F3157">
            <v>40.69</v>
          </cell>
          <cell r="G3157">
            <v>80.790000000000006</v>
          </cell>
        </row>
        <row r="3158">
          <cell r="A3158" t="str">
            <v>46.08.020</v>
          </cell>
          <cell r="B3158"/>
          <cell r="C3158" t="str">
            <v>Tubo galvanizado sem costura schedule 40, DN= 1´, inclusive conexões</v>
          </cell>
          <cell r="D3158" t="str">
            <v>m</v>
          </cell>
          <cell r="E3158">
            <v>44.28</v>
          </cell>
          <cell r="F3158">
            <v>48.08</v>
          </cell>
          <cell r="G3158">
            <v>92.36</v>
          </cell>
        </row>
        <row r="3159">
          <cell r="A3159" t="str">
            <v>46.08.030</v>
          </cell>
          <cell r="B3159"/>
          <cell r="C3159" t="str">
            <v>Tubo galvanizado sem costura schedule 40, DN= 1 1/4´, inclusive conexões</v>
          </cell>
          <cell r="D3159" t="str">
            <v>m</v>
          </cell>
          <cell r="E3159">
            <v>58.6</v>
          </cell>
          <cell r="F3159">
            <v>51.77</v>
          </cell>
          <cell r="G3159">
            <v>110.37</v>
          </cell>
        </row>
        <row r="3160">
          <cell r="A3160" t="str">
            <v>46.08.040</v>
          </cell>
          <cell r="B3160"/>
          <cell r="C3160" t="str">
            <v>Tubo galvanizado sem costura schedule 40, DN= 1 1/2´, inclusive conexões</v>
          </cell>
          <cell r="D3160" t="str">
            <v>m</v>
          </cell>
          <cell r="E3160">
            <v>65.23</v>
          </cell>
          <cell r="F3160">
            <v>59.17</v>
          </cell>
          <cell r="G3160">
            <v>124.4</v>
          </cell>
        </row>
        <row r="3161">
          <cell r="A3161" t="str">
            <v>46.08.050</v>
          </cell>
          <cell r="B3161"/>
          <cell r="C3161" t="str">
            <v>Tubo galvanizado sem costura schedule 40, DN= 2´, inclusive conexões</v>
          </cell>
          <cell r="D3161" t="str">
            <v>m</v>
          </cell>
          <cell r="E3161">
            <v>79.989999999999995</v>
          </cell>
          <cell r="F3161">
            <v>66.569999999999993</v>
          </cell>
          <cell r="G3161">
            <v>146.56</v>
          </cell>
        </row>
        <row r="3162">
          <cell r="A3162" t="str">
            <v>46.08.070</v>
          </cell>
          <cell r="B3162"/>
          <cell r="C3162" t="str">
            <v>Tubo galvanizado sem costura schedule 40, DN= 2 1/2´, inclusive conexões</v>
          </cell>
          <cell r="D3162" t="str">
            <v>m</v>
          </cell>
          <cell r="E3162">
            <v>132.16999999999999</v>
          </cell>
          <cell r="F3162">
            <v>73.959999999999994</v>
          </cell>
          <cell r="G3162">
            <v>206.13</v>
          </cell>
        </row>
        <row r="3163">
          <cell r="A3163" t="str">
            <v>46.08.080</v>
          </cell>
          <cell r="B3163"/>
          <cell r="C3163" t="str">
            <v>Tubo galvanizado sem costura schedule 40, DN= 3´, inclusive conexões</v>
          </cell>
          <cell r="D3163" t="str">
            <v>m</v>
          </cell>
          <cell r="E3163">
            <v>159.88999999999999</v>
          </cell>
          <cell r="F3163">
            <v>83.21</v>
          </cell>
          <cell r="G3163">
            <v>243.1</v>
          </cell>
        </row>
        <row r="3164">
          <cell r="A3164" t="str">
            <v>46.08.100</v>
          </cell>
          <cell r="B3164"/>
          <cell r="C3164" t="str">
            <v>Tubo galvanizado sem costura schedule 40, DN= 4´, inclusive conexões</v>
          </cell>
          <cell r="D3164" t="str">
            <v>m</v>
          </cell>
          <cell r="E3164">
            <v>215.13</v>
          </cell>
          <cell r="F3164">
            <v>92.46</v>
          </cell>
          <cell r="G3164">
            <v>307.58999999999997</v>
          </cell>
        </row>
        <row r="3165">
          <cell r="A3165" t="str">
            <v>46.08.110</v>
          </cell>
          <cell r="B3165"/>
          <cell r="C3165" t="str">
            <v>Tubo galvanizado sem costura schedule 40, DN= 6´, inclusive conexões</v>
          </cell>
          <cell r="D3165" t="str">
            <v>m</v>
          </cell>
          <cell r="E3165">
            <v>373.49</v>
          </cell>
          <cell r="F3165">
            <v>101.7</v>
          </cell>
          <cell r="G3165">
            <v>475.19</v>
          </cell>
        </row>
        <row r="3166">
          <cell r="A3166" t="str">
            <v>46.09</v>
          </cell>
          <cell r="B3166" t="str">
            <v>Conexões e acessórios em ferro fundido, predial e tradicional, esgoto e pluvial</v>
          </cell>
          <cell r="C3166" t="str">
            <v>Conexões e acessórios em ferro fundido, predial e tradicional, esgoto e pluvial</v>
          </cell>
          <cell r="D3166"/>
          <cell r="E3166"/>
          <cell r="F3166"/>
          <cell r="G3166"/>
        </row>
        <row r="3167">
          <cell r="A3167" t="str">
            <v>46.09.050</v>
          </cell>
          <cell r="B3167"/>
          <cell r="C3167" t="str">
            <v>Joelho 45° em ferro fundido, linha predial tradicional, DN= 50 mm</v>
          </cell>
          <cell r="D3167" t="str">
            <v>un</v>
          </cell>
          <cell r="E3167">
            <v>47.43</v>
          </cell>
          <cell r="F3167">
            <v>11.1</v>
          </cell>
          <cell r="G3167">
            <v>58.53</v>
          </cell>
        </row>
        <row r="3168">
          <cell r="A3168" t="str">
            <v>46.09.060</v>
          </cell>
          <cell r="B3168"/>
          <cell r="C3168" t="str">
            <v>Joelho 45° em ferro fundido, linha predial tradicional, DN= 75 mm</v>
          </cell>
          <cell r="D3168" t="str">
            <v>un</v>
          </cell>
          <cell r="E3168">
            <v>62.77</v>
          </cell>
          <cell r="F3168">
            <v>11.1</v>
          </cell>
          <cell r="G3168">
            <v>73.87</v>
          </cell>
        </row>
        <row r="3169">
          <cell r="A3169" t="str">
            <v>46.09.070</v>
          </cell>
          <cell r="B3169"/>
          <cell r="C3169" t="str">
            <v>Joelho 45° em ferro fundido, linha predial tradicional, DN= 100 mm</v>
          </cell>
          <cell r="D3169" t="str">
            <v>un</v>
          </cell>
          <cell r="E3169">
            <v>76.489999999999995</v>
          </cell>
          <cell r="F3169">
            <v>14.79</v>
          </cell>
          <cell r="G3169">
            <v>91.28</v>
          </cell>
        </row>
        <row r="3170">
          <cell r="A3170" t="str">
            <v>46.09.080</v>
          </cell>
          <cell r="B3170"/>
          <cell r="C3170" t="str">
            <v>Joelho 45° em ferro fundido, linha predial tradicional, DN= 150 mm</v>
          </cell>
          <cell r="D3170" t="str">
            <v>un</v>
          </cell>
          <cell r="E3170">
            <v>129.44</v>
          </cell>
          <cell r="F3170">
            <v>14.79</v>
          </cell>
          <cell r="G3170">
            <v>144.22999999999999</v>
          </cell>
        </row>
        <row r="3171">
          <cell r="A3171" t="str">
            <v>46.09.100</v>
          </cell>
          <cell r="B3171"/>
          <cell r="C3171" t="str">
            <v>Joelho 87° 30´ em ferro fundido, linha predial tradicional, DN= 50 mm</v>
          </cell>
          <cell r="D3171" t="str">
            <v>un</v>
          </cell>
          <cell r="E3171">
            <v>57.54</v>
          </cell>
          <cell r="F3171">
            <v>11.1</v>
          </cell>
          <cell r="G3171">
            <v>68.64</v>
          </cell>
        </row>
        <row r="3172">
          <cell r="A3172" t="str">
            <v>46.09.110</v>
          </cell>
          <cell r="B3172"/>
          <cell r="C3172" t="str">
            <v>Joelho 87° 30´ em ferro fundido, linha predial tradicional, DN= 75 mm</v>
          </cell>
          <cell r="D3172" t="str">
            <v>un</v>
          </cell>
          <cell r="E3172">
            <v>72.8</v>
          </cell>
          <cell r="F3172">
            <v>11.1</v>
          </cell>
          <cell r="G3172">
            <v>83.9</v>
          </cell>
        </row>
        <row r="3173">
          <cell r="A3173" t="str">
            <v>46.09.120</v>
          </cell>
          <cell r="B3173"/>
          <cell r="C3173" t="str">
            <v>Joelho 87° 30´ em ferro fundido, linha predial tradicional, DN= 100 mm</v>
          </cell>
          <cell r="D3173" t="str">
            <v>un</v>
          </cell>
          <cell r="E3173">
            <v>101.56</v>
          </cell>
          <cell r="F3173">
            <v>14.79</v>
          </cell>
          <cell r="G3173">
            <v>116.35</v>
          </cell>
        </row>
        <row r="3174">
          <cell r="A3174" t="str">
            <v>46.09.130</v>
          </cell>
          <cell r="B3174"/>
          <cell r="C3174" t="str">
            <v>Joelho 87° 30´ em ferro fundido, linha predial tradicional, DN= 150 mm</v>
          </cell>
          <cell r="D3174" t="str">
            <v>un</v>
          </cell>
          <cell r="E3174">
            <v>171.79</v>
          </cell>
          <cell r="F3174">
            <v>14.79</v>
          </cell>
          <cell r="G3174">
            <v>186.58</v>
          </cell>
        </row>
        <row r="3175">
          <cell r="A3175" t="str">
            <v>46.09.150</v>
          </cell>
          <cell r="B3175"/>
          <cell r="C3175" t="str">
            <v>Luva bolsa e bolsa em ferro fundido, linha predial tradicional, DN= 50 mm</v>
          </cell>
          <cell r="D3175" t="str">
            <v>un</v>
          </cell>
          <cell r="E3175">
            <v>36.61</v>
          </cell>
          <cell r="F3175">
            <v>11.1</v>
          </cell>
          <cell r="G3175">
            <v>47.71</v>
          </cell>
        </row>
        <row r="3176">
          <cell r="A3176" t="str">
            <v>46.09.160</v>
          </cell>
          <cell r="B3176"/>
          <cell r="C3176" t="str">
            <v>Luva bolsa e bolsa em ferro fundido, linha predial tradicional, DN= 75 mm</v>
          </cell>
          <cell r="D3176" t="str">
            <v>un</v>
          </cell>
          <cell r="E3176">
            <v>43.53</v>
          </cell>
          <cell r="F3176">
            <v>11.1</v>
          </cell>
          <cell r="G3176">
            <v>54.63</v>
          </cell>
        </row>
        <row r="3177">
          <cell r="A3177" t="str">
            <v>46.09.170</v>
          </cell>
          <cell r="B3177"/>
          <cell r="C3177" t="str">
            <v>Luva bolsa e bolsa em ferro fundido, linha predial tradicional, DN= 100 mm</v>
          </cell>
          <cell r="D3177" t="str">
            <v>un</v>
          </cell>
          <cell r="E3177">
            <v>49.44</v>
          </cell>
          <cell r="F3177">
            <v>14.79</v>
          </cell>
          <cell r="G3177">
            <v>64.23</v>
          </cell>
        </row>
        <row r="3178">
          <cell r="A3178" t="str">
            <v>46.09.180</v>
          </cell>
          <cell r="B3178"/>
          <cell r="C3178" t="str">
            <v>Luva bolsa e bolsa em ferro fundido, linha predial tradicional, DN= 150 mm</v>
          </cell>
          <cell r="D3178" t="str">
            <v>un</v>
          </cell>
          <cell r="E3178">
            <v>70.37</v>
          </cell>
          <cell r="F3178">
            <v>14.79</v>
          </cell>
          <cell r="G3178">
            <v>85.16</v>
          </cell>
        </row>
        <row r="3179">
          <cell r="A3179" t="str">
            <v>46.09.200</v>
          </cell>
          <cell r="B3179"/>
          <cell r="C3179" t="str">
            <v>Placa cega em ferro fundido, linha predial tradicional, DN= 75 mm</v>
          </cell>
          <cell r="D3179" t="str">
            <v>un</v>
          </cell>
          <cell r="E3179">
            <v>27.18</v>
          </cell>
          <cell r="F3179">
            <v>11.1</v>
          </cell>
          <cell r="G3179">
            <v>38.28</v>
          </cell>
        </row>
        <row r="3180">
          <cell r="A3180" t="str">
            <v>46.09.210</v>
          </cell>
          <cell r="B3180"/>
          <cell r="C3180" t="str">
            <v>Placa cega em ferro fundido, linha predial tradicional, DN= 100 mm</v>
          </cell>
          <cell r="D3180" t="str">
            <v>un</v>
          </cell>
          <cell r="E3180">
            <v>31.9</v>
          </cell>
          <cell r="F3180">
            <v>14.79</v>
          </cell>
          <cell r="G3180">
            <v>46.69</v>
          </cell>
        </row>
        <row r="3181">
          <cell r="A3181" t="str">
            <v>46.09.230</v>
          </cell>
          <cell r="B3181"/>
          <cell r="C3181" t="str">
            <v>Junção 45° em ferro fundido, linha predial tradicional, DN= 50 x 50 mm</v>
          </cell>
          <cell r="D3181" t="str">
            <v>un</v>
          </cell>
          <cell r="E3181">
            <v>72.7</v>
          </cell>
          <cell r="F3181">
            <v>11.1</v>
          </cell>
          <cell r="G3181">
            <v>83.8</v>
          </cell>
        </row>
        <row r="3182">
          <cell r="A3182" t="str">
            <v>46.09.240</v>
          </cell>
          <cell r="B3182"/>
          <cell r="C3182" t="str">
            <v>Junção 45° em ferro fundido, linha predial tradicional, DN= 75 x 50 mm</v>
          </cell>
          <cell r="D3182" t="str">
            <v>un</v>
          </cell>
          <cell r="E3182">
            <v>96.82</v>
          </cell>
          <cell r="F3182">
            <v>14.79</v>
          </cell>
          <cell r="G3182">
            <v>111.61</v>
          </cell>
        </row>
        <row r="3183">
          <cell r="A3183" t="str">
            <v>46.09.250</v>
          </cell>
          <cell r="B3183"/>
          <cell r="C3183" t="str">
            <v>Junção 45° em ferro fundido, linha predial tradicional, DN= 75 x 75 mm</v>
          </cell>
          <cell r="D3183" t="str">
            <v>un</v>
          </cell>
          <cell r="E3183">
            <v>105.24</v>
          </cell>
          <cell r="F3183">
            <v>14.79</v>
          </cell>
          <cell r="G3183">
            <v>120.03</v>
          </cell>
        </row>
        <row r="3184">
          <cell r="A3184" t="str">
            <v>46.09.260</v>
          </cell>
          <cell r="B3184"/>
          <cell r="C3184" t="str">
            <v>Junção 45° em ferro fundido, linha predial tradicional, DN= 100 x 50 mm</v>
          </cell>
          <cell r="D3184" t="str">
            <v>un</v>
          </cell>
          <cell r="E3184">
            <v>110.08</v>
          </cell>
          <cell r="F3184">
            <v>14.79</v>
          </cell>
          <cell r="G3184">
            <v>124.87</v>
          </cell>
        </row>
        <row r="3185">
          <cell r="A3185" t="str">
            <v>46.09.270</v>
          </cell>
          <cell r="B3185"/>
          <cell r="C3185" t="str">
            <v>Junção 45° em ferro fundido, linha predial tradicional, DN= 100 x 75 mm</v>
          </cell>
          <cell r="D3185" t="str">
            <v>un</v>
          </cell>
          <cell r="E3185">
            <v>124.45</v>
          </cell>
          <cell r="F3185">
            <v>14.79</v>
          </cell>
          <cell r="G3185">
            <v>139.24</v>
          </cell>
        </row>
        <row r="3186">
          <cell r="A3186" t="str">
            <v>46.09.280</v>
          </cell>
          <cell r="B3186"/>
          <cell r="C3186" t="str">
            <v>Junção 45° em ferro fundido, linha predial tradicional, DN= 100 x 100 mm</v>
          </cell>
          <cell r="D3186" t="str">
            <v>un</v>
          </cell>
          <cell r="E3186">
            <v>141.59</v>
          </cell>
          <cell r="F3186">
            <v>14.79</v>
          </cell>
          <cell r="G3186">
            <v>156.38</v>
          </cell>
        </row>
        <row r="3187">
          <cell r="A3187" t="str">
            <v>46.09.290</v>
          </cell>
          <cell r="B3187"/>
          <cell r="C3187" t="str">
            <v>Junção 45° em ferro fundido, linha predial tradicional, DN= 150 x 100 mm</v>
          </cell>
          <cell r="D3187" t="str">
            <v>un</v>
          </cell>
          <cell r="E3187">
            <v>167.59</v>
          </cell>
          <cell r="F3187">
            <v>18.5</v>
          </cell>
          <cell r="G3187">
            <v>186.09</v>
          </cell>
        </row>
        <row r="3188">
          <cell r="A3188" t="str">
            <v>46.09.300</v>
          </cell>
          <cell r="B3188"/>
          <cell r="C3188" t="str">
            <v>Junção dupla 45° em ferro fundido, linha predial tradicional, DN= 100 mm</v>
          </cell>
          <cell r="D3188" t="str">
            <v>un</v>
          </cell>
          <cell r="E3188">
            <v>190.42</v>
          </cell>
          <cell r="F3188">
            <v>14.79</v>
          </cell>
          <cell r="G3188">
            <v>205.21</v>
          </cell>
        </row>
        <row r="3189">
          <cell r="A3189" t="str">
            <v>46.09.320</v>
          </cell>
          <cell r="B3189"/>
          <cell r="C3189" t="str">
            <v>Te sanitário 87° 30´ em ferro fundido, linha predial tradicional, DN= 50 x 50 mm</v>
          </cell>
          <cell r="D3189" t="str">
            <v>un</v>
          </cell>
          <cell r="E3189">
            <v>56.95</v>
          </cell>
          <cell r="F3189">
            <v>11.1</v>
          </cell>
          <cell r="G3189">
            <v>68.05</v>
          </cell>
        </row>
        <row r="3190">
          <cell r="A3190" t="str">
            <v>46.09.330</v>
          </cell>
          <cell r="B3190"/>
          <cell r="C3190" t="str">
            <v>Te sanitário 87° 30´ em ferro fundido, linha predial tradicional, DN= 75 x 50 mm</v>
          </cell>
          <cell r="D3190" t="str">
            <v>un</v>
          </cell>
          <cell r="E3190">
            <v>67.540000000000006</v>
          </cell>
          <cell r="F3190">
            <v>14.79</v>
          </cell>
          <cell r="G3190">
            <v>82.33</v>
          </cell>
        </row>
        <row r="3191">
          <cell r="A3191" t="str">
            <v>46.09.340</v>
          </cell>
          <cell r="B3191"/>
          <cell r="C3191" t="str">
            <v>Te sanitário 87° 30´ em ferro fundido, linha predial tradicional, DN= 75 x 75 mm</v>
          </cell>
          <cell r="D3191" t="str">
            <v>un</v>
          </cell>
          <cell r="E3191">
            <v>80.849999999999994</v>
          </cell>
          <cell r="F3191">
            <v>14.79</v>
          </cell>
          <cell r="G3191">
            <v>95.64</v>
          </cell>
        </row>
        <row r="3192">
          <cell r="A3192" t="str">
            <v>46.09.350</v>
          </cell>
          <cell r="B3192"/>
          <cell r="C3192" t="str">
            <v>Te sanitário 87° 30´ em ferro fundido, linha predial tradicional, DN= 100 x 50 mm</v>
          </cell>
          <cell r="D3192" t="str">
            <v>un</v>
          </cell>
          <cell r="E3192">
            <v>78.23</v>
          </cell>
          <cell r="F3192">
            <v>14.79</v>
          </cell>
          <cell r="G3192">
            <v>93.02</v>
          </cell>
        </row>
        <row r="3193">
          <cell r="A3193" t="str">
            <v>46.09.360</v>
          </cell>
          <cell r="B3193"/>
          <cell r="C3193" t="str">
            <v>Te sanitário 87° 30´ em ferro fundido, linha predial tradicional, DN= 100 x 75 mm</v>
          </cell>
          <cell r="D3193" t="str">
            <v>un</v>
          </cell>
          <cell r="E3193">
            <v>88.75</v>
          </cell>
          <cell r="F3193">
            <v>14.79</v>
          </cell>
          <cell r="G3193">
            <v>103.54</v>
          </cell>
        </row>
        <row r="3194">
          <cell r="A3194" t="str">
            <v>46.09.370</v>
          </cell>
          <cell r="B3194"/>
          <cell r="C3194" t="str">
            <v>Te sanitário 87° 30´ em ferro fundido, linha predial tradicional, DN= 100 x 100 mm</v>
          </cell>
          <cell r="D3194" t="str">
            <v>un</v>
          </cell>
          <cell r="E3194">
            <v>114.74</v>
          </cell>
          <cell r="F3194">
            <v>14.79</v>
          </cell>
          <cell r="G3194">
            <v>129.53</v>
          </cell>
        </row>
        <row r="3195">
          <cell r="A3195" t="str">
            <v>46.09.400</v>
          </cell>
          <cell r="B3195"/>
          <cell r="C3195" t="str">
            <v>Bucha de redução em ferro fundido, linha predial tradicional, DN= 75 x 50 mm</v>
          </cell>
          <cell r="D3195" t="str">
            <v>un</v>
          </cell>
          <cell r="E3195">
            <v>25.74</v>
          </cell>
          <cell r="F3195">
            <v>14.79</v>
          </cell>
          <cell r="G3195">
            <v>40.53</v>
          </cell>
        </row>
        <row r="3196">
          <cell r="A3196" t="str">
            <v>46.09.410</v>
          </cell>
          <cell r="B3196"/>
          <cell r="C3196" t="str">
            <v>Bucha de redução em ferro fundido, linha predial tradicional, DN= 100 x 75 mm</v>
          </cell>
          <cell r="D3196" t="str">
            <v>un</v>
          </cell>
          <cell r="E3196">
            <v>28.8</v>
          </cell>
          <cell r="F3196">
            <v>14.79</v>
          </cell>
          <cell r="G3196">
            <v>43.59</v>
          </cell>
        </row>
        <row r="3197">
          <cell r="A3197" t="str">
            <v>46.09.420</v>
          </cell>
          <cell r="B3197"/>
          <cell r="C3197" t="str">
            <v>Bucha de redução em ferro fundido, linha predial tradicional, DN= 150 x 100 mm</v>
          </cell>
          <cell r="D3197" t="str">
            <v>un</v>
          </cell>
          <cell r="E3197">
            <v>77.39</v>
          </cell>
          <cell r="F3197">
            <v>18.5</v>
          </cell>
          <cell r="G3197">
            <v>95.89</v>
          </cell>
        </row>
        <row r="3198">
          <cell r="A3198" t="str">
            <v>46.10</v>
          </cell>
          <cell r="B3198" t="str">
            <v>Tubulação em cobre para água quente, gás e vapor</v>
          </cell>
          <cell r="C3198" t="str">
            <v>Tubulação em cobre para água quente, gás e vapor</v>
          </cell>
          <cell r="D3198"/>
          <cell r="E3198"/>
          <cell r="F3198"/>
          <cell r="G3198"/>
        </row>
        <row r="3199">
          <cell r="A3199" t="str">
            <v>46.10.010</v>
          </cell>
          <cell r="B3199"/>
          <cell r="C3199" t="str">
            <v>Tubo de cobre classe A, DN= 15mm (1/2´), inclusive conexões</v>
          </cell>
          <cell r="D3199" t="str">
            <v>m</v>
          </cell>
          <cell r="E3199">
            <v>35.799999999999997</v>
          </cell>
          <cell r="F3199">
            <v>12.2</v>
          </cell>
          <cell r="G3199">
            <v>48</v>
          </cell>
        </row>
        <row r="3200">
          <cell r="A3200" t="str">
            <v>46.10.020</v>
          </cell>
          <cell r="B3200"/>
          <cell r="C3200" t="str">
            <v>Tubo de cobre classe A, DN= 22mm (3/4´), inclusive conexões</v>
          </cell>
          <cell r="D3200" t="str">
            <v>m</v>
          </cell>
          <cell r="E3200">
            <v>53.67</v>
          </cell>
          <cell r="F3200">
            <v>13.31</v>
          </cell>
          <cell r="G3200">
            <v>66.98</v>
          </cell>
        </row>
        <row r="3201">
          <cell r="A3201" t="str">
            <v>46.10.030</v>
          </cell>
          <cell r="B3201"/>
          <cell r="C3201" t="str">
            <v>Tubo de cobre classe A, DN= 28mm (1´), inclusive conexões</v>
          </cell>
          <cell r="D3201" t="str">
            <v>m</v>
          </cell>
          <cell r="E3201">
            <v>65.87</v>
          </cell>
          <cell r="F3201">
            <v>16.649999999999999</v>
          </cell>
          <cell r="G3201">
            <v>82.52</v>
          </cell>
        </row>
        <row r="3202">
          <cell r="A3202" t="str">
            <v>46.10.040</v>
          </cell>
          <cell r="B3202"/>
          <cell r="C3202" t="str">
            <v>Tubo de cobre classe A, DN= 35mm (1 1/4´), inclusive conexões</v>
          </cell>
          <cell r="D3202" t="str">
            <v>m</v>
          </cell>
          <cell r="E3202">
            <v>104.47</v>
          </cell>
          <cell r="F3202">
            <v>18.86</v>
          </cell>
          <cell r="G3202">
            <v>123.33</v>
          </cell>
        </row>
        <row r="3203">
          <cell r="A3203" t="str">
            <v>46.10.050</v>
          </cell>
          <cell r="B3203"/>
          <cell r="C3203" t="str">
            <v>Tubo de cobre classe A, DN= 42mm (1 1/2´), inclusive conexões</v>
          </cell>
          <cell r="D3203" t="str">
            <v>m</v>
          </cell>
          <cell r="E3203">
            <v>115.85</v>
          </cell>
          <cell r="F3203">
            <v>18.86</v>
          </cell>
          <cell r="G3203">
            <v>134.71</v>
          </cell>
        </row>
        <row r="3204">
          <cell r="A3204" t="str">
            <v>46.10.060</v>
          </cell>
          <cell r="B3204"/>
          <cell r="C3204" t="str">
            <v>Tubo de cobre classe A, DN= 54mm (2´), inclusive conexões</v>
          </cell>
          <cell r="D3204" t="str">
            <v>m</v>
          </cell>
          <cell r="E3204">
            <v>162.57</v>
          </cell>
          <cell r="F3204">
            <v>25.52</v>
          </cell>
          <cell r="G3204">
            <v>188.09</v>
          </cell>
        </row>
        <row r="3205">
          <cell r="A3205" t="str">
            <v>46.10.070</v>
          </cell>
          <cell r="B3205"/>
          <cell r="C3205" t="str">
            <v>Tubo de cobre classe A, DN= 66mm (2 1/2´), inclusive conexões</v>
          </cell>
          <cell r="D3205" t="str">
            <v>m</v>
          </cell>
          <cell r="E3205">
            <v>224.56</v>
          </cell>
          <cell r="F3205">
            <v>29.96</v>
          </cell>
          <cell r="G3205">
            <v>254.52</v>
          </cell>
        </row>
        <row r="3206">
          <cell r="A3206" t="str">
            <v>46.10.080</v>
          </cell>
          <cell r="B3206"/>
          <cell r="C3206" t="str">
            <v>Tubo de cobre classe A, DN= 79mm (3´), inclusive conexões</v>
          </cell>
          <cell r="D3206" t="str">
            <v>m</v>
          </cell>
          <cell r="E3206">
            <v>301.02999999999997</v>
          </cell>
          <cell r="F3206">
            <v>32.17</v>
          </cell>
          <cell r="G3206">
            <v>333.2</v>
          </cell>
        </row>
        <row r="3207">
          <cell r="A3207" t="str">
            <v>46.10.090</v>
          </cell>
          <cell r="B3207"/>
          <cell r="C3207" t="str">
            <v>Tubo de cobre classe A, DN= 104mm (4´), inclusive conexões</v>
          </cell>
          <cell r="D3207" t="str">
            <v>m</v>
          </cell>
          <cell r="E3207">
            <v>416.17</v>
          </cell>
          <cell r="F3207">
            <v>36.61</v>
          </cell>
          <cell r="G3207">
            <v>452.78</v>
          </cell>
        </row>
        <row r="3208">
          <cell r="A3208" t="str">
            <v>46.10.200</v>
          </cell>
          <cell r="B3208"/>
          <cell r="C3208" t="str">
            <v>Tubo de cobre classe E, DN= 22mm (3/4´), inclusive conexões</v>
          </cell>
          <cell r="D3208" t="str">
            <v>m</v>
          </cell>
          <cell r="E3208">
            <v>35.07</v>
          </cell>
          <cell r="F3208">
            <v>13.31</v>
          </cell>
          <cell r="G3208">
            <v>48.38</v>
          </cell>
        </row>
        <row r="3209">
          <cell r="A3209" t="str">
            <v>46.10.210</v>
          </cell>
          <cell r="B3209"/>
          <cell r="C3209" t="str">
            <v>Tubo de cobre classe E, DN= 28mm (1´), inclusive conexões</v>
          </cell>
          <cell r="D3209" t="str">
            <v>m</v>
          </cell>
          <cell r="E3209">
            <v>43.74</v>
          </cell>
          <cell r="F3209">
            <v>16.649999999999999</v>
          </cell>
          <cell r="G3209">
            <v>60.39</v>
          </cell>
        </row>
        <row r="3210">
          <cell r="A3210" t="str">
            <v>46.10.220</v>
          </cell>
          <cell r="B3210"/>
          <cell r="C3210" t="str">
            <v>Tubo de cobre classe E, DN= 35mm (1 1/4´), inclusive conexões</v>
          </cell>
          <cell r="D3210" t="str">
            <v>m</v>
          </cell>
          <cell r="E3210">
            <v>67.61</v>
          </cell>
          <cell r="F3210">
            <v>18.86</v>
          </cell>
          <cell r="G3210">
            <v>86.47</v>
          </cell>
        </row>
        <row r="3211">
          <cell r="A3211" t="str">
            <v>46.10.230</v>
          </cell>
          <cell r="B3211"/>
          <cell r="C3211" t="str">
            <v>Tubo de cobre classe E, DN= 42mm (1 1/2´), inclusive conexões</v>
          </cell>
          <cell r="D3211" t="str">
            <v>m</v>
          </cell>
          <cell r="E3211">
            <v>80</v>
          </cell>
          <cell r="F3211">
            <v>18.86</v>
          </cell>
          <cell r="G3211">
            <v>98.86</v>
          </cell>
        </row>
        <row r="3212">
          <cell r="A3212" t="str">
            <v>46.10.240</v>
          </cell>
          <cell r="B3212"/>
          <cell r="C3212" t="str">
            <v>Tubo de cobre classe E, DN= 54mm (2´), inclusive conexões</v>
          </cell>
          <cell r="D3212" t="str">
            <v>m</v>
          </cell>
          <cell r="E3212">
            <v>122.85</v>
          </cell>
          <cell r="F3212">
            <v>25.52</v>
          </cell>
          <cell r="G3212">
            <v>148.37</v>
          </cell>
        </row>
        <row r="3213">
          <cell r="A3213" t="str">
            <v>46.10.250</v>
          </cell>
          <cell r="B3213"/>
          <cell r="C3213" t="str">
            <v>Tubo de cobre classe E, DN= 66mm (2 1/2´), inclusive conexões</v>
          </cell>
          <cell r="D3213" t="str">
            <v>m</v>
          </cell>
          <cell r="E3213">
            <v>157.33000000000001</v>
          </cell>
          <cell r="F3213">
            <v>29.96</v>
          </cell>
          <cell r="G3213">
            <v>187.29</v>
          </cell>
        </row>
        <row r="3214">
          <cell r="A3214" t="str">
            <v>46.12</v>
          </cell>
          <cell r="B3214" t="str">
            <v>Tubulação em concreto para rede de águas pluviais</v>
          </cell>
          <cell r="C3214" t="str">
            <v>Tubulação em concreto para rede de águas pluviais</v>
          </cell>
          <cell r="D3214"/>
          <cell r="E3214"/>
          <cell r="F3214"/>
          <cell r="G3214"/>
        </row>
        <row r="3215">
          <cell r="A3215" t="str">
            <v>46.12.010</v>
          </cell>
          <cell r="B3215"/>
          <cell r="C3215" t="str">
            <v>Tubo de concreto (PS-1), DN= 300mm</v>
          </cell>
          <cell r="D3215" t="str">
            <v>m</v>
          </cell>
          <cell r="E3215">
            <v>34.78</v>
          </cell>
          <cell r="F3215">
            <v>24.15</v>
          </cell>
          <cell r="G3215">
            <v>58.93</v>
          </cell>
        </row>
        <row r="3216">
          <cell r="A3216" t="str">
            <v>46.12.020</v>
          </cell>
          <cell r="B3216"/>
          <cell r="C3216" t="str">
            <v>Tubo de concreto (PS-1), DN= 400mm</v>
          </cell>
          <cell r="D3216" t="str">
            <v>m</v>
          </cell>
          <cell r="E3216">
            <v>44.15</v>
          </cell>
          <cell r="F3216">
            <v>28.02</v>
          </cell>
          <cell r="G3216">
            <v>72.17</v>
          </cell>
        </row>
        <row r="3217">
          <cell r="A3217" t="str">
            <v>46.12.050</v>
          </cell>
          <cell r="B3217"/>
          <cell r="C3217" t="str">
            <v>Tubo de concreto (PS-2), DN= 300mm</v>
          </cell>
          <cell r="D3217" t="str">
            <v>m</v>
          </cell>
          <cell r="E3217">
            <v>39.369999999999997</v>
          </cell>
          <cell r="F3217">
            <v>24.15</v>
          </cell>
          <cell r="G3217">
            <v>63.52</v>
          </cell>
        </row>
        <row r="3218">
          <cell r="A3218" t="str">
            <v>46.12.060</v>
          </cell>
          <cell r="B3218"/>
          <cell r="C3218" t="str">
            <v>Tubo de concreto (PS-2), DN= 400mm</v>
          </cell>
          <cell r="D3218" t="str">
            <v>m</v>
          </cell>
          <cell r="E3218">
            <v>49.72</v>
          </cell>
          <cell r="F3218">
            <v>28.02</v>
          </cell>
          <cell r="G3218">
            <v>77.739999999999995</v>
          </cell>
        </row>
        <row r="3219">
          <cell r="A3219" t="str">
            <v>46.12.070</v>
          </cell>
          <cell r="B3219"/>
          <cell r="C3219" t="str">
            <v>Tubo de concreto (PS-2), DN= 500mm</v>
          </cell>
          <cell r="D3219" t="str">
            <v>m</v>
          </cell>
          <cell r="E3219">
            <v>72.37</v>
          </cell>
          <cell r="F3219">
            <v>34.6</v>
          </cell>
          <cell r="G3219">
            <v>106.97</v>
          </cell>
        </row>
        <row r="3220">
          <cell r="A3220" t="str">
            <v>46.12.080</v>
          </cell>
          <cell r="B3220"/>
          <cell r="C3220" t="str">
            <v>Tubo de concreto (PA-1), DN= 600mm</v>
          </cell>
          <cell r="D3220" t="str">
            <v>m</v>
          </cell>
          <cell r="E3220">
            <v>101.69</v>
          </cell>
          <cell r="F3220">
            <v>39.380000000000003</v>
          </cell>
          <cell r="G3220">
            <v>141.07</v>
          </cell>
        </row>
        <row r="3221">
          <cell r="A3221" t="str">
            <v>46.12.100</v>
          </cell>
          <cell r="B3221"/>
          <cell r="C3221" t="str">
            <v>Tubo de concreto (PA-1), DN= 800mm</v>
          </cell>
          <cell r="D3221" t="str">
            <v>m</v>
          </cell>
          <cell r="E3221">
            <v>180.64</v>
          </cell>
          <cell r="F3221">
            <v>50.74</v>
          </cell>
          <cell r="G3221">
            <v>231.38</v>
          </cell>
        </row>
        <row r="3222">
          <cell r="A3222" t="str">
            <v>46.12.120</v>
          </cell>
          <cell r="B3222"/>
          <cell r="C3222" t="str">
            <v>Tubo de concreto (PA-1), DN= 1000mm</v>
          </cell>
          <cell r="D3222" t="str">
            <v>m</v>
          </cell>
          <cell r="E3222">
            <v>262.48</v>
          </cell>
          <cell r="F3222">
            <v>63.91</v>
          </cell>
          <cell r="G3222">
            <v>326.39</v>
          </cell>
        </row>
        <row r="3223">
          <cell r="A3223" t="str">
            <v>46.12.140</v>
          </cell>
          <cell r="B3223"/>
          <cell r="C3223" t="str">
            <v>Tubo de concreto (PA-1), DN= 1200mm</v>
          </cell>
          <cell r="D3223" t="str">
            <v>m</v>
          </cell>
          <cell r="E3223">
            <v>377.5</v>
          </cell>
          <cell r="F3223">
            <v>95.54</v>
          </cell>
          <cell r="G3223">
            <v>473.04</v>
          </cell>
        </row>
        <row r="3224">
          <cell r="A3224" t="str">
            <v>46.12.150</v>
          </cell>
          <cell r="B3224"/>
          <cell r="C3224" t="str">
            <v>Tubo de concreto (PA-2), DN= 600mm</v>
          </cell>
          <cell r="D3224" t="str">
            <v>m</v>
          </cell>
          <cell r="E3224">
            <v>105.11</v>
          </cell>
          <cell r="F3224">
            <v>39.380000000000003</v>
          </cell>
          <cell r="G3224">
            <v>144.49</v>
          </cell>
        </row>
        <row r="3225">
          <cell r="A3225" t="str">
            <v>46.12.160</v>
          </cell>
          <cell r="B3225"/>
          <cell r="C3225" t="str">
            <v>Tubo de concreto (PA-2), DN= 800mm</v>
          </cell>
          <cell r="D3225" t="str">
            <v>m</v>
          </cell>
          <cell r="E3225">
            <v>184.12</v>
          </cell>
          <cell r="F3225">
            <v>50.74</v>
          </cell>
          <cell r="G3225">
            <v>234.86</v>
          </cell>
        </row>
        <row r="3226">
          <cell r="A3226" t="str">
            <v>46.12.170</v>
          </cell>
          <cell r="B3226"/>
          <cell r="C3226" t="str">
            <v>Tubo de concreto (PA-2), DN= 1000mm</v>
          </cell>
          <cell r="D3226" t="str">
            <v>m</v>
          </cell>
          <cell r="E3226">
            <v>272.85000000000002</v>
          </cell>
          <cell r="F3226">
            <v>63.91</v>
          </cell>
          <cell r="G3226">
            <v>336.76</v>
          </cell>
        </row>
        <row r="3227">
          <cell r="A3227" t="str">
            <v>46.12.180</v>
          </cell>
          <cell r="B3227"/>
          <cell r="C3227" t="str">
            <v>Tubo de concreto (PA-3), DN= 600mm</v>
          </cell>
          <cell r="D3227" t="str">
            <v>m</v>
          </cell>
          <cell r="E3227">
            <v>140.69</v>
          </cell>
          <cell r="F3227">
            <v>39.380000000000003</v>
          </cell>
          <cell r="G3227">
            <v>180.07</v>
          </cell>
        </row>
        <row r="3228">
          <cell r="A3228" t="str">
            <v>46.12.190</v>
          </cell>
          <cell r="B3228"/>
          <cell r="C3228" t="str">
            <v>Tubo de concreto (PA-3), DN= 800mm</v>
          </cell>
          <cell r="D3228" t="str">
            <v>m</v>
          </cell>
          <cell r="E3228">
            <v>252.83</v>
          </cell>
          <cell r="F3228">
            <v>50.74</v>
          </cell>
          <cell r="G3228">
            <v>303.57</v>
          </cell>
        </row>
        <row r="3229">
          <cell r="A3229" t="str">
            <v>46.12.200</v>
          </cell>
          <cell r="B3229"/>
          <cell r="C3229" t="str">
            <v>Tubo de concreto (PA-3), DN= 1000mm</v>
          </cell>
          <cell r="D3229" t="str">
            <v>m</v>
          </cell>
          <cell r="E3229">
            <v>369</v>
          </cell>
          <cell r="F3229">
            <v>63.91</v>
          </cell>
          <cell r="G3229">
            <v>432.91</v>
          </cell>
        </row>
        <row r="3230">
          <cell r="A3230" t="str">
            <v>46.12.210</v>
          </cell>
          <cell r="B3230"/>
          <cell r="C3230" t="str">
            <v>Meio tubo de concreto, DN= 300mm</v>
          </cell>
          <cell r="D3230" t="str">
            <v>m</v>
          </cell>
          <cell r="E3230">
            <v>21.9</v>
          </cell>
          <cell r="F3230">
            <v>23.39</v>
          </cell>
          <cell r="G3230">
            <v>45.29</v>
          </cell>
        </row>
        <row r="3231">
          <cell r="A3231" t="str">
            <v>46.12.220</v>
          </cell>
          <cell r="B3231"/>
          <cell r="C3231" t="str">
            <v>Meio tubo de concreto, DN= 400mm</v>
          </cell>
          <cell r="D3231" t="str">
            <v>m</v>
          </cell>
          <cell r="E3231">
            <v>27.19</v>
          </cell>
          <cell r="F3231">
            <v>29.81</v>
          </cell>
          <cell r="G3231">
            <v>57</v>
          </cell>
        </row>
        <row r="3232">
          <cell r="A3232" t="str">
            <v>46.12.240</v>
          </cell>
          <cell r="B3232"/>
          <cell r="C3232" t="str">
            <v>Meio tubo de concreto, DN= 600mm</v>
          </cell>
          <cell r="D3232" t="str">
            <v>m</v>
          </cell>
          <cell r="E3232">
            <v>48.04</v>
          </cell>
          <cell r="F3232">
            <v>50.37</v>
          </cell>
          <cell r="G3232">
            <v>98.41</v>
          </cell>
        </row>
        <row r="3233">
          <cell r="A3233" t="str">
            <v>46.12.250</v>
          </cell>
          <cell r="B3233"/>
          <cell r="C3233" t="str">
            <v>Tubo de concreto (PA-2), DN= 1500mm</v>
          </cell>
          <cell r="D3233" t="str">
            <v>m</v>
          </cell>
          <cell r="E3233">
            <v>617.76</v>
          </cell>
          <cell r="F3233">
            <v>143.31</v>
          </cell>
          <cell r="G3233">
            <v>761.07</v>
          </cell>
        </row>
        <row r="3234">
          <cell r="A3234" t="str">
            <v>46.12.260</v>
          </cell>
          <cell r="B3234"/>
          <cell r="C3234" t="str">
            <v>Tubo de concreto (PA-1), DN= 400mm</v>
          </cell>
          <cell r="D3234" t="str">
            <v>m</v>
          </cell>
          <cell r="E3234">
            <v>64.12</v>
          </cell>
          <cell r="F3234">
            <v>28.02</v>
          </cell>
          <cell r="G3234">
            <v>92.14</v>
          </cell>
        </row>
        <row r="3235">
          <cell r="A3235" t="str">
            <v>46.12.270</v>
          </cell>
          <cell r="B3235"/>
          <cell r="C3235" t="str">
            <v>Tubo de concreto (PA-2), DN= 400mm</v>
          </cell>
          <cell r="D3235" t="str">
            <v>m</v>
          </cell>
          <cell r="E3235">
            <v>63.48</v>
          </cell>
          <cell r="F3235">
            <v>28.02</v>
          </cell>
          <cell r="G3235">
            <v>91.5</v>
          </cell>
        </row>
        <row r="3236">
          <cell r="A3236" t="str">
            <v>46.12.280</v>
          </cell>
          <cell r="B3236"/>
          <cell r="C3236" t="str">
            <v>Tubo de concreto (PA-3), DN= 400mm</v>
          </cell>
          <cell r="D3236" t="str">
            <v>m</v>
          </cell>
          <cell r="E3236">
            <v>85.49</v>
          </cell>
          <cell r="F3236">
            <v>28.02</v>
          </cell>
          <cell r="G3236">
            <v>113.51</v>
          </cell>
        </row>
        <row r="3237">
          <cell r="A3237" t="str">
            <v>46.12.290</v>
          </cell>
          <cell r="B3237"/>
          <cell r="C3237" t="str">
            <v>Tubo de concreto (PA-2), DN= 700mm</v>
          </cell>
          <cell r="D3237" t="str">
            <v>m</v>
          </cell>
          <cell r="E3237">
            <v>143.03</v>
          </cell>
          <cell r="F3237">
            <v>44.16</v>
          </cell>
          <cell r="G3237">
            <v>187.19</v>
          </cell>
        </row>
        <row r="3238">
          <cell r="A3238" t="str">
            <v>46.12.300</v>
          </cell>
          <cell r="B3238"/>
          <cell r="C3238" t="str">
            <v>Tubo de concreto (PA-2), DN= 500mm</v>
          </cell>
          <cell r="D3238" t="str">
            <v>m</v>
          </cell>
          <cell r="E3238">
            <v>83.66</v>
          </cell>
          <cell r="F3238">
            <v>34.6</v>
          </cell>
          <cell r="G3238">
            <v>118.26</v>
          </cell>
        </row>
        <row r="3239">
          <cell r="A3239" t="str">
            <v>46.12.310</v>
          </cell>
          <cell r="B3239"/>
          <cell r="C3239" t="str">
            <v>Tubo de concreto (PA-2), DN= 900mm</v>
          </cell>
          <cell r="D3239" t="str">
            <v>m</v>
          </cell>
          <cell r="E3239">
            <v>241.62</v>
          </cell>
          <cell r="F3239">
            <v>57.32</v>
          </cell>
          <cell r="G3239">
            <v>298.94</v>
          </cell>
        </row>
        <row r="3240">
          <cell r="A3240" t="str">
            <v>46.12.320</v>
          </cell>
          <cell r="B3240"/>
          <cell r="C3240" t="str">
            <v>Tubo de concreto (PA-1), DN= 300mm</v>
          </cell>
          <cell r="D3240" t="str">
            <v>m</v>
          </cell>
          <cell r="E3240">
            <v>57.15</v>
          </cell>
          <cell r="F3240">
            <v>24.15</v>
          </cell>
          <cell r="G3240">
            <v>81.3</v>
          </cell>
        </row>
        <row r="3241">
          <cell r="A3241" t="str">
            <v>46.12.330</v>
          </cell>
          <cell r="B3241"/>
          <cell r="C3241" t="str">
            <v>Tubo de concreto (PA-2), DN= 300mm</v>
          </cell>
          <cell r="D3241" t="str">
            <v>m</v>
          </cell>
          <cell r="E3241">
            <v>57.62</v>
          </cell>
          <cell r="F3241">
            <v>24.15</v>
          </cell>
          <cell r="G3241">
            <v>81.77</v>
          </cell>
        </row>
        <row r="3242">
          <cell r="A3242" t="str">
            <v>46.12.340</v>
          </cell>
          <cell r="B3242"/>
          <cell r="C3242" t="str">
            <v>Meio tubo de concreto, DN= 200mm</v>
          </cell>
          <cell r="D3242" t="str">
            <v>m</v>
          </cell>
          <cell r="E3242">
            <v>14.02</v>
          </cell>
          <cell r="F3242">
            <v>8.52</v>
          </cell>
          <cell r="G3242">
            <v>22.54</v>
          </cell>
        </row>
        <row r="3243">
          <cell r="A3243" t="str">
            <v>46.13</v>
          </cell>
          <cell r="B3243" t="str">
            <v>Tubulação em PEAD corrugado perfurado para rede drenagem</v>
          </cell>
          <cell r="C3243" t="str">
            <v>Tubulação em PEAD corrugado perfurado para rede drenagem</v>
          </cell>
          <cell r="D3243"/>
          <cell r="E3243"/>
          <cell r="F3243"/>
          <cell r="G3243"/>
        </row>
        <row r="3244">
          <cell r="A3244" t="str">
            <v>46.13.006</v>
          </cell>
          <cell r="B3244"/>
          <cell r="C3244" t="str">
            <v>Tubo em polietileno de alta densidade corrugado perfurado, DN= 2 1/2´, inclusive conexões</v>
          </cell>
          <cell r="D3244" t="str">
            <v>m</v>
          </cell>
          <cell r="E3244">
            <v>9.5399999999999991</v>
          </cell>
          <cell r="F3244">
            <v>1.24</v>
          </cell>
          <cell r="G3244">
            <v>10.78</v>
          </cell>
        </row>
        <row r="3245">
          <cell r="A3245" t="str">
            <v>46.13.010</v>
          </cell>
          <cell r="B3245"/>
          <cell r="C3245" t="str">
            <v>Tubo em polietileno de alta densidade corrugado perfurado, DN= 3´, inclusive conexões</v>
          </cell>
          <cell r="D3245" t="str">
            <v>m</v>
          </cell>
          <cell r="E3245">
            <v>10.31</v>
          </cell>
          <cell r="F3245">
            <v>1.24</v>
          </cell>
          <cell r="G3245">
            <v>11.55</v>
          </cell>
        </row>
        <row r="3246">
          <cell r="A3246" t="str">
            <v>46.13.020</v>
          </cell>
          <cell r="B3246"/>
          <cell r="C3246" t="str">
            <v>Tubo em polietileno de alta densidade corrugado perfurado, DN= 4´, inclusive conexões</v>
          </cell>
          <cell r="D3246" t="str">
            <v>m</v>
          </cell>
          <cell r="E3246">
            <v>13.65</v>
          </cell>
          <cell r="F3246">
            <v>1.24</v>
          </cell>
          <cell r="G3246">
            <v>14.89</v>
          </cell>
        </row>
        <row r="3247">
          <cell r="A3247" t="str">
            <v>46.13.026</v>
          </cell>
          <cell r="B3247"/>
          <cell r="C3247" t="str">
            <v>Tubo em polietileno de alta densidade corrugado perfurado, DN= 6´, inclusive conexões</v>
          </cell>
          <cell r="D3247" t="str">
            <v>m</v>
          </cell>
          <cell r="E3247">
            <v>30.93</v>
          </cell>
          <cell r="F3247">
            <v>1.24</v>
          </cell>
          <cell r="G3247">
            <v>32.17</v>
          </cell>
        </row>
        <row r="3248">
          <cell r="A3248" t="str">
            <v>46.13.030</v>
          </cell>
          <cell r="B3248"/>
          <cell r="C3248" t="str">
            <v>Tubo em polietileno de alta densidade corrugado perfurado, DN= 8´, inclusive conexões</v>
          </cell>
          <cell r="D3248" t="str">
            <v>m</v>
          </cell>
          <cell r="E3248">
            <v>55.28</v>
          </cell>
          <cell r="F3248">
            <v>1.24</v>
          </cell>
          <cell r="G3248">
            <v>56.52</v>
          </cell>
        </row>
        <row r="3249">
          <cell r="A3249" t="str">
            <v>46.14</v>
          </cell>
          <cell r="B3249" t="str">
            <v>Tubulação em ferro dúctil para redes de saneamento</v>
          </cell>
          <cell r="C3249" t="str">
            <v>Tubulação em ferro dúctil para redes de saneamento</v>
          </cell>
          <cell r="D3249"/>
          <cell r="E3249"/>
          <cell r="F3249"/>
          <cell r="G3249"/>
        </row>
        <row r="3250">
          <cell r="A3250" t="str">
            <v>46.14.020</v>
          </cell>
          <cell r="B3250"/>
          <cell r="C3250" t="str">
            <v>Tubo de ferro fundido classe K-7 com junta elástica, DN= 150mm, inclusive conexões</v>
          </cell>
          <cell r="D3250" t="str">
            <v>m</v>
          </cell>
          <cell r="E3250">
            <v>301.32</v>
          </cell>
          <cell r="F3250">
            <v>25.92</v>
          </cell>
          <cell r="G3250">
            <v>327.24</v>
          </cell>
        </row>
        <row r="3251">
          <cell r="A3251" t="str">
            <v>46.14.030</v>
          </cell>
          <cell r="B3251"/>
          <cell r="C3251" t="str">
            <v>Tubo de ferro fundido classe K-7 com junta elástica, DN= 200mm, inclusive conexões</v>
          </cell>
          <cell r="D3251" t="str">
            <v>m</v>
          </cell>
          <cell r="E3251">
            <v>350.29</v>
          </cell>
          <cell r="F3251">
            <v>25.92</v>
          </cell>
          <cell r="G3251">
            <v>376.21</v>
          </cell>
        </row>
        <row r="3252">
          <cell r="A3252" t="str">
            <v>46.14.040</v>
          </cell>
          <cell r="B3252"/>
          <cell r="C3252" t="str">
            <v>Tubo de ferro fundido classe K-7 com junta elástica, DN= 250mm, inclusive conexões</v>
          </cell>
          <cell r="D3252" t="str">
            <v>m</v>
          </cell>
          <cell r="E3252">
            <v>470.97</v>
          </cell>
          <cell r="F3252">
            <v>25.92</v>
          </cell>
          <cell r="G3252">
            <v>496.89</v>
          </cell>
        </row>
        <row r="3253">
          <cell r="A3253" t="str">
            <v>46.14.050</v>
          </cell>
          <cell r="B3253"/>
          <cell r="C3253" t="str">
            <v>Tubo de ferro fundido classe K-7 com junta elástica, DN= 350mm, inclusive conexões</v>
          </cell>
          <cell r="D3253" t="str">
            <v>m</v>
          </cell>
          <cell r="E3253">
            <v>633.34</v>
          </cell>
          <cell r="F3253">
            <v>25.92</v>
          </cell>
          <cell r="G3253">
            <v>659.26</v>
          </cell>
        </row>
        <row r="3254">
          <cell r="A3254" t="str">
            <v>46.14.060</v>
          </cell>
          <cell r="B3254"/>
          <cell r="C3254" t="str">
            <v>Tubo de ferro fundido classe K-7 com junta elástica, DN= 300mm, inclusive conexões</v>
          </cell>
          <cell r="D3254" t="str">
            <v>m</v>
          </cell>
          <cell r="E3254">
            <v>483.28</v>
          </cell>
          <cell r="F3254">
            <v>25.92</v>
          </cell>
          <cell r="G3254">
            <v>509.2</v>
          </cell>
        </row>
        <row r="3255">
          <cell r="A3255" t="str">
            <v>46.14.490</v>
          </cell>
          <cell r="B3255"/>
          <cell r="C3255" t="str">
            <v>Tubo de ferro fundido classe k-9 com junta elástica, DN= 80mm, inclusive conexões</v>
          </cell>
          <cell r="D3255" t="str">
            <v>m</v>
          </cell>
          <cell r="E3255">
            <v>234.46</v>
          </cell>
          <cell r="F3255">
            <v>25.92</v>
          </cell>
          <cell r="G3255">
            <v>260.38</v>
          </cell>
        </row>
        <row r="3256">
          <cell r="A3256" t="str">
            <v>46.14.510</v>
          </cell>
          <cell r="B3256"/>
          <cell r="C3256" t="str">
            <v>Tubo de ferro fundido classe K-9 com junta elástica, DN= 100mm, inclusive conexões</v>
          </cell>
          <cell r="D3256" t="str">
            <v>m</v>
          </cell>
          <cell r="E3256">
            <v>252.34</v>
          </cell>
          <cell r="F3256">
            <v>25.92</v>
          </cell>
          <cell r="G3256">
            <v>278.26</v>
          </cell>
        </row>
        <row r="3257">
          <cell r="A3257" t="str">
            <v>46.14.520</v>
          </cell>
          <cell r="B3257"/>
          <cell r="C3257" t="str">
            <v>Tubo de ferro fundido classe K-9 com junta elástica, DN= 150mm, inclusive conexões</v>
          </cell>
          <cell r="D3257" t="str">
            <v>m</v>
          </cell>
          <cell r="E3257">
            <v>283.2</v>
          </cell>
          <cell r="F3257">
            <v>25.92</v>
          </cell>
          <cell r="G3257">
            <v>309.12</v>
          </cell>
        </row>
        <row r="3258">
          <cell r="A3258" t="str">
            <v>46.14.530</v>
          </cell>
          <cell r="B3258"/>
          <cell r="C3258" t="str">
            <v>Tubo de ferro fundido classe K-9 com junta elástica, DN= 200mm, inclusive conexões</v>
          </cell>
          <cell r="D3258" t="str">
            <v>m</v>
          </cell>
          <cell r="E3258">
            <v>372.9</v>
          </cell>
          <cell r="F3258">
            <v>25.92</v>
          </cell>
          <cell r="G3258">
            <v>398.82</v>
          </cell>
        </row>
        <row r="3259">
          <cell r="A3259" t="str">
            <v>46.14.540</v>
          </cell>
          <cell r="B3259"/>
          <cell r="C3259" t="str">
            <v>Tubo de ferro fundido classe k-9 com junta elástica, DN= 250mm, inclusive conexões</v>
          </cell>
          <cell r="D3259" t="str">
            <v>m</v>
          </cell>
          <cell r="E3259">
            <v>454.28</v>
          </cell>
          <cell r="F3259">
            <v>25.92</v>
          </cell>
          <cell r="G3259">
            <v>480.2</v>
          </cell>
        </row>
        <row r="3260">
          <cell r="A3260" t="str">
            <v>46.14.550</v>
          </cell>
          <cell r="B3260"/>
          <cell r="C3260" t="str">
            <v>Tubo de ferro fundido classe K-9 com junta elástica, DN= 300mm, inclusive conexões</v>
          </cell>
          <cell r="D3260" t="str">
            <v>m</v>
          </cell>
          <cell r="E3260">
            <v>573.04999999999995</v>
          </cell>
          <cell r="F3260">
            <v>25.92</v>
          </cell>
          <cell r="G3260">
            <v>598.97</v>
          </cell>
        </row>
        <row r="3261">
          <cell r="A3261" t="str">
            <v>46.14.560</v>
          </cell>
          <cell r="B3261"/>
          <cell r="C3261" t="str">
            <v>Tubo de ferro fundido classe k-9 com junta elástica, DN= 350mm, inclusive conexões</v>
          </cell>
          <cell r="D3261" t="str">
            <v>m</v>
          </cell>
          <cell r="E3261">
            <v>701.37</v>
          </cell>
          <cell r="F3261">
            <v>25.92</v>
          </cell>
          <cell r="G3261">
            <v>727.29</v>
          </cell>
        </row>
        <row r="3262">
          <cell r="A3262" t="str">
            <v>46.15</v>
          </cell>
          <cell r="B3262" t="str">
            <v>Tubulação em PEAD - recalque de tratamento de esgoto</v>
          </cell>
          <cell r="C3262" t="str">
            <v>Tubulação em PEAD - recalque de tratamento de esgoto</v>
          </cell>
          <cell r="D3262"/>
          <cell r="E3262"/>
          <cell r="F3262"/>
          <cell r="G3262"/>
        </row>
        <row r="3263">
          <cell r="A3263" t="str">
            <v>46.15.111</v>
          </cell>
          <cell r="B3263"/>
          <cell r="C3263" t="str">
            <v>Tubo em polietileno de alta densidade DE=160 mm - PN-10, inclusive conexões</v>
          </cell>
          <cell r="D3263" t="str">
            <v>m</v>
          </cell>
          <cell r="E3263">
            <v>102.47</v>
          </cell>
          <cell r="F3263">
            <v>15.55</v>
          </cell>
          <cell r="G3263">
            <v>118.02</v>
          </cell>
        </row>
        <row r="3264">
          <cell r="A3264" t="str">
            <v>46.15.112</v>
          </cell>
          <cell r="B3264"/>
          <cell r="C3264" t="str">
            <v>Tubo em polietileno de alta densidade DE=200 mm - PN-10, inclusive conexões</v>
          </cell>
          <cell r="D3264" t="str">
            <v>m</v>
          </cell>
          <cell r="E3264">
            <v>148.71</v>
          </cell>
          <cell r="F3264">
            <v>20.73</v>
          </cell>
          <cell r="G3264">
            <v>169.44</v>
          </cell>
        </row>
        <row r="3265">
          <cell r="A3265" t="str">
            <v>46.15.113</v>
          </cell>
          <cell r="B3265"/>
          <cell r="C3265" t="str">
            <v>Tubo em polietileno de alta densidade DE=225 mm - PN-10, inclusive conexões</v>
          </cell>
          <cell r="D3265" t="str">
            <v>m</v>
          </cell>
          <cell r="E3265">
            <v>177.11</v>
          </cell>
          <cell r="F3265">
            <v>20.73</v>
          </cell>
          <cell r="G3265">
            <v>197.84</v>
          </cell>
        </row>
        <row r="3266">
          <cell r="A3266" t="str">
            <v>46.18</v>
          </cell>
          <cell r="B3266" t="str">
            <v>Tubulação flangeada em ferro dúctil para redes de saneamento</v>
          </cell>
          <cell r="C3266" t="str">
            <v>Tubulação flangeada em ferro dúctil para redes de saneamento</v>
          </cell>
          <cell r="D3266"/>
          <cell r="E3266"/>
          <cell r="F3266"/>
          <cell r="G3266"/>
        </row>
        <row r="3267">
          <cell r="A3267" t="str">
            <v>46.18.010</v>
          </cell>
          <cell r="B3267"/>
          <cell r="C3267" t="str">
            <v>Tubo em ferro fundido com ponta e ponta TCLA - DN= 80mm, sem juntas e conexões</v>
          </cell>
          <cell r="D3267" t="str">
            <v>m</v>
          </cell>
          <cell r="E3267">
            <v>400.56</v>
          </cell>
          <cell r="F3267">
            <v>29.62</v>
          </cell>
          <cell r="G3267">
            <v>430.18</v>
          </cell>
        </row>
        <row r="3268">
          <cell r="A3268" t="str">
            <v>46.18.020</v>
          </cell>
          <cell r="B3268"/>
          <cell r="C3268" t="str">
            <v>Tubo em ferro fundido com ponta e ponta TCLA - DN= 100mm, sem juntas e conexões</v>
          </cell>
          <cell r="D3268" t="str">
            <v>m</v>
          </cell>
          <cell r="E3268">
            <v>415.65</v>
          </cell>
          <cell r="F3268">
            <v>29.62</v>
          </cell>
          <cell r="G3268">
            <v>445.27</v>
          </cell>
        </row>
        <row r="3269">
          <cell r="A3269" t="str">
            <v>46.18.030</v>
          </cell>
          <cell r="B3269"/>
          <cell r="C3269" t="str">
            <v>Tubo em ferro fundido com ponta e ponta TCLA - DN= 150mm, sem juntas e conexões</v>
          </cell>
          <cell r="D3269" t="str">
            <v>m</v>
          </cell>
          <cell r="E3269">
            <v>623.41</v>
          </cell>
          <cell r="F3269">
            <v>29.62</v>
          </cell>
          <cell r="G3269">
            <v>653.03</v>
          </cell>
        </row>
        <row r="3270">
          <cell r="A3270" t="str">
            <v>46.18.040</v>
          </cell>
          <cell r="B3270"/>
          <cell r="C3270" t="str">
            <v>Tubo em ferro fundido com ponta e ponta TCLA - DN= 200mm, sem juntas e conexões</v>
          </cell>
          <cell r="D3270" t="str">
            <v>m</v>
          </cell>
          <cell r="E3270">
            <v>699.37</v>
          </cell>
          <cell r="F3270">
            <v>29.62</v>
          </cell>
          <cell r="G3270">
            <v>728.99</v>
          </cell>
        </row>
        <row r="3271">
          <cell r="A3271" t="str">
            <v>46.18.050</v>
          </cell>
          <cell r="B3271"/>
          <cell r="C3271" t="str">
            <v>Tubo em ferro fundido com ponta e ponta TCLA - DN= 250mm, sem juntas e conexões</v>
          </cell>
          <cell r="D3271" t="str">
            <v>m</v>
          </cell>
          <cell r="E3271">
            <v>929.38</v>
          </cell>
          <cell r="F3271">
            <v>31.83</v>
          </cell>
          <cell r="G3271">
            <v>961.21</v>
          </cell>
        </row>
        <row r="3272">
          <cell r="A3272" t="str">
            <v>46.18.060</v>
          </cell>
          <cell r="B3272"/>
          <cell r="C3272" t="str">
            <v>Tubo em ferro fundido com ponta e ponta TCLA - DN= 300mm, sem juntas e conexões</v>
          </cell>
          <cell r="D3272" t="str">
            <v>m</v>
          </cell>
          <cell r="E3272">
            <v>1106.2</v>
          </cell>
          <cell r="F3272">
            <v>31.83</v>
          </cell>
          <cell r="G3272">
            <v>1138.03</v>
          </cell>
        </row>
        <row r="3273">
          <cell r="A3273" t="str">
            <v>46.18.089</v>
          </cell>
          <cell r="B3273"/>
          <cell r="C3273" t="str">
            <v>Flange avulso em ferro fundido, classe PN-10, DN= 50mm</v>
          </cell>
          <cell r="D3273" t="str">
            <v>un</v>
          </cell>
          <cell r="E3273">
            <v>77.239999999999995</v>
          </cell>
          <cell r="F3273">
            <v>16.260000000000002</v>
          </cell>
          <cell r="G3273">
            <v>93.5</v>
          </cell>
        </row>
        <row r="3274">
          <cell r="A3274" t="str">
            <v>46.18.090</v>
          </cell>
          <cell r="B3274"/>
          <cell r="C3274" t="str">
            <v>Flange avulso em ferro fundido, classe PN-10, DN= 80mm</v>
          </cell>
          <cell r="D3274" t="str">
            <v>un</v>
          </cell>
          <cell r="E3274">
            <v>90.22</v>
          </cell>
          <cell r="F3274">
            <v>16.260000000000002</v>
          </cell>
          <cell r="G3274">
            <v>106.48</v>
          </cell>
        </row>
        <row r="3275">
          <cell r="A3275" t="str">
            <v>46.18.100</v>
          </cell>
          <cell r="B3275"/>
          <cell r="C3275" t="str">
            <v>Flange avulso em ferro fundido, classe PN-10, DN= 100mm</v>
          </cell>
          <cell r="D3275" t="str">
            <v>un</v>
          </cell>
          <cell r="E3275">
            <v>120.07</v>
          </cell>
          <cell r="F3275">
            <v>17.739999999999998</v>
          </cell>
          <cell r="G3275">
            <v>137.81</v>
          </cell>
        </row>
        <row r="3276">
          <cell r="A3276" t="str">
            <v>46.18.110</v>
          </cell>
          <cell r="B3276"/>
          <cell r="C3276" t="str">
            <v>Flange avulso em ferro fundido, classe PN-10, DN= 150mm</v>
          </cell>
          <cell r="D3276" t="str">
            <v>un</v>
          </cell>
          <cell r="E3276">
            <v>160.32</v>
          </cell>
          <cell r="F3276">
            <v>19.239999999999998</v>
          </cell>
          <cell r="G3276">
            <v>179.56</v>
          </cell>
        </row>
        <row r="3277">
          <cell r="A3277" t="str">
            <v>46.18.120</v>
          </cell>
          <cell r="B3277"/>
          <cell r="C3277" t="str">
            <v>Flange avulso em ferro fundido, classe PN-10, DN= 200mm</v>
          </cell>
          <cell r="D3277" t="str">
            <v>un</v>
          </cell>
          <cell r="E3277">
            <v>178.93</v>
          </cell>
          <cell r="F3277">
            <v>20.72</v>
          </cell>
          <cell r="G3277">
            <v>199.65</v>
          </cell>
        </row>
        <row r="3278">
          <cell r="A3278" t="str">
            <v>46.18.130</v>
          </cell>
          <cell r="B3278"/>
          <cell r="C3278" t="str">
            <v>Flange avulso em ferro fundido, classe PN-10, DN= 250mm</v>
          </cell>
          <cell r="D3278" t="str">
            <v>un</v>
          </cell>
          <cell r="E3278">
            <v>235.38</v>
          </cell>
          <cell r="F3278">
            <v>22.19</v>
          </cell>
          <cell r="G3278">
            <v>257.57</v>
          </cell>
        </row>
        <row r="3279">
          <cell r="A3279" t="str">
            <v>46.18.140</v>
          </cell>
          <cell r="B3279"/>
          <cell r="C3279" t="str">
            <v>Flange avulso em ferro fundido, classe PN-10, DN= 300mm</v>
          </cell>
          <cell r="D3279" t="str">
            <v>un</v>
          </cell>
          <cell r="E3279">
            <v>321.75</v>
          </cell>
          <cell r="F3279">
            <v>23.67</v>
          </cell>
          <cell r="G3279">
            <v>345.42</v>
          </cell>
        </row>
        <row r="3280">
          <cell r="A3280" t="str">
            <v>46.18.168</v>
          </cell>
          <cell r="B3280"/>
          <cell r="C3280" t="str">
            <v>Curva de 90° em ferro fundido com flanges, classe PN-10, DN= 50mm</v>
          </cell>
          <cell r="D3280" t="str">
            <v>un</v>
          </cell>
          <cell r="E3280">
            <v>165.76</v>
          </cell>
          <cell r="F3280">
            <v>20.72</v>
          </cell>
          <cell r="G3280">
            <v>186.48</v>
          </cell>
        </row>
        <row r="3281">
          <cell r="A3281" t="str">
            <v>46.18.170</v>
          </cell>
          <cell r="B3281"/>
          <cell r="C3281" t="str">
            <v>Curva de 90° em ferro fundido, com flanges, classe PN-10, DN= 80mm</v>
          </cell>
          <cell r="D3281" t="str">
            <v>un</v>
          </cell>
          <cell r="E3281">
            <v>215.31</v>
          </cell>
          <cell r="F3281">
            <v>16.260000000000002</v>
          </cell>
          <cell r="G3281">
            <v>231.57</v>
          </cell>
        </row>
        <row r="3282">
          <cell r="A3282" t="str">
            <v>46.18.180</v>
          </cell>
          <cell r="B3282"/>
          <cell r="C3282" t="str">
            <v>Curva de 90° em ferro fundido, com flanges, classe PN-10, DN= 100mm</v>
          </cell>
          <cell r="D3282" t="str">
            <v>un</v>
          </cell>
          <cell r="E3282">
            <v>255.1</v>
          </cell>
          <cell r="F3282">
            <v>20.72</v>
          </cell>
          <cell r="G3282">
            <v>275.82</v>
          </cell>
        </row>
        <row r="3283">
          <cell r="A3283" t="str">
            <v>46.18.190</v>
          </cell>
          <cell r="B3283"/>
          <cell r="C3283" t="str">
            <v>Curva de 90° em ferro fundido, com flanges, classe PN-10, DN= 150mm</v>
          </cell>
          <cell r="D3283" t="str">
            <v>un</v>
          </cell>
          <cell r="E3283">
            <v>393.68</v>
          </cell>
          <cell r="F3283">
            <v>23.67</v>
          </cell>
          <cell r="G3283">
            <v>417.35</v>
          </cell>
        </row>
        <row r="3284">
          <cell r="A3284" t="str">
            <v>46.18.410</v>
          </cell>
          <cell r="B3284"/>
          <cell r="C3284" t="str">
            <v>Te em ferro fundido, com flanges, classe PN-10, DN= 80mm, com derivação de 80mm</v>
          </cell>
          <cell r="D3284" t="str">
            <v>un</v>
          </cell>
          <cell r="E3284">
            <v>287.04000000000002</v>
          </cell>
          <cell r="F3284">
            <v>17.739999999999998</v>
          </cell>
          <cell r="G3284">
            <v>304.77999999999997</v>
          </cell>
        </row>
        <row r="3285">
          <cell r="A3285" t="str">
            <v>46.18.420</v>
          </cell>
          <cell r="B3285"/>
          <cell r="C3285" t="str">
            <v>Te em ferro fundido, com flanges, classe PN-10, DN= 100mm, com derivações de 80 até 100mm</v>
          </cell>
          <cell r="D3285" t="str">
            <v>un</v>
          </cell>
          <cell r="E3285">
            <v>377.25</v>
          </cell>
          <cell r="F3285">
            <v>20.72</v>
          </cell>
          <cell r="G3285">
            <v>397.97</v>
          </cell>
        </row>
        <row r="3286">
          <cell r="A3286" t="str">
            <v>46.18.430</v>
          </cell>
          <cell r="B3286"/>
          <cell r="C3286" t="str">
            <v>Te em ferro fundido, com flanges, classe PN-10, DN= 150mm, com derivações de 80 até 150mm</v>
          </cell>
          <cell r="D3286" t="str">
            <v>un</v>
          </cell>
          <cell r="E3286">
            <v>585.58000000000004</v>
          </cell>
          <cell r="F3286">
            <v>23.67</v>
          </cell>
          <cell r="G3286">
            <v>609.25</v>
          </cell>
        </row>
        <row r="3287">
          <cell r="A3287" t="str">
            <v>46.18.560</v>
          </cell>
          <cell r="B3287"/>
          <cell r="C3287" t="str">
            <v>Junta Gibault em ferro fundido, DN= 80mm, completa</v>
          </cell>
          <cell r="D3287" t="str">
            <v>un</v>
          </cell>
          <cell r="E3287">
            <v>73.56</v>
          </cell>
          <cell r="F3287">
            <v>16.260000000000002</v>
          </cell>
          <cell r="G3287">
            <v>89.82</v>
          </cell>
        </row>
        <row r="3288">
          <cell r="A3288" t="str">
            <v>46.18.570</v>
          </cell>
          <cell r="B3288"/>
          <cell r="C3288" t="str">
            <v>Junta Gibault em ferro fundido, DN= 100 mm, completa</v>
          </cell>
          <cell r="D3288" t="str">
            <v>un</v>
          </cell>
          <cell r="E3288">
            <v>98.9</v>
          </cell>
          <cell r="F3288">
            <v>17.739999999999998</v>
          </cell>
          <cell r="G3288">
            <v>116.64</v>
          </cell>
        </row>
        <row r="3289">
          <cell r="A3289" t="str">
            <v>46.19</v>
          </cell>
          <cell r="B3289" t="str">
            <v>Tubulação flangeada em ferro dúctil para redes de saneamento.</v>
          </cell>
          <cell r="C3289" t="str">
            <v>Tubulação flangeada em ferro dúctil para redes de saneamento.</v>
          </cell>
          <cell r="D3289"/>
          <cell r="E3289"/>
          <cell r="F3289"/>
          <cell r="G3289"/>
        </row>
        <row r="3290">
          <cell r="A3290" t="str">
            <v>46.19.500</v>
          </cell>
          <cell r="B3290"/>
          <cell r="C3290" t="str">
            <v>Redução excêntrica em ferro fundido, com flanges, classe PN-10, DN= 100mm x 80mm</v>
          </cell>
          <cell r="D3290" t="str">
            <v>un</v>
          </cell>
          <cell r="E3290">
            <v>302.87</v>
          </cell>
          <cell r="F3290">
            <v>20.72</v>
          </cell>
          <cell r="G3290">
            <v>323.58999999999997</v>
          </cell>
        </row>
        <row r="3291">
          <cell r="A3291" t="str">
            <v>46.19.510</v>
          </cell>
          <cell r="B3291"/>
          <cell r="C3291" t="str">
            <v>Redução excêntrica em ferro fundido, com flanges, classe PN-10, DN= 150mm x 80/100mm</v>
          </cell>
          <cell r="D3291" t="str">
            <v>un</v>
          </cell>
          <cell r="E3291">
            <v>347.57</v>
          </cell>
          <cell r="F3291">
            <v>23.67</v>
          </cell>
          <cell r="G3291">
            <v>371.24</v>
          </cell>
        </row>
        <row r="3292">
          <cell r="A3292" t="str">
            <v>46.19.520</v>
          </cell>
          <cell r="B3292"/>
          <cell r="C3292" t="str">
            <v>Redução excêntrica em ferro fundido, com flanges, classe PN-10, DN= 200mm x 100/150mm</v>
          </cell>
          <cell r="D3292" t="str">
            <v>un</v>
          </cell>
          <cell r="E3292">
            <v>520.83000000000004</v>
          </cell>
          <cell r="F3292">
            <v>26.64</v>
          </cell>
          <cell r="G3292">
            <v>547.47</v>
          </cell>
        </row>
        <row r="3293">
          <cell r="A3293" t="str">
            <v>46.19.530</v>
          </cell>
          <cell r="B3293"/>
          <cell r="C3293" t="str">
            <v>Redução excêntrica em ferro fundido, com flanges, classe PN-10, DN= 250mm x 150/200mm</v>
          </cell>
          <cell r="D3293" t="str">
            <v>un</v>
          </cell>
          <cell r="E3293">
            <v>858.13</v>
          </cell>
          <cell r="F3293">
            <v>29.59</v>
          </cell>
          <cell r="G3293">
            <v>887.72</v>
          </cell>
        </row>
        <row r="3294">
          <cell r="A3294" t="str">
            <v>46.19.590</v>
          </cell>
          <cell r="B3294"/>
          <cell r="C3294" t="str">
            <v>Redução concêntrica em ferro fundido, com flanges, classe PN-10, DN= 80 x 50mm</v>
          </cell>
          <cell r="D3294" t="str">
            <v>un</v>
          </cell>
          <cell r="E3294">
            <v>174.18</v>
          </cell>
          <cell r="F3294">
            <v>20.72</v>
          </cell>
          <cell r="G3294">
            <v>194.9</v>
          </cell>
        </row>
        <row r="3295">
          <cell r="A3295" t="str">
            <v>46.19.600</v>
          </cell>
          <cell r="B3295"/>
          <cell r="C3295" t="str">
            <v>Redução concêntrica em ferro fundido, com flanges, classe PN-10, DN= 100mm x 80mm</v>
          </cell>
          <cell r="D3295" t="str">
            <v>un</v>
          </cell>
          <cell r="E3295">
            <v>221.23</v>
          </cell>
          <cell r="F3295">
            <v>20.72</v>
          </cell>
          <cell r="G3295">
            <v>241.95</v>
          </cell>
        </row>
        <row r="3296">
          <cell r="A3296" t="str">
            <v>46.19.610</v>
          </cell>
          <cell r="B3296"/>
          <cell r="C3296" t="str">
            <v>Redução concêntrica em ferro fundido, com flanges, classe PN-10, DN= 150mm x 80/100mm</v>
          </cell>
          <cell r="D3296" t="str">
            <v>un</v>
          </cell>
          <cell r="E3296">
            <v>330.5</v>
          </cell>
          <cell r="F3296">
            <v>23.67</v>
          </cell>
          <cell r="G3296">
            <v>354.17</v>
          </cell>
        </row>
        <row r="3297">
          <cell r="A3297" t="str">
            <v>46.19.620</v>
          </cell>
          <cell r="B3297"/>
          <cell r="C3297" t="str">
            <v>Redução concêntrica em ferro fundido, com flanges, classe PN-10, DN= 200mm x 100/150mm</v>
          </cell>
          <cell r="D3297" t="str">
            <v>un</v>
          </cell>
          <cell r="E3297">
            <v>516.4</v>
          </cell>
          <cell r="F3297">
            <v>26.64</v>
          </cell>
          <cell r="G3297">
            <v>543.04</v>
          </cell>
        </row>
        <row r="3298">
          <cell r="A3298" t="str">
            <v>46.19.630</v>
          </cell>
          <cell r="B3298"/>
          <cell r="C3298" t="str">
            <v>Redução concêntrica em ferro fundido, com flanges, classe PN-10, DN= 250mm x 150/200mm</v>
          </cell>
          <cell r="D3298" t="str">
            <v>un</v>
          </cell>
          <cell r="E3298">
            <v>653.59</v>
          </cell>
          <cell r="F3298">
            <v>29.59</v>
          </cell>
          <cell r="G3298">
            <v>683.18</v>
          </cell>
        </row>
        <row r="3299">
          <cell r="A3299" t="str">
            <v>46.20</v>
          </cell>
          <cell r="B3299" t="str">
            <v>Reparos, conservações e complementos - GRUPO 46</v>
          </cell>
          <cell r="C3299" t="str">
            <v>Reparos, conservações e complementos - GRUPO 46</v>
          </cell>
          <cell r="D3299"/>
          <cell r="E3299"/>
          <cell r="F3299"/>
          <cell r="G3299"/>
        </row>
        <row r="3300">
          <cell r="A3300" t="str">
            <v>46.20.010</v>
          </cell>
          <cell r="B3300"/>
          <cell r="C3300" t="str">
            <v>Assentamento de tubo de concreto com diâmetro até 600 mm</v>
          </cell>
          <cell r="D3300" t="str">
            <v>m</v>
          </cell>
          <cell r="E3300">
            <v>1.05</v>
          </cell>
          <cell r="F3300">
            <v>50.37</v>
          </cell>
          <cell r="G3300">
            <v>51.42</v>
          </cell>
        </row>
        <row r="3301">
          <cell r="A3301" t="str">
            <v>46.20.020</v>
          </cell>
          <cell r="B3301"/>
          <cell r="C3301" t="str">
            <v>Assentamento de tubo de concreto com diâmetro de 700 até 1500 mm</v>
          </cell>
          <cell r="D3301" t="str">
            <v>m</v>
          </cell>
          <cell r="E3301">
            <v>46.61</v>
          </cell>
          <cell r="F3301">
            <v>29.31</v>
          </cell>
          <cell r="G3301">
            <v>75.92</v>
          </cell>
        </row>
        <row r="3302">
          <cell r="A3302" t="str">
            <v>46.21</v>
          </cell>
          <cell r="B3302" t="str">
            <v>Tubulação em aço preto schedule</v>
          </cell>
          <cell r="C3302" t="str">
            <v>Tubulação em aço preto schedule</v>
          </cell>
          <cell r="D3302"/>
          <cell r="E3302"/>
          <cell r="F3302"/>
          <cell r="G3302"/>
        </row>
        <row r="3303">
          <cell r="A3303" t="str">
            <v>46.21.012</v>
          </cell>
          <cell r="B3303"/>
          <cell r="C3303" t="str">
            <v>Tubo de aço carbono preto sem costura Schedule 40, DN= 1´ - inclusive conexões</v>
          </cell>
          <cell r="D3303" t="str">
            <v>m</v>
          </cell>
          <cell r="E3303">
            <v>32.950000000000003</v>
          </cell>
          <cell r="F3303">
            <v>51.77</v>
          </cell>
          <cell r="G3303">
            <v>84.72</v>
          </cell>
        </row>
        <row r="3304">
          <cell r="A3304" t="str">
            <v>46.21.036</v>
          </cell>
          <cell r="B3304"/>
          <cell r="C3304" t="str">
            <v>Tubo de aço carbono preto sem costura Schedule 40, DN= 1 1/4´ - inclusive conexões</v>
          </cell>
          <cell r="D3304" t="str">
            <v>m</v>
          </cell>
          <cell r="E3304">
            <v>37.18</v>
          </cell>
          <cell r="F3304">
            <v>59.17</v>
          </cell>
          <cell r="G3304">
            <v>96.35</v>
          </cell>
        </row>
        <row r="3305">
          <cell r="A3305" t="str">
            <v>46.21.040</v>
          </cell>
          <cell r="B3305"/>
          <cell r="C3305" t="str">
            <v>Tubo de aço carbono preto sem costura Schedule 40, DN= 1 1/2´ - inclusive conexões</v>
          </cell>
          <cell r="D3305" t="str">
            <v>m</v>
          </cell>
          <cell r="E3305">
            <v>44.19</v>
          </cell>
          <cell r="F3305">
            <v>59.17</v>
          </cell>
          <cell r="G3305">
            <v>103.36</v>
          </cell>
        </row>
        <row r="3306">
          <cell r="A3306" t="str">
            <v>46.21.046</v>
          </cell>
          <cell r="B3306"/>
          <cell r="C3306" t="str">
            <v>Tubo de aço carbono preto sem costura Schedule 40, DN= 2´ - inclusive conexões</v>
          </cell>
          <cell r="D3306" t="str">
            <v>m</v>
          </cell>
          <cell r="E3306">
            <v>56.67</v>
          </cell>
          <cell r="F3306">
            <v>66.569999999999993</v>
          </cell>
          <cell r="G3306">
            <v>123.24</v>
          </cell>
        </row>
        <row r="3307">
          <cell r="A3307" t="str">
            <v>46.21.056</v>
          </cell>
          <cell r="B3307"/>
          <cell r="C3307" t="str">
            <v>Tubo de aço carbono preto sem costura Schedule 40, DN= 2 1/2´ - inclusive conexões</v>
          </cell>
          <cell r="D3307" t="str">
            <v>m</v>
          </cell>
          <cell r="E3307">
            <v>79.900000000000006</v>
          </cell>
          <cell r="F3307">
            <v>73.959999999999994</v>
          </cell>
          <cell r="G3307">
            <v>153.86000000000001</v>
          </cell>
        </row>
        <row r="3308">
          <cell r="A3308" t="str">
            <v>46.21.060</v>
          </cell>
          <cell r="B3308"/>
          <cell r="C3308" t="str">
            <v>Tubo de aço carbono preto sem costura Schedule 40, DN= 3´ - inclusive conexões</v>
          </cell>
          <cell r="D3308" t="str">
            <v>m</v>
          </cell>
          <cell r="E3308">
            <v>105.59</v>
          </cell>
          <cell r="F3308">
            <v>83.21</v>
          </cell>
          <cell r="G3308">
            <v>188.8</v>
          </cell>
        </row>
        <row r="3309">
          <cell r="A3309" t="str">
            <v>46.21.066</v>
          </cell>
          <cell r="B3309"/>
          <cell r="C3309" t="str">
            <v>Tubo de aço carbono preto sem costura Schedule 40, DN= 3 1/2´ - inclusive conexões</v>
          </cell>
          <cell r="D3309" t="str">
            <v>m</v>
          </cell>
          <cell r="E3309">
            <v>130.01</v>
          </cell>
          <cell r="F3309">
            <v>88.75</v>
          </cell>
          <cell r="G3309">
            <v>218.76</v>
          </cell>
        </row>
        <row r="3310">
          <cell r="A3310" t="str">
            <v>46.21.080</v>
          </cell>
          <cell r="B3310"/>
          <cell r="C3310" t="str">
            <v>Tubo de aço carbono preto sem costura Schedule 40, DN= 4´ - inclusive conexões</v>
          </cell>
          <cell r="D3310" t="str">
            <v>m</v>
          </cell>
          <cell r="E3310">
            <v>149.91999999999999</v>
          </cell>
          <cell r="F3310">
            <v>92.46</v>
          </cell>
          <cell r="G3310">
            <v>242.38</v>
          </cell>
        </row>
        <row r="3311">
          <cell r="A3311" t="str">
            <v>46.21.090</v>
          </cell>
          <cell r="B3311"/>
          <cell r="C3311" t="str">
            <v>Tubo de aço carbono preto sem costura Schedule 40, DN= 5´ - inclusive conexões</v>
          </cell>
          <cell r="D3311" t="str">
            <v>m</v>
          </cell>
          <cell r="E3311">
            <v>203.07</v>
          </cell>
          <cell r="F3311">
            <v>98</v>
          </cell>
          <cell r="G3311">
            <v>301.07</v>
          </cell>
        </row>
        <row r="3312">
          <cell r="A3312" t="str">
            <v>46.21.100</v>
          </cell>
          <cell r="B3312"/>
          <cell r="C3312" t="str">
            <v>Tubo de aço carbono preto sem costura Schedule 40, DN= 6´ - inclusive conexões</v>
          </cell>
          <cell r="D3312" t="str">
            <v>m</v>
          </cell>
          <cell r="E3312">
            <v>279.08999999999997</v>
          </cell>
          <cell r="F3312">
            <v>101.7</v>
          </cell>
          <cell r="G3312">
            <v>380.79</v>
          </cell>
        </row>
        <row r="3313">
          <cell r="A3313" t="str">
            <v>46.21.110</v>
          </cell>
          <cell r="B3313"/>
          <cell r="C3313" t="str">
            <v>Tubo de aço carbono preto sem costura Schedule 40, DN= 8´ - inclusive conexões</v>
          </cell>
          <cell r="D3313" t="str">
            <v>m</v>
          </cell>
          <cell r="E3313">
            <v>430.79</v>
          </cell>
          <cell r="F3313">
            <v>110.94</v>
          </cell>
          <cell r="G3313">
            <v>541.73</v>
          </cell>
        </row>
        <row r="3314">
          <cell r="A3314" t="str">
            <v>46.21.140</v>
          </cell>
          <cell r="B3314"/>
          <cell r="C3314" t="str">
            <v>Tubo de aço carbono preto com costura Schedule 40, DN= 10´ - inclusive conexões</v>
          </cell>
          <cell r="D3314" t="str">
            <v>m</v>
          </cell>
          <cell r="E3314">
            <v>439.95</v>
          </cell>
          <cell r="F3314">
            <v>122.04</v>
          </cell>
          <cell r="G3314">
            <v>561.99</v>
          </cell>
        </row>
        <row r="3315">
          <cell r="A3315" t="str">
            <v>46.21.150</v>
          </cell>
          <cell r="B3315"/>
          <cell r="C3315" t="str">
            <v>Tubo de aço carbono preto com costura Schedule 40, DN= 12´ - inclusive conexões</v>
          </cell>
          <cell r="D3315" t="str">
            <v>m</v>
          </cell>
          <cell r="E3315">
            <v>654.75</v>
          </cell>
          <cell r="F3315">
            <v>129.44</v>
          </cell>
          <cell r="G3315">
            <v>784.19</v>
          </cell>
        </row>
        <row r="3316">
          <cell r="A3316" t="str">
            <v>46.23</v>
          </cell>
          <cell r="B3316" t="str">
            <v>Tubulação em concreto para rede de esgoto sanitário</v>
          </cell>
          <cell r="C3316" t="str">
            <v>Tubulação em concreto para rede de esgoto sanitário</v>
          </cell>
          <cell r="D3316"/>
          <cell r="E3316"/>
          <cell r="F3316"/>
          <cell r="G3316"/>
        </row>
        <row r="3317">
          <cell r="A3317" t="str">
            <v>46.23.110</v>
          </cell>
          <cell r="B3317"/>
          <cell r="C3317" t="str">
            <v>Tubo de concreto classe EA-3, DN= 400 mm</v>
          </cell>
          <cell r="D3317" t="str">
            <v>m</v>
          </cell>
          <cell r="E3317">
            <v>93.22</v>
          </cell>
          <cell r="F3317">
            <v>11.88</v>
          </cell>
          <cell r="G3317">
            <v>105.1</v>
          </cell>
        </row>
        <row r="3318">
          <cell r="A3318" t="str">
            <v>46.23.120</v>
          </cell>
          <cell r="B3318"/>
          <cell r="C3318" t="str">
            <v>Tubo de concreto classe EA-3, DN= 500 mm</v>
          </cell>
          <cell r="D3318" t="str">
            <v>m</v>
          </cell>
          <cell r="E3318">
            <v>114.35</v>
          </cell>
          <cell r="F3318">
            <v>17.82</v>
          </cell>
          <cell r="G3318">
            <v>132.16999999999999</v>
          </cell>
        </row>
        <row r="3319">
          <cell r="A3319" t="str">
            <v>46.23.130</v>
          </cell>
          <cell r="B3319"/>
          <cell r="C3319" t="str">
            <v>Tubo de concreto classe EA-3, DN= 600 mm</v>
          </cell>
          <cell r="D3319" t="str">
            <v>m</v>
          </cell>
          <cell r="E3319">
            <v>152.63999999999999</v>
          </cell>
          <cell r="F3319">
            <v>20.79</v>
          </cell>
          <cell r="G3319">
            <v>173.43</v>
          </cell>
        </row>
        <row r="3320">
          <cell r="A3320" t="str">
            <v>46.23.140</v>
          </cell>
          <cell r="B3320"/>
          <cell r="C3320" t="str">
            <v>Tubo de concreto classe EA-3, DN= 700 mm</v>
          </cell>
          <cell r="D3320" t="str">
            <v>m</v>
          </cell>
          <cell r="E3320">
            <v>199.65</v>
          </cell>
          <cell r="F3320">
            <v>23.76</v>
          </cell>
          <cell r="G3320">
            <v>223.41</v>
          </cell>
        </row>
        <row r="3321">
          <cell r="A3321" t="str">
            <v>46.23.150</v>
          </cell>
          <cell r="B3321"/>
          <cell r="C3321" t="str">
            <v>Tubo de concreto classe EA-3, DN= 800 mm</v>
          </cell>
          <cell r="D3321" t="str">
            <v>m</v>
          </cell>
          <cell r="E3321">
            <v>254.4</v>
          </cell>
          <cell r="F3321">
            <v>29.7</v>
          </cell>
          <cell r="G3321">
            <v>284.10000000000002</v>
          </cell>
        </row>
        <row r="3322">
          <cell r="A3322" t="str">
            <v>46.23.160</v>
          </cell>
          <cell r="B3322"/>
          <cell r="C3322" t="str">
            <v>Tubo de concreto classe EA-3, DN= 900 mm</v>
          </cell>
          <cell r="D3322" t="str">
            <v>m</v>
          </cell>
          <cell r="E3322">
            <v>322.14999999999998</v>
          </cell>
          <cell r="F3322">
            <v>35.64</v>
          </cell>
          <cell r="G3322">
            <v>357.79</v>
          </cell>
        </row>
        <row r="3323">
          <cell r="A3323" t="str">
            <v>46.23.170</v>
          </cell>
          <cell r="B3323"/>
          <cell r="C3323" t="str">
            <v>Tubo de concreto classe EA-3, DN= 1000 mm</v>
          </cell>
          <cell r="D3323" t="str">
            <v>m</v>
          </cell>
          <cell r="E3323">
            <v>369.6</v>
          </cell>
          <cell r="F3323">
            <v>44.55</v>
          </cell>
          <cell r="G3323">
            <v>414.15</v>
          </cell>
        </row>
        <row r="3324">
          <cell r="A3324" t="str">
            <v>46.23.180</v>
          </cell>
          <cell r="B3324"/>
          <cell r="C3324" t="str">
            <v>Tubo de concreto classe EA-3, DN= 1200 mm</v>
          </cell>
          <cell r="D3324" t="str">
            <v>m</v>
          </cell>
          <cell r="E3324">
            <v>546.38</v>
          </cell>
          <cell r="F3324">
            <v>89.1</v>
          </cell>
          <cell r="G3324">
            <v>635.48</v>
          </cell>
        </row>
        <row r="3325">
          <cell r="A3325" t="str">
            <v>46.26</v>
          </cell>
          <cell r="B3325" t="str">
            <v>Tubulação em ferro fundido predial SMU - esgoto e pluvial</v>
          </cell>
          <cell r="C3325" t="str">
            <v>Tubulação em ferro fundido predial SMU - esgoto e pluvial</v>
          </cell>
          <cell r="D3325"/>
          <cell r="E3325"/>
          <cell r="F3325"/>
          <cell r="G3325"/>
        </row>
        <row r="3326">
          <cell r="A3326" t="str">
            <v>46.26.010</v>
          </cell>
          <cell r="B3326"/>
          <cell r="C3326" t="str">
            <v>Tubo em ferro fundido com ponta e ponta, predial SMU, DN= 50 mm</v>
          </cell>
          <cell r="D3326" t="str">
            <v>m</v>
          </cell>
          <cell r="E3326">
            <v>80.959999999999994</v>
          </cell>
          <cell r="F3326">
            <v>18.5</v>
          </cell>
          <cell r="G3326">
            <v>99.46</v>
          </cell>
        </row>
        <row r="3327">
          <cell r="A3327" t="str">
            <v>46.26.020</v>
          </cell>
          <cell r="B3327"/>
          <cell r="C3327" t="str">
            <v>Tubo em ferro fundido com ponta e ponta, predial SMU, DN= 75 mm</v>
          </cell>
          <cell r="D3327" t="str">
            <v>m</v>
          </cell>
          <cell r="E3327">
            <v>104.39</v>
          </cell>
          <cell r="F3327">
            <v>18.5</v>
          </cell>
          <cell r="G3327">
            <v>122.89</v>
          </cell>
        </row>
        <row r="3328">
          <cell r="A3328" t="str">
            <v>46.26.030</v>
          </cell>
          <cell r="B3328"/>
          <cell r="C3328" t="str">
            <v>Tubo em ferro fundido com ponta e ponta, predial SMU, DN= 100 mm</v>
          </cell>
          <cell r="D3328" t="str">
            <v>m</v>
          </cell>
          <cell r="E3328">
            <v>118.67</v>
          </cell>
          <cell r="F3328">
            <v>25.92</v>
          </cell>
          <cell r="G3328">
            <v>144.59</v>
          </cell>
        </row>
        <row r="3329">
          <cell r="A3329" t="str">
            <v>46.26.040</v>
          </cell>
          <cell r="B3329"/>
          <cell r="C3329" t="str">
            <v>Tubo em ferro fundido com ponta e ponta, predial SMU, DN= 150 mm</v>
          </cell>
          <cell r="D3329" t="str">
            <v>m</v>
          </cell>
          <cell r="E3329">
            <v>188.74</v>
          </cell>
          <cell r="F3329">
            <v>25.92</v>
          </cell>
          <cell r="G3329">
            <v>214.66</v>
          </cell>
        </row>
        <row r="3330">
          <cell r="A3330" t="str">
            <v>46.26.050</v>
          </cell>
          <cell r="B3330"/>
          <cell r="C3330" t="str">
            <v>Tubo em ferro fundido com ponta e ponta, predial SMU, DN= 200 mm</v>
          </cell>
          <cell r="D3330" t="str">
            <v>m</v>
          </cell>
          <cell r="E3330">
            <v>314.14999999999998</v>
          </cell>
          <cell r="F3330">
            <v>25.92</v>
          </cell>
          <cell r="G3330">
            <v>340.07</v>
          </cell>
        </row>
        <row r="3331">
          <cell r="A3331" t="str">
            <v>46.26.060</v>
          </cell>
          <cell r="B3331"/>
          <cell r="C3331" t="str">
            <v>Junta de união em aço inoxidável com parafuso de aço zincado, para tubo em ferro fundido predial SMU, DN= 50 mm</v>
          </cell>
          <cell r="D3331" t="str">
            <v>un</v>
          </cell>
          <cell r="E3331">
            <v>31.04</v>
          </cell>
          <cell r="F3331">
            <v>14.79</v>
          </cell>
          <cell r="G3331">
            <v>45.83</v>
          </cell>
        </row>
        <row r="3332">
          <cell r="A3332" t="str">
            <v>46.26.070</v>
          </cell>
          <cell r="B3332"/>
          <cell r="C3332" t="str">
            <v>Junta de união em aço inoxidável com parafuso de aço zincado, para tubo em ferro fundido predial SMU, DN= 75 mm</v>
          </cell>
          <cell r="D3332" t="str">
            <v>un</v>
          </cell>
          <cell r="E3332">
            <v>34.93</v>
          </cell>
          <cell r="F3332">
            <v>14.79</v>
          </cell>
          <cell r="G3332">
            <v>49.72</v>
          </cell>
        </row>
        <row r="3333">
          <cell r="A3333" t="str">
            <v>46.26.080</v>
          </cell>
          <cell r="B3333"/>
          <cell r="C3333" t="str">
            <v>Junta de união em aço inoxidável com parafuso de aço zincado, para tubo em ferro fundido predial SMU, DN= 100 mm</v>
          </cell>
          <cell r="D3333" t="str">
            <v>un</v>
          </cell>
          <cell r="E3333">
            <v>36.31</v>
          </cell>
          <cell r="F3333">
            <v>18.5</v>
          </cell>
          <cell r="G3333">
            <v>54.81</v>
          </cell>
        </row>
        <row r="3334">
          <cell r="A3334" t="str">
            <v>46.26.090</v>
          </cell>
          <cell r="B3334"/>
          <cell r="C3334" t="str">
            <v>Junta de união em aço inoxidável com parafuso de aço zincado, para tubo em ferro fundido predial SMU, DN= 150 mm</v>
          </cell>
          <cell r="D3334" t="str">
            <v>un</v>
          </cell>
          <cell r="E3334">
            <v>69.66</v>
          </cell>
          <cell r="F3334">
            <v>18.5</v>
          </cell>
          <cell r="G3334">
            <v>88.16</v>
          </cell>
        </row>
        <row r="3335">
          <cell r="A3335" t="str">
            <v>46.26.100</v>
          </cell>
          <cell r="B3335"/>
          <cell r="C3335" t="str">
            <v>Junta de união em aço inoxidável com parafuso de aço zincado, para tubo em ferro fundido predial SMU, DN= 200 mm</v>
          </cell>
          <cell r="D3335" t="str">
            <v>un</v>
          </cell>
          <cell r="E3335">
            <v>103.11</v>
          </cell>
          <cell r="F3335">
            <v>18.5</v>
          </cell>
          <cell r="G3335">
            <v>121.61</v>
          </cell>
        </row>
        <row r="3336">
          <cell r="A3336" t="str">
            <v>46.26.110</v>
          </cell>
          <cell r="B3336"/>
          <cell r="C3336" t="str">
            <v>Conjunto de ancoragem para tubo em ferro fundido predial SMU, DN= 50 mm</v>
          </cell>
          <cell r="D3336" t="str">
            <v>cj</v>
          </cell>
          <cell r="E3336">
            <v>732.2</v>
          </cell>
          <cell r="F3336">
            <v>14.79</v>
          </cell>
          <cell r="G3336">
            <v>746.99</v>
          </cell>
        </row>
        <row r="3337">
          <cell r="A3337" t="str">
            <v>46.26.120</v>
          </cell>
          <cell r="B3337"/>
          <cell r="C3337" t="str">
            <v>Conjunto de ancoragem para tubo em ferro fundido predial SMU, DN= 75 mm</v>
          </cell>
          <cell r="D3337" t="str">
            <v>cj</v>
          </cell>
          <cell r="E3337">
            <v>786.4</v>
          </cell>
          <cell r="F3337">
            <v>14.79</v>
          </cell>
          <cell r="G3337">
            <v>801.19</v>
          </cell>
        </row>
        <row r="3338">
          <cell r="A3338" t="str">
            <v>46.26.130</v>
          </cell>
          <cell r="B3338"/>
          <cell r="C3338" t="str">
            <v>Conjunto de ancoragem para tubo em ferro fundido predial SMU, DN= 100 mm</v>
          </cell>
          <cell r="D3338" t="str">
            <v>cj</v>
          </cell>
          <cell r="E3338">
            <v>741.75</v>
          </cell>
          <cell r="F3338">
            <v>18.5</v>
          </cell>
          <cell r="G3338">
            <v>760.25</v>
          </cell>
        </row>
        <row r="3339">
          <cell r="A3339" t="str">
            <v>46.26.136</v>
          </cell>
          <cell r="B3339"/>
          <cell r="C3339" t="str">
            <v>Conjunto de ancoragem para tubo em ferro fundido predial SMU, DN= 125 mm</v>
          </cell>
          <cell r="D3339" t="str">
            <v>cj</v>
          </cell>
          <cell r="E3339">
            <v>1055.07</v>
          </cell>
          <cell r="F3339">
            <v>18.5</v>
          </cell>
          <cell r="G3339">
            <v>1073.57</v>
          </cell>
        </row>
        <row r="3340">
          <cell r="A3340" t="str">
            <v>46.26.140</v>
          </cell>
          <cell r="B3340"/>
          <cell r="C3340" t="str">
            <v>Conjunto de ancoragem para tubo em ferro fundido predial SMU, DN= 150 mm</v>
          </cell>
          <cell r="D3340" t="str">
            <v>cj</v>
          </cell>
          <cell r="E3340">
            <v>1146.01</v>
          </cell>
          <cell r="F3340">
            <v>18.5</v>
          </cell>
          <cell r="G3340">
            <v>1164.51</v>
          </cell>
        </row>
        <row r="3341">
          <cell r="A3341" t="str">
            <v>46.26.150</v>
          </cell>
          <cell r="B3341"/>
          <cell r="C3341" t="str">
            <v>Conjunto de ancoragem para tubo em ferro fundido predial SMU, DN= 200 mm</v>
          </cell>
          <cell r="D3341" t="str">
            <v>cj</v>
          </cell>
          <cell r="E3341">
            <v>1622.59</v>
          </cell>
          <cell r="F3341">
            <v>18.5</v>
          </cell>
          <cell r="G3341">
            <v>1641.09</v>
          </cell>
        </row>
        <row r="3342">
          <cell r="A3342" t="str">
            <v>46.26.200</v>
          </cell>
          <cell r="B3342"/>
          <cell r="C3342" t="str">
            <v>Tubo em ferro fundido com ponta e ponta, predial SMU, DN= 125 mm</v>
          </cell>
          <cell r="D3342" t="str">
            <v>m</v>
          </cell>
          <cell r="E3342">
            <v>277.07</v>
          </cell>
          <cell r="F3342">
            <v>25.92</v>
          </cell>
          <cell r="G3342">
            <v>302.99</v>
          </cell>
        </row>
        <row r="3343">
          <cell r="A3343" t="str">
            <v>46.26.210</v>
          </cell>
          <cell r="B3343"/>
          <cell r="C3343" t="str">
            <v>Tubo em ferro fundido com ponta e ponta, predial SMU, DN= 250 mm</v>
          </cell>
          <cell r="D3343" t="str">
            <v>m</v>
          </cell>
          <cell r="E3343">
            <v>540</v>
          </cell>
          <cell r="F3343">
            <v>25.92</v>
          </cell>
          <cell r="G3343">
            <v>565.91999999999996</v>
          </cell>
        </row>
        <row r="3344">
          <cell r="A3344" t="str">
            <v>46.26.400</v>
          </cell>
          <cell r="B3344"/>
          <cell r="C3344" t="str">
            <v>Joelho 45° em ferro fundido, predial SMU, DN= 50 mm</v>
          </cell>
          <cell r="D3344" t="str">
            <v>un</v>
          </cell>
          <cell r="E3344">
            <v>82.28</v>
          </cell>
          <cell r="F3344">
            <v>14.79</v>
          </cell>
          <cell r="G3344">
            <v>97.07</v>
          </cell>
        </row>
        <row r="3345">
          <cell r="A3345" t="str">
            <v>46.26.410</v>
          </cell>
          <cell r="B3345"/>
          <cell r="C3345" t="str">
            <v>Joelho 45° em ferro fundido, predial SMU, DN= 75 mm</v>
          </cell>
          <cell r="D3345" t="str">
            <v>un</v>
          </cell>
          <cell r="E3345">
            <v>109.06</v>
          </cell>
          <cell r="F3345">
            <v>14.79</v>
          </cell>
          <cell r="G3345">
            <v>123.85</v>
          </cell>
        </row>
        <row r="3346">
          <cell r="A3346" t="str">
            <v>46.26.420</v>
          </cell>
          <cell r="B3346"/>
          <cell r="C3346" t="str">
            <v>Joelho 45° em ferro fundido, predial SMU, DN= 100 mm</v>
          </cell>
          <cell r="D3346" t="str">
            <v>un</v>
          </cell>
          <cell r="E3346">
            <v>117.56</v>
          </cell>
          <cell r="F3346">
            <v>18.5</v>
          </cell>
          <cell r="G3346">
            <v>136.06</v>
          </cell>
        </row>
        <row r="3347">
          <cell r="A3347" t="str">
            <v>46.26.426</v>
          </cell>
          <cell r="B3347"/>
          <cell r="C3347" t="str">
            <v>Joelho 45° em ferro fundido, predial SMU, DN= 125 mm</v>
          </cell>
          <cell r="D3347" t="str">
            <v>un</v>
          </cell>
          <cell r="E3347">
            <v>208.9</v>
          </cell>
          <cell r="F3347">
            <v>18.5</v>
          </cell>
          <cell r="G3347">
            <v>227.4</v>
          </cell>
        </row>
        <row r="3348">
          <cell r="A3348" t="str">
            <v>46.26.430</v>
          </cell>
          <cell r="B3348"/>
          <cell r="C3348" t="str">
            <v>Joelho 45° em ferro fundido, predial SMU, DN= 150 mm</v>
          </cell>
          <cell r="D3348" t="str">
            <v>un</v>
          </cell>
          <cell r="E3348">
            <v>219</v>
          </cell>
          <cell r="F3348">
            <v>18.5</v>
          </cell>
          <cell r="G3348">
            <v>237.5</v>
          </cell>
        </row>
        <row r="3349">
          <cell r="A3349" t="str">
            <v>46.26.440</v>
          </cell>
          <cell r="B3349"/>
          <cell r="C3349" t="str">
            <v>Joelho 45° em ferro fundido, predial SMU, DN= 200 mm</v>
          </cell>
          <cell r="D3349" t="str">
            <v>un</v>
          </cell>
          <cell r="E3349">
            <v>516.22</v>
          </cell>
          <cell r="F3349">
            <v>18.5</v>
          </cell>
          <cell r="G3349">
            <v>534.72</v>
          </cell>
        </row>
        <row r="3350">
          <cell r="A3350" t="str">
            <v>46.26.460</v>
          </cell>
          <cell r="B3350"/>
          <cell r="C3350" t="str">
            <v>Joelho 88° em ferro fundido, predial SMU, DN= 50 mm</v>
          </cell>
          <cell r="D3350" t="str">
            <v>un</v>
          </cell>
          <cell r="E3350">
            <v>107.99</v>
          </cell>
          <cell r="F3350">
            <v>14.79</v>
          </cell>
          <cell r="G3350">
            <v>122.78</v>
          </cell>
        </row>
        <row r="3351">
          <cell r="A3351" t="str">
            <v>46.26.470</v>
          </cell>
          <cell r="B3351"/>
          <cell r="C3351" t="str">
            <v>Joelho 88° em ferro fundido, predial SMU, DN= 75 mm</v>
          </cell>
          <cell r="D3351" t="str">
            <v>un</v>
          </cell>
          <cell r="E3351">
            <v>116.08</v>
          </cell>
          <cell r="F3351">
            <v>14.79</v>
          </cell>
          <cell r="G3351">
            <v>130.87</v>
          </cell>
        </row>
        <row r="3352">
          <cell r="A3352" t="str">
            <v>46.26.480</v>
          </cell>
          <cell r="B3352"/>
          <cell r="C3352" t="str">
            <v>Joelho 88° em ferro fundido, predial SMU, DN= 100 mm</v>
          </cell>
          <cell r="D3352" t="str">
            <v>un</v>
          </cell>
          <cell r="E3352">
            <v>121.29</v>
          </cell>
          <cell r="F3352">
            <v>18.5</v>
          </cell>
          <cell r="G3352">
            <v>139.79</v>
          </cell>
        </row>
        <row r="3353">
          <cell r="A3353" t="str">
            <v>46.26.490</v>
          </cell>
          <cell r="B3353"/>
          <cell r="C3353" t="str">
            <v>Joelho 88° em ferro fundido, predial SMU, DN= 150 mm</v>
          </cell>
          <cell r="D3353" t="str">
            <v>un</v>
          </cell>
          <cell r="E3353">
            <v>322.42</v>
          </cell>
          <cell r="F3353">
            <v>18.5</v>
          </cell>
          <cell r="G3353">
            <v>340.92</v>
          </cell>
        </row>
        <row r="3354">
          <cell r="A3354" t="str">
            <v>46.26.500</v>
          </cell>
          <cell r="B3354"/>
          <cell r="C3354" t="str">
            <v>Joelho 88° em ferro fundido, predial SMU, DN= 200 mm</v>
          </cell>
          <cell r="D3354" t="str">
            <v>un</v>
          </cell>
          <cell r="E3354">
            <v>483.26</v>
          </cell>
          <cell r="F3354">
            <v>18.5</v>
          </cell>
          <cell r="G3354">
            <v>501.76</v>
          </cell>
        </row>
        <row r="3355">
          <cell r="A3355" t="str">
            <v>46.26.510</v>
          </cell>
          <cell r="B3355"/>
          <cell r="C3355" t="str">
            <v>Junção 45° em ferro fundido, predial SMU, DN= 50 x 50 mm</v>
          </cell>
          <cell r="D3355" t="str">
            <v>un</v>
          </cell>
          <cell r="E3355">
            <v>150.96</v>
          </cell>
          <cell r="F3355">
            <v>14.79</v>
          </cell>
          <cell r="G3355">
            <v>165.75</v>
          </cell>
        </row>
        <row r="3356">
          <cell r="A3356" t="str">
            <v>46.26.516</v>
          </cell>
          <cell r="B3356"/>
          <cell r="C3356" t="str">
            <v>Junção 45° em ferro fundido, predial SMU, DN= 75 x 50 mm</v>
          </cell>
          <cell r="D3356" t="str">
            <v>un</v>
          </cell>
          <cell r="E3356">
            <v>183.02</v>
          </cell>
          <cell r="F3356">
            <v>14.79</v>
          </cell>
          <cell r="G3356">
            <v>197.81</v>
          </cell>
        </row>
        <row r="3357">
          <cell r="A3357" t="str">
            <v>46.26.520</v>
          </cell>
          <cell r="B3357"/>
          <cell r="C3357" t="str">
            <v>Junção 45° em ferro fundido, predial SMU, DN= 75 x 75 mm</v>
          </cell>
          <cell r="D3357" t="str">
            <v>un</v>
          </cell>
          <cell r="E3357">
            <v>181.1</v>
          </cell>
          <cell r="F3357">
            <v>14.79</v>
          </cell>
          <cell r="G3357">
            <v>195.89</v>
          </cell>
        </row>
        <row r="3358">
          <cell r="A3358" t="str">
            <v>46.26.540</v>
          </cell>
          <cell r="B3358"/>
          <cell r="C3358" t="str">
            <v>Junção 45° em ferro fundido, predial SMU, DN= 100 x 75 mm</v>
          </cell>
          <cell r="D3358" t="str">
            <v>un</v>
          </cell>
          <cell r="E3358">
            <v>222.04</v>
          </cell>
          <cell r="F3358">
            <v>18.5</v>
          </cell>
          <cell r="G3358">
            <v>240.54</v>
          </cell>
        </row>
        <row r="3359">
          <cell r="A3359" t="str">
            <v>46.26.550</v>
          </cell>
          <cell r="B3359"/>
          <cell r="C3359" t="str">
            <v>Junção 45° em ferro fundido, predial SMU, DN= 100 x 100 mm</v>
          </cell>
          <cell r="D3359" t="str">
            <v>un</v>
          </cell>
          <cell r="E3359">
            <v>233.13</v>
          </cell>
          <cell r="F3359">
            <v>18.5</v>
          </cell>
          <cell r="G3359">
            <v>251.63</v>
          </cell>
        </row>
        <row r="3360">
          <cell r="A3360" t="str">
            <v>46.26.560</v>
          </cell>
          <cell r="B3360"/>
          <cell r="C3360" t="str">
            <v>Junção 45° em ferro fundido, predial SMU, DN= 150 x 150 mm</v>
          </cell>
          <cell r="D3360" t="str">
            <v>un</v>
          </cell>
          <cell r="E3360">
            <v>550.59</v>
          </cell>
          <cell r="F3360">
            <v>18.5</v>
          </cell>
          <cell r="G3360">
            <v>569.09</v>
          </cell>
        </row>
        <row r="3361">
          <cell r="A3361" t="str">
            <v>46.26.580</v>
          </cell>
          <cell r="B3361"/>
          <cell r="C3361" t="str">
            <v>Junta de união em aço inoxidável com parafuso de aço zincado, para tubo em ferro fundido predial SMU, DN= 125 mm</v>
          </cell>
          <cell r="D3361" t="str">
            <v>un</v>
          </cell>
          <cell r="E3361">
            <v>78.53</v>
          </cell>
          <cell r="F3361">
            <v>18.5</v>
          </cell>
          <cell r="G3361">
            <v>97.03</v>
          </cell>
        </row>
        <row r="3362">
          <cell r="A3362" t="str">
            <v>46.26.590</v>
          </cell>
          <cell r="B3362"/>
          <cell r="C3362" t="str">
            <v>Junta de união em aço inoxidável com parafuso de aço zincado, para tubo em ferro fundido predial SMU, DN= 250 mm</v>
          </cell>
          <cell r="D3362" t="str">
            <v>un</v>
          </cell>
          <cell r="E3362">
            <v>350.58</v>
          </cell>
          <cell r="F3362">
            <v>18.5</v>
          </cell>
          <cell r="G3362">
            <v>369.08</v>
          </cell>
        </row>
        <row r="3363">
          <cell r="A3363" t="str">
            <v>46.26.600</v>
          </cell>
          <cell r="B3363"/>
          <cell r="C3363" t="str">
            <v>Redução excêntrica em ferro fundido, predial SMU, DN= 75 x 50 mm</v>
          </cell>
          <cell r="D3363" t="str">
            <v>un</v>
          </cell>
          <cell r="E3363">
            <v>107.14</v>
          </cell>
          <cell r="F3363">
            <v>14.79</v>
          </cell>
          <cell r="G3363">
            <v>121.93</v>
          </cell>
        </row>
        <row r="3364">
          <cell r="A3364" t="str">
            <v>46.26.610</v>
          </cell>
          <cell r="B3364"/>
          <cell r="C3364" t="str">
            <v>Redução excêntrica em ferro fundido, predial SMU, DN= 100 x 75 mm</v>
          </cell>
          <cell r="D3364" t="str">
            <v>un</v>
          </cell>
          <cell r="E3364">
            <v>126.92</v>
          </cell>
          <cell r="F3364">
            <v>18.5</v>
          </cell>
          <cell r="G3364">
            <v>145.41999999999999</v>
          </cell>
        </row>
        <row r="3365">
          <cell r="A3365" t="str">
            <v>46.26.612</v>
          </cell>
          <cell r="B3365"/>
          <cell r="C3365" t="str">
            <v>Redução excêntrica em ferro fundido, predial SMU, DN= 125 x 75 mm</v>
          </cell>
          <cell r="D3365" t="str">
            <v>un</v>
          </cell>
          <cell r="E3365">
            <v>200.1</v>
          </cell>
          <cell r="F3365">
            <v>18.5</v>
          </cell>
          <cell r="G3365">
            <v>218.6</v>
          </cell>
        </row>
        <row r="3366">
          <cell r="A3366" t="str">
            <v>46.26.614</v>
          </cell>
          <cell r="B3366"/>
          <cell r="C3366" t="str">
            <v>Redução excêntrica em ferro fundido, predial SMU, DN= 125 x 100 mm</v>
          </cell>
          <cell r="D3366" t="str">
            <v>un</v>
          </cell>
          <cell r="E3366">
            <v>195.78</v>
          </cell>
          <cell r="F3366">
            <v>18.5</v>
          </cell>
          <cell r="G3366">
            <v>214.28</v>
          </cell>
        </row>
        <row r="3367">
          <cell r="A3367" t="str">
            <v>46.26.616</v>
          </cell>
          <cell r="B3367"/>
          <cell r="C3367" t="str">
            <v>Redução excêntrica em ferro fundido, predial SMU, DN= 150 x 75 mm</v>
          </cell>
          <cell r="D3367" t="str">
            <v>un</v>
          </cell>
          <cell r="E3367">
            <v>253.4</v>
          </cell>
          <cell r="F3367">
            <v>18.5</v>
          </cell>
          <cell r="G3367">
            <v>271.89999999999998</v>
          </cell>
        </row>
        <row r="3368">
          <cell r="A3368" t="str">
            <v>46.26.632</v>
          </cell>
          <cell r="B3368"/>
          <cell r="C3368" t="str">
            <v>Redução excêntrica em ferro fundido, predial SMU, DN= 150 x 100 mm</v>
          </cell>
          <cell r="D3368" t="str">
            <v>un</v>
          </cell>
          <cell r="E3368">
            <v>243.26</v>
          </cell>
          <cell r="F3368">
            <v>18.5</v>
          </cell>
          <cell r="G3368">
            <v>261.76</v>
          </cell>
        </row>
        <row r="3369">
          <cell r="A3369" t="str">
            <v>46.26.634</v>
          </cell>
          <cell r="B3369"/>
          <cell r="C3369" t="str">
            <v>Redução excêntrica em ferro fundido, predial SMU, DN= 150 x 125 mm</v>
          </cell>
          <cell r="D3369" t="str">
            <v>un</v>
          </cell>
          <cell r="E3369">
            <v>234.31</v>
          </cell>
          <cell r="F3369">
            <v>18.5</v>
          </cell>
          <cell r="G3369">
            <v>252.81</v>
          </cell>
        </row>
        <row r="3370">
          <cell r="A3370" t="str">
            <v>46.26.636</v>
          </cell>
          <cell r="B3370"/>
          <cell r="C3370" t="str">
            <v>Redução excêntrica em ferro fundido, predial SMU, DN= 200 x 125 mm</v>
          </cell>
          <cell r="D3370" t="str">
            <v>un</v>
          </cell>
          <cell r="E3370">
            <v>461.41</v>
          </cell>
          <cell r="F3370">
            <v>18.5</v>
          </cell>
          <cell r="G3370">
            <v>479.91</v>
          </cell>
        </row>
        <row r="3371">
          <cell r="A3371" t="str">
            <v>46.26.640</v>
          </cell>
          <cell r="B3371"/>
          <cell r="C3371" t="str">
            <v>Redução excêntrica em ferro fundido, predial SMU, DN= 200 x 150 mm</v>
          </cell>
          <cell r="D3371" t="str">
            <v>un</v>
          </cell>
          <cell r="E3371">
            <v>448.44</v>
          </cell>
          <cell r="F3371">
            <v>18.5</v>
          </cell>
          <cell r="G3371">
            <v>466.94</v>
          </cell>
        </row>
        <row r="3372">
          <cell r="A3372" t="str">
            <v>46.26.690</v>
          </cell>
          <cell r="B3372"/>
          <cell r="C3372" t="str">
            <v>Redução excêntrica em ferro fundido, predial SMU, DN= 250 x 200 mm</v>
          </cell>
          <cell r="D3372" t="str">
            <v>un</v>
          </cell>
          <cell r="E3372">
            <v>827.85</v>
          </cell>
          <cell r="F3372">
            <v>18.5</v>
          </cell>
          <cell r="G3372">
            <v>846.35</v>
          </cell>
        </row>
        <row r="3373">
          <cell r="A3373" t="str">
            <v>46.26.700</v>
          </cell>
          <cell r="B3373"/>
          <cell r="C3373" t="str">
            <v>Te de visita em ferro fundido, predial SMU, DN= 75 mm</v>
          </cell>
          <cell r="D3373" t="str">
            <v>un</v>
          </cell>
          <cell r="E3373">
            <v>359.61</v>
          </cell>
          <cell r="F3373">
            <v>14.79</v>
          </cell>
          <cell r="G3373">
            <v>374.4</v>
          </cell>
        </row>
        <row r="3374">
          <cell r="A3374" t="str">
            <v>46.26.710</v>
          </cell>
          <cell r="B3374"/>
          <cell r="C3374" t="str">
            <v>Te de visita em ferro fundido, predial SMU, DN= 100 mm</v>
          </cell>
          <cell r="D3374" t="str">
            <v>un</v>
          </cell>
          <cell r="E3374">
            <v>519.88</v>
          </cell>
          <cell r="F3374">
            <v>18.5</v>
          </cell>
          <cell r="G3374">
            <v>538.38</v>
          </cell>
        </row>
        <row r="3375">
          <cell r="A3375" t="str">
            <v>46.26.720</v>
          </cell>
          <cell r="B3375"/>
          <cell r="C3375" t="str">
            <v>Te de visita em ferro fundido, predial SMU, DN= 125 mm</v>
          </cell>
          <cell r="D3375" t="str">
            <v>un</v>
          </cell>
          <cell r="E3375">
            <v>790.96</v>
          </cell>
          <cell r="F3375">
            <v>18.5</v>
          </cell>
          <cell r="G3375">
            <v>809.46</v>
          </cell>
        </row>
        <row r="3376">
          <cell r="A3376" t="str">
            <v>46.26.730</v>
          </cell>
          <cell r="B3376"/>
          <cell r="C3376" t="str">
            <v>Te de visita em ferro fundido, predial SMU, DN= 150 mm</v>
          </cell>
          <cell r="D3376" t="str">
            <v>un</v>
          </cell>
          <cell r="E3376">
            <v>803.09</v>
          </cell>
          <cell r="F3376">
            <v>18.5</v>
          </cell>
          <cell r="G3376">
            <v>821.59</v>
          </cell>
        </row>
        <row r="3377">
          <cell r="A3377" t="str">
            <v>46.26.740</v>
          </cell>
          <cell r="B3377"/>
          <cell r="C3377" t="str">
            <v>Te de visita em ferro fundido, predial SMU, DN= 200 mm</v>
          </cell>
          <cell r="D3377" t="str">
            <v>un</v>
          </cell>
          <cell r="E3377">
            <v>1352.85</v>
          </cell>
          <cell r="F3377">
            <v>18.5</v>
          </cell>
          <cell r="G3377">
            <v>1371.35</v>
          </cell>
        </row>
        <row r="3378">
          <cell r="A3378" t="str">
            <v>46.26.800</v>
          </cell>
          <cell r="B3378"/>
          <cell r="C3378" t="str">
            <v>Abraçadeira dentada para travamento em aço inoxidável, com parafuso de aço zincado, para tubo em ferro fundido predial SMU, DN= 50 mm</v>
          </cell>
          <cell r="D3378" t="str">
            <v>un</v>
          </cell>
          <cell r="E3378">
            <v>298.39</v>
          </cell>
          <cell r="F3378">
            <v>14.79</v>
          </cell>
          <cell r="G3378">
            <v>313.18</v>
          </cell>
        </row>
        <row r="3379">
          <cell r="A3379" t="str">
            <v>46.26.810</v>
          </cell>
          <cell r="B3379"/>
          <cell r="C3379" t="str">
            <v>Abraçadeira dentada para travamento em aço inoxidável, com parafuso de aço zincado, para tubo em ferro fundido predial SMU, DN= 75 mm</v>
          </cell>
          <cell r="D3379" t="str">
            <v>un</v>
          </cell>
          <cell r="E3379">
            <v>255.5</v>
          </cell>
          <cell r="F3379">
            <v>14.79</v>
          </cell>
          <cell r="G3379">
            <v>270.29000000000002</v>
          </cell>
        </row>
        <row r="3380">
          <cell r="A3380" t="str">
            <v>46.26.820</v>
          </cell>
          <cell r="B3380"/>
          <cell r="C3380" t="str">
            <v>Abraçadeira dentada para travamento em aço inoxidável, com parafuso de aço zincado, para tubo em ferro fundido predial SMU, DN= 100 mm</v>
          </cell>
          <cell r="D3380" t="str">
            <v>un</v>
          </cell>
          <cell r="E3380">
            <v>310.29000000000002</v>
          </cell>
          <cell r="F3380">
            <v>18.5</v>
          </cell>
          <cell r="G3380">
            <v>328.79</v>
          </cell>
        </row>
        <row r="3381">
          <cell r="A3381" t="str">
            <v>46.26.830</v>
          </cell>
          <cell r="B3381"/>
          <cell r="C3381" t="str">
            <v>Abraçadeira dentada para travamento em aço inoxidável, com parafuso de aço zincado, para tubo em ferro fundido predial SMU, DN= 150 mm</v>
          </cell>
          <cell r="D3381" t="str">
            <v>un</v>
          </cell>
          <cell r="E3381">
            <v>585.45000000000005</v>
          </cell>
          <cell r="F3381">
            <v>18.5</v>
          </cell>
          <cell r="G3381">
            <v>603.95000000000005</v>
          </cell>
        </row>
        <row r="3382">
          <cell r="A3382" t="str">
            <v>46.26.840</v>
          </cell>
          <cell r="B3382"/>
          <cell r="C3382" t="str">
            <v>Tampão simples em ferro fundido, predial SMU, DN= 150 mm</v>
          </cell>
          <cell r="D3382" t="str">
            <v>un</v>
          </cell>
          <cell r="E3382">
            <v>200.12</v>
          </cell>
          <cell r="F3382">
            <v>18.5</v>
          </cell>
          <cell r="G3382">
            <v>218.62</v>
          </cell>
        </row>
        <row r="3383">
          <cell r="A3383" t="str">
            <v>46.26.900</v>
          </cell>
          <cell r="B3383"/>
          <cell r="C3383" t="str">
            <v>Junção 45° em ferro fundido, predial SMU, DN= 125 x 100 mm</v>
          </cell>
          <cell r="D3383" t="str">
            <v>un</v>
          </cell>
          <cell r="E3383">
            <v>442.38</v>
          </cell>
          <cell r="F3383">
            <v>18.5</v>
          </cell>
          <cell r="G3383">
            <v>460.88</v>
          </cell>
        </row>
        <row r="3384">
          <cell r="A3384" t="str">
            <v>46.26.910</v>
          </cell>
          <cell r="B3384"/>
          <cell r="C3384" t="str">
            <v>Junção 45° em ferro fundido, predial SMU, DN= 150 x 100 mm</v>
          </cell>
          <cell r="D3384" t="str">
            <v>un</v>
          </cell>
          <cell r="E3384">
            <v>652.87</v>
          </cell>
          <cell r="F3384">
            <v>18.5</v>
          </cell>
          <cell r="G3384">
            <v>671.37</v>
          </cell>
        </row>
        <row r="3385">
          <cell r="A3385" t="str">
            <v>46.26.920</v>
          </cell>
          <cell r="B3385"/>
          <cell r="C3385" t="str">
            <v>Junção 45° em ferro fundido, predial SMU, DN= 200 x 100 mm</v>
          </cell>
          <cell r="D3385" t="str">
            <v>un</v>
          </cell>
          <cell r="E3385">
            <v>893.35</v>
          </cell>
          <cell r="F3385">
            <v>18.5</v>
          </cell>
          <cell r="G3385">
            <v>911.85</v>
          </cell>
        </row>
        <row r="3386">
          <cell r="A3386" t="str">
            <v>46.26.930</v>
          </cell>
          <cell r="B3386"/>
          <cell r="C3386" t="str">
            <v>Junção 45° em ferro fundido, predial SMU, DN= 200 x 200 mm</v>
          </cell>
          <cell r="D3386" t="str">
            <v>un</v>
          </cell>
          <cell r="E3386">
            <v>1272.19</v>
          </cell>
          <cell r="F3386">
            <v>18.5</v>
          </cell>
          <cell r="G3386">
            <v>1290.69</v>
          </cell>
        </row>
        <row r="3387">
          <cell r="A3387" t="str">
            <v>46.27</v>
          </cell>
          <cell r="B3387" t="str">
            <v>Tubulação em cobre, para sistema de ar condicionado</v>
          </cell>
          <cell r="C3387" t="str">
            <v>Tubulação em cobre, para sistema de ar condicionado</v>
          </cell>
          <cell r="D3387"/>
          <cell r="E3387"/>
          <cell r="F3387"/>
          <cell r="G3387"/>
        </row>
        <row r="3388">
          <cell r="A3388" t="str">
            <v>46.27.050</v>
          </cell>
          <cell r="B3388"/>
          <cell r="C3388" t="str">
            <v>Tubo de cobre flexível, espessura 1/32" - diâmetro 3/16", inclusive conexões</v>
          </cell>
          <cell r="D3388" t="str">
            <v>m</v>
          </cell>
          <cell r="E3388">
            <v>4.51</v>
          </cell>
          <cell r="F3388">
            <v>6.1</v>
          </cell>
          <cell r="G3388">
            <v>10.61</v>
          </cell>
        </row>
        <row r="3389">
          <cell r="A3389" t="str">
            <v>46.27.060</v>
          </cell>
          <cell r="B3389"/>
          <cell r="C3389" t="str">
            <v>Tubo de cobre flexível, espessura 1/32" - diâmetro 1/4", inclusive conexões</v>
          </cell>
          <cell r="D3389" t="str">
            <v>m</v>
          </cell>
          <cell r="E3389">
            <v>6.05</v>
          </cell>
          <cell r="F3389">
            <v>6.1</v>
          </cell>
          <cell r="G3389">
            <v>12.15</v>
          </cell>
        </row>
        <row r="3390">
          <cell r="A3390" t="str">
            <v>46.27.070</v>
          </cell>
          <cell r="B3390"/>
          <cell r="C3390" t="str">
            <v>Tubo de cobre flexível, espessura 1/32" - diâmetro 5/16", inclusive conexões</v>
          </cell>
          <cell r="D3390" t="str">
            <v>m</v>
          </cell>
          <cell r="E3390">
            <v>8.0500000000000007</v>
          </cell>
          <cell r="F3390">
            <v>6.1</v>
          </cell>
          <cell r="G3390">
            <v>14.15</v>
          </cell>
        </row>
        <row r="3391">
          <cell r="A3391" t="str">
            <v>46.27.080</v>
          </cell>
          <cell r="B3391"/>
          <cell r="C3391" t="str">
            <v>Tubo de cobre flexível, espessura 1/32" - diâmetro 3/8", inclusive conexões</v>
          </cell>
          <cell r="D3391" t="str">
            <v>m</v>
          </cell>
          <cell r="E3391">
            <v>9.89</v>
          </cell>
          <cell r="F3391">
            <v>9.25</v>
          </cell>
          <cell r="G3391">
            <v>19.14</v>
          </cell>
        </row>
        <row r="3392">
          <cell r="A3392" t="str">
            <v>46.27.090</v>
          </cell>
          <cell r="B3392"/>
          <cell r="C3392" t="str">
            <v>Tubo de cobre flexível, espessura 1/32" - diâmetro 1/2", inclusive conexões</v>
          </cell>
          <cell r="D3392" t="str">
            <v>m</v>
          </cell>
          <cell r="E3392">
            <v>12.99</v>
          </cell>
          <cell r="F3392">
            <v>9.25</v>
          </cell>
          <cell r="G3392">
            <v>22.24</v>
          </cell>
        </row>
        <row r="3393">
          <cell r="A3393" t="str">
            <v>46.27.100</v>
          </cell>
          <cell r="B3393"/>
          <cell r="C3393" t="str">
            <v>Tubo de cobre flexível, espessura 1/32" - diâmetro 5/8", inclusive conexões</v>
          </cell>
          <cell r="D3393" t="str">
            <v>m</v>
          </cell>
          <cell r="E3393">
            <v>16.98</v>
          </cell>
          <cell r="F3393">
            <v>9.25</v>
          </cell>
          <cell r="G3393">
            <v>26.23</v>
          </cell>
        </row>
        <row r="3394">
          <cell r="A3394" t="str">
            <v>46.27.110</v>
          </cell>
          <cell r="B3394"/>
          <cell r="C3394" t="str">
            <v>Tubo de cobre flexível, espessura 1/32" - diâmetro 3/4", inclusive conexões</v>
          </cell>
          <cell r="D3394" t="str">
            <v>m</v>
          </cell>
          <cell r="E3394">
            <v>20.079999999999998</v>
          </cell>
          <cell r="F3394">
            <v>9.25</v>
          </cell>
          <cell r="G3394">
            <v>29.33</v>
          </cell>
        </row>
        <row r="3395">
          <cell r="A3395" t="str">
            <v>46.32</v>
          </cell>
          <cell r="B3395" t="str">
            <v>Tubulação em cobre rígido, para sistema VRF de ar condicionado</v>
          </cell>
          <cell r="C3395" t="str">
            <v>Tubulação em cobre rígido, para sistema VRF de ar condicionado</v>
          </cell>
          <cell r="D3395"/>
          <cell r="E3395"/>
          <cell r="F3395"/>
          <cell r="G3395"/>
        </row>
        <row r="3396">
          <cell r="A3396" t="str">
            <v>46.32.001</v>
          </cell>
          <cell r="B3396"/>
          <cell r="C3396" t="str">
            <v>Tubo de cobre sem costura, rígido, espessura 1/16" - diâmetro 3/8", inclusive conexões</v>
          </cell>
          <cell r="D3396" t="str">
            <v>m</v>
          </cell>
          <cell r="E3396">
            <v>24.92</v>
          </cell>
          <cell r="F3396">
            <v>13.31</v>
          </cell>
          <cell r="G3396">
            <v>38.229999999999997</v>
          </cell>
        </row>
        <row r="3397">
          <cell r="A3397" t="str">
            <v>46.32.002</v>
          </cell>
          <cell r="B3397"/>
          <cell r="C3397" t="str">
            <v>Tubo de cobre sem costura, rígido, espessura 1/16" - diâmetro 1/2", inclusive conexões</v>
          </cell>
          <cell r="D3397" t="str">
            <v>m</v>
          </cell>
          <cell r="E3397">
            <v>34.119999999999997</v>
          </cell>
          <cell r="F3397">
            <v>13.31</v>
          </cell>
          <cell r="G3397">
            <v>47.43</v>
          </cell>
        </row>
        <row r="3398">
          <cell r="A3398" t="str">
            <v>46.32.003</v>
          </cell>
          <cell r="B3398"/>
          <cell r="C3398" t="str">
            <v>Tubo de cobre sem costura, rígido, espessura 1/16" - diâmetro 5/8", inclusive conexões</v>
          </cell>
          <cell r="D3398" t="str">
            <v>m</v>
          </cell>
          <cell r="E3398">
            <v>44.41</v>
          </cell>
          <cell r="F3398">
            <v>13.31</v>
          </cell>
          <cell r="G3398">
            <v>57.72</v>
          </cell>
        </row>
        <row r="3399">
          <cell r="A3399" t="str">
            <v>46.32.004</v>
          </cell>
          <cell r="B3399"/>
          <cell r="C3399" t="str">
            <v>Tubo de cobre sem costura, rígido, espessura 1/16" - diâmetro 3/4", inclusive conexões</v>
          </cell>
          <cell r="D3399" t="str">
            <v>m</v>
          </cell>
          <cell r="E3399">
            <v>52.74</v>
          </cell>
          <cell r="F3399">
            <v>13.31</v>
          </cell>
          <cell r="G3399">
            <v>66.05</v>
          </cell>
        </row>
        <row r="3400">
          <cell r="A3400" t="str">
            <v>46.32.005</v>
          </cell>
          <cell r="B3400"/>
          <cell r="C3400" t="str">
            <v>Tubo de cobre sem costura, rígido, espessura 1/16" - diâmetro 7/8", inclusive conexões</v>
          </cell>
          <cell r="D3400" t="str">
            <v>m</v>
          </cell>
          <cell r="E3400">
            <v>63.92</v>
          </cell>
          <cell r="F3400">
            <v>13.31</v>
          </cell>
          <cell r="G3400">
            <v>77.23</v>
          </cell>
        </row>
        <row r="3401">
          <cell r="A3401" t="str">
            <v>46.32.006</v>
          </cell>
          <cell r="B3401"/>
          <cell r="C3401" t="str">
            <v>Tubo de cobre sem costura, rígido, espessura 1/16" - diâmetro 1", inclusive conexões</v>
          </cell>
          <cell r="D3401" t="str">
            <v>m</v>
          </cell>
          <cell r="E3401">
            <v>73.67</v>
          </cell>
          <cell r="F3401">
            <v>13.31</v>
          </cell>
          <cell r="G3401">
            <v>86.98</v>
          </cell>
        </row>
        <row r="3402">
          <cell r="A3402" t="str">
            <v>46.32.007</v>
          </cell>
          <cell r="B3402"/>
          <cell r="C3402" t="str">
            <v>Tubo de cobre sem costura, rígido, espessura 1/16" - diâmetro 1.1/8", inclusive conexões</v>
          </cell>
          <cell r="D3402" t="str">
            <v>m</v>
          </cell>
          <cell r="E3402">
            <v>83.29</v>
          </cell>
          <cell r="F3402">
            <v>13.31</v>
          </cell>
          <cell r="G3402">
            <v>96.6</v>
          </cell>
        </row>
        <row r="3403">
          <cell r="A3403" t="str">
            <v>46.32.008</v>
          </cell>
          <cell r="B3403"/>
          <cell r="C3403" t="str">
            <v>Tubo de cobre sem costura, rígido, espessura 1/16" - diâmetro 1.1/4", inclusive conexões</v>
          </cell>
          <cell r="D3403" t="str">
            <v>m</v>
          </cell>
          <cell r="E3403">
            <v>94.77</v>
          </cell>
          <cell r="F3403">
            <v>13.31</v>
          </cell>
          <cell r="G3403">
            <v>108.08</v>
          </cell>
        </row>
        <row r="3404">
          <cell r="A3404" t="str">
            <v>46.32.009</v>
          </cell>
          <cell r="B3404"/>
          <cell r="C3404" t="str">
            <v>Tubo de cobre sem costura, rígido, espessura 1/16" - diâmetro 1.3/8", inclusive conexões</v>
          </cell>
          <cell r="D3404" t="str">
            <v>m</v>
          </cell>
          <cell r="E3404">
            <v>104.78</v>
          </cell>
          <cell r="F3404">
            <v>13.31</v>
          </cell>
          <cell r="G3404">
            <v>118.09</v>
          </cell>
        </row>
        <row r="3405">
          <cell r="A3405" t="str">
            <v>46.32.010</v>
          </cell>
          <cell r="B3405"/>
          <cell r="C3405" t="str">
            <v>Tubo de cobre sem costura, rígido, espessura 1/16" - diâmetro 1.1/2", inclusive conexões</v>
          </cell>
          <cell r="D3405" t="str">
            <v>m</v>
          </cell>
          <cell r="E3405">
            <v>114.52</v>
          </cell>
          <cell r="F3405">
            <v>13.31</v>
          </cell>
          <cell r="G3405">
            <v>127.83</v>
          </cell>
        </row>
        <row r="3406">
          <cell r="A3406" t="str">
            <v>46.32.011</v>
          </cell>
          <cell r="B3406"/>
          <cell r="C3406" t="str">
            <v>Tubo de cobre sem costura, rígido, espessura 1/16" - diâmetro 1.5/8", inclusive conexões</v>
          </cell>
          <cell r="D3406" t="str">
            <v>m</v>
          </cell>
          <cell r="E3406">
            <v>124.25</v>
          </cell>
          <cell r="F3406">
            <v>13.31</v>
          </cell>
          <cell r="G3406">
            <v>137.56</v>
          </cell>
        </row>
        <row r="3407">
          <cell r="A3407" t="str">
            <v>46.33</v>
          </cell>
          <cell r="B3407" t="str">
            <v>Tubulação em PP - águas pluviais / esgoto</v>
          </cell>
          <cell r="C3407" t="str">
            <v>Tubulação em PP - águas pluviais / esgoto</v>
          </cell>
          <cell r="D3407"/>
          <cell r="E3407"/>
          <cell r="F3407"/>
          <cell r="G3407"/>
        </row>
        <row r="3408">
          <cell r="A3408" t="str">
            <v>46.33.001</v>
          </cell>
          <cell r="B3408"/>
          <cell r="C3408" t="str">
            <v>Tubo de esgoto em polipropileno de alta resistência - PP, DN= 40mm, preto, com união deslizante e guarnição elastomérica de duplo lábio</v>
          </cell>
          <cell r="D3408" t="str">
            <v>m</v>
          </cell>
          <cell r="E3408">
            <v>24.26</v>
          </cell>
          <cell r="F3408">
            <v>12.96</v>
          </cell>
          <cell r="G3408">
            <v>37.22</v>
          </cell>
        </row>
        <row r="3409">
          <cell r="A3409" t="str">
            <v>46.33.002</v>
          </cell>
          <cell r="B3409"/>
          <cell r="C3409" t="str">
            <v>Tubo de esgoto em polipropileno de alta resistência - PP, DN= 50mm, preto, com união deslizante e guarnição elastomérica de duplo lábio</v>
          </cell>
          <cell r="D3409" t="str">
            <v>m</v>
          </cell>
          <cell r="E3409">
            <v>28.83</v>
          </cell>
          <cell r="F3409">
            <v>12.96</v>
          </cell>
          <cell r="G3409">
            <v>41.79</v>
          </cell>
        </row>
        <row r="3410">
          <cell r="A3410" t="str">
            <v>46.33.003</v>
          </cell>
          <cell r="B3410"/>
          <cell r="C3410" t="str">
            <v>Tubo de esgoto em polipropileno de alta resistência - PP, DN= 63mm, preto, com união deslizante e guarnição elastomérica de duplo lábio</v>
          </cell>
          <cell r="D3410" t="str">
            <v>m</v>
          </cell>
          <cell r="E3410">
            <v>31.29</v>
          </cell>
          <cell r="F3410">
            <v>12.96</v>
          </cell>
          <cell r="G3410">
            <v>44.25</v>
          </cell>
        </row>
        <row r="3411">
          <cell r="A3411" t="str">
            <v>46.33.004</v>
          </cell>
          <cell r="B3411"/>
          <cell r="C3411" t="str">
            <v>Tubo de esgoto em polipropileno de alta resistência - PP, DN= 110mm, preto, com união deslizante e guarnição elastomérica de duplo lábio</v>
          </cell>
          <cell r="D3411" t="str">
            <v>m</v>
          </cell>
          <cell r="E3411">
            <v>70.17</v>
          </cell>
          <cell r="F3411">
            <v>19.440000000000001</v>
          </cell>
          <cell r="G3411">
            <v>89.61</v>
          </cell>
        </row>
        <row r="3412">
          <cell r="A3412" t="str">
            <v>46.33.020</v>
          </cell>
          <cell r="B3412"/>
          <cell r="C3412" t="str">
            <v>Joelho 45° em polipropileno de alta resistência, preto, tipo PB, DN= 40mm</v>
          </cell>
          <cell r="D3412" t="str">
            <v>un</v>
          </cell>
          <cell r="E3412">
            <v>8.23</v>
          </cell>
          <cell r="F3412">
            <v>8.51</v>
          </cell>
          <cell r="G3412">
            <v>16.739999999999998</v>
          </cell>
        </row>
        <row r="3413">
          <cell r="A3413" t="str">
            <v>46.33.021</v>
          </cell>
          <cell r="B3413"/>
          <cell r="C3413" t="str">
            <v>Joelho 45° em polipropileno de alta resistência - PP, preto, tipo PB, DN= 50mm</v>
          </cell>
          <cell r="D3413" t="str">
            <v>un</v>
          </cell>
          <cell r="E3413">
            <v>9.82</v>
          </cell>
          <cell r="F3413">
            <v>8.51</v>
          </cell>
          <cell r="G3413">
            <v>18.329999999999998</v>
          </cell>
        </row>
        <row r="3414">
          <cell r="A3414" t="str">
            <v>46.33.022</v>
          </cell>
          <cell r="B3414"/>
          <cell r="C3414" t="str">
            <v>Joelho 45° em polipropileno de alta resistência - PP, preto, tipo PB, DN= 63mm</v>
          </cell>
          <cell r="D3414" t="str">
            <v>un</v>
          </cell>
          <cell r="E3414">
            <v>10.99</v>
          </cell>
          <cell r="F3414">
            <v>12.95</v>
          </cell>
          <cell r="G3414">
            <v>23.94</v>
          </cell>
        </row>
        <row r="3415">
          <cell r="A3415" t="str">
            <v>46.33.023</v>
          </cell>
          <cell r="B3415"/>
          <cell r="C3415" t="str">
            <v>Joelho 45° em polipropileno de alta resistência - PP, preto, tipo PB, DN= 110mm</v>
          </cell>
          <cell r="D3415" t="str">
            <v>un</v>
          </cell>
          <cell r="E3415">
            <v>20.69</v>
          </cell>
          <cell r="F3415">
            <v>14.79</v>
          </cell>
          <cell r="G3415">
            <v>35.479999999999997</v>
          </cell>
        </row>
        <row r="3416">
          <cell r="A3416" t="str">
            <v>46.33.047</v>
          </cell>
          <cell r="B3416"/>
          <cell r="C3416" t="str">
            <v>Joelho 87°30' em polipropileno de alta resistência - PP, preto, tipo PB, DN= 40mm</v>
          </cell>
          <cell r="D3416" t="str">
            <v>un</v>
          </cell>
          <cell r="E3416">
            <v>7.49</v>
          </cell>
          <cell r="F3416">
            <v>8.51</v>
          </cell>
          <cell r="G3416">
            <v>16</v>
          </cell>
        </row>
        <row r="3417">
          <cell r="A3417" t="str">
            <v>46.33.048</v>
          </cell>
          <cell r="B3417"/>
          <cell r="C3417" t="str">
            <v>Joelho 87°30' em polipropileno de alta resistência - PP, preto, tipo PB, DN= 50mm</v>
          </cell>
          <cell r="D3417" t="str">
            <v>un</v>
          </cell>
          <cell r="E3417">
            <v>10.25</v>
          </cell>
          <cell r="F3417">
            <v>8.51</v>
          </cell>
          <cell r="G3417">
            <v>18.760000000000002</v>
          </cell>
        </row>
        <row r="3418">
          <cell r="A3418" t="str">
            <v>46.33.049</v>
          </cell>
          <cell r="B3418"/>
          <cell r="C3418" t="str">
            <v>Joelho 87°30' em polipropileno de alta resistência - PP, preto, tipo PB, DN= 63mm</v>
          </cell>
          <cell r="D3418" t="str">
            <v>un</v>
          </cell>
          <cell r="E3418">
            <v>12.22</v>
          </cell>
          <cell r="F3418">
            <v>12.95</v>
          </cell>
          <cell r="G3418">
            <v>25.17</v>
          </cell>
        </row>
        <row r="3419">
          <cell r="A3419" t="str">
            <v>46.33.074</v>
          </cell>
          <cell r="B3419"/>
          <cell r="C3419" t="str">
            <v>Joelho 87°30' em polipropileno de alta resistência - PP, preto, tipo PB, DN= 110mm, com base de apoio</v>
          </cell>
          <cell r="D3419" t="str">
            <v>un</v>
          </cell>
          <cell r="E3419">
            <v>26.71</v>
          </cell>
          <cell r="F3419">
            <v>14.79</v>
          </cell>
          <cell r="G3419">
            <v>41.5</v>
          </cell>
        </row>
        <row r="3420">
          <cell r="A3420" t="str">
            <v>46.33.102</v>
          </cell>
          <cell r="B3420"/>
          <cell r="C3420" t="str">
            <v>Luva dupla em polipropileno de alta resistência - PP,  preto,  DN= 40mm</v>
          </cell>
          <cell r="D3420" t="str">
            <v>un</v>
          </cell>
          <cell r="E3420">
            <v>8.75</v>
          </cell>
          <cell r="F3420">
            <v>8.51</v>
          </cell>
          <cell r="G3420">
            <v>17.260000000000002</v>
          </cell>
        </row>
        <row r="3421">
          <cell r="A3421" t="str">
            <v>46.33.103</v>
          </cell>
          <cell r="B3421"/>
          <cell r="C3421" t="str">
            <v>Luva dupla em polipropileno de alta resistência - PP,  preto,  DN= 50mm</v>
          </cell>
          <cell r="D3421" t="str">
            <v>un</v>
          </cell>
          <cell r="E3421">
            <v>10.41</v>
          </cell>
          <cell r="F3421">
            <v>8.51</v>
          </cell>
          <cell r="G3421">
            <v>18.920000000000002</v>
          </cell>
        </row>
        <row r="3422">
          <cell r="A3422" t="str">
            <v>46.33.104</v>
          </cell>
          <cell r="B3422"/>
          <cell r="C3422" t="str">
            <v>Luva dupla em polipropileno de alta resistência - PP,  preto,  DN= 63mm</v>
          </cell>
          <cell r="D3422" t="str">
            <v>un</v>
          </cell>
          <cell r="E3422">
            <v>12.73</v>
          </cell>
          <cell r="F3422">
            <v>12.95</v>
          </cell>
          <cell r="G3422">
            <v>25.68</v>
          </cell>
        </row>
        <row r="3423">
          <cell r="A3423" t="str">
            <v>46.33.105</v>
          </cell>
          <cell r="B3423"/>
          <cell r="C3423" t="str">
            <v>Luva dupla em polipropileno de alta resistência - PP,  preto,  DN= 110mm</v>
          </cell>
          <cell r="D3423" t="str">
            <v>un</v>
          </cell>
          <cell r="E3423">
            <v>22.3</v>
          </cell>
          <cell r="F3423">
            <v>14.79</v>
          </cell>
          <cell r="G3423">
            <v>37.090000000000003</v>
          </cell>
        </row>
        <row r="3424">
          <cell r="A3424" t="str">
            <v>46.33.116</v>
          </cell>
          <cell r="B3424"/>
          <cell r="C3424" t="str">
            <v>Luva de Redução em polipropileno de alta resistência - PP, preto, tipo PB, DN= 50x40mm</v>
          </cell>
          <cell r="D3424" t="str">
            <v>un</v>
          </cell>
          <cell r="E3424">
            <v>6.83</v>
          </cell>
          <cell r="F3424">
            <v>8.51</v>
          </cell>
          <cell r="G3424">
            <v>15.34</v>
          </cell>
        </row>
        <row r="3425">
          <cell r="A3425" t="str">
            <v>46.33.117</v>
          </cell>
          <cell r="B3425"/>
          <cell r="C3425" t="str">
            <v>Luva de Redução em polipropileno de alta resistência - PP, preto, tipo PB, DN= 63x50mm</v>
          </cell>
          <cell r="D3425" t="str">
            <v>un</v>
          </cell>
          <cell r="E3425">
            <v>10.1</v>
          </cell>
          <cell r="F3425">
            <v>12.95</v>
          </cell>
          <cell r="G3425">
            <v>23.05</v>
          </cell>
        </row>
        <row r="3426">
          <cell r="A3426" t="str">
            <v>46.33.118</v>
          </cell>
          <cell r="B3426"/>
          <cell r="C3426" t="str">
            <v>Luva de Redução em polipropileno de alta resistência - PP, preto, tipo PB, DN= 110x63mm</v>
          </cell>
          <cell r="D3426" t="str">
            <v>un</v>
          </cell>
          <cell r="E3426">
            <v>17.75</v>
          </cell>
          <cell r="F3426">
            <v>14.79</v>
          </cell>
          <cell r="G3426">
            <v>32.54</v>
          </cell>
        </row>
        <row r="3427">
          <cell r="A3427" t="str">
            <v>46.33.130</v>
          </cell>
          <cell r="B3427"/>
          <cell r="C3427" t="str">
            <v>Tê 87°30' simples em polipropileno de alta resistência - PP, preto, tipo PB, DN= 50x50mm</v>
          </cell>
          <cell r="D3427" t="str">
            <v>un</v>
          </cell>
          <cell r="E3427">
            <v>21.27</v>
          </cell>
          <cell r="F3427">
            <v>8.51</v>
          </cell>
          <cell r="G3427">
            <v>29.78</v>
          </cell>
        </row>
        <row r="3428">
          <cell r="A3428" t="str">
            <v>46.33.131</v>
          </cell>
          <cell r="B3428"/>
          <cell r="C3428" t="str">
            <v>Tê 87°30' simples em polipropileno de alta resistência - PP, preto, tipo PB, DN= 63x63mm</v>
          </cell>
          <cell r="D3428" t="str">
            <v>un</v>
          </cell>
          <cell r="E3428">
            <v>27.55</v>
          </cell>
          <cell r="F3428">
            <v>12.95</v>
          </cell>
          <cell r="G3428">
            <v>40.5</v>
          </cell>
        </row>
        <row r="3429">
          <cell r="A3429" t="str">
            <v>46.33.132</v>
          </cell>
          <cell r="B3429"/>
          <cell r="C3429" t="str">
            <v>Tê 87°30' simples em polipropileno de alta resistência - PP, preto, tipo PB, DN= 110x110mm</v>
          </cell>
          <cell r="D3429" t="str">
            <v>un</v>
          </cell>
          <cell r="E3429">
            <v>44.13</v>
          </cell>
          <cell r="F3429">
            <v>14.79</v>
          </cell>
          <cell r="G3429">
            <v>58.92</v>
          </cell>
        </row>
        <row r="3430">
          <cell r="A3430" t="str">
            <v>46.33.137</v>
          </cell>
          <cell r="B3430"/>
          <cell r="C3430" t="str">
            <v>Tê 87°30' simples de redução em polipropileno de alta resistência - PP, preto, tipo PB, DN= 110x63mm</v>
          </cell>
          <cell r="D3430" t="str">
            <v>un</v>
          </cell>
          <cell r="E3430">
            <v>39.26</v>
          </cell>
          <cell r="F3430">
            <v>14.79</v>
          </cell>
          <cell r="G3430">
            <v>54.05</v>
          </cell>
        </row>
        <row r="3431">
          <cell r="A3431" t="str">
            <v>46.33.140</v>
          </cell>
          <cell r="B3431"/>
          <cell r="C3431" t="str">
            <v>Tê 87°30' de inspeção em polipropileno de alta resistencia - PP, preto (PxB), DN 110mm</v>
          </cell>
          <cell r="D3431" t="str">
            <v>un</v>
          </cell>
          <cell r="E3431">
            <v>113.9</v>
          </cell>
          <cell r="F3431">
            <v>12.95</v>
          </cell>
          <cell r="G3431">
            <v>126.85</v>
          </cell>
        </row>
        <row r="3432">
          <cell r="A3432" t="str">
            <v>46.33.149</v>
          </cell>
          <cell r="B3432"/>
          <cell r="C3432" t="str">
            <v>Junção 45° simples em polipropileno de alta resistência - PP, preto, tipo PB, DN= 50x50mm</v>
          </cell>
          <cell r="D3432" t="str">
            <v>un</v>
          </cell>
          <cell r="E3432">
            <v>19.55</v>
          </cell>
          <cell r="F3432">
            <v>8.51</v>
          </cell>
          <cell r="G3432">
            <v>28.06</v>
          </cell>
        </row>
        <row r="3433">
          <cell r="A3433" t="str">
            <v>46.33.150</v>
          </cell>
          <cell r="B3433"/>
          <cell r="C3433" t="str">
            <v>Junção 45° simples em polipropileno de alta resistência - PP, preto, tipo PB, DN= 63x63mm</v>
          </cell>
          <cell r="D3433" t="str">
            <v>un</v>
          </cell>
          <cell r="E3433">
            <v>19.91</v>
          </cell>
          <cell r="F3433">
            <v>12.95</v>
          </cell>
          <cell r="G3433">
            <v>32.86</v>
          </cell>
        </row>
        <row r="3434">
          <cell r="A3434" t="str">
            <v>46.33.151</v>
          </cell>
          <cell r="B3434"/>
          <cell r="C3434" t="str">
            <v>Junção 45° simples em polipropileno de alta resistência - PP, preto, tipo PB, DN= 110x110mm</v>
          </cell>
          <cell r="D3434" t="str">
            <v>un</v>
          </cell>
          <cell r="E3434">
            <v>43.07</v>
          </cell>
          <cell r="F3434">
            <v>14.79</v>
          </cell>
          <cell r="G3434">
            <v>57.86</v>
          </cell>
        </row>
        <row r="3435">
          <cell r="A3435" t="str">
            <v>46.33.159</v>
          </cell>
          <cell r="B3435"/>
          <cell r="C3435" t="str">
            <v>Junção 45° simples de redução em polipropileno de alta resistência - PP, preto, tipo PB, DN= 63x50mm</v>
          </cell>
          <cell r="D3435" t="str">
            <v>un</v>
          </cell>
          <cell r="E3435">
            <v>19.29</v>
          </cell>
          <cell r="F3435">
            <v>12.95</v>
          </cell>
          <cell r="G3435">
            <v>32.24</v>
          </cell>
        </row>
        <row r="3436">
          <cell r="A3436" t="str">
            <v>46.33.160</v>
          </cell>
          <cell r="B3436"/>
          <cell r="C3436" t="str">
            <v>Junção 45° simples de redução em polipropileno de alta resistência - PP, preto, tipo PB, DN= 110x50mm</v>
          </cell>
          <cell r="D3436" t="str">
            <v>un</v>
          </cell>
          <cell r="E3436">
            <v>57.92</v>
          </cell>
          <cell r="F3436">
            <v>14.79</v>
          </cell>
          <cell r="G3436">
            <v>72.709999999999994</v>
          </cell>
        </row>
        <row r="3437">
          <cell r="A3437" t="str">
            <v>46.33.161</v>
          </cell>
          <cell r="B3437"/>
          <cell r="C3437" t="str">
            <v>Junção 45° simples de redução em polipropileno de alta resistência - PP, preto, tipo PB, DN= 110x63mm</v>
          </cell>
          <cell r="D3437" t="str">
            <v>un</v>
          </cell>
          <cell r="E3437">
            <v>39.479999999999997</v>
          </cell>
          <cell r="F3437">
            <v>14.79</v>
          </cell>
          <cell r="G3437">
            <v>54.27</v>
          </cell>
        </row>
        <row r="3438">
          <cell r="A3438" t="str">
            <v>46.33.170</v>
          </cell>
          <cell r="B3438"/>
          <cell r="C3438" t="str">
            <v>Curva 87°30' em polipropileno de alta resistência - PP, preto, tipo PB, DN= 110mm</v>
          </cell>
          <cell r="D3438" t="str">
            <v>un</v>
          </cell>
          <cell r="E3438">
            <v>37.96</v>
          </cell>
          <cell r="F3438">
            <v>14.79</v>
          </cell>
          <cell r="G3438">
            <v>52.75</v>
          </cell>
        </row>
        <row r="3439">
          <cell r="A3439" t="str">
            <v>46.33.186</v>
          </cell>
          <cell r="B3439"/>
          <cell r="C3439" t="str">
            <v>Caixa sifonada de piso, em polipropileno de alta resistencia PP, preto,  DN=125mm, uma saída de 63mm</v>
          </cell>
          <cell r="D3439" t="str">
            <v>un</v>
          </cell>
          <cell r="E3439">
            <v>78.98</v>
          </cell>
          <cell r="F3439">
            <v>12.95</v>
          </cell>
          <cell r="G3439">
            <v>91.93</v>
          </cell>
        </row>
        <row r="3440">
          <cell r="A3440" t="str">
            <v>46.33.197</v>
          </cell>
          <cell r="B3440"/>
          <cell r="C3440" t="str">
            <v>Prolongamento para caixa sifonada em prolipileno de alta resistência PP, preto, DN= 125mm</v>
          </cell>
          <cell r="D3440" t="str">
            <v>un</v>
          </cell>
          <cell r="E3440">
            <v>36.729999999999997</v>
          </cell>
          <cell r="F3440">
            <v>14.79</v>
          </cell>
          <cell r="G3440">
            <v>51.52</v>
          </cell>
        </row>
        <row r="3441">
          <cell r="A3441" t="str">
            <v>46.33.201</v>
          </cell>
          <cell r="B3441"/>
          <cell r="C3441" t="str">
            <v>Tampa tê de inspeção oval, em polipropileno de alta resistencia preto (PxB), DN=110mm</v>
          </cell>
          <cell r="D3441" t="str">
            <v>un</v>
          </cell>
          <cell r="E3441">
            <v>61.86</v>
          </cell>
          <cell r="F3441">
            <v>8.51</v>
          </cell>
          <cell r="G3441">
            <v>70.37</v>
          </cell>
        </row>
        <row r="3442">
          <cell r="A3442" t="str">
            <v>46.33.206</v>
          </cell>
          <cell r="B3442"/>
          <cell r="C3442" t="str">
            <v>Tampão em polipropileno de alta resistencia PP, preto (PxB), DN=63mm</v>
          </cell>
          <cell r="D3442" t="str">
            <v>un</v>
          </cell>
          <cell r="E3442">
            <v>7.58</v>
          </cell>
          <cell r="F3442">
            <v>8.51</v>
          </cell>
          <cell r="G3442">
            <v>16.09</v>
          </cell>
        </row>
        <row r="3443">
          <cell r="A3443" t="str">
            <v>46.33.207</v>
          </cell>
          <cell r="B3443"/>
          <cell r="C3443" t="str">
            <v>Tampão em polipropileno de alta resistencia PP, preto (PxB), DN=110mm</v>
          </cell>
          <cell r="D3443" t="str">
            <v>un</v>
          </cell>
          <cell r="E3443">
            <v>18.57</v>
          </cell>
          <cell r="F3443">
            <v>8.51</v>
          </cell>
          <cell r="G3443">
            <v>27.08</v>
          </cell>
        </row>
        <row r="3444">
          <cell r="A3444" t="str">
            <v>46.33.210</v>
          </cell>
          <cell r="B3444"/>
          <cell r="C3444" t="str">
            <v>Porta marco para grelha de 12x12 cm, em prolipropileno de alta resistência PP,  preto</v>
          </cell>
          <cell r="D3444" t="str">
            <v>un</v>
          </cell>
          <cell r="E3444">
            <v>18.37</v>
          </cell>
          <cell r="F3444">
            <v>12.95</v>
          </cell>
          <cell r="G3444">
            <v>31.32</v>
          </cell>
        </row>
        <row r="3445">
          <cell r="A3445" t="str">
            <v>46.33.211</v>
          </cell>
          <cell r="B3445"/>
          <cell r="C3445" t="str">
            <v>Marco de bronze com grelha em aço inoxidável, 12x12cm, em polipropileno de alta resistencia PP,  preto</v>
          </cell>
          <cell r="D3445" t="str">
            <v>cj</v>
          </cell>
          <cell r="E3445">
            <v>77.41</v>
          </cell>
          <cell r="F3445">
            <v>3.71</v>
          </cell>
          <cell r="G3445">
            <v>81.12</v>
          </cell>
        </row>
        <row r="3446">
          <cell r="A3446" t="str">
            <v>47</v>
          </cell>
          <cell r="B3446" t="str">
            <v>VÁLVULAS E APARELHOS DE MEDIÇÃO E CONTROLE PARA LÍQUIDOS E GASES</v>
          </cell>
          <cell r="C3446" t="str">
            <v>VÁLVULAS E APARELHOS DE MEDIÇÃO E CONTROLE PARA LÍQUIDOS E GASES</v>
          </cell>
          <cell r="D3446"/>
          <cell r="E3446"/>
          <cell r="F3446"/>
          <cell r="G3446"/>
        </row>
        <row r="3447">
          <cell r="A3447" t="str">
            <v>47.01</v>
          </cell>
          <cell r="B3447" t="str">
            <v>Registro e / ou válvula em latão fundido sem acabamento</v>
          </cell>
          <cell r="C3447" t="str">
            <v>Registro e / ou válvula em latão fundido sem acabamento</v>
          </cell>
          <cell r="D3447"/>
          <cell r="E3447"/>
          <cell r="F3447"/>
          <cell r="G3447"/>
        </row>
        <row r="3448">
          <cell r="A3448" t="str">
            <v>47.01.010</v>
          </cell>
          <cell r="B3448"/>
          <cell r="C3448" t="str">
            <v>Registro de gaveta em latão fundido sem acabamento, DN= 1/2´</v>
          </cell>
          <cell r="D3448" t="str">
            <v>un</v>
          </cell>
          <cell r="E3448">
            <v>24.37</v>
          </cell>
          <cell r="F3448">
            <v>16.649999999999999</v>
          </cell>
          <cell r="G3448">
            <v>41.02</v>
          </cell>
        </row>
        <row r="3449">
          <cell r="A3449" t="str">
            <v>47.01.020</v>
          </cell>
          <cell r="B3449"/>
          <cell r="C3449" t="str">
            <v>Registro de gaveta em latão fundido sem acabamento, DN= 3/4´</v>
          </cell>
          <cell r="D3449" t="str">
            <v>un</v>
          </cell>
          <cell r="E3449">
            <v>30.85</v>
          </cell>
          <cell r="F3449">
            <v>22.19</v>
          </cell>
          <cell r="G3449">
            <v>53.04</v>
          </cell>
        </row>
        <row r="3450">
          <cell r="A3450" t="str">
            <v>47.01.030</v>
          </cell>
          <cell r="B3450"/>
          <cell r="C3450" t="str">
            <v>Registro de gaveta em latão fundido sem acabamento, DN= 1´</v>
          </cell>
          <cell r="D3450" t="str">
            <v>un</v>
          </cell>
          <cell r="E3450">
            <v>41.76</v>
          </cell>
          <cell r="F3450">
            <v>27.74</v>
          </cell>
          <cell r="G3450">
            <v>69.5</v>
          </cell>
        </row>
        <row r="3451">
          <cell r="A3451" t="str">
            <v>47.01.040</v>
          </cell>
          <cell r="B3451"/>
          <cell r="C3451" t="str">
            <v>Registro de gaveta em latão fundido sem acabamento, DN= 1 1/4´</v>
          </cell>
          <cell r="D3451" t="str">
            <v>un</v>
          </cell>
          <cell r="E3451">
            <v>51.45</v>
          </cell>
          <cell r="F3451">
            <v>33.28</v>
          </cell>
          <cell r="G3451">
            <v>84.73</v>
          </cell>
        </row>
        <row r="3452">
          <cell r="A3452" t="str">
            <v>47.01.050</v>
          </cell>
          <cell r="B3452"/>
          <cell r="C3452" t="str">
            <v>Registro de gaveta em latão fundido sem acabamento, DN= 1 1/2´</v>
          </cell>
          <cell r="D3452" t="str">
            <v>un</v>
          </cell>
          <cell r="E3452">
            <v>66.680000000000007</v>
          </cell>
          <cell r="F3452">
            <v>36.979999999999997</v>
          </cell>
          <cell r="G3452">
            <v>103.66</v>
          </cell>
        </row>
        <row r="3453">
          <cell r="A3453" t="str">
            <v>47.01.060</v>
          </cell>
          <cell r="B3453"/>
          <cell r="C3453" t="str">
            <v>Registro de gaveta em latão fundido sem acabamento, DN= 2´</v>
          </cell>
          <cell r="D3453" t="str">
            <v>un</v>
          </cell>
          <cell r="E3453">
            <v>94.87</v>
          </cell>
          <cell r="F3453">
            <v>46.23</v>
          </cell>
          <cell r="G3453">
            <v>141.1</v>
          </cell>
        </row>
        <row r="3454">
          <cell r="A3454" t="str">
            <v>47.01.070</v>
          </cell>
          <cell r="B3454"/>
          <cell r="C3454" t="str">
            <v>Registro de gaveta em latão fundido sem acabamento, DN= 2 1/2´</v>
          </cell>
          <cell r="D3454" t="str">
            <v>un</v>
          </cell>
          <cell r="E3454">
            <v>223.54</v>
          </cell>
          <cell r="F3454">
            <v>55.48</v>
          </cell>
          <cell r="G3454">
            <v>279.02</v>
          </cell>
        </row>
        <row r="3455">
          <cell r="A3455" t="str">
            <v>47.01.080</v>
          </cell>
          <cell r="B3455"/>
          <cell r="C3455" t="str">
            <v>Registro de gaveta em latão fundido sem acabamento, DN= 3´</v>
          </cell>
          <cell r="D3455" t="str">
            <v>un</v>
          </cell>
          <cell r="E3455">
            <v>335.81</v>
          </cell>
          <cell r="F3455">
            <v>73.959999999999994</v>
          </cell>
          <cell r="G3455">
            <v>409.77</v>
          </cell>
        </row>
        <row r="3456">
          <cell r="A3456" t="str">
            <v>47.01.090</v>
          </cell>
          <cell r="B3456"/>
          <cell r="C3456" t="str">
            <v>Registro de gaveta em latão fundido sem acabamento, DN= 4´</v>
          </cell>
          <cell r="D3456" t="str">
            <v>un</v>
          </cell>
          <cell r="E3456">
            <v>559.58000000000004</v>
          </cell>
          <cell r="F3456">
            <v>110.94</v>
          </cell>
          <cell r="G3456">
            <v>670.52</v>
          </cell>
        </row>
        <row r="3457">
          <cell r="A3457" t="str">
            <v>47.01.130</v>
          </cell>
          <cell r="B3457"/>
          <cell r="C3457" t="str">
            <v>Registro de pressão em latão fundido sem acabamento, DN= 3/4´</v>
          </cell>
          <cell r="D3457" t="str">
            <v>un</v>
          </cell>
          <cell r="E3457">
            <v>37.24</v>
          </cell>
          <cell r="F3457">
            <v>22.19</v>
          </cell>
          <cell r="G3457">
            <v>59.43</v>
          </cell>
        </row>
        <row r="3458">
          <cell r="A3458" t="str">
            <v>47.01.170</v>
          </cell>
          <cell r="B3458"/>
          <cell r="C3458" t="str">
            <v>Válvula de esfera monobloco em latão fundido passagem plena, acionamento com alavanca, DN= 1/2´</v>
          </cell>
          <cell r="D3458" t="str">
            <v>un</v>
          </cell>
          <cell r="E3458">
            <v>13.42</v>
          </cell>
          <cell r="F3458">
            <v>16.649999999999999</v>
          </cell>
          <cell r="G3458">
            <v>30.07</v>
          </cell>
        </row>
        <row r="3459">
          <cell r="A3459" t="str">
            <v>47.01.180</v>
          </cell>
          <cell r="B3459"/>
          <cell r="C3459" t="str">
            <v>Válvula de esfera monobloco em latão fundido passagem plena, acionamento com alavanca, DN= 3/4´</v>
          </cell>
          <cell r="D3459" t="str">
            <v>un</v>
          </cell>
          <cell r="E3459">
            <v>30.62</v>
          </cell>
          <cell r="F3459">
            <v>16.649999999999999</v>
          </cell>
          <cell r="G3459">
            <v>47.27</v>
          </cell>
        </row>
        <row r="3460">
          <cell r="A3460" t="str">
            <v>47.01.190</v>
          </cell>
          <cell r="B3460"/>
          <cell r="C3460" t="str">
            <v>Válvula de esfera monobloco em latão fundido passagem plena, acionamento com alavanca, DN= 1´</v>
          </cell>
          <cell r="D3460" t="str">
            <v>un</v>
          </cell>
          <cell r="E3460">
            <v>25.69</v>
          </cell>
          <cell r="F3460">
            <v>16.649999999999999</v>
          </cell>
          <cell r="G3460">
            <v>42.34</v>
          </cell>
        </row>
        <row r="3461">
          <cell r="A3461" t="str">
            <v>47.01.210</v>
          </cell>
          <cell r="B3461"/>
          <cell r="C3461" t="str">
            <v>Válvula de esfera monobloco em latão fundido passagem plena, acionamento com alavanca, DN= 2´</v>
          </cell>
          <cell r="D3461" t="str">
            <v>un</v>
          </cell>
          <cell r="E3461">
            <v>96.11</v>
          </cell>
          <cell r="F3461">
            <v>16.649999999999999</v>
          </cell>
          <cell r="G3461">
            <v>112.76</v>
          </cell>
        </row>
        <row r="3462">
          <cell r="A3462" t="str">
            <v>47.01.220</v>
          </cell>
          <cell r="B3462"/>
          <cell r="C3462" t="str">
            <v>Válvula de esfera monobloco em latão fundido passagem plena, acionamento com alavanca, DN= 4´</v>
          </cell>
          <cell r="D3462" t="str">
            <v>un</v>
          </cell>
          <cell r="E3462">
            <v>620.98</v>
          </cell>
          <cell r="F3462">
            <v>36.979999999999997</v>
          </cell>
          <cell r="G3462">
            <v>657.96</v>
          </cell>
        </row>
        <row r="3463">
          <cell r="A3463" t="str">
            <v>47.02</v>
          </cell>
          <cell r="B3463" t="str">
            <v>Registro e / ou válvula em latão fundido com acabamento cromado</v>
          </cell>
          <cell r="C3463" t="str">
            <v>Registro e / ou válvula em latão fundido com acabamento cromado</v>
          </cell>
          <cell r="D3463"/>
          <cell r="E3463"/>
          <cell r="F3463"/>
          <cell r="G3463"/>
        </row>
        <row r="3464">
          <cell r="A3464" t="str">
            <v>47.02.010</v>
          </cell>
          <cell r="B3464"/>
          <cell r="C3464" t="str">
            <v>Registro de gaveta em latão fundido cromado com canopla, DN= 1/2´ - linha especial</v>
          </cell>
          <cell r="D3464" t="str">
            <v>un</v>
          </cell>
          <cell r="E3464">
            <v>50.62</v>
          </cell>
          <cell r="F3464">
            <v>16.649999999999999</v>
          </cell>
          <cell r="G3464">
            <v>67.27</v>
          </cell>
        </row>
        <row r="3465">
          <cell r="A3465" t="str">
            <v>47.02.020</v>
          </cell>
          <cell r="B3465"/>
          <cell r="C3465" t="str">
            <v>Registro de gaveta em latão fundido cromado com canopla, DN= 3/4´ - linha especial</v>
          </cell>
          <cell r="D3465" t="str">
            <v>un</v>
          </cell>
          <cell r="E3465">
            <v>58.37</v>
          </cell>
          <cell r="F3465">
            <v>16.649999999999999</v>
          </cell>
          <cell r="G3465">
            <v>75.02</v>
          </cell>
        </row>
        <row r="3466">
          <cell r="A3466" t="str">
            <v>47.02.030</v>
          </cell>
          <cell r="B3466"/>
          <cell r="C3466" t="str">
            <v>Registro de gaveta em latão fundido cromado com canopla, DN= 1´ - linha especial</v>
          </cell>
          <cell r="D3466" t="str">
            <v>un</v>
          </cell>
          <cell r="E3466">
            <v>72.489999999999995</v>
          </cell>
          <cell r="F3466">
            <v>16.649999999999999</v>
          </cell>
          <cell r="G3466">
            <v>89.14</v>
          </cell>
        </row>
        <row r="3467">
          <cell r="A3467" t="str">
            <v>47.02.040</v>
          </cell>
          <cell r="B3467"/>
          <cell r="C3467" t="str">
            <v>Registro de gaveta em latão fundido cromado com canopla, DN= 1 1/4´ - linha especial</v>
          </cell>
          <cell r="D3467" t="str">
            <v>un</v>
          </cell>
          <cell r="E3467">
            <v>98.82</v>
          </cell>
          <cell r="F3467">
            <v>16.649999999999999</v>
          </cell>
          <cell r="G3467">
            <v>115.47</v>
          </cell>
        </row>
        <row r="3468">
          <cell r="A3468" t="str">
            <v>47.02.050</v>
          </cell>
          <cell r="B3468"/>
          <cell r="C3468" t="str">
            <v>Registro de gaveta em latão fundido cromado com canopla, DN= 1 1/2´ - linha especial</v>
          </cell>
          <cell r="D3468" t="str">
            <v>un</v>
          </cell>
          <cell r="E3468">
            <v>109.34</v>
          </cell>
          <cell r="F3468">
            <v>16.649999999999999</v>
          </cell>
          <cell r="G3468">
            <v>125.99</v>
          </cell>
        </row>
        <row r="3469">
          <cell r="A3469" t="str">
            <v>47.02.100</v>
          </cell>
          <cell r="B3469"/>
          <cell r="C3469" t="str">
            <v>Registro de pressão em latão fundido cromado com canopla, DN= 1/2´ - linha especial</v>
          </cell>
          <cell r="D3469" t="str">
            <v>un</v>
          </cell>
          <cell r="E3469">
            <v>48.23</v>
          </cell>
          <cell r="F3469">
            <v>16.649999999999999</v>
          </cell>
          <cell r="G3469">
            <v>64.88</v>
          </cell>
        </row>
        <row r="3470">
          <cell r="A3470" t="str">
            <v>47.02.110</v>
          </cell>
          <cell r="B3470"/>
          <cell r="C3470" t="str">
            <v>Registro de pressão em latão fundido cromado com canopla, DN= 3/4´ - linha especial</v>
          </cell>
          <cell r="D3470" t="str">
            <v>un</v>
          </cell>
          <cell r="E3470">
            <v>62.45</v>
          </cell>
          <cell r="F3470">
            <v>16.649999999999999</v>
          </cell>
          <cell r="G3470">
            <v>79.099999999999994</v>
          </cell>
        </row>
        <row r="3471">
          <cell r="A3471" t="str">
            <v>47.02.200</v>
          </cell>
          <cell r="B3471"/>
          <cell r="C3471" t="str">
            <v>Registro regulador de vazão para chuveiro e ducha em latão cromado com canopla, DN= 1/2´</v>
          </cell>
          <cell r="D3471" t="str">
            <v>un</v>
          </cell>
          <cell r="E3471">
            <v>37.119999999999997</v>
          </cell>
          <cell r="F3471">
            <v>16.649999999999999</v>
          </cell>
          <cell r="G3471">
            <v>53.77</v>
          </cell>
        </row>
        <row r="3472">
          <cell r="A3472" t="str">
            <v>47.02.210</v>
          </cell>
          <cell r="B3472"/>
          <cell r="C3472" t="str">
            <v>Registro regulador de vazão para torneira, misturador e bidê, em latão cromado com canopla, DN= 1/2´</v>
          </cell>
          <cell r="D3472" t="str">
            <v>un</v>
          </cell>
          <cell r="E3472">
            <v>52.04</v>
          </cell>
          <cell r="F3472">
            <v>16.649999999999999</v>
          </cell>
          <cell r="G3472">
            <v>68.69</v>
          </cell>
        </row>
        <row r="3473">
          <cell r="A3473" t="str">
            <v>47.04</v>
          </cell>
          <cell r="B3473" t="str">
            <v>Válvula de descarga ou para acionamento de metais sanitários</v>
          </cell>
          <cell r="C3473" t="str">
            <v>Válvula de descarga ou para acionamento de metais sanitários</v>
          </cell>
          <cell r="D3473"/>
          <cell r="E3473"/>
          <cell r="F3473"/>
          <cell r="G3473"/>
        </row>
        <row r="3474">
          <cell r="A3474" t="str">
            <v>47.04.020</v>
          </cell>
          <cell r="B3474"/>
          <cell r="C3474" t="str">
            <v>Válvula de descarga com registro próprio, duplo acionamento limitador de fluxo, DN= 1 1/4´</v>
          </cell>
          <cell r="D3474" t="str">
            <v>un</v>
          </cell>
          <cell r="E3474">
            <v>214.14</v>
          </cell>
          <cell r="F3474">
            <v>55.48</v>
          </cell>
          <cell r="G3474">
            <v>269.62</v>
          </cell>
        </row>
        <row r="3475">
          <cell r="A3475" t="str">
            <v>47.04.030</v>
          </cell>
          <cell r="B3475"/>
          <cell r="C3475" t="str">
            <v>Válvula de descarga com registro próprio, DN= 1 1/4´</v>
          </cell>
          <cell r="D3475" t="str">
            <v>un</v>
          </cell>
          <cell r="E3475">
            <v>190.01</v>
          </cell>
          <cell r="F3475">
            <v>55.48</v>
          </cell>
          <cell r="G3475">
            <v>245.49</v>
          </cell>
        </row>
        <row r="3476">
          <cell r="A3476" t="str">
            <v>47.04.040</v>
          </cell>
          <cell r="B3476"/>
          <cell r="C3476" t="str">
            <v>Válvula de descarga com registro próprio, DN= 1 1/2´</v>
          </cell>
          <cell r="D3476" t="str">
            <v>un</v>
          </cell>
          <cell r="E3476">
            <v>182.36</v>
          </cell>
          <cell r="F3476">
            <v>55.48</v>
          </cell>
          <cell r="G3476">
            <v>237.84</v>
          </cell>
        </row>
        <row r="3477">
          <cell r="A3477" t="str">
            <v>47.04.050</v>
          </cell>
          <cell r="B3477"/>
          <cell r="C3477" t="str">
            <v>Válvula de descarga antivandalismo, DN= 1 1/2´</v>
          </cell>
          <cell r="D3477" t="str">
            <v>un</v>
          </cell>
          <cell r="E3477">
            <v>255.34</v>
          </cell>
          <cell r="F3477">
            <v>55.48</v>
          </cell>
          <cell r="G3477">
            <v>310.82</v>
          </cell>
        </row>
        <row r="3478">
          <cell r="A3478" t="str">
            <v>47.04.080</v>
          </cell>
          <cell r="B3478"/>
          <cell r="C3478" t="str">
            <v>Válvula de descarga externa, tipo alavanca com registro próprio, DN= 1 1/4´ e DN= 1 1/2´</v>
          </cell>
          <cell r="D3478" t="str">
            <v>un</v>
          </cell>
          <cell r="E3478">
            <v>576.97</v>
          </cell>
          <cell r="F3478">
            <v>55.48</v>
          </cell>
          <cell r="G3478">
            <v>632.45000000000005</v>
          </cell>
        </row>
        <row r="3479">
          <cell r="A3479" t="str">
            <v>47.04.090</v>
          </cell>
          <cell r="B3479"/>
          <cell r="C3479" t="str">
            <v>Válvula de mictório antivandalismo, DN= 3/4´</v>
          </cell>
          <cell r="D3479" t="str">
            <v>un</v>
          </cell>
          <cell r="E3479">
            <v>300.92</v>
          </cell>
          <cell r="F3479">
            <v>22.19</v>
          </cell>
          <cell r="G3479">
            <v>323.11</v>
          </cell>
        </row>
        <row r="3480">
          <cell r="A3480" t="str">
            <v>47.04.100</v>
          </cell>
          <cell r="B3480"/>
          <cell r="C3480" t="str">
            <v>Válvula de mictório padrão, vazão automática, DN= 3/4´</v>
          </cell>
          <cell r="D3480" t="str">
            <v>un</v>
          </cell>
          <cell r="E3480">
            <v>206.35</v>
          </cell>
          <cell r="F3480">
            <v>22.19</v>
          </cell>
          <cell r="G3480">
            <v>228.54</v>
          </cell>
        </row>
        <row r="3481">
          <cell r="A3481" t="str">
            <v>47.04.110</v>
          </cell>
          <cell r="B3481"/>
          <cell r="C3481" t="str">
            <v>Válvula de acionamento hidromecânico para piso</v>
          </cell>
          <cell r="D3481" t="str">
            <v>un</v>
          </cell>
          <cell r="E3481">
            <v>486.31</v>
          </cell>
          <cell r="F3481">
            <v>55.48</v>
          </cell>
          <cell r="G3481">
            <v>541.79</v>
          </cell>
        </row>
        <row r="3482">
          <cell r="A3482" t="str">
            <v>47.04.120</v>
          </cell>
          <cell r="B3482"/>
          <cell r="C3482" t="str">
            <v>Válvula de acionamento hidromecânico para ducha, em latão cromado, DN= 3/4´</v>
          </cell>
          <cell r="D3482" t="str">
            <v>un</v>
          </cell>
          <cell r="E3482">
            <v>251.82</v>
          </cell>
          <cell r="F3482">
            <v>16.649999999999999</v>
          </cell>
          <cell r="G3482">
            <v>268.47000000000003</v>
          </cell>
        </row>
        <row r="3483">
          <cell r="A3483" t="str">
            <v>47.04.180</v>
          </cell>
          <cell r="B3483"/>
          <cell r="C3483" t="str">
            <v>Válvula de descarga com registro próprio, duplo acionamento limitador de fluxo, DN = 1 1/2´</v>
          </cell>
          <cell r="D3483" t="str">
            <v>un</v>
          </cell>
          <cell r="E3483">
            <v>217.02</v>
          </cell>
          <cell r="F3483">
            <v>55.48</v>
          </cell>
          <cell r="G3483">
            <v>272.5</v>
          </cell>
        </row>
        <row r="3484">
          <cell r="A3484" t="str">
            <v>47.05</v>
          </cell>
          <cell r="B3484" t="str">
            <v>Registro e / ou válvula em bronze</v>
          </cell>
          <cell r="C3484" t="str">
            <v>Registro e / ou válvula em bronze</v>
          </cell>
          <cell r="D3484"/>
          <cell r="E3484"/>
          <cell r="F3484"/>
          <cell r="G3484"/>
        </row>
        <row r="3485">
          <cell r="A3485" t="str">
            <v>47.05.010</v>
          </cell>
          <cell r="B3485"/>
          <cell r="C3485" t="str">
            <v>Válvula de retenção horizontal em bronze, DN= 3/4´</v>
          </cell>
          <cell r="D3485" t="str">
            <v>un</v>
          </cell>
          <cell r="E3485">
            <v>60.86</v>
          </cell>
          <cell r="F3485">
            <v>16.649999999999999</v>
          </cell>
          <cell r="G3485">
            <v>77.510000000000005</v>
          </cell>
        </row>
        <row r="3486">
          <cell r="A3486" t="str">
            <v>47.05.020</v>
          </cell>
          <cell r="B3486"/>
          <cell r="C3486" t="str">
            <v>Válvula de retenção horizontal em bronze, DN= 1´</v>
          </cell>
          <cell r="D3486" t="str">
            <v>un</v>
          </cell>
          <cell r="E3486">
            <v>72.23</v>
          </cell>
          <cell r="F3486">
            <v>16.649999999999999</v>
          </cell>
          <cell r="G3486">
            <v>88.88</v>
          </cell>
        </row>
        <row r="3487">
          <cell r="A3487" t="str">
            <v>47.05.030</v>
          </cell>
          <cell r="B3487"/>
          <cell r="C3487" t="str">
            <v>Válvula de retenção horizontal em bronze, DN= 1 1/4´</v>
          </cell>
          <cell r="D3487" t="str">
            <v>un</v>
          </cell>
          <cell r="E3487">
            <v>102.7</v>
          </cell>
          <cell r="F3487">
            <v>16.649999999999999</v>
          </cell>
          <cell r="G3487">
            <v>119.35</v>
          </cell>
        </row>
        <row r="3488">
          <cell r="A3488" t="str">
            <v>47.05.040</v>
          </cell>
          <cell r="B3488"/>
          <cell r="C3488" t="str">
            <v>Válvula de retenção horizontal em bronze, DN= 1 1/2´</v>
          </cell>
          <cell r="D3488" t="str">
            <v>un</v>
          </cell>
          <cell r="E3488">
            <v>116.67</v>
          </cell>
          <cell r="F3488">
            <v>16.649999999999999</v>
          </cell>
          <cell r="G3488">
            <v>133.32</v>
          </cell>
        </row>
        <row r="3489">
          <cell r="A3489" t="str">
            <v>47.05.050</v>
          </cell>
          <cell r="B3489"/>
          <cell r="C3489" t="str">
            <v>Válvula de retenção horizontal em bronze, DN= 2´</v>
          </cell>
          <cell r="D3489" t="str">
            <v>un</v>
          </cell>
          <cell r="E3489">
            <v>163.26</v>
          </cell>
          <cell r="F3489">
            <v>16.649999999999999</v>
          </cell>
          <cell r="G3489">
            <v>179.91</v>
          </cell>
        </row>
        <row r="3490">
          <cell r="A3490" t="str">
            <v>47.05.060</v>
          </cell>
          <cell r="B3490"/>
          <cell r="C3490" t="str">
            <v>Válvula de retenção horizontal em bronze, DN= 2 1/2´</v>
          </cell>
          <cell r="D3490" t="str">
            <v>un</v>
          </cell>
          <cell r="E3490">
            <v>279.48</v>
          </cell>
          <cell r="F3490">
            <v>16.649999999999999</v>
          </cell>
          <cell r="G3490">
            <v>296.13</v>
          </cell>
        </row>
        <row r="3491">
          <cell r="A3491" t="str">
            <v>47.05.070</v>
          </cell>
          <cell r="B3491"/>
          <cell r="C3491" t="str">
            <v>Válvula de retenção horizontal em bronze, DN= 3´</v>
          </cell>
          <cell r="D3491" t="str">
            <v>un</v>
          </cell>
          <cell r="E3491">
            <v>337.96</v>
          </cell>
          <cell r="F3491">
            <v>16.649999999999999</v>
          </cell>
          <cell r="G3491">
            <v>354.61</v>
          </cell>
        </row>
        <row r="3492">
          <cell r="A3492" t="str">
            <v>47.05.080</v>
          </cell>
          <cell r="B3492"/>
          <cell r="C3492" t="str">
            <v>Válvula de retenção horizontal em bronze, DN= 4´</v>
          </cell>
          <cell r="D3492" t="str">
            <v>un</v>
          </cell>
          <cell r="E3492">
            <v>584.27</v>
          </cell>
          <cell r="F3492">
            <v>22.19</v>
          </cell>
          <cell r="G3492">
            <v>606.46</v>
          </cell>
        </row>
        <row r="3493">
          <cell r="A3493" t="str">
            <v>47.05.100</v>
          </cell>
          <cell r="B3493"/>
          <cell r="C3493" t="str">
            <v>Válvula de retenção vertical em bronze, DN= 1´</v>
          </cell>
          <cell r="D3493" t="str">
            <v>un</v>
          </cell>
          <cell r="E3493">
            <v>53.45</v>
          </cell>
          <cell r="F3493">
            <v>16.649999999999999</v>
          </cell>
          <cell r="G3493">
            <v>70.099999999999994</v>
          </cell>
        </row>
        <row r="3494">
          <cell r="A3494" t="str">
            <v>47.05.110</v>
          </cell>
          <cell r="B3494"/>
          <cell r="C3494" t="str">
            <v>Válvula de retenção vertical em bronze, DN= 1 1/4´</v>
          </cell>
          <cell r="D3494" t="str">
            <v>un</v>
          </cell>
          <cell r="E3494">
            <v>74.08</v>
          </cell>
          <cell r="F3494">
            <v>16.649999999999999</v>
          </cell>
          <cell r="G3494">
            <v>90.73</v>
          </cell>
        </row>
        <row r="3495">
          <cell r="A3495" t="str">
            <v>47.05.120</v>
          </cell>
          <cell r="B3495"/>
          <cell r="C3495" t="str">
            <v>Válvula de retenção vertical em bronze, DN= 1 1/2´</v>
          </cell>
          <cell r="D3495" t="str">
            <v>un</v>
          </cell>
          <cell r="E3495">
            <v>90.75</v>
          </cell>
          <cell r="F3495">
            <v>16.649999999999999</v>
          </cell>
          <cell r="G3495">
            <v>107.4</v>
          </cell>
        </row>
        <row r="3496">
          <cell r="A3496" t="str">
            <v>47.05.130</v>
          </cell>
          <cell r="B3496"/>
          <cell r="C3496" t="str">
            <v>Válvula de retenção vertical em bronze, DN= 2´</v>
          </cell>
          <cell r="D3496" t="str">
            <v>un</v>
          </cell>
          <cell r="E3496">
            <v>134.18</v>
          </cell>
          <cell r="F3496">
            <v>16.649999999999999</v>
          </cell>
          <cell r="G3496">
            <v>150.83000000000001</v>
          </cell>
        </row>
        <row r="3497">
          <cell r="A3497" t="str">
            <v>47.05.140</v>
          </cell>
          <cell r="B3497"/>
          <cell r="C3497" t="str">
            <v>Válvula de retenção vertical em bronze, DN= 2 1/2´</v>
          </cell>
          <cell r="D3497" t="str">
            <v>un</v>
          </cell>
          <cell r="E3497">
            <v>218.4</v>
          </cell>
          <cell r="F3497">
            <v>16.649999999999999</v>
          </cell>
          <cell r="G3497">
            <v>235.05</v>
          </cell>
        </row>
        <row r="3498">
          <cell r="A3498" t="str">
            <v>47.05.150</v>
          </cell>
          <cell r="B3498"/>
          <cell r="C3498" t="str">
            <v>Válvula de retenção vertical em bronze, DN= 3´</v>
          </cell>
          <cell r="D3498" t="str">
            <v>un</v>
          </cell>
          <cell r="E3498">
            <v>318.19</v>
          </cell>
          <cell r="F3498">
            <v>16.649999999999999</v>
          </cell>
          <cell r="G3498">
            <v>334.84</v>
          </cell>
        </row>
        <row r="3499">
          <cell r="A3499" t="str">
            <v>47.05.160</v>
          </cell>
          <cell r="B3499"/>
          <cell r="C3499" t="str">
            <v>Válvula de retenção vertical em bronze, DN= 4´</v>
          </cell>
          <cell r="D3499" t="str">
            <v>un</v>
          </cell>
          <cell r="E3499">
            <v>542.16999999999996</v>
          </cell>
          <cell r="F3499">
            <v>22.19</v>
          </cell>
          <cell r="G3499">
            <v>564.36</v>
          </cell>
        </row>
        <row r="3500">
          <cell r="A3500" t="str">
            <v>47.05.170</v>
          </cell>
          <cell r="B3500"/>
          <cell r="C3500" t="str">
            <v>Válvula de retenção de pé com crivo em bronze, DN= 1´</v>
          </cell>
          <cell r="D3500" t="str">
            <v>un</v>
          </cell>
          <cell r="E3500">
            <v>48.91</v>
          </cell>
          <cell r="F3500">
            <v>16.649999999999999</v>
          </cell>
          <cell r="G3500">
            <v>65.56</v>
          </cell>
        </row>
        <row r="3501">
          <cell r="A3501" t="str">
            <v>47.05.180</v>
          </cell>
          <cell r="B3501"/>
          <cell r="C3501" t="str">
            <v>Válvula de retenção de pé com crivo em bronze, DN= 1 1/4´</v>
          </cell>
          <cell r="D3501" t="str">
            <v>un</v>
          </cell>
          <cell r="E3501">
            <v>69.36</v>
          </cell>
          <cell r="F3501">
            <v>16.649999999999999</v>
          </cell>
          <cell r="G3501">
            <v>86.01</v>
          </cell>
        </row>
        <row r="3502">
          <cell r="A3502" t="str">
            <v>47.05.190</v>
          </cell>
          <cell r="B3502"/>
          <cell r="C3502" t="str">
            <v>Válvula de retenção de pé com crivo em bronze, DN= 1 1/2´</v>
          </cell>
          <cell r="D3502" t="str">
            <v>un</v>
          </cell>
          <cell r="E3502">
            <v>84.46</v>
          </cell>
          <cell r="F3502">
            <v>16.649999999999999</v>
          </cell>
          <cell r="G3502">
            <v>101.11</v>
          </cell>
        </row>
        <row r="3503">
          <cell r="A3503" t="str">
            <v>47.05.200</v>
          </cell>
          <cell r="B3503"/>
          <cell r="C3503" t="str">
            <v>Válvula de retenção de pé com crivo em bronze, DN= 2´</v>
          </cell>
          <cell r="D3503" t="str">
            <v>un</v>
          </cell>
          <cell r="E3503">
            <v>118.9</v>
          </cell>
          <cell r="F3503">
            <v>16.649999999999999</v>
          </cell>
          <cell r="G3503">
            <v>135.55000000000001</v>
          </cell>
        </row>
        <row r="3504">
          <cell r="A3504" t="str">
            <v>47.05.210</v>
          </cell>
          <cell r="B3504"/>
          <cell r="C3504" t="str">
            <v>Válvula de retenção de pé com crivo em bronze, DN= 2 1/2´</v>
          </cell>
          <cell r="D3504" t="str">
            <v>un</v>
          </cell>
          <cell r="E3504">
            <v>188.79</v>
          </cell>
          <cell r="F3504">
            <v>16.649999999999999</v>
          </cell>
          <cell r="G3504">
            <v>205.44</v>
          </cell>
        </row>
        <row r="3505">
          <cell r="A3505" t="str">
            <v>47.05.220</v>
          </cell>
          <cell r="B3505"/>
          <cell r="C3505" t="str">
            <v>Válvula de gaveta em bronze, classe 125 libras para vapor e classe 200 libras para água, óleo e gás, DN= 6´</v>
          </cell>
          <cell r="D3505" t="str">
            <v>un</v>
          </cell>
          <cell r="E3505">
            <v>3561.39</v>
          </cell>
          <cell r="F3505">
            <v>27.74</v>
          </cell>
          <cell r="G3505">
            <v>3589.13</v>
          </cell>
        </row>
        <row r="3506">
          <cell r="A3506" t="str">
            <v>47.05.230</v>
          </cell>
          <cell r="B3506"/>
          <cell r="C3506" t="str">
            <v>Válvula de gaveta em bronze, classe 125 libras para vapor e classe 200 libras para água, óleo e gás, DN= 2´</v>
          </cell>
          <cell r="D3506" t="str">
            <v>un</v>
          </cell>
          <cell r="E3506">
            <v>104.34</v>
          </cell>
          <cell r="F3506">
            <v>16.649999999999999</v>
          </cell>
          <cell r="G3506">
            <v>120.99</v>
          </cell>
        </row>
        <row r="3507">
          <cell r="A3507" t="str">
            <v>47.05.240</v>
          </cell>
          <cell r="B3507"/>
          <cell r="C3507" t="str">
            <v>Válvula globo em bronze, classe 125 libras para vapor e classe 200 libras para água, óleo e gás, DN= 2´</v>
          </cell>
          <cell r="D3507" t="str">
            <v>un</v>
          </cell>
          <cell r="E3507">
            <v>275.08</v>
          </cell>
          <cell r="F3507">
            <v>16.649999999999999</v>
          </cell>
          <cell r="G3507">
            <v>291.73</v>
          </cell>
        </row>
        <row r="3508">
          <cell r="A3508" t="str">
            <v>47.05.260</v>
          </cell>
          <cell r="B3508"/>
          <cell r="C3508" t="str">
            <v>Válvula de retenção de pé com crivo em bronze, DN= 3´</v>
          </cell>
          <cell r="D3508" t="str">
            <v>un</v>
          </cell>
          <cell r="E3508">
            <v>282.39999999999998</v>
          </cell>
          <cell r="F3508">
            <v>16.649999999999999</v>
          </cell>
          <cell r="G3508">
            <v>299.05</v>
          </cell>
        </row>
        <row r="3509">
          <cell r="A3509" t="str">
            <v>47.05.270</v>
          </cell>
          <cell r="B3509"/>
          <cell r="C3509" t="str">
            <v>Válvula de retenção de pé com crivo em bronze, DN= 4´</v>
          </cell>
          <cell r="D3509" t="str">
            <v>un</v>
          </cell>
          <cell r="E3509">
            <v>528.76</v>
          </cell>
          <cell r="F3509">
            <v>22.19</v>
          </cell>
          <cell r="G3509">
            <v>550.95000000000005</v>
          </cell>
        </row>
        <row r="3510">
          <cell r="A3510" t="str">
            <v>47.05.280</v>
          </cell>
          <cell r="B3510"/>
          <cell r="C3510" t="str">
            <v>Válvula globo angular de 45° em bronze, DN= 2 1/2´</v>
          </cell>
          <cell r="D3510" t="str">
            <v>un</v>
          </cell>
          <cell r="E3510">
            <v>189.07</v>
          </cell>
          <cell r="F3510">
            <v>16.649999999999999</v>
          </cell>
          <cell r="G3510">
            <v>205.72</v>
          </cell>
        </row>
        <row r="3511">
          <cell r="A3511" t="str">
            <v>47.05.290</v>
          </cell>
          <cell r="B3511"/>
          <cell r="C3511" t="str">
            <v>Válvula de gaveta em bronze, haste ascendente, classe 150 libras para vapor saturado e 300 libras para água, óleo e gás, DN= 1/2´</v>
          </cell>
          <cell r="D3511" t="str">
            <v>un</v>
          </cell>
          <cell r="E3511">
            <v>74.11</v>
          </cell>
          <cell r="F3511">
            <v>9.25</v>
          </cell>
          <cell r="G3511">
            <v>83.36</v>
          </cell>
        </row>
        <row r="3512">
          <cell r="A3512" t="str">
            <v>47.05.296</v>
          </cell>
          <cell r="B3512"/>
          <cell r="C3512" t="str">
            <v>Válvula de gaveta em bronze, haste ascendente, classe 150 libras para vapor saturado e 300 libras para água, óleo e gás, DN= 4´</v>
          </cell>
          <cell r="D3512" t="str">
            <v>un</v>
          </cell>
          <cell r="E3512">
            <v>2966.64</v>
          </cell>
          <cell r="F3512">
            <v>22.19</v>
          </cell>
          <cell r="G3512">
            <v>2988.83</v>
          </cell>
        </row>
        <row r="3513">
          <cell r="A3513" t="str">
            <v>47.05.300</v>
          </cell>
          <cell r="B3513"/>
          <cell r="C3513" t="str">
            <v>Válvula de gaveta em bronze, haste não ascendente, classe 150 libras para vapor saturado e 300 libras para água, óleo e gás, DN= 4´</v>
          </cell>
          <cell r="D3513" t="str">
            <v>un</v>
          </cell>
          <cell r="E3513">
            <v>1078.4100000000001</v>
          </cell>
          <cell r="F3513">
            <v>22.19</v>
          </cell>
          <cell r="G3513">
            <v>1100.5999999999999</v>
          </cell>
        </row>
        <row r="3514">
          <cell r="A3514" t="str">
            <v>47.05.310</v>
          </cell>
          <cell r="B3514"/>
          <cell r="C3514" t="str">
            <v>Válvula de gaveta em bronze, haste não ascendente, classe 150 libras para vapor saturado e 300 libras para água, óleo e gás, DN= 2´</v>
          </cell>
          <cell r="D3514" t="str">
            <v>un</v>
          </cell>
          <cell r="E3514">
            <v>208.13</v>
          </cell>
          <cell r="F3514">
            <v>16.649999999999999</v>
          </cell>
          <cell r="G3514">
            <v>224.78</v>
          </cell>
        </row>
        <row r="3515">
          <cell r="A3515" t="str">
            <v>47.05.320</v>
          </cell>
          <cell r="B3515"/>
          <cell r="C3515" t="str">
            <v>Válvula globo em bronze, classe 150 libras para vapor saturado e 300 libras para água, óleo e gás, DN= 4´</v>
          </cell>
          <cell r="D3515" t="str">
            <v>un</v>
          </cell>
          <cell r="E3515">
            <v>3160.65</v>
          </cell>
          <cell r="F3515">
            <v>22.19</v>
          </cell>
          <cell r="G3515">
            <v>3182.84</v>
          </cell>
        </row>
        <row r="3516">
          <cell r="A3516" t="str">
            <v>47.05.340</v>
          </cell>
          <cell r="B3516"/>
          <cell r="C3516" t="str">
            <v>Válvula globo em bronze, classe 150 libras para vapor saturado e 300 libras para água, óleo e gás, DN= 3/4´</v>
          </cell>
          <cell r="D3516" t="str">
            <v>un</v>
          </cell>
          <cell r="E3516">
            <v>97.51</v>
          </cell>
          <cell r="F3516">
            <v>16.649999999999999</v>
          </cell>
          <cell r="G3516">
            <v>114.16</v>
          </cell>
        </row>
        <row r="3517">
          <cell r="A3517" t="str">
            <v>47.05.350</v>
          </cell>
          <cell r="B3517"/>
          <cell r="C3517" t="str">
            <v>Válvula globo em bronze, classe 150 libras para vapor saturado e 300 libras para água, óleo e gás, DN= 1´</v>
          </cell>
          <cell r="D3517" t="str">
            <v>un</v>
          </cell>
          <cell r="E3517">
            <v>142.85</v>
          </cell>
          <cell r="F3517">
            <v>16.649999999999999</v>
          </cell>
          <cell r="G3517">
            <v>159.5</v>
          </cell>
        </row>
        <row r="3518">
          <cell r="A3518" t="str">
            <v>47.05.360</v>
          </cell>
          <cell r="B3518"/>
          <cell r="C3518" t="str">
            <v>Válvula globo em bronze, classe 150 libras para vapor saturado e 300 libras para água, óleo e gás, DN= 1 1/2´</v>
          </cell>
          <cell r="D3518" t="str">
            <v>un</v>
          </cell>
          <cell r="E3518">
            <v>270.33999999999997</v>
          </cell>
          <cell r="F3518">
            <v>16.649999999999999</v>
          </cell>
          <cell r="G3518">
            <v>286.99</v>
          </cell>
        </row>
        <row r="3519">
          <cell r="A3519" t="str">
            <v>47.05.370</v>
          </cell>
          <cell r="B3519"/>
          <cell r="C3519" t="str">
            <v>Válvula globo em bronze, classe 150 libras para vapor saturado e 300 libras para água, óleo e gás, DN= 2´</v>
          </cell>
          <cell r="D3519" t="str">
            <v>un</v>
          </cell>
          <cell r="E3519">
            <v>350.33</v>
          </cell>
          <cell r="F3519">
            <v>16.649999999999999</v>
          </cell>
          <cell r="G3519">
            <v>366.98</v>
          </cell>
        </row>
        <row r="3520">
          <cell r="A3520" t="str">
            <v>47.05.390</v>
          </cell>
          <cell r="B3520"/>
          <cell r="C3520" t="str">
            <v>Válvula globo em bronze, classe 150 libras para vapor saturado e 300 libras para água, óleo e gás, DN= 2 1/2´</v>
          </cell>
          <cell r="D3520" t="str">
            <v>un</v>
          </cell>
          <cell r="E3520">
            <v>623.4</v>
          </cell>
          <cell r="F3520">
            <v>16.649999999999999</v>
          </cell>
          <cell r="G3520">
            <v>640.04999999999995</v>
          </cell>
        </row>
        <row r="3521">
          <cell r="A3521" t="str">
            <v>47.05.392</v>
          </cell>
          <cell r="B3521"/>
          <cell r="C3521" t="str">
            <v>Válvula globo em bronze, classe 150 libras para vapor saturado e 300 libras para água, óleo e gás, DN= 3´</v>
          </cell>
          <cell r="D3521" t="str">
            <v>un</v>
          </cell>
          <cell r="E3521">
            <v>1104.06</v>
          </cell>
          <cell r="F3521">
            <v>22.19</v>
          </cell>
          <cell r="G3521">
            <v>1126.25</v>
          </cell>
        </row>
        <row r="3522">
          <cell r="A3522" t="str">
            <v>47.05.400</v>
          </cell>
          <cell r="B3522"/>
          <cell r="C3522" t="str">
            <v>Válvula de gaveta em bronze, classe 125 libras para vapor e classe 200 libras para água, óleo e gás, DN= 1´</v>
          </cell>
          <cell r="D3522" t="str">
            <v>un</v>
          </cell>
          <cell r="E3522">
            <v>45.43</v>
          </cell>
          <cell r="F3522">
            <v>16.649999999999999</v>
          </cell>
          <cell r="G3522">
            <v>62.08</v>
          </cell>
        </row>
        <row r="3523">
          <cell r="A3523" t="str">
            <v>47.05.410</v>
          </cell>
          <cell r="B3523"/>
          <cell r="C3523" t="str">
            <v>Válvula de gaveta em bronze, classe 125 libras para vapor e classe 200 libras para água, óleo e gás, DN= 1 1/2´</v>
          </cell>
          <cell r="D3523" t="str">
            <v>un</v>
          </cell>
          <cell r="E3523">
            <v>67.17</v>
          </cell>
          <cell r="F3523">
            <v>16.649999999999999</v>
          </cell>
          <cell r="G3523">
            <v>83.82</v>
          </cell>
        </row>
        <row r="3524">
          <cell r="A3524" t="str">
            <v>47.05.420</v>
          </cell>
          <cell r="B3524"/>
          <cell r="C3524" t="str">
            <v>Válvula de gaveta em bronze, classe 125 libras para vapor e classe 200 libras para água, óleo e gás, DN= 2 1/2´</v>
          </cell>
          <cell r="D3524" t="str">
            <v>un</v>
          </cell>
          <cell r="E3524">
            <v>260.72000000000003</v>
          </cell>
          <cell r="F3524">
            <v>16.649999999999999</v>
          </cell>
          <cell r="G3524">
            <v>277.37</v>
          </cell>
        </row>
        <row r="3525">
          <cell r="A3525" t="str">
            <v>47.05.430</v>
          </cell>
          <cell r="B3525"/>
          <cell r="C3525" t="str">
            <v>Válvula de gaveta em bronze, classe 125 libras para vapor e classe 200 libras para água, óleo e gás, DN= 3´</v>
          </cell>
          <cell r="D3525" t="str">
            <v>un</v>
          </cell>
          <cell r="E3525">
            <v>385.03</v>
          </cell>
          <cell r="F3525">
            <v>16.649999999999999</v>
          </cell>
          <cell r="G3525">
            <v>401.68</v>
          </cell>
        </row>
        <row r="3526">
          <cell r="A3526" t="str">
            <v>47.05.450</v>
          </cell>
          <cell r="B3526"/>
          <cell r="C3526" t="str">
            <v>Válvula redutora de pressão de ação direta em bronze, extremidade roscada, para água, ar, óleo e gás, PE= 200 psi e PS= 20 à 90 psi, DN= 1 1/4´</v>
          </cell>
          <cell r="D3526" t="str">
            <v>un</v>
          </cell>
          <cell r="E3526">
            <v>2341.64</v>
          </cell>
          <cell r="F3526">
            <v>73.959999999999994</v>
          </cell>
          <cell r="G3526">
            <v>2415.6</v>
          </cell>
        </row>
        <row r="3527">
          <cell r="A3527" t="str">
            <v>47.05.460</v>
          </cell>
          <cell r="B3527"/>
          <cell r="C3527" t="str">
            <v>Válvula redutora de pressão de ação direta em bronze, extremidade roscada, para água, ar, óleo e gás, PE= 200 psi e PS= 20 à 90 psi, DN= 2´</v>
          </cell>
          <cell r="D3527" t="str">
            <v>un</v>
          </cell>
          <cell r="E3527">
            <v>4155.28</v>
          </cell>
          <cell r="F3527">
            <v>73.959999999999994</v>
          </cell>
          <cell r="G3527">
            <v>4229.24</v>
          </cell>
        </row>
        <row r="3528">
          <cell r="A3528" t="str">
            <v>47.05.580</v>
          </cell>
          <cell r="B3528"/>
          <cell r="C3528" t="str">
            <v>Válvula de gaveta em bronze com fecho rápido, DN= 1 1/2´</v>
          </cell>
          <cell r="D3528" t="str">
            <v>un</v>
          </cell>
          <cell r="E3528">
            <v>264.45999999999998</v>
          </cell>
          <cell r="F3528">
            <v>36.979999999999997</v>
          </cell>
          <cell r="G3528">
            <v>301.44</v>
          </cell>
        </row>
        <row r="3529">
          <cell r="A3529" t="str">
            <v>47.06</v>
          </cell>
          <cell r="B3529" t="str">
            <v>Registro e / ou válvula em ferro fundido</v>
          </cell>
          <cell r="C3529" t="str">
            <v>Registro e / ou válvula em ferro fundido</v>
          </cell>
          <cell r="D3529"/>
          <cell r="E3529"/>
          <cell r="F3529"/>
          <cell r="G3529"/>
        </row>
        <row r="3530">
          <cell r="A3530" t="str">
            <v>47.06.030</v>
          </cell>
          <cell r="B3530"/>
          <cell r="C3530" t="str">
            <v>Válvula de gaveta em ferro fundido, haste ascendente com flange, classe 125 libras, DN= 2´</v>
          </cell>
          <cell r="D3530" t="str">
            <v>un</v>
          </cell>
          <cell r="E3530">
            <v>687.23</v>
          </cell>
          <cell r="F3530">
            <v>46.23</v>
          </cell>
          <cell r="G3530">
            <v>733.46</v>
          </cell>
        </row>
        <row r="3531">
          <cell r="A3531" t="str">
            <v>47.06.040</v>
          </cell>
          <cell r="B3531"/>
          <cell r="C3531" t="str">
            <v>Válvula de retenção de pé com crivo em ferro fundido, flangeada, DN= 6´</v>
          </cell>
          <cell r="D3531" t="str">
            <v>un</v>
          </cell>
          <cell r="E3531">
            <v>1176.3800000000001</v>
          </cell>
          <cell r="F3531">
            <v>129.44</v>
          </cell>
          <cell r="G3531">
            <v>1305.82</v>
          </cell>
        </row>
        <row r="3532">
          <cell r="A3532" t="str">
            <v>47.06.041</v>
          </cell>
          <cell r="B3532"/>
          <cell r="C3532" t="str">
            <v>Válvula de retenção de pé com crivo em ferro fundido, flangeada, DN= 8´</v>
          </cell>
          <cell r="D3532" t="str">
            <v>un</v>
          </cell>
          <cell r="E3532">
            <v>1649.48</v>
          </cell>
          <cell r="F3532">
            <v>129.44</v>
          </cell>
          <cell r="G3532">
            <v>1778.92</v>
          </cell>
        </row>
        <row r="3533">
          <cell r="A3533" t="str">
            <v>47.06.050</v>
          </cell>
          <cell r="B3533"/>
          <cell r="C3533" t="str">
            <v>Válvula de retenção tipo portinhola dupla em ferro fundido, DN= 6´</v>
          </cell>
          <cell r="D3533" t="str">
            <v>un</v>
          </cell>
          <cell r="E3533">
            <v>676.57</v>
          </cell>
          <cell r="F3533">
            <v>129.44</v>
          </cell>
          <cell r="G3533">
            <v>806.01</v>
          </cell>
        </row>
        <row r="3534">
          <cell r="A3534" t="str">
            <v>47.06.051</v>
          </cell>
          <cell r="B3534"/>
          <cell r="C3534" t="str">
            <v>Válvula de retenção tipo portinhola simples em ferro fundido, flangeada, DN= 6´</v>
          </cell>
          <cell r="D3534" t="str">
            <v>un</v>
          </cell>
          <cell r="E3534">
            <v>1712.61</v>
          </cell>
          <cell r="F3534">
            <v>129.44</v>
          </cell>
          <cell r="G3534">
            <v>1842.05</v>
          </cell>
        </row>
        <row r="3535">
          <cell r="A3535" t="str">
            <v>47.06.060</v>
          </cell>
          <cell r="B3535"/>
          <cell r="C3535" t="str">
            <v>Válvula de gaveta em ferro fundido com bolsa, DN= 150 mm</v>
          </cell>
          <cell r="D3535" t="str">
            <v>un</v>
          </cell>
          <cell r="E3535">
            <v>1015.46</v>
          </cell>
          <cell r="F3535">
            <v>73.959999999999994</v>
          </cell>
          <cell r="G3535">
            <v>1089.42</v>
          </cell>
        </row>
        <row r="3536">
          <cell r="A3536" t="str">
            <v>47.06.070</v>
          </cell>
          <cell r="B3536"/>
          <cell r="C3536" t="str">
            <v>Válvula de gaveta em ferro fundido com bolsa, DN= 200 mm</v>
          </cell>
          <cell r="D3536" t="str">
            <v>un</v>
          </cell>
          <cell r="E3536">
            <v>1777.05</v>
          </cell>
          <cell r="F3536">
            <v>73.959999999999994</v>
          </cell>
          <cell r="G3536">
            <v>1851.01</v>
          </cell>
        </row>
        <row r="3537">
          <cell r="A3537" t="str">
            <v>47.06.080</v>
          </cell>
          <cell r="B3537"/>
          <cell r="C3537" t="str">
            <v>Válvula de retenção tipo portinhola simples em ferro fundido, DN= 4´</v>
          </cell>
          <cell r="D3537" t="str">
            <v>un</v>
          </cell>
          <cell r="E3537">
            <v>911.12</v>
          </cell>
          <cell r="F3537">
            <v>73.959999999999994</v>
          </cell>
          <cell r="G3537">
            <v>985.08</v>
          </cell>
        </row>
        <row r="3538">
          <cell r="A3538" t="str">
            <v>47.06.090</v>
          </cell>
          <cell r="B3538"/>
          <cell r="C3538" t="str">
            <v>Válvula de retenção tipo portinhola dupla em ferro fundido, DN= 4´</v>
          </cell>
          <cell r="D3538" t="str">
            <v>un</v>
          </cell>
          <cell r="E3538">
            <v>431.16</v>
          </cell>
          <cell r="F3538">
            <v>73.959999999999994</v>
          </cell>
          <cell r="G3538">
            <v>505.12</v>
          </cell>
        </row>
        <row r="3539">
          <cell r="A3539" t="str">
            <v>47.06.100</v>
          </cell>
          <cell r="B3539"/>
          <cell r="C3539" t="str">
            <v>Válvula de segurança em ferro fundido rosqueada com pressão de ajuste 0,4 até 0,75kgf/cm², DN= 2´</v>
          </cell>
          <cell r="D3539" t="str">
            <v>un</v>
          </cell>
          <cell r="E3539">
            <v>5121.8999999999996</v>
          </cell>
          <cell r="F3539">
            <v>46.23</v>
          </cell>
          <cell r="G3539">
            <v>5168.13</v>
          </cell>
        </row>
        <row r="3540">
          <cell r="A3540" t="str">
            <v>47.06.110</v>
          </cell>
          <cell r="B3540"/>
          <cell r="C3540" t="str">
            <v>Válvula de segurança em ferro fundido rosqueada com pressão de ajuste 6,1 até 10,0kgf/cm², DN= 3/4´</v>
          </cell>
          <cell r="D3540" t="str">
            <v>un</v>
          </cell>
          <cell r="E3540">
            <v>1905.35</v>
          </cell>
          <cell r="F3540">
            <v>22.19</v>
          </cell>
          <cell r="G3540">
            <v>1927.54</v>
          </cell>
        </row>
        <row r="3541">
          <cell r="A3541" t="str">
            <v>47.06.180</v>
          </cell>
          <cell r="B3541"/>
          <cell r="C3541" t="str">
            <v>Válvula de gaveta em ferro fundido com bolsa, DN= 100mm</v>
          </cell>
          <cell r="D3541" t="str">
            <v>un</v>
          </cell>
          <cell r="E3541">
            <v>643.62</v>
          </cell>
          <cell r="F3541">
            <v>73.959999999999994</v>
          </cell>
          <cell r="G3541">
            <v>717.58</v>
          </cell>
        </row>
        <row r="3542">
          <cell r="A3542" t="str">
            <v>47.06.310</v>
          </cell>
          <cell r="B3542"/>
          <cell r="C3542" t="str">
            <v>Visor de fluxo com janela simples, corpo em ferro fundido ou aço carbono, DN = 1´</v>
          </cell>
          <cell r="D3542" t="str">
            <v>un</v>
          </cell>
          <cell r="E3542">
            <v>581.66999999999996</v>
          </cell>
          <cell r="F3542">
            <v>27.74</v>
          </cell>
          <cell r="G3542">
            <v>609.41</v>
          </cell>
        </row>
        <row r="3543">
          <cell r="A3543" t="str">
            <v>47.06.320</v>
          </cell>
          <cell r="B3543"/>
          <cell r="C3543" t="str">
            <v>Válvula de governo (retenção e alarme) completa, corpo em ferro fundido, classe 125 libras, DN= 4´</v>
          </cell>
          <cell r="D3543" t="str">
            <v>un</v>
          </cell>
          <cell r="E3543">
            <v>6243.57</v>
          </cell>
          <cell r="F3543">
            <v>110.94</v>
          </cell>
          <cell r="G3543">
            <v>6354.51</v>
          </cell>
        </row>
        <row r="3544">
          <cell r="A3544" t="str">
            <v>47.06.330</v>
          </cell>
          <cell r="B3544"/>
          <cell r="C3544" t="str">
            <v>Válvula de gaveta em ferro fundido, haste ascendente com flange, classe 125 libras, DN= 4´</v>
          </cell>
          <cell r="D3544" t="str">
            <v>un</v>
          </cell>
          <cell r="E3544">
            <v>1051.3699999999999</v>
          </cell>
          <cell r="F3544">
            <v>73.959999999999994</v>
          </cell>
          <cell r="G3544">
            <v>1125.33</v>
          </cell>
        </row>
        <row r="3545">
          <cell r="A3545" t="str">
            <v>47.06.340</v>
          </cell>
          <cell r="B3545"/>
          <cell r="C3545" t="str">
            <v>Válvula de gaveta em ferro fundido, haste ascendente com flange, classe 125 libras, DN= 6´</v>
          </cell>
          <cell r="D3545" t="str">
            <v>un</v>
          </cell>
          <cell r="E3545">
            <v>1552.99</v>
          </cell>
          <cell r="F3545">
            <v>73.959999999999994</v>
          </cell>
          <cell r="G3545">
            <v>1626.95</v>
          </cell>
        </row>
        <row r="3546">
          <cell r="A3546" t="str">
            <v>47.06.350</v>
          </cell>
          <cell r="B3546"/>
          <cell r="C3546" t="str">
            <v>Válvula de retenção vertical em ferro fundido com flange, classe 125 libras, DN= 4´</v>
          </cell>
          <cell r="D3546" t="str">
            <v>un</v>
          </cell>
          <cell r="E3546">
            <v>1043.3900000000001</v>
          </cell>
          <cell r="F3546">
            <v>73.959999999999994</v>
          </cell>
          <cell r="G3546">
            <v>1117.3499999999999</v>
          </cell>
        </row>
        <row r="3547">
          <cell r="A3547" t="str">
            <v>47.07</v>
          </cell>
          <cell r="B3547" t="str">
            <v>Registro e / ou válvula em aço carbono fundido</v>
          </cell>
          <cell r="C3547" t="str">
            <v>Registro e / ou válvula em aço carbono fundido</v>
          </cell>
          <cell r="D3547"/>
          <cell r="E3547"/>
          <cell r="F3547"/>
          <cell r="G3547"/>
        </row>
        <row r="3548">
          <cell r="A3548" t="str">
            <v>47.07.010</v>
          </cell>
          <cell r="B3548"/>
          <cell r="C3548" t="str">
            <v>Válvula de esfera em aço carbono fundido, passagem plena, classe 150 libras para vapor e classe 600 libras para água, óleo e gás, DN= 1/2´</v>
          </cell>
          <cell r="D3548" t="str">
            <v>un</v>
          </cell>
          <cell r="E3548">
            <v>49.77</v>
          </cell>
          <cell r="F3548">
            <v>16.649999999999999</v>
          </cell>
          <cell r="G3548">
            <v>66.42</v>
          </cell>
        </row>
        <row r="3549">
          <cell r="A3549" t="str">
            <v>47.07.020</v>
          </cell>
          <cell r="B3549"/>
          <cell r="C3549" t="str">
            <v>Válvula de esfera em aço carbono fundido, passagem plena, classe 150 libras para vapor e classe 600 libras para água, óleo e gás, DN= 3/4´</v>
          </cell>
          <cell r="D3549" t="str">
            <v>un</v>
          </cell>
          <cell r="E3549">
            <v>64</v>
          </cell>
          <cell r="F3549">
            <v>22.19</v>
          </cell>
          <cell r="G3549">
            <v>86.19</v>
          </cell>
        </row>
        <row r="3550">
          <cell r="A3550" t="str">
            <v>47.07.030</v>
          </cell>
          <cell r="B3550"/>
          <cell r="C3550" t="str">
            <v>Válvula de esfera em aço carbono fundido, passagem plena, classe 150 libras para vapor e classe 600 libras para água, óleo e gás, DN= 1´</v>
          </cell>
          <cell r="D3550" t="str">
            <v>un</v>
          </cell>
          <cell r="E3550">
            <v>89.22</v>
          </cell>
          <cell r="F3550">
            <v>27.74</v>
          </cell>
          <cell r="G3550">
            <v>116.96</v>
          </cell>
        </row>
        <row r="3551">
          <cell r="A3551" t="str">
            <v>47.07.090</v>
          </cell>
          <cell r="B3551"/>
          <cell r="C3551" t="str">
            <v>Válvula de esfera em aço carbono fundido, passagem plena, extremidades rosqueáveis, classe 300 libras para vapor saturado, DN= 2´</v>
          </cell>
          <cell r="D3551" t="str">
            <v>un</v>
          </cell>
          <cell r="E3551">
            <v>277.39999999999998</v>
          </cell>
          <cell r="F3551">
            <v>46.23</v>
          </cell>
          <cell r="G3551">
            <v>323.63</v>
          </cell>
        </row>
        <row r="3552">
          <cell r="A3552" t="str">
            <v>47.09</v>
          </cell>
          <cell r="B3552" t="str">
            <v>Registro e / ou válvula em aço carbono forjado</v>
          </cell>
          <cell r="C3552" t="str">
            <v>Registro e / ou válvula em aço carbono forjado</v>
          </cell>
          <cell r="D3552"/>
          <cell r="E3552"/>
          <cell r="F3552"/>
          <cell r="G3552"/>
        </row>
        <row r="3553">
          <cell r="A3553" t="str">
            <v>47.09.010</v>
          </cell>
          <cell r="B3553"/>
          <cell r="C3553" t="str">
            <v>Válvula globo em aço carbono forjado, classe 800 libras para vapor e classe 2000 libras para água, óleo e gás, DN= 3/4´</v>
          </cell>
          <cell r="D3553" t="str">
            <v>un</v>
          </cell>
          <cell r="E3553">
            <v>231.14</v>
          </cell>
          <cell r="F3553">
            <v>22.19</v>
          </cell>
          <cell r="G3553">
            <v>253.33</v>
          </cell>
        </row>
        <row r="3554">
          <cell r="A3554" t="str">
            <v>47.09.020</v>
          </cell>
          <cell r="B3554"/>
          <cell r="C3554" t="str">
            <v>Válvula globo em aço carbono forjado, classe 800 libras para vapor e classe 2000 libras para água, óleo e gás, DN= 1´</v>
          </cell>
          <cell r="D3554" t="str">
            <v>un</v>
          </cell>
          <cell r="E3554">
            <v>284.88</v>
          </cell>
          <cell r="F3554">
            <v>27.74</v>
          </cell>
          <cell r="G3554">
            <v>312.62</v>
          </cell>
        </row>
        <row r="3555">
          <cell r="A3555" t="str">
            <v>47.09.030</v>
          </cell>
          <cell r="B3555"/>
          <cell r="C3555" t="str">
            <v>Válvula globo em aço carbono forjado, classe 800 libras para vapor e classe 2000 libras para água, óleo e gás, DN= 1 1/2´</v>
          </cell>
          <cell r="D3555" t="str">
            <v>un</v>
          </cell>
          <cell r="E3555">
            <v>521.67999999999995</v>
          </cell>
          <cell r="F3555">
            <v>36.979999999999997</v>
          </cell>
          <cell r="G3555">
            <v>558.66</v>
          </cell>
        </row>
        <row r="3556">
          <cell r="A3556" t="str">
            <v>47.09.040</v>
          </cell>
          <cell r="B3556"/>
          <cell r="C3556" t="str">
            <v>Válvula globo em aço carbono forjado, classe 800 libras para vapor e classe 2000 libras para água, óleo e gás, DN= 2´</v>
          </cell>
          <cell r="D3556" t="str">
            <v>un</v>
          </cell>
          <cell r="E3556">
            <v>709.32</v>
          </cell>
          <cell r="F3556">
            <v>46.23</v>
          </cell>
          <cell r="G3556">
            <v>755.55</v>
          </cell>
        </row>
        <row r="3557">
          <cell r="A3557" t="str">
            <v>47.10</v>
          </cell>
          <cell r="B3557" t="str">
            <v>Registro e / ou válvula em aço inoxidável forjado</v>
          </cell>
          <cell r="C3557" t="str">
            <v>Registro e / ou válvula em aço inoxidável forjado</v>
          </cell>
          <cell r="D3557"/>
          <cell r="E3557"/>
          <cell r="F3557"/>
          <cell r="G3557"/>
        </row>
        <row r="3558">
          <cell r="A3558" t="str">
            <v>47.10.010</v>
          </cell>
          <cell r="B3558"/>
          <cell r="C3558" t="str">
            <v>Purgador termodinâmico com filtro incorporado, em aço inoxidável forjado, pressão de 0,25 a 42 kg/cm², temperatura até 425°C, DN= 1/2´</v>
          </cell>
          <cell r="D3558" t="str">
            <v>un</v>
          </cell>
          <cell r="E3558">
            <v>365.77</v>
          </cell>
          <cell r="F3558">
            <v>16.649999999999999</v>
          </cell>
          <cell r="G3558">
            <v>382.42</v>
          </cell>
        </row>
        <row r="3559">
          <cell r="A3559" t="str">
            <v>47.11</v>
          </cell>
          <cell r="B3559" t="str">
            <v>Aparelho de medição e controle</v>
          </cell>
          <cell r="C3559" t="str">
            <v>Aparelho de medição e controle</v>
          </cell>
          <cell r="D3559"/>
          <cell r="E3559"/>
          <cell r="F3559"/>
          <cell r="G3559"/>
        </row>
        <row r="3560">
          <cell r="A3560" t="str">
            <v>47.11.021</v>
          </cell>
          <cell r="B3560"/>
          <cell r="C3560" t="str">
            <v>Pressostato diferencial ajustável mecânico, montagem inferior diâmetro de 1/2", faixa de operação de 1 a 16 bar</v>
          </cell>
          <cell r="D3560" t="str">
            <v>un</v>
          </cell>
          <cell r="E3560">
            <v>378.3</v>
          </cell>
          <cell r="F3560">
            <v>77.13</v>
          </cell>
          <cell r="G3560">
            <v>455.43</v>
          </cell>
        </row>
        <row r="3561">
          <cell r="A3561" t="str">
            <v>47.11.080</v>
          </cell>
          <cell r="B3561"/>
          <cell r="C3561" t="str">
            <v>Termômetro bimetálico, mostrador com 4´, saída angular, escala 0-100°C</v>
          </cell>
          <cell r="D3561" t="str">
            <v>un</v>
          </cell>
          <cell r="E3561">
            <v>150.88999999999999</v>
          </cell>
          <cell r="F3561">
            <v>7.39</v>
          </cell>
          <cell r="G3561">
            <v>158.28</v>
          </cell>
        </row>
        <row r="3562">
          <cell r="A3562" t="str">
            <v>47.11.100</v>
          </cell>
          <cell r="B3562"/>
          <cell r="C3562" t="str">
            <v>Manômetro com mostrador de 4´, escalas: 0-4 / 0-7 / 0-10 / 0-17 / 0-21 / 0-28 kg/cm²</v>
          </cell>
          <cell r="D3562" t="str">
            <v>un</v>
          </cell>
          <cell r="E3562">
            <v>117.73</v>
          </cell>
          <cell r="F3562">
            <v>18.5</v>
          </cell>
          <cell r="G3562">
            <v>136.22999999999999</v>
          </cell>
        </row>
        <row r="3563">
          <cell r="A3563" t="str">
            <v>47.11.111</v>
          </cell>
          <cell r="B3563"/>
          <cell r="C3563" t="str">
            <v>Pressostato diferencial ajustável, caixa à prova de água, unidade sensora em aço inoxidável 316, faixa de operação entre 1,4 a 14 bar, para fluídos corrosivos, DN=1/2´</v>
          </cell>
          <cell r="D3563" t="str">
            <v>un</v>
          </cell>
          <cell r="E3563">
            <v>7549.31</v>
          </cell>
          <cell r="F3563">
            <v>77.13</v>
          </cell>
          <cell r="G3563">
            <v>7626.44</v>
          </cell>
        </row>
        <row r="3564">
          <cell r="A3564" t="str">
            <v>47.12</v>
          </cell>
          <cell r="B3564" t="str">
            <v>Registro e / ou válvula em ferro dúctil</v>
          </cell>
          <cell r="C3564" t="str">
            <v>Registro e / ou válvula em ferro dúctil</v>
          </cell>
          <cell r="D3564"/>
          <cell r="E3564"/>
          <cell r="F3564"/>
          <cell r="G3564"/>
        </row>
        <row r="3565">
          <cell r="A3565" t="str">
            <v>47.12.040</v>
          </cell>
          <cell r="B3565"/>
          <cell r="C3565" t="str">
            <v>Válvula de gaveta em ferro dúctil com flanges, classe PN-10, DN= 200mm</v>
          </cell>
          <cell r="D3565" t="str">
            <v>un</v>
          </cell>
          <cell r="E3565">
            <v>1666.85</v>
          </cell>
          <cell r="F3565">
            <v>127.69</v>
          </cell>
          <cell r="G3565">
            <v>1794.54</v>
          </cell>
        </row>
        <row r="3566">
          <cell r="A3566" t="str">
            <v>47.12.270</v>
          </cell>
          <cell r="B3566"/>
          <cell r="C3566" t="str">
            <v>Válvula de gaveta em ferro dúctil com flanges, classe PN-10, DN= 80mm</v>
          </cell>
          <cell r="D3566" t="str">
            <v>un</v>
          </cell>
          <cell r="E3566">
            <v>590.87</v>
          </cell>
          <cell r="F3566">
            <v>127.69</v>
          </cell>
          <cell r="G3566">
            <v>718.56</v>
          </cell>
        </row>
        <row r="3567">
          <cell r="A3567" t="str">
            <v>47.12.280</v>
          </cell>
          <cell r="B3567"/>
          <cell r="C3567" t="str">
            <v>Válvula globo auto-operada hidraulicamente, em ferro dúctil, classe PN-10/16, DN= 50mm</v>
          </cell>
          <cell r="D3567" t="str">
            <v>un</v>
          </cell>
          <cell r="E3567">
            <v>746.61</v>
          </cell>
          <cell r="F3567">
            <v>46.23</v>
          </cell>
          <cell r="G3567">
            <v>792.84</v>
          </cell>
        </row>
        <row r="3568">
          <cell r="A3568" t="str">
            <v>47.12.290</v>
          </cell>
          <cell r="B3568"/>
          <cell r="C3568" t="str">
            <v>Válvula globo auto-operada hidraulicamente, comandada por solenóide, em ferro dúctil, classe PN-10, DN= 50mm</v>
          </cell>
          <cell r="D3568" t="str">
            <v>un</v>
          </cell>
          <cell r="E3568">
            <v>752.81</v>
          </cell>
          <cell r="F3568">
            <v>82.73</v>
          </cell>
          <cell r="G3568">
            <v>835.54</v>
          </cell>
        </row>
        <row r="3569">
          <cell r="A3569" t="str">
            <v>47.12.300</v>
          </cell>
          <cell r="B3569"/>
          <cell r="C3569" t="str">
            <v>Válvula globo auto-operada hidraulicamente, comandada por solenóide, em ferro dúctil, classe PN-10, DN= 100mm</v>
          </cell>
          <cell r="D3569" t="str">
            <v>un</v>
          </cell>
          <cell r="E3569">
            <v>1089.7</v>
          </cell>
          <cell r="F3569">
            <v>82.73</v>
          </cell>
          <cell r="G3569">
            <v>1172.43</v>
          </cell>
        </row>
        <row r="3570">
          <cell r="A3570" t="str">
            <v>47.12.310</v>
          </cell>
          <cell r="B3570"/>
          <cell r="C3570" t="str">
            <v>Válvula de gaveta em ferro dúctil com flanges, classe PN-10, DN= 300mm</v>
          </cell>
          <cell r="D3570" t="str">
            <v>un</v>
          </cell>
          <cell r="E3570">
            <v>4311.8100000000004</v>
          </cell>
          <cell r="F3570">
            <v>127.69</v>
          </cell>
          <cell r="G3570">
            <v>4439.5</v>
          </cell>
        </row>
        <row r="3571">
          <cell r="A3571" t="str">
            <v>47.12.320</v>
          </cell>
          <cell r="B3571"/>
          <cell r="C3571" t="str">
            <v>Válvula de gaveta em ferro dúctil com flanges, classe PN-10, DN= 100mm</v>
          </cell>
          <cell r="D3571" t="str">
            <v>un</v>
          </cell>
          <cell r="E3571">
            <v>604.15</v>
          </cell>
          <cell r="F3571">
            <v>127.69</v>
          </cell>
          <cell r="G3571">
            <v>731.84</v>
          </cell>
        </row>
        <row r="3572">
          <cell r="A3572" t="str">
            <v>47.12.330</v>
          </cell>
          <cell r="B3572"/>
          <cell r="C3572" t="str">
            <v>Válvula de gaveta em ferro dúctil com flanges, classe PN-10, DN= 150mm</v>
          </cell>
          <cell r="D3572" t="str">
            <v>un</v>
          </cell>
          <cell r="E3572">
            <v>1095.3599999999999</v>
          </cell>
          <cell r="F3572">
            <v>127.69</v>
          </cell>
          <cell r="G3572">
            <v>1223.05</v>
          </cell>
        </row>
        <row r="3573">
          <cell r="A3573" t="str">
            <v>47.12.340</v>
          </cell>
          <cell r="B3573"/>
          <cell r="C3573" t="str">
            <v>Ventosa simples rosqueada em ferro dúctil, classe PN-25, DN= 3/4´</v>
          </cell>
          <cell r="D3573" t="str">
            <v>un</v>
          </cell>
          <cell r="E3573">
            <v>600.42999999999995</v>
          </cell>
          <cell r="F3573">
            <v>11.1</v>
          </cell>
          <cell r="G3573">
            <v>611.53</v>
          </cell>
        </row>
        <row r="3574">
          <cell r="A3574" t="str">
            <v>47.12.350</v>
          </cell>
          <cell r="B3574"/>
          <cell r="C3574" t="str">
            <v>Ventosa de tríplice função em ferro dúctil flangeada, classe PN-10/16/25, DN= 50mm</v>
          </cell>
          <cell r="D3574" t="str">
            <v>un</v>
          </cell>
          <cell r="E3574">
            <v>1451.06</v>
          </cell>
          <cell r="F3574">
            <v>16.260000000000002</v>
          </cell>
          <cell r="G3574">
            <v>1467.32</v>
          </cell>
        </row>
        <row r="3575">
          <cell r="A3575" t="str">
            <v>47.14</v>
          </cell>
          <cell r="B3575" t="str">
            <v>Registro e / ou válvula em PVC rígido ou ABS</v>
          </cell>
          <cell r="C3575" t="str">
            <v>Registro e / ou válvula em PVC rígido ou ABS</v>
          </cell>
          <cell r="D3575"/>
          <cell r="E3575"/>
          <cell r="F3575"/>
          <cell r="G3575"/>
        </row>
        <row r="3576">
          <cell r="A3576" t="str">
            <v>47.14.020</v>
          </cell>
          <cell r="B3576"/>
          <cell r="C3576" t="str">
            <v>Registro de pressão em PVC rígido, soldável, DN= 25mm (3/4´)</v>
          </cell>
          <cell r="D3576" t="str">
            <v>un</v>
          </cell>
          <cell r="E3576">
            <v>6.89</v>
          </cell>
          <cell r="F3576">
            <v>16.649999999999999</v>
          </cell>
          <cell r="G3576">
            <v>23.54</v>
          </cell>
        </row>
        <row r="3577">
          <cell r="A3577" t="str">
            <v>47.14.200</v>
          </cell>
          <cell r="B3577"/>
          <cell r="C3577" t="str">
            <v>Registro regulador de vazão para torneira, misturador e bidê, em ABS com canopla, DN= 1/2´</v>
          </cell>
          <cell r="D3577" t="str">
            <v>un</v>
          </cell>
          <cell r="E3577">
            <v>30.92</v>
          </cell>
          <cell r="F3577">
            <v>16.649999999999999</v>
          </cell>
          <cell r="G3577">
            <v>47.57</v>
          </cell>
        </row>
        <row r="3578">
          <cell r="A3578" t="str">
            <v>47.20</v>
          </cell>
          <cell r="B3578" t="str">
            <v>Reparos, conservações e complementos - GRUPO 47</v>
          </cell>
          <cell r="C3578" t="str">
            <v>Reparos, conservações e complementos - GRUPO 47</v>
          </cell>
          <cell r="D3578"/>
          <cell r="E3578"/>
          <cell r="F3578"/>
          <cell r="G3578"/>
        </row>
        <row r="3579">
          <cell r="A3579" t="str">
            <v>47.20.010</v>
          </cell>
          <cell r="B3579"/>
          <cell r="C3579" t="str">
            <v>Pigtail em latão para manômetro, DN= 1/2´</v>
          </cell>
          <cell r="D3579" t="str">
            <v>un</v>
          </cell>
          <cell r="E3579">
            <v>66.67</v>
          </cell>
          <cell r="F3579">
            <v>5.55</v>
          </cell>
          <cell r="G3579">
            <v>72.22</v>
          </cell>
        </row>
        <row r="3580">
          <cell r="A3580" t="str">
            <v>47.20.020</v>
          </cell>
          <cell r="B3580"/>
          <cell r="C3580" t="str">
            <v>Filtro ´Y´ em bronze para gás combustível, DN= 2´</v>
          </cell>
          <cell r="D3580" t="str">
            <v>un</v>
          </cell>
          <cell r="E3580">
            <v>230.84</v>
          </cell>
          <cell r="F3580">
            <v>46.23</v>
          </cell>
          <cell r="G3580">
            <v>277.07</v>
          </cell>
        </row>
        <row r="3581">
          <cell r="A3581" t="str">
            <v>47.20.030</v>
          </cell>
          <cell r="B3581"/>
          <cell r="C3581" t="str">
            <v>Filtro ´Y´ em ferro fundido, classe 125 libras para vapor saturado, com extremidades rosqueáveis, DN= 2´</v>
          </cell>
          <cell r="D3581" t="str">
            <v>un</v>
          </cell>
          <cell r="E3581">
            <v>406.88</v>
          </cell>
          <cell r="F3581">
            <v>46.23</v>
          </cell>
          <cell r="G3581">
            <v>453.11</v>
          </cell>
        </row>
        <row r="3582">
          <cell r="A3582" t="str">
            <v>47.20.070</v>
          </cell>
          <cell r="B3582"/>
          <cell r="C3582" t="str">
            <v>Pigtail flexível, revestido com borracha sintética resistente, DN= 7/16´ comprimento até 1,00 m</v>
          </cell>
          <cell r="D3582" t="str">
            <v>un</v>
          </cell>
          <cell r="E3582">
            <v>28.06</v>
          </cell>
          <cell r="F3582">
            <v>7.78</v>
          </cell>
          <cell r="G3582">
            <v>35.840000000000003</v>
          </cell>
        </row>
        <row r="3583">
          <cell r="A3583" t="str">
            <v>47.20.080</v>
          </cell>
          <cell r="B3583"/>
          <cell r="C3583" t="str">
            <v>Regulador de primeiro estágio de alta pressão até 2 kgf/cm², vazão de 90 kg GLP/hora</v>
          </cell>
          <cell r="D3583" t="str">
            <v>un</v>
          </cell>
          <cell r="E3583">
            <v>533.16</v>
          </cell>
          <cell r="F3583">
            <v>25.92</v>
          </cell>
          <cell r="G3583">
            <v>559.08000000000004</v>
          </cell>
        </row>
        <row r="3584">
          <cell r="A3584" t="str">
            <v>47.20.100</v>
          </cell>
          <cell r="B3584"/>
          <cell r="C3584" t="str">
            <v>Regulador de primeiro estágio de alta pressão até 1,3 kgf/cm², vazão de 50 kg GLP/hora</v>
          </cell>
          <cell r="D3584" t="str">
            <v>un</v>
          </cell>
          <cell r="E3584">
            <v>249.67</v>
          </cell>
          <cell r="F3584">
            <v>25.92</v>
          </cell>
          <cell r="G3584">
            <v>275.58999999999997</v>
          </cell>
        </row>
        <row r="3585">
          <cell r="A3585" t="str">
            <v>47.20.120</v>
          </cell>
          <cell r="B3585"/>
          <cell r="C3585" t="str">
            <v>Regulador de segundo estágio para gás, uso industrial, vazão até 12 kg GLP/hora</v>
          </cell>
          <cell r="D3585" t="str">
            <v>un</v>
          </cell>
          <cell r="E3585">
            <v>60.04</v>
          </cell>
          <cell r="F3585">
            <v>18.5</v>
          </cell>
          <cell r="G3585">
            <v>78.540000000000006</v>
          </cell>
        </row>
        <row r="3586">
          <cell r="A3586" t="str">
            <v>47.20.181</v>
          </cell>
          <cell r="B3586"/>
          <cell r="C3586" t="str">
            <v>Filtro Y em aço carbono, classe 150 libras, conexões flangeadas, DN= 4´</v>
          </cell>
          <cell r="D3586" t="str">
            <v>un</v>
          </cell>
          <cell r="E3586">
            <v>2994.66</v>
          </cell>
          <cell r="F3586">
            <v>110.94</v>
          </cell>
          <cell r="G3586">
            <v>3105.6</v>
          </cell>
        </row>
        <row r="3587">
          <cell r="A3587" t="str">
            <v>47.20.190</v>
          </cell>
          <cell r="B3587"/>
          <cell r="C3587" t="str">
            <v>Chave de fluxo tipo palheta para tubulação de líquidos</v>
          </cell>
          <cell r="D3587" t="str">
            <v>un</v>
          </cell>
          <cell r="E3587">
            <v>145.32</v>
          </cell>
          <cell r="F3587">
            <v>14.6</v>
          </cell>
          <cell r="G3587">
            <v>159.91999999999999</v>
          </cell>
        </row>
        <row r="3588">
          <cell r="A3588" t="str">
            <v>47.20.300</v>
          </cell>
          <cell r="B3588"/>
          <cell r="C3588" t="str">
            <v>Chave de fluxo de água com retardo para tubulações com diâmetro nominal de 1´ a 6´ - conexão BSP</v>
          </cell>
          <cell r="D3588" t="str">
            <v>un</v>
          </cell>
          <cell r="E3588">
            <v>228.65</v>
          </cell>
          <cell r="F3588">
            <v>43.78</v>
          </cell>
          <cell r="G3588">
            <v>272.43</v>
          </cell>
        </row>
        <row r="3589">
          <cell r="A3589" t="str">
            <v>47.20.320</v>
          </cell>
          <cell r="B3589"/>
          <cell r="C3589" t="str">
            <v>Filtro ´Y´ corpo em bronze, pressão de serviço até 20,7 bar (PN 20), DN= 1 1/2´</v>
          </cell>
          <cell r="D3589" t="str">
            <v>un</v>
          </cell>
          <cell r="E3589">
            <v>138.36000000000001</v>
          </cell>
          <cell r="F3589">
            <v>46.23</v>
          </cell>
          <cell r="G3589">
            <v>184.59</v>
          </cell>
        </row>
        <row r="3590">
          <cell r="A3590" t="str">
            <v>47.20.330</v>
          </cell>
          <cell r="B3590"/>
          <cell r="C3590" t="str">
            <v>Filtro ´Y´ corpo em bronze, pressão de serviço até 20,7 bar (PN 20), DN= 2´</v>
          </cell>
          <cell r="D3590" t="str">
            <v>un</v>
          </cell>
          <cell r="E3590">
            <v>192.8</v>
          </cell>
          <cell r="F3590">
            <v>46.23</v>
          </cell>
          <cell r="G3590">
            <v>239.03</v>
          </cell>
        </row>
        <row r="3591">
          <cell r="A3591" t="str">
            <v>48</v>
          </cell>
          <cell r="B3591" t="str">
            <v>RESERVATÓRIO E TANQUE PARA LÍQUIDOS E GASES</v>
          </cell>
          <cell r="C3591" t="str">
            <v>RESERVATÓRIO E TANQUE PARA LÍQUIDOS E GASES</v>
          </cell>
          <cell r="D3591"/>
          <cell r="E3591"/>
          <cell r="F3591"/>
          <cell r="G3591"/>
        </row>
        <row r="3592">
          <cell r="A3592" t="str">
            <v>48.02</v>
          </cell>
          <cell r="B3592" t="str">
            <v>Reservatório em material sintético</v>
          </cell>
          <cell r="C3592" t="str">
            <v>Reservatório em material sintético</v>
          </cell>
          <cell r="D3592"/>
          <cell r="E3592"/>
          <cell r="F3592"/>
          <cell r="G3592"/>
        </row>
        <row r="3593">
          <cell r="A3593" t="str">
            <v>48.02.001</v>
          </cell>
          <cell r="B3593"/>
          <cell r="C3593" t="str">
            <v>Reservatório de fibra de vidro - capacidade de 500 litros</v>
          </cell>
          <cell r="D3593" t="str">
            <v>un</v>
          </cell>
          <cell r="E3593">
            <v>257.06</v>
          </cell>
          <cell r="F3593">
            <v>36.979999999999997</v>
          </cell>
          <cell r="G3593">
            <v>294.04000000000002</v>
          </cell>
        </row>
        <row r="3594">
          <cell r="A3594" t="str">
            <v>48.02.002</v>
          </cell>
          <cell r="B3594"/>
          <cell r="C3594" t="str">
            <v>Reservatório de fibra de vidro - capacidade de 1.000 litros</v>
          </cell>
          <cell r="D3594" t="str">
            <v>un</v>
          </cell>
          <cell r="E3594">
            <v>415.97</v>
          </cell>
          <cell r="F3594">
            <v>36.979999999999997</v>
          </cell>
          <cell r="G3594">
            <v>452.95</v>
          </cell>
        </row>
        <row r="3595">
          <cell r="A3595" t="str">
            <v>48.02.003</v>
          </cell>
          <cell r="B3595"/>
          <cell r="C3595" t="str">
            <v>Reservatório de fibra de vidro - capacidade de 1.500 litros</v>
          </cell>
          <cell r="D3595" t="str">
            <v>un</v>
          </cell>
          <cell r="E3595">
            <v>645.97</v>
          </cell>
          <cell r="F3595">
            <v>51.83</v>
          </cell>
          <cell r="G3595">
            <v>697.8</v>
          </cell>
        </row>
        <row r="3596">
          <cell r="A3596" t="str">
            <v>48.02.004</v>
          </cell>
          <cell r="B3596"/>
          <cell r="C3596" t="str">
            <v>Reservatório de fibra de vidro - capacidade de 2.000 litros</v>
          </cell>
          <cell r="D3596" t="str">
            <v>un</v>
          </cell>
          <cell r="E3596">
            <v>775.46</v>
          </cell>
          <cell r="F3596">
            <v>51.83</v>
          </cell>
          <cell r="G3596">
            <v>827.29</v>
          </cell>
        </row>
        <row r="3597">
          <cell r="A3597" t="str">
            <v>48.02.005</v>
          </cell>
          <cell r="B3597"/>
          <cell r="C3597" t="str">
            <v>Reservatório de fibra de vidro - capacidade de 3.000 litros</v>
          </cell>
          <cell r="D3597" t="str">
            <v>un</v>
          </cell>
          <cell r="E3597">
            <v>1079.76</v>
          </cell>
          <cell r="F3597">
            <v>51.83</v>
          </cell>
          <cell r="G3597">
            <v>1131.5899999999999</v>
          </cell>
        </row>
        <row r="3598">
          <cell r="A3598" t="str">
            <v>48.02.006</v>
          </cell>
          <cell r="B3598"/>
          <cell r="C3598" t="str">
            <v>Reservatório de fibra de vidro - capacidade de 5.000 litros</v>
          </cell>
          <cell r="D3598" t="str">
            <v>un</v>
          </cell>
          <cell r="E3598">
            <v>1777.18</v>
          </cell>
          <cell r="F3598">
            <v>59.26</v>
          </cell>
          <cell r="G3598">
            <v>1836.44</v>
          </cell>
        </row>
        <row r="3599">
          <cell r="A3599" t="str">
            <v>48.02.007</v>
          </cell>
          <cell r="B3599"/>
          <cell r="C3599" t="str">
            <v>Reservatório de fibra de vidro - capacidade de 10.000 litros</v>
          </cell>
          <cell r="D3599" t="str">
            <v>un</v>
          </cell>
          <cell r="E3599">
            <v>3734.48</v>
          </cell>
          <cell r="F3599">
            <v>81.53</v>
          </cell>
          <cell r="G3599">
            <v>3816.01</v>
          </cell>
        </row>
        <row r="3600">
          <cell r="A3600" t="str">
            <v>48.02.008</v>
          </cell>
          <cell r="B3600"/>
          <cell r="C3600" t="str">
            <v>Reservatório de fibra de vidro - capacidade de 15.000 litros</v>
          </cell>
          <cell r="D3600" t="str">
            <v>un</v>
          </cell>
          <cell r="E3600">
            <v>5456.95</v>
          </cell>
          <cell r="F3600">
            <v>81.53</v>
          </cell>
          <cell r="G3600">
            <v>5538.48</v>
          </cell>
        </row>
        <row r="3601">
          <cell r="A3601" t="str">
            <v>48.02.009</v>
          </cell>
          <cell r="B3601"/>
          <cell r="C3601" t="str">
            <v>Reservatório de fibra de vidro - capacidade de 20.000 litros</v>
          </cell>
          <cell r="D3601" t="str">
            <v>un</v>
          </cell>
          <cell r="E3601">
            <v>7525</v>
          </cell>
          <cell r="F3601">
            <v>111.23</v>
          </cell>
          <cell r="G3601">
            <v>7636.23</v>
          </cell>
        </row>
        <row r="3602">
          <cell r="A3602" t="str">
            <v>48.02.011</v>
          </cell>
          <cell r="B3602"/>
          <cell r="C3602" t="str">
            <v>Reservatório de fibra de vidro - capacidade de 25.000 litros</v>
          </cell>
          <cell r="D3602" t="str">
            <v>un</v>
          </cell>
          <cell r="E3602">
            <v>10337.5</v>
          </cell>
          <cell r="F3602">
            <v>111.23</v>
          </cell>
          <cell r="G3602">
            <v>10448.73</v>
          </cell>
        </row>
        <row r="3603">
          <cell r="A3603" t="str">
            <v>48.02.300</v>
          </cell>
          <cell r="B3603"/>
          <cell r="C3603" t="str">
            <v>Reservatório em polietileno de alta densidade (cisterna) com antioxidante e proteção contra raios ultravioleta (UV) - capacidade de 5.000 litros</v>
          </cell>
          <cell r="D3603" t="str">
            <v>un</v>
          </cell>
          <cell r="E3603">
            <v>6169.23</v>
          </cell>
          <cell r="F3603">
            <v>59.26</v>
          </cell>
          <cell r="G3603">
            <v>6228.49</v>
          </cell>
        </row>
        <row r="3604">
          <cell r="A3604" t="str">
            <v>48.02.310</v>
          </cell>
          <cell r="B3604"/>
          <cell r="C3604" t="str">
            <v>Reservatório em polietileno de alta densidade (cisterna) com antioxidante e proteção contra raios ultravioleta (UV) - capacidade de 10.000 litros</v>
          </cell>
          <cell r="D3604" t="str">
            <v>un</v>
          </cell>
          <cell r="E3604">
            <v>9538.92</v>
          </cell>
          <cell r="F3604">
            <v>81.53</v>
          </cell>
          <cell r="G3604">
            <v>9620.4500000000007</v>
          </cell>
        </row>
        <row r="3605">
          <cell r="A3605" t="str">
            <v>48.02.400</v>
          </cell>
          <cell r="B3605"/>
          <cell r="C3605" t="str">
            <v>Reservatório em polietileno com tampa de rosca, capacidade de 1.000 litros</v>
          </cell>
          <cell r="D3605" t="str">
            <v>un</v>
          </cell>
          <cell r="E3605">
            <v>468.19</v>
          </cell>
          <cell r="F3605">
            <v>51.83</v>
          </cell>
          <cell r="G3605">
            <v>520.02</v>
          </cell>
        </row>
        <row r="3606">
          <cell r="A3606" t="str">
            <v>48.02.401</v>
          </cell>
          <cell r="B3606"/>
          <cell r="C3606" t="str">
            <v>Reservatório em polietileno com tampa de rosca, capacidade de 500 litros</v>
          </cell>
          <cell r="D3606" t="str">
            <v>un</v>
          </cell>
          <cell r="E3606">
            <v>365.52</v>
          </cell>
          <cell r="F3606">
            <v>51.83</v>
          </cell>
          <cell r="G3606">
            <v>417.35</v>
          </cell>
        </row>
        <row r="3607">
          <cell r="A3607" t="str">
            <v>48.03</v>
          </cell>
          <cell r="B3607" t="str">
            <v>Reservatório metálico</v>
          </cell>
          <cell r="C3607" t="str">
            <v>Reservatório metálico</v>
          </cell>
          <cell r="D3607"/>
          <cell r="E3607"/>
          <cell r="F3607"/>
          <cell r="G3607"/>
        </row>
        <row r="3608">
          <cell r="A3608" t="str">
            <v>48.03.010</v>
          </cell>
          <cell r="B3608"/>
          <cell r="C3608" t="str">
            <v>Reservatório metálico cilíndrico horizontal - capacidade de 1.000 litros</v>
          </cell>
          <cell r="D3608" t="str">
            <v>cj</v>
          </cell>
          <cell r="E3608">
            <v>1951.27</v>
          </cell>
          <cell r="F3608">
            <v>51.83</v>
          </cell>
          <cell r="G3608">
            <v>2003.1</v>
          </cell>
        </row>
        <row r="3609">
          <cell r="A3609" t="str">
            <v>48.03.112</v>
          </cell>
          <cell r="B3609"/>
          <cell r="C3609" t="str">
            <v>Reservatório metálico cilíndrico horizontal - capacidade de 3.000 litros</v>
          </cell>
          <cell r="D3609" t="str">
            <v>cj</v>
          </cell>
          <cell r="E3609">
            <v>3545.38</v>
          </cell>
          <cell r="F3609">
            <v>51.83</v>
          </cell>
          <cell r="G3609">
            <v>3597.21</v>
          </cell>
        </row>
        <row r="3610">
          <cell r="A3610" t="str">
            <v>48.03.130</v>
          </cell>
          <cell r="B3610"/>
          <cell r="C3610" t="str">
            <v>Reservatório metálico cilíndrico horizontal - capacidade de 5.000 litros</v>
          </cell>
          <cell r="D3610" t="str">
            <v>cj</v>
          </cell>
          <cell r="E3610">
            <v>5326.39</v>
          </cell>
          <cell r="F3610">
            <v>51.83</v>
          </cell>
          <cell r="G3610">
            <v>5378.22</v>
          </cell>
        </row>
        <row r="3611">
          <cell r="A3611" t="str">
            <v>48.03.138</v>
          </cell>
          <cell r="B3611"/>
          <cell r="C3611" t="str">
            <v>Reservatório metálico cilíndrico horizontal - capacidade de 10.000 litros</v>
          </cell>
          <cell r="D3611" t="str">
            <v>cj</v>
          </cell>
          <cell r="E3611">
            <v>9406.2000000000007</v>
          </cell>
          <cell r="F3611">
            <v>51.83</v>
          </cell>
          <cell r="G3611">
            <v>9458.0300000000007</v>
          </cell>
        </row>
        <row r="3612">
          <cell r="A3612" t="str">
            <v>48.04</v>
          </cell>
          <cell r="B3612" t="str">
            <v>Reservatório em concreto</v>
          </cell>
          <cell r="C3612" t="str">
            <v>Reservatório em concreto</v>
          </cell>
          <cell r="D3612"/>
          <cell r="E3612"/>
          <cell r="F3612"/>
          <cell r="G3612"/>
        </row>
        <row r="3613">
          <cell r="A3613" t="str">
            <v>48.04.381</v>
          </cell>
          <cell r="B3613"/>
          <cell r="C3613" t="str">
            <v>Reservatório em concreto armado cilíndrico, vertical, bipartido, método construtivo em formas deslizantes, diâmetro interno de 3,50m a 4,00m, altura de 15,00m a 25,00m</v>
          </cell>
          <cell r="D3613" t="str">
            <v>m</v>
          </cell>
          <cell r="E3613">
            <v>19740.28</v>
          </cell>
          <cell r="F3613">
            <v>2834.65</v>
          </cell>
          <cell r="G3613">
            <v>22574.93</v>
          </cell>
        </row>
        <row r="3614">
          <cell r="A3614" t="str">
            <v>48.04.391</v>
          </cell>
          <cell r="B3614"/>
          <cell r="C3614" t="str">
            <v>Reservatório em concreto armado cilíndrico, vertical, bipartido, método construtivo em formas deslizantes, diâmetro interno de 5,5m a 6,00m, altura de 25,00m a 30,00m</v>
          </cell>
          <cell r="D3614" t="str">
            <v>m</v>
          </cell>
          <cell r="E3614">
            <v>27716.19</v>
          </cell>
          <cell r="F3614">
            <v>4798.3999999999996</v>
          </cell>
          <cell r="G3614">
            <v>32514.59</v>
          </cell>
        </row>
        <row r="3615">
          <cell r="A3615" t="str">
            <v>48.05</v>
          </cell>
          <cell r="B3615" t="str">
            <v>Torneira de boia</v>
          </cell>
          <cell r="C3615" t="str">
            <v>Torneira de boia</v>
          </cell>
          <cell r="D3615"/>
          <cell r="E3615"/>
          <cell r="F3615"/>
          <cell r="G3615"/>
        </row>
        <row r="3616">
          <cell r="A3616" t="str">
            <v>48.05.010</v>
          </cell>
          <cell r="B3616"/>
          <cell r="C3616" t="str">
            <v>Torneira de boia, DN= 3/4´</v>
          </cell>
          <cell r="D3616" t="str">
            <v>un</v>
          </cell>
          <cell r="E3616">
            <v>50.64</v>
          </cell>
          <cell r="F3616">
            <v>11.1</v>
          </cell>
          <cell r="G3616">
            <v>61.74</v>
          </cell>
        </row>
        <row r="3617">
          <cell r="A3617" t="str">
            <v>48.05.020</v>
          </cell>
          <cell r="B3617"/>
          <cell r="C3617" t="str">
            <v>Torneira de boia, DN= 1´</v>
          </cell>
          <cell r="D3617" t="str">
            <v>un</v>
          </cell>
          <cell r="E3617">
            <v>67.400000000000006</v>
          </cell>
          <cell r="F3617">
            <v>14.79</v>
          </cell>
          <cell r="G3617">
            <v>82.19</v>
          </cell>
        </row>
        <row r="3618">
          <cell r="A3618" t="str">
            <v>48.05.030</v>
          </cell>
          <cell r="B3618"/>
          <cell r="C3618" t="str">
            <v>Torneira de boia, DN= 1 1/4´</v>
          </cell>
          <cell r="D3618" t="str">
            <v>un</v>
          </cell>
          <cell r="E3618">
            <v>117.2</v>
          </cell>
          <cell r="F3618">
            <v>16.649999999999999</v>
          </cell>
          <cell r="G3618">
            <v>133.85</v>
          </cell>
        </row>
        <row r="3619">
          <cell r="A3619" t="str">
            <v>48.05.040</v>
          </cell>
          <cell r="B3619"/>
          <cell r="C3619" t="str">
            <v>Torneira de boia, DN= 1 1/2´</v>
          </cell>
          <cell r="D3619" t="str">
            <v>un</v>
          </cell>
          <cell r="E3619">
            <v>127.07</v>
          </cell>
          <cell r="F3619">
            <v>16.649999999999999</v>
          </cell>
          <cell r="G3619">
            <v>143.72</v>
          </cell>
        </row>
        <row r="3620">
          <cell r="A3620" t="str">
            <v>48.05.050</v>
          </cell>
          <cell r="B3620"/>
          <cell r="C3620" t="str">
            <v>Torneira de boia, DN= 2´</v>
          </cell>
          <cell r="D3620" t="str">
            <v>un</v>
          </cell>
          <cell r="E3620">
            <v>131.41999999999999</v>
          </cell>
          <cell r="F3620">
            <v>22.19</v>
          </cell>
          <cell r="G3620">
            <v>153.61000000000001</v>
          </cell>
        </row>
        <row r="3621">
          <cell r="A3621" t="str">
            <v>48.05.052</v>
          </cell>
          <cell r="B3621"/>
          <cell r="C3621" t="str">
            <v>Torneira de boia, DN= 2 1/2´</v>
          </cell>
          <cell r="D3621" t="str">
            <v>un</v>
          </cell>
          <cell r="E3621">
            <v>688.71</v>
          </cell>
          <cell r="F3621">
            <v>16.649999999999999</v>
          </cell>
          <cell r="G3621">
            <v>705.36</v>
          </cell>
        </row>
        <row r="3622">
          <cell r="A3622" t="str">
            <v>48.05.070</v>
          </cell>
          <cell r="B3622"/>
          <cell r="C3622" t="str">
            <v>Torneira de boia, tipo registro automático de entrada, DN= 3´</v>
          </cell>
          <cell r="D3622" t="str">
            <v>un</v>
          </cell>
          <cell r="E3622">
            <v>1288.8499999999999</v>
          </cell>
          <cell r="F3622">
            <v>73.959999999999994</v>
          </cell>
          <cell r="G3622">
            <v>1362.81</v>
          </cell>
        </row>
        <row r="3623">
          <cell r="A3623" t="str">
            <v>48.20</v>
          </cell>
          <cell r="B3623" t="str">
            <v>Reparos, conservações e complementos - GRUPO 48</v>
          </cell>
          <cell r="C3623" t="str">
            <v>Reparos, conservações e complementos - GRUPO 48</v>
          </cell>
          <cell r="D3623"/>
          <cell r="E3623"/>
          <cell r="F3623"/>
          <cell r="G3623"/>
        </row>
        <row r="3624">
          <cell r="A3624" t="str">
            <v>48.20.020</v>
          </cell>
          <cell r="B3624"/>
          <cell r="C3624" t="str">
            <v>Limpeza de caixa d´água até 1.000 litros</v>
          </cell>
          <cell r="D3624" t="str">
            <v>un</v>
          </cell>
          <cell r="E3624">
            <v>0</v>
          </cell>
          <cell r="F3624">
            <v>44.55</v>
          </cell>
          <cell r="G3624">
            <v>44.55</v>
          </cell>
        </row>
        <row r="3625">
          <cell r="A3625" t="str">
            <v>48.20.040</v>
          </cell>
          <cell r="B3625"/>
          <cell r="C3625" t="str">
            <v>Limpeza de caixa d´água de 1.001 até 10.000 litros</v>
          </cell>
          <cell r="D3625" t="str">
            <v>un</v>
          </cell>
          <cell r="E3625">
            <v>0</v>
          </cell>
          <cell r="F3625">
            <v>118.8</v>
          </cell>
          <cell r="G3625">
            <v>118.8</v>
          </cell>
        </row>
        <row r="3626">
          <cell r="A3626" t="str">
            <v>48.20.060</v>
          </cell>
          <cell r="B3626"/>
          <cell r="C3626" t="str">
            <v>Limpeza de caixa d´água acima de 10.000 litros</v>
          </cell>
          <cell r="D3626" t="str">
            <v>un</v>
          </cell>
          <cell r="E3626">
            <v>0</v>
          </cell>
          <cell r="F3626">
            <v>267.3</v>
          </cell>
          <cell r="G3626">
            <v>267.3</v>
          </cell>
        </row>
        <row r="3627">
          <cell r="A3627" t="str">
            <v>49</v>
          </cell>
          <cell r="B3627" t="str">
            <v>CAIXA, RALO, GRELHA E ACESSÓRIO HIDRÁULICO</v>
          </cell>
          <cell r="C3627" t="str">
            <v>CAIXA, RALO, GRELHA E ACESSÓRIO HIDRÁULICO</v>
          </cell>
          <cell r="D3627"/>
          <cell r="E3627"/>
          <cell r="F3627"/>
          <cell r="G3627"/>
        </row>
        <row r="3628">
          <cell r="A3628" t="str">
            <v>49.01</v>
          </cell>
          <cell r="B3628" t="str">
            <v>Caixas sifonadas de PVC rígido</v>
          </cell>
          <cell r="C3628" t="str">
            <v>Caixas sifonadas de PVC rígido</v>
          </cell>
          <cell r="D3628"/>
          <cell r="E3628"/>
          <cell r="F3628"/>
          <cell r="G3628"/>
        </row>
        <row r="3629">
          <cell r="A3629" t="str">
            <v>49.01.016</v>
          </cell>
          <cell r="B3629"/>
          <cell r="C3629" t="str">
            <v>Caixa sifonada de PVC rígido de 100 x 100 x 50 mm, com grelha</v>
          </cell>
          <cell r="D3629" t="str">
            <v>un</v>
          </cell>
          <cell r="E3629">
            <v>18.22</v>
          </cell>
          <cell r="F3629">
            <v>36.979999999999997</v>
          </cell>
          <cell r="G3629">
            <v>55.2</v>
          </cell>
        </row>
        <row r="3630">
          <cell r="A3630" t="str">
            <v>49.01.020</v>
          </cell>
          <cell r="B3630"/>
          <cell r="C3630" t="str">
            <v>Caixa sifonada de PVC rígido de 100 x 150 x 50 mm, com grelha</v>
          </cell>
          <cell r="D3630" t="str">
            <v>un</v>
          </cell>
          <cell r="E3630">
            <v>24.37</v>
          </cell>
          <cell r="F3630">
            <v>36.979999999999997</v>
          </cell>
          <cell r="G3630">
            <v>61.35</v>
          </cell>
        </row>
        <row r="3631">
          <cell r="A3631" t="str">
            <v>49.01.030</v>
          </cell>
          <cell r="B3631"/>
          <cell r="C3631" t="str">
            <v>Caixa sifonada de PVC rígido de 150 x 150 x 50 mm, com grelha</v>
          </cell>
          <cell r="D3631" t="str">
            <v>un</v>
          </cell>
          <cell r="E3631">
            <v>33.76</v>
          </cell>
          <cell r="F3631">
            <v>36.979999999999997</v>
          </cell>
          <cell r="G3631">
            <v>70.739999999999995</v>
          </cell>
        </row>
        <row r="3632">
          <cell r="A3632" t="str">
            <v>49.01.040</v>
          </cell>
          <cell r="B3632"/>
          <cell r="C3632" t="str">
            <v>Caixa sifonada de PVC rígido de 150 x 185 x 75 mm, com grelha</v>
          </cell>
          <cell r="D3632" t="str">
            <v>un</v>
          </cell>
          <cell r="E3632">
            <v>38.03</v>
          </cell>
          <cell r="F3632">
            <v>36.979999999999997</v>
          </cell>
          <cell r="G3632">
            <v>75.010000000000005</v>
          </cell>
        </row>
        <row r="3633">
          <cell r="A3633" t="str">
            <v>49.01.050</v>
          </cell>
          <cell r="B3633"/>
          <cell r="C3633" t="str">
            <v>Caixa sifonada de PVC rígido de 250 x 172 x 50 mm, com tampa cega</v>
          </cell>
          <cell r="D3633" t="str">
            <v>un</v>
          </cell>
          <cell r="E3633">
            <v>42.66</v>
          </cell>
          <cell r="F3633">
            <v>36.979999999999997</v>
          </cell>
          <cell r="G3633">
            <v>79.64</v>
          </cell>
        </row>
        <row r="3634">
          <cell r="A3634" t="str">
            <v>49.01.070</v>
          </cell>
          <cell r="B3634"/>
          <cell r="C3634" t="str">
            <v>Caixa sifonada de PVC rígido de 250 x 230 x 75 mm, com tampa cega</v>
          </cell>
          <cell r="D3634" t="str">
            <v>un</v>
          </cell>
          <cell r="E3634">
            <v>48.55</v>
          </cell>
          <cell r="F3634">
            <v>36.979999999999997</v>
          </cell>
          <cell r="G3634">
            <v>85.53</v>
          </cell>
        </row>
        <row r="3635">
          <cell r="A3635" t="str">
            <v>49.03</v>
          </cell>
          <cell r="B3635" t="str">
            <v>Caixa de gordura</v>
          </cell>
          <cell r="C3635" t="str">
            <v>Caixa de gordura</v>
          </cell>
          <cell r="D3635"/>
          <cell r="E3635"/>
          <cell r="F3635"/>
          <cell r="G3635"/>
        </row>
        <row r="3636">
          <cell r="A3636" t="str">
            <v>49.03.020</v>
          </cell>
          <cell r="B3636"/>
          <cell r="C3636" t="str">
            <v>Caixa de gordura em alvenaria, 600 x 600 x 600 mm</v>
          </cell>
          <cell r="D3636" t="str">
            <v>un</v>
          </cell>
          <cell r="E3636">
            <v>62.29</v>
          </cell>
          <cell r="F3636">
            <v>165.12</v>
          </cell>
          <cell r="G3636">
            <v>227.41</v>
          </cell>
        </row>
        <row r="3637">
          <cell r="A3637" t="str">
            <v>49.03.036</v>
          </cell>
          <cell r="B3637"/>
          <cell r="C3637" t="str">
            <v>Caixa de gordura em PVC com tampa reforçada - capacidade 19 litros</v>
          </cell>
          <cell r="D3637" t="str">
            <v>un</v>
          </cell>
          <cell r="E3637">
            <v>281.52</v>
          </cell>
          <cell r="F3637">
            <v>36.979999999999997</v>
          </cell>
          <cell r="G3637">
            <v>318.5</v>
          </cell>
        </row>
        <row r="3638">
          <cell r="A3638" t="str">
            <v>49.04</v>
          </cell>
          <cell r="B3638" t="str">
            <v>Ralo em PVC rígido</v>
          </cell>
          <cell r="C3638" t="str">
            <v>Ralo em PVC rígido</v>
          </cell>
          <cell r="D3638"/>
          <cell r="E3638"/>
          <cell r="F3638"/>
          <cell r="G3638"/>
        </row>
        <row r="3639">
          <cell r="A3639" t="str">
            <v>49.04.010</v>
          </cell>
          <cell r="B3639"/>
          <cell r="C3639" t="str">
            <v>Ralo seco em PVC rígido de 100 x 40 mm, com grelha</v>
          </cell>
          <cell r="D3639" t="str">
            <v>un</v>
          </cell>
          <cell r="E3639">
            <v>16.260000000000002</v>
          </cell>
          <cell r="F3639">
            <v>36.979999999999997</v>
          </cell>
          <cell r="G3639">
            <v>53.24</v>
          </cell>
        </row>
        <row r="3640">
          <cell r="A3640" t="str">
            <v>49.05</v>
          </cell>
          <cell r="B3640" t="str">
            <v>Ralo em ferro fundido</v>
          </cell>
          <cell r="C3640" t="str">
            <v>Ralo em ferro fundido</v>
          </cell>
          <cell r="D3640"/>
          <cell r="E3640"/>
          <cell r="F3640"/>
          <cell r="G3640"/>
        </row>
        <row r="3641">
          <cell r="A3641" t="str">
            <v>49.05.020</v>
          </cell>
          <cell r="B3641"/>
          <cell r="C3641" t="str">
            <v>Ralo seco em ferro fundido, 100 x 165 x 50 mm, com grelha metálica saída vertical</v>
          </cell>
          <cell r="D3641" t="str">
            <v>un</v>
          </cell>
          <cell r="E3641">
            <v>65.459999999999994</v>
          </cell>
          <cell r="F3641">
            <v>44.37</v>
          </cell>
          <cell r="G3641">
            <v>109.83</v>
          </cell>
        </row>
        <row r="3642">
          <cell r="A3642" t="str">
            <v>49.05.040</v>
          </cell>
          <cell r="B3642"/>
          <cell r="C3642" t="str">
            <v>Ralo sifonado em ferro fundido de 150 x 240 x 75 mm, com grelha</v>
          </cell>
          <cell r="D3642" t="str">
            <v>un</v>
          </cell>
          <cell r="E3642">
            <v>243.47</v>
          </cell>
          <cell r="F3642">
            <v>55.48</v>
          </cell>
          <cell r="G3642">
            <v>298.95</v>
          </cell>
        </row>
        <row r="3643">
          <cell r="A3643" t="str">
            <v>49.06</v>
          </cell>
          <cell r="B3643" t="str">
            <v>Grelhas e tampas</v>
          </cell>
          <cell r="C3643" t="str">
            <v>Grelhas e tampas</v>
          </cell>
          <cell r="D3643"/>
          <cell r="E3643"/>
          <cell r="F3643"/>
          <cell r="G3643"/>
        </row>
        <row r="3644">
          <cell r="A3644" t="str">
            <v>49.06.010</v>
          </cell>
          <cell r="B3644"/>
          <cell r="C3644" t="str">
            <v>Grelha hemisférica em ferro fundido de 4"</v>
          </cell>
          <cell r="D3644" t="str">
            <v>un</v>
          </cell>
          <cell r="E3644">
            <v>5.88</v>
          </cell>
          <cell r="F3644">
            <v>2.2200000000000002</v>
          </cell>
          <cell r="G3644">
            <v>8.1</v>
          </cell>
        </row>
        <row r="3645">
          <cell r="A3645" t="str">
            <v>49.06.020</v>
          </cell>
          <cell r="B3645"/>
          <cell r="C3645" t="str">
            <v>Grelha em ferro fundido para caixas e canaletas</v>
          </cell>
          <cell r="D3645" t="str">
            <v>m²</v>
          </cell>
          <cell r="E3645">
            <v>707.23</v>
          </cell>
          <cell r="F3645">
            <v>23.89</v>
          </cell>
          <cell r="G3645">
            <v>731.12</v>
          </cell>
        </row>
        <row r="3646">
          <cell r="A3646" t="str">
            <v>49.06.030</v>
          </cell>
          <cell r="B3646"/>
          <cell r="C3646" t="str">
            <v>Grelha hemisférica em ferro fundido de 3"</v>
          </cell>
          <cell r="D3646" t="str">
            <v>un</v>
          </cell>
          <cell r="E3646">
            <v>4.2699999999999996</v>
          </cell>
          <cell r="F3646">
            <v>2.2200000000000002</v>
          </cell>
          <cell r="G3646">
            <v>6.49</v>
          </cell>
        </row>
        <row r="3647">
          <cell r="A3647" t="str">
            <v>49.06.070</v>
          </cell>
          <cell r="B3647"/>
          <cell r="C3647" t="str">
            <v>Grelha articulada em ferro fundido para boca de leão</v>
          </cell>
          <cell r="D3647" t="str">
            <v>un</v>
          </cell>
          <cell r="E3647">
            <v>279.02999999999997</v>
          </cell>
          <cell r="F3647">
            <v>19.11</v>
          </cell>
          <cell r="G3647">
            <v>298.14</v>
          </cell>
        </row>
        <row r="3648">
          <cell r="A3648" t="str">
            <v>49.06.080</v>
          </cell>
          <cell r="B3648"/>
          <cell r="C3648" t="str">
            <v>Grelha hemisférica em ferro fundido de 6"</v>
          </cell>
          <cell r="D3648" t="str">
            <v>un</v>
          </cell>
          <cell r="E3648">
            <v>13.74</v>
          </cell>
          <cell r="F3648">
            <v>2.2200000000000002</v>
          </cell>
          <cell r="G3648">
            <v>15.96</v>
          </cell>
        </row>
        <row r="3649">
          <cell r="A3649" t="str">
            <v>49.06.110</v>
          </cell>
          <cell r="B3649"/>
          <cell r="C3649" t="str">
            <v>Grelha hemisférica em ferro fundido de 2"</v>
          </cell>
          <cell r="D3649" t="str">
            <v>un</v>
          </cell>
          <cell r="E3649">
            <v>3.6</v>
          </cell>
          <cell r="F3649">
            <v>2.2200000000000002</v>
          </cell>
          <cell r="G3649">
            <v>5.82</v>
          </cell>
        </row>
        <row r="3650">
          <cell r="A3650" t="str">
            <v>49.06.160</v>
          </cell>
          <cell r="B3650"/>
          <cell r="C3650" t="str">
            <v>Grelha quadriculada em ferro fundido para caixas e canaletas</v>
          </cell>
          <cell r="D3650" t="str">
            <v>m²</v>
          </cell>
          <cell r="E3650">
            <v>762.81</v>
          </cell>
          <cell r="F3650">
            <v>23.89</v>
          </cell>
          <cell r="G3650">
            <v>786.7</v>
          </cell>
        </row>
        <row r="3651">
          <cell r="A3651" t="str">
            <v>49.06.170</v>
          </cell>
          <cell r="B3651"/>
          <cell r="C3651" t="str">
            <v>Grelha em alumínio fundido para caixas e canaletas - linha comercial</v>
          </cell>
          <cell r="D3651" t="str">
            <v>m²</v>
          </cell>
          <cell r="E3651">
            <v>675.76</v>
          </cell>
          <cell r="F3651">
            <v>23.89</v>
          </cell>
          <cell r="G3651">
            <v>699.65</v>
          </cell>
        </row>
        <row r="3652">
          <cell r="A3652" t="str">
            <v>49.06.190</v>
          </cell>
          <cell r="B3652"/>
          <cell r="C3652" t="str">
            <v>Grelha pré-moldada em concreto, com furos redondos, 79,5 x 24,5 x 8 cm</v>
          </cell>
          <cell r="D3652" t="str">
            <v>un</v>
          </cell>
          <cell r="E3652">
            <v>50.09</v>
          </cell>
          <cell r="F3652">
            <v>11.95</v>
          </cell>
          <cell r="G3652">
            <v>62.04</v>
          </cell>
        </row>
        <row r="3653">
          <cell r="A3653" t="str">
            <v>49.06.200</v>
          </cell>
          <cell r="B3653"/>
          <cell r="C3653" t="str">
            <v>Captador pluvial em aço inoxidável e grelha em alumínio, com mecanismo anti-vórtice, DN= 50 mm</v>
          </cell>
          <cell r="D3653" t="str">
            <v>un</v>
          </cell>
          <cell r="E3653">
            <v>2780.23</v>
          </cell>
          <cell r="F3653">
            <v>44.37</v>
          </cell>
          <cell r="G3653">
            <v>2824.6</v>
          </cell>
        </row>
        <row r="3654">
          <cell r="A3654" t="str">
            <v>49.06.210</v>
          </cell>
          <cell r="B3654"/>
          <cell r="C3654" t="str">
            <v>Captador pluvial em aço inoxidável e grelha em alumínio, com mecanismo anti-vórtice, DN= 75 mm</v>
          </cell>
          <cell r="D3654" t="str">
            <v>un</v>
          </cell>
          <cell r="E3654">
            <v>3949.78</v>
          </cell>
          <cell r="F3654">
            <v>44.37</v>
          </cell>
          <cell r="G3654">
            <v>3994.15</v>
          </cell>
        </row>
        <row r="3655">
          <cell r="A3655" t="str">
            <v>49.06.400</v>
          </cell>
          <cell r="B3655"/>
          <cell r="C3655" t="str">
            <v>Tampão em ferro fundido, diâmetro de 600 mm, classe B 125 (ruptura &gt; 125 kN)</v>
          </cell>
          <cell r="D3655" t="str">
            <v>un</v>
          </cell>
          <cell r="E3655">
            <v>272.55</v>
          </cell>
          <cell r="F3655">
            <v>49.39</v>
          </cell>
          <cell r="G3655">
            <v>321.94</v>
          </cell>
        </row>
        <row r="3656">
          <cell r="A3656" t="str">
            <v>49.06.410</v>
          </cell>
          <cell r="B3656"/>
          <cell r="C3656" t="str">
            <v>Tampão em ferro fundido, diâmetro de 600 mm, classe C 250 (ruptura &gt; 250 kN)</v>
          </cell>
          <cell r="D3656" t="str">
            <v>un</v>
          </cell>
          <cell r="E3656">
            <v>234.52</v>
          </cell>
          <cell r="F3656">
            <v>49.39</v>
          </cell>
          <cell r="G3656">
            <v>283.91000000000003</v>
          </cell>
        </row>
        <row r="3657">
          <cell r="A3657" t="str">
            <v>49.06.420</v>
          </cell>
          <cell r="B3657"/>
          <cell r="C3657" t="str">
            <v>Tampão em ferro fundido, diâmetro de 600 mm, classe D 400 (ruptura&gt; 400 kN)</v>
          </cell>
          <cell r="D3657" t="str">
            <v>un</v>
          </cell>
          <cell r="E3657">
            <v>288.25</v>
          </cell>
          <cell r="F3657">
            <v>49.39</v>
          </cell>
          <cell r="G3657">
            <v>337.64</v>
          </cell>
        </row>
        <row r="3658">
          <cell r="A3658" t="str">
            <v>49.06.430</v>
          </cell>
          <cell r="B3658"/>
          <cell r="C3658" t="str">
            <v>Tampão em ferro fundido de 300 x 300 mm, classe B 125 (ruptura &gt; 125 kN)</v>
          </cell>
          <cell r="D3658" t="str">
            <v>un</v>
          </cell>
          <cell r="E3658">
            <v>88.3</v>
          </cell>
          <cell r="F3658">
            <v>49.39</v>
          </cell>
          <cell r="G3658">
            <v>137.69</v>
          </cell>
        </row>
        <row r="3659">
          <cell r="A3659" t="str">
            <v>49.06.440</v>
          </cell>
          <cell r="B3659"/>
          <cell r="C3659" t="str">
            <v>Tampão em ferro fundido de 400 x 400 mm, classe B 125 (ruptura &gt; 125 kN)</v>
          </cell>
          <cell r="D3659" t="str">
            <v>un</v>
          </cell>
          <cell r="E3659">
            <v>119.5</v>
          </cell>
          <cell r="F3659">
            <v>49.39</v>
          </cell>
          <cell r="G3659">
            <v>168.89</v>
          </cell>
        </row>
        <row r="3660">
          <cell r="A3660" t="str">
            <v>49.06.450</v>
          </cell>
          <cell r="B3660"/>
          <cell r="C3660" t="str">
            <v>Tampão em ferro fundido de 500 x 500 mm, classe B 125 (ruptura &gt; 125 kN)</v>
          </cell>
          <cell r="D3660" t="str">
            <v>un</v>
          </cell>
          <cell r="E3660">
            <v>165.6</v>
          </cell>
          <cell r="F3660">
            <v>49.39</v>
          </cell>
          <cell r="G3660">
            <v>214.99</v>
          </cell>
        </row>
        <row r="3661">
          <cell r="A3661" t="str">
            <v>49.06.460</v>
          </cell>
          <cell r="B3661"/>
          <cell r="C3661" t="str">
            <v>Tampão em ferro fundido de 600 x 600 mm, classe B 125 (ruptura &gt; 125 kN)</v>
          </cell>
          <cell r="D3661" t="str">
            <v>un</v>
          </cell>
          <cell r="E3661">
            <v>232.64</v>
          </cell>
          <cell r="F3661">
            <v>49.39</v>
          </cell>
          <cell r="G3661">
            <v>282.02999999999997</v>
          </cell>
        </row>
        <row r="3662">
          <cell r="A3662" t="str">
            <v>49.06.480</v>
          </cell>
          <cell r="B3662"/>
          <cell r="C3662" t="str">
            <v>Tampão em ferro fundido com tampa articulada, de 400 x 600 mm, classe 15 (ruptura &gt; 1500 kg)</v>
          </cell>
          <cell r="D3662" t="str">
            <v>un</v>
          </cell>
          <cell r="E3662">
            <v>151.52000000000001</v>
          </cell>
          <cell r="F3662">
            <v>49.39</v>
          </cell>
          <cell r="G3662">
            <v>200.91</v>
          </cell>
        </row>
        <row r="3663">
          <cell r="A3663" t="str">
            <v>49.06.550</v>
          </cell>
          <cell r="B3663"/>
          <cell r="C3663" t="str">
            <v>Grelha com calha e cesto coletor para piso em aço inoxidável, largura de 15 cm</v>
          </cell>
          <cell r="D3663" t="str">
            <v>m</v>
          </cell>
          <cell r="E3663">
            <v>713.28</v>
          </cell>
          <cell r="F3663">
            <v>15.48</v>
          </cell>
          <cell r="G3663">
            <v>728.76</v>
          </cell>
        </row>
        <row r="3664">
          <cell r="A3664" t="str">
            <v>49.06.560</v>
          </cell>
          <cell r="B3664"/>
          <cell r="C3664" t="str">
            <v>Grelha com calha e cesto coletor para piso em aço inoxidável, largura de 20 cm</v>
          </cell>
          <cell r="D3664" t="str">
            <v>m</v>
          </cell>
          <cell r="E3664">
            <v>821.55</v>
          </cell>
          <cell r="F3664">
            <v>20.41</v>
          </cell>
          <cell r="G3664">
            <v>841.96</v>
          </cell>
        </row>
        <row r="3665">
          <cell r="A3665" t="str">
            <v>49.08</v>
          </cell>
          <cell r="B3665" t="str">
            <v>Caixa de passagem e inspeção</v>
          </cell>
          <cell r="C3665" t="str">
            <v>Caixa de passagem e inspeção</v>
          </cell>
          <cell r="D3665"/>
          <cell r="E3665"/>
          <cell r="F3665"/>
          <cell r="G3665"/>
        </row>
        <row r="3666">
          <cell r="A3666" t="str">
            <v>49.08.250</v>
          </cell>
          <cell r="B3666"/>
          <cell r="C3666" t="str">
            <v>Caixa de areia em PVC, diâmetro nominal de 100 mm</v>
          </cell>
          <cell r="D3666" t="str">
            <v>un</v>
          </cell>
          <cell r="E3666">
            <v>277.66000000000003</v>
          </cell>
          <cell r="F3666">
            <v>36.979999999999997</v>
          </cell>
          <cell r="G3666">
            <v>314.64</v>
          </cell>
        </row>
        <row r="3667">
          <cell r="A3667" t="str">
            <v>49.11</v>
          </cell>
          <cell r="B3667" t="str">
            <v>Canaletas e afins</v>
          </cell>
          <cell r="C3667" t="str">
            <v>Canaletas e afins</v>
          </cell>
          <cell r="D3667"/>
          <cell r="E3667"/>
          <cell r="F3667"/>
          <cell r="G3667"/>
        </row>
        <row r="3668">
          <cell r="A3668" t="str">
            <v>49.11.130</v>
          </cell>
          <cell r="B3668"/>
          <cell r="C3668" t="str">
            <v>Canaleta com grelha em alumínio, largura de 80 mm</v>
          </cell>
          <cell r="D3668" t="str">
            <v>m</v>
          </cell>
          <cell r="E3668">
            <v>179.16</v>
          </cell>
          <cell r="F3668">
            <v>8.24</v>
          </cell>
          <cell r="G3668">
            <v>187.4</v>
          </cell>
        </row>
        <row r="3669">
          <cell r="A3669" t="str">
            <v>49.11.140</v>
          </cell>
          <cell r="B3669"/>
          <cell r="C3669" t="str">
            <v>Canaleta com grelha em alumínio, saída central vertical, largura de 46 mm</v>
          </cell>
          <cell r="D3669" t="str">
            <v>m</v>
          </cell>
          <cell r="E3669">
            <v>167.68</v>
          </cell>
          <cell r="F3669">
            <v>8.24</v>
          </cell>
          <cell r="G3669">
            <v>175.92</v>
          </cell>
        </row>
        <row r="3670">
          <cell r="A3670" t="str">
            <v>49.11.141</v>
          </cell>
          <cell r="B3670"/>
          <cell r="C3670" t="str">
            <v>Canaleta com grelha abre-fecha, em aluminio, saída central ou vertical, largura 46mm</v>
          </cell>
          <cell r="D3670" t="str">
            <v>m</v>
          </cell>
          <cell r="E3670">
            <v>185.39</v>
          </cell>
          <cell r="F3670">
            <v>8.24</v>
          </cell>
          <cell r="G3670">
            <v>193.63</v>
          </cell>
        </row>
        <row r="3671">
          <cell r="A3671" t="str">
            <v>49.12</v>
          </cell>
          <cell r="B3671" t="str">
            <v>Poço de visita, boca de lobo, caixa de passagem e afins</v>
          </cell>
          <cell r="C3671" t="str">
            <v>Poço de visita, boca de lobo, caixa de passagem e afins</v>
          </cell>
          <cell r="D3671"/>
          <cell r="E3671"/>
          <cell r="F3671"/>
          <cell r="G3671"/>
        </row>
        <row r="3672">
          <cell r="A3672" t="str">
            <v>49.12.010</v>
          </cell>
          <cell r="B3672"/>
          <cell r="C3672" t="str">
            <v>Boca de lobo simples tipo PMSP com tampa de concreto</v>
          </cell>
          <cell r="D3672" t="str">
            <v>un</v>
          </cell>
          <cell r="E3672">
            <v>1032</v>
          </cell>
          <cell r="F3672">
            <v>1178.9100000000001</v>
          </cell>
          <cell r="G3672">
            <v>2210.91</v>
          </cell>
        </row>
        <row r="3673">
          <cell r="A3673" t="str">
            <v>49.12.030</v>
          </cell>
          <cell r="B3673"/>
          <cell r="C3673" t="str">
            <v>Boca de lobo dupla tipo PMSP com tampa de concreto</v>
          </cell>
          <cell r="D3673" t="str">
            <v>un</v>
          </cell>
          <cell r="E3673">
            <v>1748.35</v>
          </cell>
          <cell r="F3673">
            <v>1832.27</v>
          </cell>
          <cell r="G3673">
            <v>3580.62</v>
          </cell>
        </row>
        <row r="3674">
          <cell r="A3674" t="str">
            <v>49.12.050</v>
          </cell>
          <cell r="B3674"/>
          <cell r="C3674" t="str">
            <v>Boca de lobo tripla tipo PMSP com tampa de concreto</v>
          </cell>
          <cell r="D3674" t="str">
            <v>un</v>
          </cell>
          <cell r="E3674">
            <v>2434.17</v>
          </cell>
          <cell r="F3674">
            <v>2480.91</v>
          </cell>
          <cell r="G3674">
            <v>4915.08</v>
          </cell>
        </row>
        <row r="3675">
          <cell r="A3675" t="str">
            <v>49.12.058</v>
          </cell>
          <cell r="B3675"/>
          <cell r="C3675" t="str">
            <v>Boca de leão simples tipo PMSP com grelha</v>
          </cell>
          <cell r="D3675" t="str">
            <v>un</v>
          </cell>
          <cell r="E3675">
            <v>792.25</v>
          </cell>
          <cell r="F3675">
            <v>1163.32</v>
          </cell>
          <cell r="G3675">
            <v>1955.57</v>
          </cell>
        </row>
        <row r="3676">
          <cell r="A3676" t="str">
            <v>49.12.100</v>
          </cell>
          <cell r="B3676"/>
          <cell r="C3676" t="str">
            <v>Caixa coletora em concreto armado 0,30 x 0,70 x 1,00 m</v>
          </cell>
          <cell r="D3676" t="str">
            <v>un</v>
          </cell>
          <cell r="E3676">
            <v>282.64</v>
          </cell>
          <cell r="F3676">
            <v>309.14</v>
          </cell>
          <cell r="G3676">
            <v>591.78</v>
          </cell>
        </row>
        <row r="3677">
          <cell r="A3677" t="str">
            <v>49.12.110</v>
          </cell>
          <cell r="B3677"/>
          <cell r="C3677" t="str">
            <v>Poço de visita de 1,60 x 1,60 x 1,60 m - tipo PMSP</v>
          </cell>
          <cell r="D3677" t="str">
            <v>un</v>
          </cell>
          <cell r="E3677">
            <v>1997.36</v>
          </cell>
          <cell r="F3677">
            <v>1994.72</v>
          </cell>
          <cell r="G3677">
            <v>3992.08</v>
          </cell>
        </row>
        <row r="3678">
          <cell r="A3678" t="str">
            <v>49.12.120</v>
          </cell>
          <cell r="B3678"/>
          <cell r="C3678" t="str">
            <v>Chaminé para poço de visita tipo PMSP em alvenaria, diâmetro interno 70 cm - pescoço</v>
          </cell>
          <cell r="D3678" t="str">
            <v>m</v>
          </cell>
          <cell r="E3678">
            <v>168.25</v>
          </cell>
          <cell r="F3678">
            <v>289.79000000000002</v>
          </cell>
          <cell r="G3678">
            <v>458.04</v>
          </cell>
        </row>
        <row r="3679">
          <cell r="A3679" t="str">
            <v>49.12.140</v>
          </cell>
          <cell r="B3679"/>
          <cell r="C3679" t="str">
            <v>Poço de visita em alvenaria tipo PMSP - balão</v>
          </cell>
          <cell r="D3679" t="str">
            <v>un</v>
          </cell>
          <cell r="E3679">
            <v>1187.95</v>
          </cell>
          <cell r="F3679">
            <v>1847.42</v>
          </cell>
          <cell r="G3679">
            <v>3035.37</v>
          </cell>
        </row>
        <row r="3680">
          <cell r="A3680" t="str">
            <v>49.13</v>
          </cell>
          <cell r="B3680" t="str">
            <v>Filtro anaeróbio</v>
          </cell>
          <cell r="C3680" t="str">
            <v>Filtro anaeróbio</v>
          </cell>
          <cell r="D3680"/>
          <cell r="E3680"/>
          <cell r="F3680"/>
          <cell r="G3680"/>
        </row>
        <row r="3681">
          <cell r="A3681" t="str">
            <v>49.13.010</v>
          </cell>
          <cell r="B3681"/>
          <cell r="C3681" t="str">
            <v>Filtro biológico anaeróbio com anéis pré-moldados de concreto diâmetro de 1,40 m - h= 2,00 m</v>
          </cell>
          <cell r="D3681" t="str">
            <v>un</v>
          </cell>
          <cell r="E3681">
            <v>2223.89</v>
          </cell>
          <cell r="F3681">
            <v>2322.4699999999998</v>
          </cell>
          <cell r="G3681">
            <v>4546.3599999999997</v>
          </cell>
        </row>
        <row r="3682">
          <cell r="A3682" t="str">
            <v>49.13.020</v>
          </cell>
          <cell r="B3682"/>
          <cell r="C3682" t="str">
            <v>Filtro biológico anaeróbio com anéis pré-moldados de concreto diâmetro de 2,00 m - h= 2,00 m</v>
          </cell>
          <cell r="D3682" t="str">
            <v>un</v>
          </cell>
          <cell r="E3682">
            <v>3523.79</v>
          </cell>
          <cell r="F3682">
            <v>3772.77</v>
          </cell>
          <cell r="G3682">
            <v>7296.56</v>
          </cell>
        </row>
        <row r="3683">
          <cell r="A3683" t="str">
            <v>49.13.030</v>
          </cell>
          <cell r="B3683"/>
          <cell r="C3683" t="str">
            <v>Filtro biológico anaeróbio com anéis pré-moldados de concreto diâmetro de 2,40 m - h= 2,00 m</v>
          </cell>
          <cell r="D3683" t="str">
            <v>un</v>
          </cell>
          <cell r="E3683">
            <v>5010.95</v>
          </cell>
          <cell r="F3683">
            <v>4981.2</v>
          </cell>
          <cell r="G3683">
            <v>9992.15</v>
          </cell>
        </row>
        <row r="3684">
          <cell r="A3684" t="str">
            <v>49.13.040</v>
          </cell>
          <cell r="B3684"/>
          <cell r="C3684" t="str">
            <v>Filtro biológico anaeróbio com anéis pré-moldados de concreto diâmetro de 2,84 m - h= 2,50 m</v>
          </cell>
          <cell r="D3684" t="str">
            <v>un</v>
          </cell>
          <cell r="E3684">
            <v>7745.99</v>
          </cell>
          <cell r="F3684">
            <v>6208.11</v>
          </cell>
          <cell r="G3684">
            <v>13954.1</v>
          </cell>
        </row>
        <row r="3685">
          <cell r="A3685" t="str">
            <v>49.14</v>
          </cell>
          <cell r="B3685" t="str">
            <v>Fossa séptica</v>
          </cell>
          <cell r="C3685" t="str">
            <v>Fossa séptica</v>
          </cell>
          <cell r="D3685"/>
          <cell r="E3685"/>
          <cell r="F3685"/>
          <cell r="G3685"/>
        </row>
        <row r="3686">
          <cell r="A3686" t="str">
            <v>49.14.010</v>
          </cell>
          <cell r="B3686"/>
          <cell r="C3686" t="str">
            <v>Fossa séptica câmara única com anéis pré-moldados em concreto, diâmetro externo de 1,50 m, altura útil de 1,50 m</v>
          </cell>
          <cell r="D3686" t="str">
            <v>un</v>
          </cell>
          <cell r="E3686">
            <v>1564.81</v>
          </cell>
          <cell r="F3686">
            <v>1161.32</v>
          </cell>
          <cell r="G3686">
            <v>2726.13</v>
          </cell>
        </row>
        <row r="3687">
          <cell r="A3687" t="str">
            <v>49.14.020</v>
          </cell>
          <cell r="B3687"/>
          <cell r="C3687" t="str">
            <v>Fossa séptica câmara única com anéis pré-moldados em concreto, diâmetro externo de 2,50 m, altura útil de 2,50 m</v>
          </cell>
          <cell r="D3687" t="str">
            <v>un</v>
          </cell>
          <cell r="E3687">
            <v>4223.28</v>
          </cell>
          <cell r="F3687">
            <v>1734.09</v>
          </cell>
          <cell r="G3687">
            <v>5957.37</v>
          </cell>
        </row>
        <row r="3688">
          <cell r="A3688" t="str">
            <v>49.14.030</v>
          </cell>
          <cell r="B3688"/>
          <cell r="C3688" t="str">
            <v>Fossa séptica câmara única com anéis pré-moldados em concreto, diâmetro externo de 2,50 m, altura útil de 4,00 m</v>
          </cell>
          <cell r="D3688" t="str">
            <v>un</v>
          </cell>
          <cell r="E3688">
            <v>6278.58</v>
          </cell>
          <cell r="F3688">
            <v>3468.18</v>
          </cell>
          <cell r="G3688">
            <v>9746.76</v>
          </cell>
        </row>
        <row r="3689">
          <cell r="A3689" t="str">
            <v>49.14.060</v>
          </cell>
          <cell r="B3689"/>
          <cell r="C3689" t="str">
            <v>SM-01 Sumidouro - poço absorvente</v>
          </cell>
          <cell r="D3689" t="str">
            <v>m</v>
          </cell>
          <cell r="E3689">
            <v>241.67</v>
          </cell>
          <cell r="F3689">
            <v>555.9</v>
          </cell>
          <cell r="G3689">
            <v>797.57</v>
          </cell>
        </row>
        <row r="3690">
          <cell r="A3690" t="str">
            <v>49.14.070</v>
          </cell>
          <cell r="B3690"/>
          <cell r="C3690" t="str">
            <v>Tampão de concreto para sumidouro - diâmetro interno de 2,0 m</v>
          </cell>
          <cell r="D3690" t="str">
            <v>un</v>
          </cell>
          <cell r="E3690">
            <v>441.95</v>
          </cell>
          <cell r="F3690">
            <v>402.09</v>
          </cell>
          <cell r="G3690">
            <v>844.04</v>
          </cell>
        </row>
        <row r="3691">
          <cell r="A3691" t="str">
            <v>49.15</v>
          </cell>
          <cell r="B3691" t="str">
            <v>Anel e aduela pré-moldados</v>
          </cell>
          <cell r="C3691" t="str">
            <v>Anel e aduela pré-moldados</v>
          </cell>
          <cell r="D3691"/>
          <cell r="E3691"/>
          <cell r="F3691"/>
          <cell r="G3691"/>
        </row>
        <row r="3692">
          <cell r="A3692" t="str">
            <v>49.15.010</v>
          </cell>
          <cell r="B3692"/>
          <cell r="C3692" t="str">
            <v>Anel pré-moldado de concreto com diâmetro de 0,60 m</v>
          </cell>
          <cell r="D3692" t="str">
            <v>m</v>
          </cell>
          <cell r="E3692">
            <v>242.58</v>
          </cell>
          <cell r="F3692">
            <v>23.89</v>
          </cell>
          <cell r="G3692">
            <v>266.47000000000003</v>
          </cell>
        </row>
        <row r="3693">
          <cell r="A3693" t="str">
            <v>49.15.030</v>
          </cell>
          <cell r="B3693"/>
          <cell r="C3693" t="str">
            <v>Anel pré-moldado de concreto com diâmetro de 0,80 m</v>
          </cell>
          <cell r="D3693" t="str">
            <v>m</v>
          </cell>
          <cell r="E3693">
            <v>325.44</v>
          </cell>
          <cell r="F3693">
            <v>35.840000000000003</v>
          </cell>
          <cell r="G3693">
            <v>361.28</v>
          </cell>
        </row>
        <row r="3694">
          <cell r="A3694" t="str">
            <v>49.15.040</v>
          </cell>
          <cell r="B3694"/>
          <cell r="C3694" t="str">
            <v>Anel pré-moldado de concreto com diâmetro de 1,20 m</v>
          </cell>
          <cell r="D3694" t="str">
            <v>m</v>
          </cell>
          <cell r="E3694">
            <v>384.23</v>
          </cell>
          <cell r="F3694">
            <v>47.77</v>
          </cell>
          <cell r="G3694">
            <v>432</v>
          </cell>
        </row>
        <row r="3695">
          <cell r="A3695" t="str">
            <v>49.15.050</v>
          </cell>
          <cell r="B3695"/>
          <cell r="C3695" t="str">
            <v>Anel pré-moldado de concreto com diâmetro de 1,50 m</v>
          </cell>
          <cell r="D3695" t="str">
            <v>m</v>
          </cell>
          <cell r="E3695">
            <v>618.30999999999995</v>
          </cell>
          <cell r="F3695">
            <v>59.72</v>
          </cell>
          <cell r="G3695">
            <v>678.03</v>
          </cell>
        </row>
        <row r="3696">
          <cell r="A3696" t="str">
            <v>49.15.060</v>
          </cell>
          <cell r="B3696"/>
          <cell r="C3696" t="str">
            <v>Anel pré-moldado de concreto com diâmetro de 1,80 m</v>
          </cell>
          <cell r="D3696" t="str">
            <v>m</v>
          </cell>
          <cell r="E3696">
            <v>849.77</v>
          </cell>
          <cell r="F3696">
            <v>71.66</v>
          </cell>
          <cell r="G3696">
            <v>921.43</v>
          </cell>
        </row>
        <row r="3697">
          <cell r="A3697" t="str">
            <v>49.15.100</v>
          </cell>
          <cell r="B3697"/>
          <cell r="C3697" t="str">
            <v>Anel pré-moldado de concreto com diâmetro de 3,00 m</v>
          </cell>
          <cell r="D3697" t="str">
            <v>m</v>
          </cell>
          <cell r="E3697">
            <v>1685.27</v>
          </cell>
          <cell r="F3697">
            <v>119.43</v>
          </cell>
          <cell r="G3697">
            <v>1804.7</v>
          </cell>
        </row>
        <row r="3698">
          <cell r="A3698" t="str">
            <v>49.16</v>
          </cell>
          <cell r="B3698" t="str">
            <v>Acessórios hidráulicos para água de reuso</v>
          </cell>
          <cell r="C3698" t="str">
            <v>Acessórios hidráulicos para água de reuso</v>
          </cell>
          <cell r="D3698"/>
          <cell r="E3698"/>
          <cell r="F3698"/>
          <cell r="G3698"/>
        </row>
        <row r="3699">
          <cell r="A3699" t="str">
            <v>49.16.050</v>
          </cell>
          <cell r="B3699"/>
          <cell r="C3699" t="str">
            <v>Realimentador automático, DN= 1'</v>
          </cell>
          <cell r="D3699" t="str">
            <v>un</v>
          </cell>
          <cell r="E3699">
            <v>610.35</v>
          </cell>
          <cell r="F3699">
            <v>14.79</v>
          </cell>
          <cell r="G3699">
            <v>625.14</v>
          </cell>
        </row>
        <row r="3700">
          <cell r="A3700" t="str">
            <v>49.16.051</v>
          </cell>
          <cell r="B3700"/>
          <cell r="C3700" t="str">
            <v>Sifão ladrão em polietileno para extravasão, diâmetro de 100mm</v>
          </cell>
          <cell r="D3700" t="str">
            <v>un</v>
          </cell>
          <cell r="E3700">
            <v>216.29</v>
          </cell>
          <cell r="F3700">
            <v>18.5</v>
          </cell>
          <cell r="G3700">
            <v>234.79</v>
          </cell>
        </row>
        <row r="3701">
          <cell r="A3701" t="str">
            <v>50</v>
          </cell>
          <cell r="B3701" t="str">
            <v>DETECÇÃO, COMBATE E PREVENÇÃO A INCÊNDIO</v>
          </cell>
          <cell r="C3701" t="str">
            <v>DETECÇÃO, COMBATE E PREVENÇÃO A INCÊNDIO</v>
          </cell>
          <cell r="D3701"/>
          <cell r="E3701"/>
          <cell r="F3701"/>
          <cell r="G3701"/>
        </row>
        <row r="3702">
          <cell r="A3702" t="str">
            <v>50.01</v>
          </cell>
          <cell r="B3702" t="str">
            <v>Hidrantes e acessórios</v>
          </cell>
          <cell r="C3702" t="str">
            <v>Hidrantes e acessórios</v>
          </cell>
          <cell r="D3702"/>
          <cell r="E3702"/>
          <cell r="F3702"/>
          <cell r="G3702"/>
        </row>
        <row r="3703">
          <cell r="A3703" t="str">
            <v>50.01.030</v>
          </cell>
          <cell r="B3703"/>
          <cell r="C3703" t="str">
            <v>Abrigo duplo para hidrante/mangueira, com visor e suporte (embutir e externo)</v>
          </cell>
          <cell r="D3703" t="str">
            <v>un</v>
          </cell>
          <cell r="E3703">
            <v>521</v>
          </cell>
          <cell r="F3703">
            <v>129.44</v>
          </cell>
          <cell r="G3703">
            <v>650.44000000000005</v>
          </cell>
        </row>
        <row r="3704">
          <cell r="A3704" t="str">
            <v>50.01.060</v>
          </cell>
          <cell r="B3704"/>
          <cell r="C3704" t="str">
            <v>Abrigo para hidrante/mangueira (embutir e externo)</v>
          </cell>
          <cell r="D3704" t="str">
            <v>un</v>
          </cell>
          <cell r="E3704">
            <v>221.98</v>
          </cell>
          <cell r="F3704">
            <v>129.44</v>
          </cell>
          <cell r="G3704">
            <v>351.42</v>
          </cell>
        </row>
        <row r="3705">
          <cell r="A3705" t="str">
            <v>50.01.080</v>
          </cell>
          <cell r="B3705"/>
          <cell r="C3705" t="str">
            <v>Mangueira com união de engate rápido, DN= 1 1/2´ (38 mm)</v>
          </cell>
          <cell r="D3705" t="str">
            <v>m</v>
          </cell>
          <cell r="E3705">
            <v>14.07</v>
          </cell>
          <cell r="F3705">
            <v>3.71</v>
          </cell>
          <cell r="G3705">
            <v>17.78</v>
          </cell>
        </row>
        <row r="3706">
          <cell r="A3706" t="str">
            <v>50.01.090</v>
          </cell>
          <cell r="B3706"/>
          <cell r="C3706" t="str">
            <v>Botoeira para acionamento de bomba de incêndio tipo quebra-vidro</v>
          </cell>
          <cell r="D3706" t="str">
            <v>un</v>
          </cell>
          <cell r="E3706">
            <v>80.3</v>
          </cell>
          <cell r="F3706">
            <v>10.96</v>
          </cell>
          <cell r="G3706">
            <v>91.26</v>
          </cell>
        </row>
        <row r="3707">
          <cell r="A3707" t="str">
            <v>50.01.100</v>
          </cell>
          <cell r="B3707"/>
          <cell r="C3707" t="str">
            <v>Mangueira com união de engate rápido, DN= 2 1/2´ (63 mm)</v>
          </cell>
          <cell r="D3707" t="str">
            <v>m</v>
          </cell>
          <cell r="E3707">
            <v>21.86</v>
          </cell>
          <cell r="F3707">
            <v>3.71</v>
          </cell>
          <cell r="G3707">
            <v>25.57</v>
          </cell>
        </row>
        <row r="3708">
          <cell r="A3708" t="str">
            <v>50.01.110</v>
          </cell>
          <cell r="B3708"/>
          <cell r="C3708" t="str">
            <v>Esguicho em latão com engate rápido, DN= 2 1/2´, jato regulável</v>
          </cell>
          <cell r="D3708" t="str">
            <v>un</v>
          </cell>
          <cell r="E3708">
            <v>130.38999999999999</v>
          </cell>
          <cell r="F3708">
            <v>3.71</v>
          </cell>
          <cell r="G3708">
            <v>134.1</v>
          </cell>
        </row>
        <row r="3709">
          <cell r="A3709" t="str">
            <v>50.01.130</v>
          </cell>
          <cell r="B3709"/>
          <cell r="C3709" t="str">
            <v>Abrigo simples com suporte, em aço inoxidável escovado, para mangueira de 1 1/2´, porta em vidro temperado jateado - inclusive mangueira de 30 m (2 x 15 m)</v>
          </cell>
          <cell r="D3709" t="str">
            <v>un</v>
          </cell>
          <cell r="E3709">
            <v>2805.85</v>
          </cell>
          <cell r="F3709">
            <v>202.33</v>
          </cell>
          <cell r="G3709">
            <v>3008.18</v>
          </cell>
        </row>
        <row r="3710">
          <cell r="A3710" t="str">
            <v>50.01.160</v>
          </cell>
          <cell r="B3710"/>
          <cell r="C3710" t="str">
            <v>Adaptador de engate rápido em latão de 2 1/2´ x 1 1/2´</v>
          </cell>
          <cell r="D3710" t="str">
            <v>un</v>
          </cell>
          <cell r="E3710">
            <v>32.93</v>
          </cell>
          <cell r="F3710">
            <v>3.71</v>
          </cell>
          <cell r="G3710">
            <v>36.64</v>
          </cell>
        </row>
        <row r="3711">
          <cell r="A3711" t="str">
            <v>50.01.170</v>
          </cell>
          <cell r="B3711"/>
          <cell r="C3711" t="str">
            <v>Adaptador de engate rápido em latão de 2 1/2´ x 2 1/2´</v>
          </cell>
          <cell r="D3711" t="str">
            <v>un</v>
          </cell>
          <cell r="E3711">
            <v>44.98</v>
          </cell>
          <cell r="F3711">
            <v>3.71</v>
          </cell>
          <cell r="G3711">
            <v>48.69</v>
          </cell>
        </row>
        <row r="3712">
          <cell r="A3712" t="str">
            <v>50.01.180</v>
          </cell>
          <cell r="B3712"/>
          <cell r="C3712" t="str">
            <v>Hidrante de coluna com duas saídas, 4´x 2 1/2´ - simples</v>
          </cell>
          <cell r="D3712" t="str">
            <v>un</v>
          </cell>
          <cell r="E3712">
            <v>1148.08</v>
          </cell>
          <cell r="F3712">
            <v>47.36</v>
          </cell>
          <cell r="G3712">
            <v>1195.44</v>
          </cell>
        </row>
        <row r="3713">
          <cell r="A3713" t="str">
            <v>50.01.190</v>
          </cell>
          <cell r="B3713"/>
          <cell r="C3713" t="str">
            <v>Tampão de engate rápido em latão, DN= 2 1/2´, com corrente</v>
          </cell>
          <cell r="D3713" t="str">
            <v>un</v>
          </cell>
          <cell r="E3713">
            <v>52.39</v>
          </cell>
          <cell r="F3713">
            <v>3.71</v>
          </cell>
          <cell r="G3713">
            <v>56.1</v>
          </cell>
        </row>
        <row r="3714">
          <cell r="A3714" t="str">
            <v>50.01.200</v>
          </cell>
          <cell r="B3714"/>
          <cell r="C3714" t="str">
            <v>Tampão de engate rápido em latão, DN= 1 1/2´, com corrente</v>
          </cell>
          <cell r="D3714" t="str">
            <v>un</v>
          </cell>
          <cell r="E3714">
            <v>34.979999999999997</v>
          </cell>
          <cell r="F3714">
            <v>3.71</v>
          </cell>
          <cell r="G3714">
            <v>38.69</v>
          </cell>
        </row>
        <row r="3715">
          <cell r="A3715" t="str">
            <v>50.01.210</v>
          </cell>
          <cell r="B3715"/>
          <cell r="C3715" t="str">
            <v>Chave para conexão de engate rápido</v>
          </cell>
          <cell r="D3715" t="str">
            <v>un</v>
          </cell>
          <cell r="E3715">
            <v>11.82</v>
          </cell>
          <cell r="F3715">
            <v>0.49</v>
          </cell>
          <cell r="G3715">
            <v>12.31</v>
          </cell>
        </row>
        <row r="3716">
          <cell r="A3716" t="str">
            <v>50.01.220</v>
          </cell>
          <cell r="B3716"/>
          <cell r="C3716" t="str">
            <v>Esguicho latão com engate rápido, DN= 1 1/2´, jato regulável</v>
          </cell>
          <cell r="D3716" t="str">
            <v>un</v>
          </cell>
          <cell r="E3716">
            <v>130.13999999999999</v>
          </cell>
          <cell r="F3716">
            <v>3.71</v>
          </cell>
          <cell r="G3716">
            <v>133.85</v>
          </cell>
        </row>
        <row r="3717">
          <cell r="A3717" t="str">
            <v>50.01.320</v>
          </cell>
          <cell r="B3717"/>
          <cell r="C3717" t="str">
            <v>Abrigo de hidrante de 1 1/2´ completo - inclusive mangueira de 30 m (2 x 15 m)</v>
          </cell>
          <cell r="D3717" t="str">
            <v>un</v>
          </cell>
          <cell r="E3717">
            <v>1255.7</v>
          </cell>
          <cell r="F3717">
            <v>192.29</v>
          </cell>
          <cell r="G3717">
            <v>1447.99</v>
          </cell>
        </row>
        <row r="3718">
          <cell r="A3718" t="str">
            <v>50.01.330</v>
          </cell>
          <cell r="B3718"/>
          <cell r="C3718" t="str">
            <v>Abrigo de hidrante de 2 1/2´ completo - inclusive mangueira de 30 m (2 x 15 m)</v>
          </cell>
          <cell r="D3718" t="str">
            <v>un</v>
          </cell>
          <cell r="E3718">
            <v>1516.81</v>
          </cell>
          <cell r="F3718">
            <v>192.29</v>
          </cell>
          <cell r="G3718">
            <v>1709.1</v>
          </cell>
        </row>
        <row r="3719">
          <cell r="A3719" t="str">
            <v>50.01.340</v>
          </cell>
          <cell r="B3719"/>
          <cell r="C3719" t="str">
            <v>Abrigo para registro de recalque tipo coluna, completo - inclusive tubulações e válvulas</v>
          </cell>
          <cell r="D3719" t="str">
            <v>un</v>
          </cell>
          <cell r="E3719">
            <v>1496.93</v>
          </cell>
          <cell r="F3719">
            <v>578.64</v>
          </cell>
          <cell r="G3719">
            <v>2075.5700000000002</v>
          </cell>
        </row>
        <row r="3720">
          <cell r="A3720" t="str">
            <v>50.02</v>
          </cell>
          <cell r="B3720" t="str">
            <v>Registro e válvula controladora</v>
          </cell>
          <cell r="C3720" t="str">
            <v>Registro e válvula controladora</v>
          </cell>
          <cell r="D3720"/>
          <cell r="E3720"/>
          <cell r="F3720"/>
          <cell r="G3720"/>
        </row>
        <row r="3721">
          <cell r="A3721" t="str">
            <v>50.02.020</v>
          </cell>
          <cell r="B3721"/>
          <cell r="C3721" t="str">
            <v>Bico de sprinkler cromado pendente com rompimento da ampola a 68°C</v>
          </cell>
          <cell r="D3721" t="str">
            <v>un</v>
          </cell>
          <cell r="E3721">
            <v>20.53</v>
          </cell>
          <cell r="F3721">
            <v>12.96</v>
          </cell>
          <cell r="G3721">
            <v>33.49</v>
          </cell>
        </row>
        <row r="3722">
          <cell r="A3722" t="str">
            <v>50.02.050</v>
          </cell>
          <cell r="B3722"/>
          <cell r="C3722" t="str">
            <v>Alarme hidráulico tipo gongo</v>
          </cell>
          <cell r="D3722" t="str">
            <v>un</v>
          </cell>
          <cell r="E3722">
            <v>547.52</v>
          </cell>
          <cell r="F3722">
            <v>18.5</v>
          </cell>
          <cell r="G3722">
            <v>566.02</v>
          </cell>
        </row>
        <row r="3723">
          <cell r="A3723" t="str">
            <v>50.02.060</v>
          </cell>
          <cell r="B3723"/>
          <cell r="C3723" t="str">
            <v>Bico de sprinkler tipo ´Up Right´ com rompimento da ampola a 68ºC</v>
          </cell>
          <cell r="D3723" t="str">
            <v>un</v>
          </cell>
          <cell r="E3723">
            <v>20.25</v>
          </cell>
          <cell r="F3723">
            <v>12.96</v>
          </cell>
          <cell r="G3723">
            <v>33.21</v>
          </cell>
        </row>
        <row r="3724">
          <cell r="A3724" t="str">
            <v>50.02.080</v>
          </cell>
          <cell r="B3724"/>
          <cell r="C3724" t="str">
            <v>Válvula de governo completa com alarme VGA, corpo em ferro fundido, extremidades flangeadas e DN = 6´</v>
          </cell>
          <cell r="D3724" t="str">
            <v>un</v>
          </cell>
          <cell r="E3724">
            <v>5377.82</v>
          </cell>
          <cell r="F3724">
            <v>110.94</v>
          </cell>
          <cell r="G3724">
            <v>5488.76</v>
          </cell>
        </row>
        <row r="3725">
          <cell r="A3725" t="str">
            <v>50.05</v>
          </cell>
          <cell r="B3725" t="str">
            <v>Iluminação e sinalização de emergência</v>
          </cell>
          <cell r="C3725" t="str">
            <v>Iluminação e sinalização de emergência</v>
          </cell>
          <cell r="D3725"/>
          <cell r="E3725"/>
          <cell r="F3725"/>
          <cell r="G3725"/>
        </row>
        <row r="3726">
          <cell r="A3726" t="str">
            <v>50.05.021</v>
          </cell>
          <cell r="B3726"/>
          <cell r="C3726" t="str">
            <v>Fonte eletroímã para interligar à central do sistema de detecção e alarme de incêndio</v>
          </cell>
          <cell r="D3726" t="str">
            <v>un</v>
          </cell>
          <cell r="E3726">
            <v>446.76</v>
          </cell>
          <cell r="F3726">
            <v>36.5</v>
          </cell>
          <cell r="G3726">
            <v>483.26</v>
          </cell>
        </row>
        <row r="3727">
          <cell r="A3727" t="str">
            <v>50.05.022</v>
          </cell>
          <cell r="B3727"/>
          <cell r="C3727" t="str">
            <v>Destravador magnético (Eletroímã) para porta corta-fogo de 24 Vcc</v>
          </cell>
          <cell r="D3727" t="str">
            <v>un</v>
          </cell>
          <cell r="E3727">
            <v>214.5</v>
          </cell>
          <cell r="F3727">
            <v>29.2</v>
          </cell>
          <cell r="G3727">
            <v>243.7</v>
          </cell>
        </row>
        <row r="3728">
          <cell r="A3728" t="str">
            <v>50.05.060</v>
          </cell>
          <cell r="B3728"/>
          <cell r="C3728" t="str">
            <v>Central de iluminação de emergência, completa, para até 6.000 W</v>
          </cell>
          <cell r="D3728" t="str">
            <v>un</v>
          </cell>
          <cell r="E3728">
            <v>16106.94</v>
          </cell>
          <cell r="F3728">
            <v>11.63</v>
          </cell>
          <cell r="G3728">
            <v>16118.57</v>
          </cell>
        </row>
        <row r="3729">
          <cell r="A3729" t="str">
            <v>50.05.070</v>
          </cell>
          <cell r="B3729"/>
          <cell r="C3729" t="str">
            <v>Luminária para unidade centralizada pendente completa com lâmpadas fluorescentes compactas de 9 W</v>
          </cell>
          <cell r="D3729" t="str">
            <v>un</v>
          </cell>
          <cell r="E3729">
            <v>190.49</v>
          </cell>
          <cell r="F3729">
            <v>18.260000000000002</v>
          </cell>
          <cell r="G3729">
            <v>208.75</v>
          </cell>
        </row>
        <row r="3730">
          <cell r="A3730" t="str">
            <v>50.05.080</v>
          </cell>
          <cell r="B3730"/>
          <cell r="C3730" t="str">
            <v>Luminária para unidade centralizada de sobrepor completa com lâmpada fluorescente compacta de 15 W</v>
          </cell>
          <cell r="D3730" t="str">
            <v>un</v>
          </cell>
          <cell r="E3730">
            <v>84.67</v>
          </cell>
          <cell r="F3730">
            <v>18.260000000000002</v>
          </cell>
          <cell r="G3730">
            <v>102.93</v>
          </cell>
        </row>
        <row r="3731">
          <cell r="A3731" t="str">
            <v>50.05.160</v>
          </cell>
          <cell r="B3731"/>
          <cell r="C3731" t="str">
            <v>Módulo para adaptação de luminária de emergência, autonomia 90 minutos para lâmpada fluorescente de 32 W</v>
          </cell>
          <cell r="D3731" t="str">
            <v>un</v>
          </cell>
          <cell r="E3731">
            <v>196.76</v>
          </cell>
          <cell r="F3731">
            <v>10.96</v>
          </cell>
          <cell r="G3731">
            <v>207.72</v>
          </cell>
        </row>
        <row r="3732">
          <cell r="A3732" t="str">
            <v>50.05.170</v>
          </cell>
          <cell r="B3732"/>
          <cell r="C3732" t="str">
            <v>Acionador manual tipo quebra vidro, em caixa plástica</v>
          </cell>
          <cell r="D3732" t="str">
            <v>un</v>
          </cell>
          <cell r="E3732">
            <v>44.22</v>
          </cell>
          <cell r="F3732">
            <v>10.96</v>
          </cell>
          <cell r="G3732">
            <v>55.18</v>
          </cell>
        </row>
        <row r="3733">
          <cell r="A3733" t="str">
            <v>50.05.210</v>
          </cell>
          <cell r="B3733"/>
          <cell r="C3733" t="str">
            <v>Detector termovelocimétrico endereçável com base endereçável</v>
          </cell>
          <cell r="D3733" t="str">
            <v>un</v>
          </cell>
          <cell r="E3733">
            <v>175.08</v>
          </cell>
          <cell r="F3733">
            <v>10.96</v>
          </cell>
          <cell r="G3733">
            <v>186.04</v>
          </cell>
        </row>
        <row r="3734">
          <cell r="A3734" t="str">
            <v>50.05.214</v>
          </cell>
          <cell r="B3734"/>
          <cell r="C3734" t="str">
            <v>Detector de gás liquefeito (GLP), gás natural (GN) ou derivados de metano</v>
          </cell>
          <cell r="D3734" t="str">
            <v>un</v>
          </cell>
          <cell r="E3734">
            <v>379.48</v>
          </cell>
          <cell r="F3734">
            <v>10.96</v>
          </cell>
          <cell r="G3734">
            <v>390.44</v>
          </cell>
        </row>
        <row r="3735">
          <cell r="A3735" t="str">
            <v>50.05.230</v>
          </cell>
          <cell r="B3735"/>
          <cell r="C3735" t="str">
            <v>Sirene audiovisual tipo endereçável</v>
          </cell>
          <cell r="D3735" t="str">
            <v>un</v>
          </cell>
          <cell r="E3735">
            <v>228.78</v>
          </cell>
          <cell r="F3735">
            <v>10.96</v>
          </cell>
          <cell r="G3735">
            <v>239.74</v>
          </cell>
        </row>
        <row r="3736">
          <cell r="A3736" t="str">
            <v>50.05.240</v>
          </cell>
          <cell r="B3736"/>
          <cell r="C3736" t="str">
            <v>Luminária para balizamento ou aclaramento de sobrepor completa com lâmpada fluorescente compacta de 9 W</v>
          </cell>
          <cell r="D3736" t="str">
            <v>un</v>
          </cell>
          <cell r="E3736">
            <v>131.41999999999999</v>
          </cell>
          <cell r="F3736">
            <v>18.260000000000002</v>
          </cell>
          <cell r="G3736">
            <v>149.68</v>
          </cell>
        </row>
        <row r="3737">
          <cell r="A3737" t="str">
            <v>50.05.250</v>
          </cell>
          <cell r="B3737"/>
          <cell r="C3737" t="str">
            <v>Central de iluminação de emergência, completa, autonomia 1 hora, para até 240 W</v>
          </cell>
          <cell r="D3737" t="str">
            <v>un</v>
          </cell>
          <cell r="E3737">
            <v>599.12</v>
          </cell>
          <cell r="F3737">
            <v>11.63</v>
          </cell>
          <cell r="G3737">
            <v>610.75</v>
          </cell>
        </row>
        <row r="3738">
          <cell r="A3738" t="str">
            <v>50.05.260</v>
          </cell>
          <cell r="B3738"/>
          <cell r="C3738" t="str">
            <v>Bloco autônomo de iluminação de emergência com autonomia mínima de 1 hora, equipado com 2 lâmpadas de 11 W</v>
          </cell>
          <cell r="D3738" t="str">
            <v>un</v>
          </cell>
          <cell r="E3738">
            <v>206.1</v>
          </cell>
          <cell r="F3738">
            <v>11.63</v>
          </cell>
          <cell r="G3738">
            <v>217.73</v>
          </cell>
        </row>
        <row r="3739">
          <cell r="A3739" t="str">
            <v>50.05.270</v>
          </cell>
          <cell r="B3739"/>
          <cell r="C3739" t="str">
            <v>Central de detecção e alarme de incêndio completa, autonomia de 1 hora para 12 laços, 220 V/12 V</v>
          </cell>
          <cell r="D3739" t="str">
            <v>un</v>
          </cell>
          <cell r="E3739">
            <v>614.98</v>
          </cell>
          <cell r="F3739">
            <v>11.63</v>
          </cell>
          <cell r="G3739">
            <v>626.61</v>
          </cell>
        </row>
        <row r="3740">
          <cell r="A3740" t="str">
            <v>50.05.280</v>
          </cell>
          <cell r="B3740"/>
          <cell r="C3740" t="str">
            <v>Sirene tipo corneta de 12 V</v>
          </cell>
          <cell r="D3740" t="str">
            <v>un</v>
          </cell>
          <cell r="E3740">
            <v>44.27</v>
          </cell>
          <cell r="F3740">
            <v>10.96</v>
          </cell>
          <cell r="G3740">
            <v>55.23</v>
          </cell>
        </row>
        <row r="3741">
          <cell r="A3741" t="str">
            <v>50.05.310</v>
          </cell>
          <cell r="B3741"/>
          <cell r="C3741" t="str">
            <v>Bloco autônomo de iluminação de emergência com autonomia mínima de 3 horas, equipado com 2 faróis de lâmpadas de 21/55 W</v>
          </cell>
          <cell r="D3741" t="str">
            <v>un</v>
          </cell>
          <cell r="E3741">
            <v>544.98</v>
          </cell>
          <cell r="F3741">
            <v>11.63</v>
          </cell>
          <cell r="G3741">
            <v>556.61</v>
          </cell>
        </row>
        <row r="3742">
          <cell r="A3742" t="str">
            <v>50.05.400</v>
          </cell>
          <cell r="B3742"/>
          <cell r="C3742" t="str">
            <v>Sirene eletrônica em caixa metálica de 4 x 4</v>
          </cell>
          <cell r="D3742" t="str">
            <v>un</v>
          </cell>
          <cell r="E3742">
            <v>83.52</v>
          </cell>
          <cell r="F3742">
            <v>40.159999999999997</v>
          </cell>
          <cell r="G3742">
            <v>123.68</v>
          </cell>
        </row>
        <row r="3743">
          <cell r="A3743" t="str">
            <v>50.05.430</v>
          </cell>
          <cell r="B3743"/>
          <cell r="C3743" t="str">
            <v>Detector óptico de fumaça com base endereçável</v>
          </cell>
          <cell r="D3743" t="str">
            <v>un</v>
          </cell>
          <cell r="E3743">
            <v>167</v>
          </cell>
          <cell r="F3743">
            <v>36.5</v>
          </cell>
          <cell r="G3743">
            <v>203.5</v>
          </cell>
        </row>
        <row r="3744">
          <cell r="A3744" t="str">
            <v>50.05.440</v>
          </cell>
          <cell r="B3744"/>
          <cell r="C3744" t="str">
            <v>Painel repetidor de detecção e alarme de incêndio tipo endereçável</v>
          </cell>
          <cell r="D3744" t="str">
            <v>un</v>
          </cell>
          <cell r="E3744">
            <v>1304.81</v>
          </cell>
          <cell r="F3744">
            <v>10.96</v>
          </cell>
          <cell r="G3744">
            <v>1315.77</v>
          </cell>
        </row>
        <row r="3745">
          <cell r="A3745" t="str">
            <v>50.05.450</v>
          </cell>
          <cell r="B3745"/>
          <cell r="C3745" t="str">
            <v>Acionador manual quebra-vidro endereçável</v>
          </cell>
          <cell r="D3745" t="str">
            <v>un</v>
          </cell>
          <cell r="E3745">
            <v>122.85</v>
          </cell>
          <cell r="F3745">
            <v>10.96</v>
          </cell>
          <cell r="G3745">
            <v>133.81</v>
          </cell>
        </row>
        <row r="3746">
          <cell r="A3746" t="str">
            <v>50.05.470</v>
          </cell>
          <cell r="B3746"/>
          <cell r="C3746" t="str">
            <v>Módulo isolador, módulo endereçador para áudio visual</v>
          </cell>
          <cell r="D3746" t="str">
            <v>un</v>
          </cell>
          <cell r="E3746">
            <v>287.27</v>
          </cell>
          <cell r="F3746">
            <v>18.260000000000002</v>
          </cell>
          <cell r="G3746">
            <v>305.52999999999997</v>
          </cell>
        </row>
        <row r="3747">
          <cell r="A3747" t="str">
            <v>50.05.490</v>
          </cell>
          <cell r="B3747"/>
          <cell r="C3747" t="str">
            <v>Sinalizador audiovisual endereçável com LED</v>
          </cell>
          <cell r="D3747" t="str">
            <v>un</v>
          </cell>
          <cell r="E3747">
            <v>403.05</v>
          </cell>
          <cell r="F3747">
            <v>10.96</v>
          </cell>
          <cell r="G3747">
            <v>414.01</v>
          </cell>
        </row>
        <row r="3748">
          <cell r="A3748" t="str">
            <v>50.05.491</v>
          </cell>
          <cell r="B3748"/>
          <cell r="C3748" t="str">
            <v>Sinalizador visual de advertência</v>
          </cell>
          <cell r="D3748" t="str">
            <v>un</v>
          </cell>
          <cell r="E3748">
            <v>212.11</v>
          </cell>
          <cell r="F3748">
            <v>9.14</v>
          </cell>
          <cell r="G3748">
            <v>221.25</v>
          </cell>
        </row>
        <row r="3749">
          <cell r="A3749" t="str">
            <v>50.05.492</v>
          </cell>
          <cell r="B3749"/>
          <cell r="C3749" t="str">
            <v>Sinalizador audiovisual de advertência</v>
          </cell>
          <cell r="D3749" t="str">
            <v>un</v>
          </cell>
          <cell r="E3749">
            <v>238.91</v>
          </cell>
          <cell r="F3749">
            <v>9.14</v>
          </cell>
          <cell r="G3749">
            <v>248.05</v>
          </cell>
        </row>
        <row r="3750">
          <cell r="A3750" t="str">
            <v>50.10</v>
          </cell>
          <cell r="B3750" t="str">
            <v>Extintores</v>
          </cell>
          <cell r="C3750" t="str">
            <v>Extintores</v>
          </cell>
          <cell r="D3750"/>
          <cell r="E3750"/>
          <cell r="F3750"/>
          <cell r="G3750"/>
        </row>
        <row r="3751">
          <cell r="A3751" t="str">
            <v>50.10.030</v>
          </cell>
          <cell r="B3751"/>
          <cell r="C3751" t="str">
            <v>Extintor sobre rodas de gás carbônico - capacidade de 10 kg</v>
          </cell>
          <cell r="D3751" t="str">
            <v>un</v>
          </cell>
          <cell r="E3751">
            <v>726.58</v>
          </cell>
          <cell r="F3751">
            <v>15.49</v>
          </cell>
          <cell r="G3751">
            <v>742.07</v>
          </cell>
        </row>
        <row r="3752">
          <cell r="A3752" t="str">
            <v>50.10.050</v>
          </cell>
          <cell r="B3752"/>
          <cell r="C3752" t="str">
            <v>Extintor sobre rodas de gás carbônico - capacidade de 25 kg</v>
          </cell>
          <cell r="D3752" t="str">
            <v>un</v>
          </cell>
          <cell r="E3752">
            <v>3292.51</v>
          </cell>
          <cell r="F3752">
            <v>15.49</v>
          </cell>
          <cell r="G3752">
            <v>3308</v>
          </cell>
        </row>
        <row r="3753">
          <cell r="A3753" t="str">
            <v>50.10.058</v>
          </cell>
          <cell r="B3753"/>
          <cell r="C3753" t="str">
            <v>Extintor manual de pó químico seco BC - capacidade de 4 kg</v>
          </cell>
          <cell r="D3753" t="str">
            <v>un</v>
          </cell>
          <cell r="E3753">
            <v>99.3</v>
          </cell>
          <cell r="F3753">
            <v>15.49</v>
          </cell>
          <cell r="G3753">
            <v>114.79</v>
          </cell>
        </row>
        <row r="3754">
          <cell r="A3754" t="str">
            <v>50.10.060</v>
          </cell>
          <cell r="B3754"/>
          <cell r="C3754" t="str">
            <v>Extintor manual de pó químico seco BC - capacidade de 8 kg</v>
          </cell>
          <cell r="D3754" t="str">
            <v>un</v>
          </cell>
          <cell r="E3754">
            <v>132.74</v>
          </cell>
          <cell r="F3754">
            <v>15.49</v>
          </cell>
          <cell r="G3754">
            <v>148.22999999999999</v>
          </cell>
        </row>
        <row r="3755">
          <cell r="A3755" t="str">
            <v>50.10.084</v>
          </cell>
          <cell r="B3755"/>
          <cell r="C3755" t="str">
            <v>Extintor manual de pó químico seco 20 BC - capacidade de 12 kg</v>
          </cell>
          <cell r="D3755" t="str">
            <v>un</v>
          </cell>
          <cell r="E3755">
            <v>169.13</v>
          </cell>
          <cell r="F3755">
            <v>15.49</v>
          </cell>
          <cell r="G3755">
            <v>184.62</v>
          </cell>
        </row>
        <row r="3756">
          <cell r="A3756" t="str">
            <v>50.10.090</v>
          </cell>
          <cell r="B3756"/>
          <cell r="C3756" t="str">
            <v>Extintor sobre rodas de pó químico seco 20 BC - capacidade de 20 kg</v>
          </cell>
          <cell r="D3756" t="str">
            <v>un</v>
          </cell>
          <cell r="E3756">
            <v>673.44</v>
          </cell>
          <cell r="F3756">
            <v>0</v>
          </cell>
          <cell r="G3756">
            <v>673.44</v>
          </cell>
        </row>
        <row r="3757">
          <cell r="A3757" t="str">
            <v>50.10.100</v>
          </cell>
          <cell r="B3757"/>
          <cell r="C3757" t="str">
            <v>Extintor manual de água pressurizada - capacidade de 10 litros</v>
          </cell>
          <cell r="D3757" t="str">
            <v>un</v>
          </cell>
          <cell r="E3757">
            <v>97.53</v>
          </cell>
          <cell r="F3757">
            <v>15.49</v>
          </cell>
          <cell r="G3757">
            <v>113.02</v>
          </cell>
        </row>
        <row r="3758">
          <cell r="A3758" t="str">
            <v>50.10.110</v>
          </cell>
          <cell r="B3758"/>
          <cell r="C3758" t="str">
            <v>Extintor manual de pó químico seco ABC - capacidade de 4 kg</v>
          </cell>
          <cell r="D3758" t="str">
            <v>un</v>
          </cell>
          <cell r="E3758">
            <v>127.19</v>
          </cell>
          <cell r="F3758">
            <v>15.49</v>
          </cell>
          <cell r="G3758">
            <v>142.68</v>
          </cell>
        </row>
        <row r="3759">
          <cell r="A3759" t="str">
            <v>50.10.120</v>
          </cell>
          <cell r="B3759"/>
          <cell r="C3759" t="str">
            <v>Extintor manual de pó químico seco ABC - capacidade de 6 kg</v>
          </cell>
          <cell r="D3759" t="str">
            <v>un</v>
          </cell>
          <cell r="E3759">
            <v>146.78</v>
          </cell>
          <cell r="F3759">
            <v>15.49</v>
          </cell>
          <cell r="G3759">
            <v>162.27000000000001</v>
          </cell>
        </row>
        <row r="3760">
          <cell r="A3760" t="str">
            <v>50.10.140</v>
          </cell>
          <cell r="B3760"/>
          <cell r="C3760" t="str">
            <v>Extintor manual de gás carbônico 5 BC - capacidade de 6 kg</v>
          </cell>
          <cell r="D3760" t="str">
            <v>un</v>
          </cell>
          <cell r="E3760">
            <v>338.19</v>
          </cell>
          <cell r="F3760">
            <v>15.49</v>
          </cell>
          <cell r="G3760">
            <v>353.68</v>
          </cell>
        </row>
        <row r="3761">
          <cell r="A3761" t="str">
            <v>50.10.210</v>
          </cell>
          <cell r="B3761"/>
          <cell r="C3761" t="str">
            <v>Suporte para extintor de piso em fibra de vidro</v>
          </cell>
          <cell r="D3761" t="str">
            <v>un</v>
          </cell>
          <cell r="E3761">
            <v>138.61000000000001</v>
          </cell>
          <cell r="F3761">
            <v>1.49</v>
          </cell>
          <cell r="G3761">
            <v>140.1</v>
          </cell>
        </row>
        <row r="3762">
          <cell r="A3762" t="str">
            <v>50.10.220</v>
          </cell>
          <cell r="B3762"/>
          <cell r="C3762" t="str">
            <v>Suporte para extintor de piso em aço inoxidável</v>
          </cell>
          <cell r="D3762" t="str">
            <v>un</v>
          </cell>
          <cell r="E3762">
            <v>246</v>
          </cell>
          <cell r="F3762">
            <v>1.49</v>
          </cell>
          <cell r="G3762">
            <v>247.49</v>
          </cell>
        </row>
        <row r="3763">
          <cell r="A3763" t="str">
            <v>50.20</v>
          </cell>
          <cell r="B3763" t="str">
            <v>Reparos, conservações e complementos - GRUPO 50</v>
          </cell>
          <cell r="C3763" t="str">
            <v>Reparos, conservações e complementos - GRUPO 50</v>
          </cell>
          <cell r="D3763"/>
          <cell r="E3763"/>
          <cell r="F3763"/>
          <cell r="G3763"/>
        </row>
        <row r="3764">
          <cell r="A3764" t="str">
            <v>50.20.110</v>
          </cell>
          <cell r="B3764"/>
          <cell r="C3764" t="str">
            <v>Recarga de extintor de água pressurizada</v>
          </cell>
          <cell r="D3764" t="str">
            <v>l</v>
          </cell>
          <cell r="E3764">
            <v>2.78</v>
          </cell>
          <cell r="F3764">
            <v>0</v>
          </cell>
          <cell r="G3764">
            <v>2.78</v>
          </cell>
        </row>
        <row r="3765">
          <cell r="A3765" t="str">
            <v>50.20.120</v>
          </cell>
          <cell r="B3765"/>
          <cell r="C3765" t="str">
            <v>Recarga de extintor de gás carbônico</v>
          </cell>
          <cell r="D3765" t="str">
            <v>kg</v>
          </cell>
          <cell r="E3765">
            <v>11.17</v>
          </cell>
          <cell r="F3765">
            <v>0</v>
          </cell>
          <cell r="G3765">
            <v>11.17</v>
          </cell>
        </row>
        <row r="3766">
          <cell r="A3766" t="str">
            <v>50.20.130</v>
          </cell>
          <cell r="B3766"/>
          <cell r="C3766" t="str">
            <v>Recarga de extintor de pó químico seco</v>
          </cell>
          <cell r="D3766" t="str">
            <v>kg</v>
          </cell>
          <cell r="E3766">
            <v>9.43</v>
          </cell>
          <cell r="F3766">
            <v>0</v>
          </cell>
          <cell r="G3766">
            <v>9.43</v>
          </cell>
        </row>
        <row r="3767">
          <cell r="A3767" t="str">
            <v>50.20.160</v>
          </cell>
          <cell r="B3767"/>
          <cell r="C3767" t="str">
            <v>Pintura de extintor de gás carbônico, pó químico seco, ou água pressurizada, com capacidade acima de 12 kg até 20 kg</v>
          </cell>
          <cell r="D3767" t="str">
            <v>un</v>
          </cell>
          <cell r="E3767">
            <v>24.95</v>
          </cell>
          <cell r="F3767">
            <v>0</v>
          </cell>
          <cell r="G3767">
            <v>24.95</v>
          </cell>
        </row>
        <row r="3768">
          <cell r="A3768" t="str">
            <v>50.20.170</v>
          </cell>
          <cell r="B3768"/>
          <cell r="C3768" t="str">
            <v>Pintura de extintor de gás carbônico, pó químico seco, ou água pressurizada, com capacidade até 12 kg</v>
          </cell>
          <cell r="D3768" t="str">
            <v>un</v>
          </cell>
          <cell r="E3768">
            <v>17.41</v>
          </cell>
          <cell r="F3768">
            <v>0</v>
          </cell>
          <cell r="G3768">
            <v>17.41</v>
          </cell>
        </row>
        <row r="3769">
          <cell r="A3769" t="str">
            <v>50.20.200</v>
          </cell>
          <cell r="B3769"/>
          <cell r="C3769" t="str">
            <v>Recolocação de bico de sprinkler</v>
          </cell>
          <cell r="D3769" t="str">
            <v>un</v>
          </cell>
          <cell r="E3769">
            <v>0.05</v>
          </cell>
          <cell r="F3769">
            <v>12.96</v>
          </cell>
          <cell r="G3769">
            <v>13.01</v>
          </cell>
        </row>
        <row r="3770">
          <cell r="A3770" t="str">
            <v>54</v>
          </cell>
          <cell r="B3770" t="str">
            <v>PAVIMENTAÇÃO E PASSEIO</v>
          </cell>
          <cell r="C3770" t="str">
            <v>PAVIMENTAÇÃO E PASSEIO</v>
          </cell>
          <cell r="D3770"/>
          <cell r="E3770"/>
          <cell r="F3770"/>
          <cell r="G3770"/>
        </row>
        <row r="3771">
          <cell r="A3771" t="str">
            <v>54.01</v>
          </cell>
          <cell r="B3771" t="str">
            <v>Pavimentação preparo de base</v>
          </cell>
          <cell r="C3771" t="str">
            <v>Pavimentação preparo de base</v>
          </cell>
          <cell r="D3771"/>
          <cell r="E3771"/>
          <cell r="F3771"/>
          <cell r="G3771"/>
        </row>
        <row r="3772">
          <cell r="A3772" t="str">
            <v>54.01.010</v>
          </cell>
          <cell r="B3772"/>
          <cell r="C3772" t="str">
            <v>Regularização e compactação mecanizada de superfície, sem controle do proctor normal</v>
          </cell>
          <cell r="D3772" t="str">
            <v>m²</v>
          </cell>
          <cell r="E3772">
            <v>1.86</v>
          </cell>
          <cell r="F3772">
            <v>0.12</v>
          </cell>
          <cell r="G3772">
            <v>1.98</v>
          </cell>
        </row>
        <row r="3773">
          <cell r="A3773" t="str">
            <v>54.01.030</v>
          </cell>
          <cell r="B3773"/>
          <cell r="C3773" t="str">
            <v>Abertura e preparo de caixa até 40 cm, compactação do subleito mínimo de 95% do PN e transporte até o raio de 1,0 km</v>
          </cell>
          <cell r="D3773" t="str">
            <v>m²</v>
          </cell>
          <cell r="E3773">
            <v>15.38</v>
          </cell>
          <cell r="F3773">
            <v>0.23</v>
          </cell>
          <cell r="G3773">
            <v>15.61</v>
          </cell>
        </row>
        <row r="3774">
          <cell r="A3774" t="str">
            <v>54.01.050</v>
          </cell>
          <cell r="B3774"/>
          <cell r="C3774" t="str">
            <v>Compactação do subleito mínimo de 95% do PN</v>
          </cell>
          <cell r="D3774" t="str">
            <v>m³</v>
          </cell>
          <cell r="E3774">
            <v>11.53</v>
          </cell>
          <cell r="F3774">
            <v>0.48</v>
          </cell>
          <cell r="G3774">
            <v>12.01</v>
          </cell>
        </row>
        <row r="3775">
          <cell r="A3775" t="str">
            <v>54.01.200</v>
          </cell>
          <cell r="B3775"/>
          <cell r="C3775" t="str">
            <v>Base de macadame hidráulico</v>
          </cell>
          <cell r="D3775" t="str">
            <v>m³</v>
          </cell>
          <cell r="E3775">
            <v>162.41999999999999</v>
          </cell>
          <cell r="F3775">
            <v>22.28</v>
          </cell>
          <cell r="G3775">
            <v>184.7</v>
          </cell>
        </row>
        <row r="3776">
          <cell r="A3776" t="str">
            <v>54.01.210</v>
          </cell>
          <cell r="B3776"/>
          <cell r="C3776" t="str">
            <v>Base de brita graduada</v>
          </cell>
          <cell r="D3776" t="str">
            <v>m³</v>
          </cell>
          <cell r="E3776">
            <v>127.21</v>
          </cell>
          <cell r="F3776">
            <v>14.85</v>
          </cell>
          <cell r="G3776">
            <v>142.06</v>
          </cell>
        </row>
        <row r="3777">
          <cell r="A3777" t="str">
            <v>54.01.220</v>
          </cell>
          <cell r="B3777"/>
          <cell r="C3777" t="str">
            <v>Base de bica corrida</v>
          </cell>
          <cell r="D3777" t="str">
            <v>m³</v>
          </cell>
          <cell r="E3777">
            <v>112.45</v>
          </cell>
          <cell r="F3777">
            <v>2.29</v>
          </cell>
          <cell r="G3777">
            <v>114.74</v>
          </cell>
        </row>
        <row r="3778">
          <cell r="A3778" t="str">
            <v>54.01.230</v>
          </cell>
          <cell r="B3778"/>
          <cell r="C3778" t="str">
            <v>Base de macadame betuminoso</v>
          </cell>
          <cell r="D3778" t="str">
            <v>m³</v>
          </cell>
          <cell r="E3778">
            <v>605.51</v>
          </cell>
          <cell r="F3778">
            <v>11.14</v>
          </cell>
          <cell r="G3778">
            <v>616.65</v>
          </cell>
        </row>
        <row r="3779">
          <cell r="A3779" t="str">
            <v>54.01.300</v>
          </cell>
          <cell r="B3779"/>
          <cell r="C3779" t="str">
            <v>Pavimento de concreto rolado (concreto pobre) para base de pavimento rígido</v>
          </cell>
          <cell r="D3779" t="str">
            <v>m³</v>
          </cell>
          <cell r="E3779">
            <v>182.47</v>
          </cell>
          <cell r="F3779">
            <v>0</v>
          </cell>
          <cell r="G3779">
            <v>182.47</v>
          </cell>
        </row>
        <row r="3780">
          <cell r="A3780" t="str">
            <v>54.01.400</v>
          </cell>
          <cell r="B3780"/>
          <cell r="C3780" t="str">
            <v>Abertura de caixa até 25 cm, inclui escavação, compactação, transporte e preparo do sub-leito</v>
          </cell>
          <cell r="D3780" t="str">
            <v>m²</v>
          </cell>
          <cell r="E3780">
            <v>12.85</v>
          </cell>
          <cell r="F3780">
            <v>0.34</v>
          </cell>
          <cell r="G3780">
            <v>13.19</v>
          </cell>
        </row>
        <row r="3781">
          <cell r="A3781" t="str">
            <v>54.01.410</v>
          </cell>
          <cell r="B3781"/>
          <cell r="C3781" t="str">
            <v>Varrição de pavimento para recapeamento</v>
          </cell>
          <cell r="D3781" t="str">
            <v>m²</v>
          </cell>
          <cell r="E3781">
            <v>0</v>
          </cell>
          <cell r="F3781">
            <v>0.59</v>
          </cell>
          <cell r="G3781">
            <v>0.59</v>
          </cell>
        </row>
        <row r="3782">
          <cell r="A3782" t="str">
            <v>54.02</v>
          </cell>
          <cell r="B3782" t="str">
            <v>Pavimentação com pedrisco e revestimento primário</v>
          </cell>
          <cell r="C3782" t="str">
            <v>Pavimentação com pedrisco e revestimento primário</v>
          </cell>
          <cell r="D3782"/>
          <cell r="E3782"/>
          <cell r="F3782"/>
          <cell r="G3782"/>
        </row>
        <row r="3783">
          <cell r="A3783" t="str">
            <v>54.02.030</v>
          </cell>
          <cell r="B3783"/>
          <cell r="C3783" t="str">
            <v>Revestimento primário com pedra britada, compactação mínima de 95% do PN</v>
          </cell>
          <cell r="D3783" t="str">
            <v>m³</v>
          </cell>
          <cell r="E3783">
            <v>63.68</v>
          </cell>
          <cell r="F3783">
            <v>9.5</v>
          </cell>
          <cell r="G3783">
            <v>73.180000000000007</v>
          </cell>
        </row>
        <row r="3784">
          <cell r="A3784" t="str">
            <v>54.03</v>
          </cell>
          <cell r="B3784" t="str">
            <v>Pavimentação flexível</v>
          </cell>
          <cell r="C3784" t="str">
            <v>Pavimentação flexível</v>
          </cell>
          <cell r="D3784"/>
          <cell r="E3784"/>
          <cell r="F3784"/>
          <cell r="G3784"/>
        </row>
        <row r="3785">
          <cell r="A3785" t="str">
            <v>54.03.200</v>
          </cell>
          <cell r="B3785"/>
          <cell r="C3785" t="str">
            <v>Concreto asfáltico usinado a quente - Binder</v>
          </cell>
          <cell r="D3785" t="str">
            <v>m³</v>
          </cell>
          <cell r="E3785">
            <v>815.73</v>
          </cell>
          <cell r="F3785">
            <v>12.38</v>
          </cell>
          <cell r="G3785">
            <v>828.11</v>
          </cell>
        </row>
        <row r="3786">
          <cell r="A3786" t="str">
            <v>54.03.210</v>
          </cell>
          <cell r="B3786"/>
          <cell r="C3786" t="str">
            <v>Camada de rolamento em concreto betuminoso usinado quente - CBUQ</v>
          </cell>
          <cell r="D3786" t="str">
            <v>m³</v>
          </cell>
          <cell r="E3786">
            <v>820.24</v>
          </cell>
          <cell r="F3786">
            <v>12.38</v>
          </cell>
          <cell r="G3786">
            <v>832.62</v>
          </cell>
        </row>
        <row r="3787">
          <cell r="A3787" t="str">
            <v>54.03.221</v>
          </cell>
          <cell r="B3787"/>
          <cell r="C3787" t="str">
            <v>Restauração de pavimento asfáltico com concreto betuminoso usinado quente - CBUQ</v>
          </cell>
          <cell r="D3787" t="str">
            <v>m³</v>
          </cell>
          <cell r="E3787">
            <v>757.46</v>
          </cell>
          <cell r="F3787">
            <v>12.38</v>
          </cell>
          <cell r="G3787">
            <v>769.84</v>
          </cell>
        </row>
        <row r="3788">
          <cell r="A3788" t="str">
            <v>54.03.230</v>
          </cell>
          <cell r="B3788"/>
          <cell r="C3788" t="str">
            <v>Imprimação betuminosa ligante</v>
          </cell>
          <cell r="D3788" t="str">
            <v>m²</v>
          </cell>
          <cell r="E3788">
            <v>4.58</v>
          </cell>
          <cell r="F3788">
            <v>7.0000000000000007E-2</v>
          </cell>
          <cell r="G3788">
            <v>4.6500000000000004</v>
          </cell>
        </row>
        <row r="3789">
          <cell r="A3789" t="str">
            <v>54.03.240</v>
          </cell>
          <cell r="B3789"/>
          <cell r="C3789" t="str">
            <v>Imprimação betuminosa impermeabilizante</v>
          </cell>
          <cell r="D3789" t="str">
            <v>m²</v>
          </cell>
          <cell r="E3789">
            <v>10.74</v>
          </cell>
          <cell r="F3789">
            <v>0.09</v>
          </cell>
          <cell r="G3789">
            <v>10.83</v>
          </cell>
        </row>
        <row r="3790">
          <cell r="A3790" t="str">
            <v>54.03.250</v>
          </cell>
          <cell r="B3790"/>
          <cell r="C3790" t="str">
            <v>Revestimento de pré-misturado a quente</v>
          </cell>
          <cell r="D3790" t="str">
            <v>m³</v>
          </cell>
          <cell r="E3790">
            <v>729.87</v>
          </cell>
          <cell r="F3790">
            <v>12.38</v>
          </cell>
          <cell r="G3790">
            <v>742.25</v>
          </cell>
        </row>
        <row r="3791">
          <cell r="A3791" t="str">
            <v>54.03.260</v>
          </cell>
          <cell r="B3791"/>
          <cell r="C3791" t="str">
            <v>Revestimento de pré-misturado a frio</v>
          </cell>
          <cell r="D3791" t="str">
            <v>m³</v>
          </cell>
          <cell r="E3791">
            <v>737.78</v>
          </cell>
          <cell r="F3791">
            <v>29.7</v>
          </cell>
          <cell r="G3791">
            <v>767.48</v>
          </cell>
        </row>
        <row r="3792">
          <cell r="A3792" t="str">
            <v>54.04</v>
          </cell>
          <cell r="B3792" t="str">
            <v>Pavimentação em paralelepípedos e blocos de concreto</v>
          </cell>
          <cell r="C3792" t="str">
            <v>Pavimentação em paralelepípedos e blocos de concreto</v>
          </cell>
          <cell r="D3792"/>
          <cell r="E3792"/>
          <cell r="F3792"/>
          <cell r="G3792"/>
        </row>
        <row r="3793">
          <cell r="A3793" t="str">
            <v>54.04.030</v>
          </cell>
          <cell r="B3793"/>
          <cell r="C3793" t="str">
            <v>Pavimentação em paralelepípedo, sem rejunte</v>
          </cell>
          <cell r="D3793" t="str">
            <v>m²</v>
          </cell>
          <cell r="E3793">
            <v>161.62</v>
          </cell>
          <cell r="F3793">
            <v>18.989999999999998</v>
          </cell>
          <cell r="G3793">
            <v>180.61</v>
          </cell>
        </row>
        <row r="3794">
          <cell r="A3794" t="str">
            <v>54.04.040</v>
          </cell>
          <cell r="B3794"/>
          <cell r="C3794" t="str">
            <v>Rejuntamento de paralelepípedo com areia</v>
          </cell>
          <cell r="D3794" t="str">
            <v>m²</v>
          </cell>
          <cell r="E3794">
            <v>7.76</v>
          </cell>
          <cell r="F3794">
            <v>1.49</v>
          </cell>
          <cell r="G3794">
            <v>9.25</v>
          </cell>
        </row>
        <row r="3795">
          <cell r="A3795" t="str">
            <v>54.04.050</v>
          </cell>
          <cell r="B3795"/>
          <cell r="C3795" t="str">
            <v>Rejuntamento de paralelepípedo com argamassa de cimento e areia 1:3</v>
          </cell>
          <cell r="D3795" t="str">
            <v>m²</v>
          </cell>
          <cell r="E3795">
            <v>6.06</v>
          </cell>
          <cell r="F3795">
            <v>4.5999999999999996</v>
          </cell>
          <cell r="G3795">
            <v>10.66</v>
          </cell>
        </row>
        <row r="3796">
          <cell r="A3796" t="str">
            <v>54.04.060</v>
          </cell>
          <cell r="B3796"/>
          <cell r="C3796" t="str">
            <v>Rejuntamento de paralelepípedo com asfalto e pedrisco</v>
          </cell>
          <cell r="D3796" t="str">
            <v>m²</v>
          </cell>
          <cell r="E3796">
            <v>29.58</v>
          </cell>
          <cell r="F3796">
            <v>3.72</v>
          </cell>
          <cell r="G3796">
            <v>33.299999999999997</v>
          </cell>
        </row>
        <row r="3797">
          <cell r="A3797" t="str">
            <v>54.04.340</v>
          </cell>
          <cell r="B3797"/>
          <cell r="C3797" t="str">
            <v>Pavimentação em lajota de concreto 35 MPa, espessura 6 cm, tipos: raquete, retangular, sextavado e 16 faces, com rejunte em areia</v>
          </cell>
          <cell r="D3797" t="str">
            <v>m²</v>
          </cell>
          <cell r="E3797">
            <v>43.07</v>
          </cell>
          <cell r="F3797">
            <v>14.33</v>
          </cell>
          <cell r="G3797">
            <v>57.4</v>
          </cell>
        </row>
        <row r="3798">
          <cell r="A3798" t="str">
            <v>54.04.350</v>
          </cell>
          <cell r="B3798"/>
          <cell r="C3798" t="str">
            <v>Pavimentação em lajota de concreto 35 MPa, espessura 8 cm, tipos: raquete, retangular, sextavado e 16 faces, com rejunte em areia</v>
          </cell>
          <cell r="D3798" t="str">
            <v>m²</v>
          </cell>
          <cell r="E3798">
            <v>47.33</v>
          </cell>
          <cell r="F3798">
            <v>19.11</v>
          </cell>
          <cell r="G3798">
            <v>66.44</v>
          </cell>
        </row>
        <row r="3799">
          <cell r="A3799" t="str">
            <v>54.04.360</v>
          </cell>
          <cell r="B3799"/>
          <cell r="C3799" t="str">
            <v>Bloco diagonal em concreto tipo piso drenante para plantio de grama - 50 x 50 x 10 cm</v>
          </cell>
          <cell r="D3799" t="str">
            <v>m²</v>
          </cell>
          <cell r="E3799">
            <v>56.44</v>
          </cell>
          <cell r="F3799">
            <v>7.02</v>
          </cell>
          <cell r="G3799">
            <v>63.46</v>
          </cell>
        </row>
        <row r="3800">
          <cell r="A3800" t="str">
            <v>54.04.392</v>
          </cell>
          <cell r="B3800"/>
          <cell r="C3800" t="str">
            <v>Piso em placa de concreto permeável drenante, cor natural, com resina protetora</v>
          </cell>
          <cell r="D3800" t="str">
            <v>m²</v>
          </cell>
          <cell r="E3800">
            <v>55.66</v>
          </cell>
          <cell r="F3800">
            <v>14.86</v>
          </cell>
          <cell r="G3800">
            <v>70.52</v>
          </cell>
        </row>
        <row r="3801">
          <cell r="A3801" t="str">
            <v>54.06</v>
          </cell>
          <cell r="B3801" t="str">
            <v>Guias e sarjetas</v>
          </cell>
          <cell r="C3801" t="str">
            <v>Guias e sarjetas</v>
          </cell>
          <cell r="D3801"/>
          <cell r="E3801"/>
          <cell r="F3801"/>
          <cell r="G3801"/>
        </row>
        <row r="3802">
          <cell r="A3802" t="str">
            <v>54.06.020</v>
          </cell>
          <cell r="B3802"/>
          <cell r="C3802" t="str">
            <v>Guia pré-moldada curva tipo PMSP 100 - fck 25 MPa</v>
          </cell>
          <cell r="D3802" t="str">
            <v>m</v>
          </cell>
          <cell r="E3802">
            <v>30.84</v>
          </cell>
          <cell r="F3802">
            <v>8.9600000000000009</v>
          </cell>
          <cell r="G3802">
            <v>39.799999999999997</v>
          </cell>
        </row>
        <row r="3803">
          <cell r="A3803" t="str">
            <v>54.06.040</v>
          </cell>
          <cell r="B3803"/>
          <cell r="C3803" t="str">
            <v>Guia pré-moldada reta tipo PMSP 100 - fck 25 MPa</v>
          </cell>
          <cell r="D3803" t="str">
            <v>m</v>
          </cell>
          <cell r="E3803">
            <v>28.64</v>
          </cell>
          <cell r="F3803">
            <v>8.9600000000000009</v>
          </cell>
          <cell r="G3803">
            <v>37.6</v>
          </cell>
        </row>
        <row r="3804">
          <cell r="A3804" t="str">
            <v>54.06.100</v>
          </cell>
          <cell r="B3804"/>
          <cell r="C3804" t="str">
            <v>Base em concreto com fck de 20 MPa, para guias, sarjetas ou sarjetões</v>
          </cell>
          <cell r="D3804" t="str">
            <v>m³</v>
          </cell>
          <cell r="E3804">
            <v>280.14</v>
          </cell>
          <cell r="F3804">
            <v>32.28</v>
          </cell>
          <cell r="G3804">
            <v>312.42</v>
          </cell>
        </row>
        <row r="3805">
          <cell r="A3805" t="str">
            <v>54.06.110</v>
          </cell>
          <cell r="B3805"/>
          <cell r="C3805" t="str">
            <v>Base em concreto com fck de 25 MPa, para guias, sarjetas ou sarjetões</v>
          </cell>
          <cell r="D3805" t="str">
            <v>m³</v>
          </cell>
          <cell r="E3805">
            <v>290.27</v>
          </cell>
          <cell r="F3805">
            <v>32.28</v>
          </cell>
          <cell r="G3805">
            <v>322.55</v>
          </cell>
        </row>
        <row r="3806">
          <cell r="A3806" t="str">
            <v>54.06.150</v>
          </cell>
          <cell r="B3806"/>
          <cell r="C3806" t="str">
            <v>Execução de perfil extrusado no local</v>
          </cell>
          <cell r="D3806" t="str">
            <v>m³</v>
          </cell>
          <cell r="E3806">
            <v>879</v>
          </cell>
          <cell r="F3806">
            <v>0</v>
          </cell>
          <cell r="G3806">
            <v>879</v>
          </cell>
        </row>
        <row r="3807">
          <cell r="A3807" t="str">
            <v>54.06.160</v>
          </cell>
          <cell r="B3807"/>
          <cell r="C3807" t="str">
            <v>Sarjeta ou sarjetão moldado no local, tipo PMSP em concreto com fck 20 MPa</v>
          </cell>
          <cell r="D3807" t="str">
            <v>m³</v>
          </cell>
          <cell r="E3807">
            <v>374.8</v>
          </cell>
          <cell r="F3807">
            <v>65.84</v>
          </cell>
          <cell r="G3807">
            <v>440.64</v>
          </cell>
        </row>
        <row r="3808">
          <cell r="A3808" t="str">
            <v>54.06.170</v>
          </cell>
          <cell r="B3808"/>
          <cell r="C3808" t="str">
            <v>Sarjeta ou sarjetão moldado no local, tipo PMSP em concreto com fck 25 MPa</v>
          </cell>
          <cell r="D3808" t="str">
            <v>m³</v>
          </cell>
          <cell r="E3808">
            <v>384.93</v>
          </cell>
          <cell r="F3808">
            <v>65.84</v>
          </cell>
          <cell r="G3808">
            <v>450.77</v>
          </cell>
        </row>
        <row r="3809">
          <cell r="A3809" t="str">
            <v>54.07</v>
          </cell>
          <cell r="B3809" t="str">
            <v>Calçadas e passeios.</v>
          </cell>
          <cell r="C3809" t="str">
            <v>Calçadas e passeios.</v>
          </cell>
          <cell r="D3809"/>
          <cell r="E3809"/>
          <cell r="F3809"/>
          <cell r="G3809"/>
        </row>
        <row r="3810">
          <cell r="A3810" t="str">
            <v>54.07.040</v>
          </cell>
          <cell r="B3810"/>
          <cell r="C3810" t="str">
            <v>Passeio em mosaico português</v>
          </cell>
          <cell r="D3810" t="str">
            <v>m²</v>
          </cell>
          <cell r="E3810">
            <v>164.87</v>
          </cell>
          <cell r="F3810">
            <v>0</v>
          </cell>
          <cell r="G3810">
            <v>164.87</v>
          </cell>
        </row>
        <row r="3811">
          <cell r="A3811" t="str">
            <v>54.07.110</v>
          </cell>
          <cell r="B3811"/>
          <cell r="C3811" t="str">
            <v>Piso em ladrilho hidráulico preto, branco e cinza 20 x 20 cm, assentado com argamassa colante industrializada</v>
          </cell>
          <cell r="D3811" t="str">
            <v>m²</v>
          </cell>
          <cell r="E3811">
            <v>55.89</v>
          </cell>
          <cell r="F3811">
            <v>8.39</v>
          </cell>
          <cell r="G3811">
            <v>64.28</v>
          </cell>
        </row>
        <row r="3812">
          <cell r="A3812" t="str">
            <v>54.07.130</v>
          </cell>
          <cell r="B3812"/>
          <cell r="C3812" t="str">
            <v>Piso em ladrilho hidráulico várias cores 20 x 20 cm, assentado com argamassa colante industrializada</v>
          </cell>
          <cell r="D3812" t="str">
            <v>m²</v>
          </cell>
          <cell r="E3812">
            <v>57.14</v>
          </cell>
          <cell r="F3812">
            <v>8.39</v>
          </cell>
          <cell r="G3812">
            <v>65.53</v>
          </cell>
        </row>
        <row r="3813">
          <cell r="A3813" t="str">
            <v>54.07.210</v>
          </cell>
          <cell r="B3813"/>
          <cell r="C3813" t="str">
            <v>Rejuntamento de piso em ladrilho hidráulico (20 x 20 x 1,8 cm) com argamassa industrializada para rejunte, juntas de 2 mm</v>
          </cell>
          <cell r="D3813" t="str">
            <v>m²</v>
          </cell>
          <cell r="E3813">
            <v>2.4</v>
          </cell>
          <cell r="F3813">
            <v>7.49</v>
          </cell>
          <cell r="G3813">
            <v>9.89</v>
          </cell>
        </row>
        <row r="3814">
          <cell r="A3814" t="str">
            <v>54.07.240</v>
          </cell>
          <cell r="B3814"/>
          <cell r="C3814" t="str">
            <v>Rejuntamento de piso em ladrilho hidráulico (30 x 30 x 2,5 cm), com cimento branco, juntas de 2 mm</v>
          </cell>
          <cell r="D3814" t="str">
            <v>m²</v>
          </cell>
          <cell r="E3814">
            <v>1.17</v>
          </cell>
          <cell r="F3814">
            <v>7.49</v>
          </cell>
          <cell r="G3814">
            <v>8.66</v>
          </cell>
        </row>
        <row r="3815">
          <cell r="A3815" t="str">
            <v>54.07.260</v>
          </cell>
          <cell r="B3815"/>
          <cell r="C3815" t="str">
            <v>Piso em ladrilho hidráulico tipo rampa várias cores 30 x 30 cm, antiderrapante, assentado com argamassa mista</v>
          </cell>
          <cell r="D3815" t="str">
            <v>m²</v>
          </cell>
          <cell r="E3815">
            <v>67.900000000000006</v>
          </cell>
          <cell r="F3815">
            <v>21.24</v>
          </cell>
          <cell r="G3815">
            <v>89.14</v>
          </cell>
        </row>
        <row r="3816">
          <cell r="A3816" t="str">
            <v>54.20</v>
          </cell>
          <cell r="B3816" t="str">
            <v>Reparos, conservações e complementos - GRUPO 54</v>
          </cell>
          <cell r="C3816" t="str">
            <v>Reparos, conservações e complementos - GRUPO 54</v>
          </cell>
          <cell r="D3816"/>
          <cell r="E3816"/>
          <cell r="F3816"/>
          <cell r="G3816"/>
        </row>
        <row r="3817">
          <cell r="A3817" t="str">
            <v>54.20.040</v>
          </cell>
          <cell r="B3817"/>
          <cell r="C3817" t="str">
            <v>Bate-roda em concreto pré-moldado</v>
          </cell>
          <cell r="D3817" t="str">
            <v>m</v>
          </cell>
          <cell r="E3817">
            <v>61.94</v>
          </cell>
          <cell r="F3817">
            <v>10.24</v>
          </cell>
          <cell r="G3817">
            <v>72.180000000000007</v>
          </cell>
        </row>
        <row r="3818">
          <cell r="A3818" t="str">
            <v>54.20.100</v>
          </cell>
          <cell r="B3818"/>
          <cell r="C3818" t="str">
            <v>Reassentamento de guia pré-moldada reta e/ou curva</v>
          </cell>
          <cell r="D3818" t="str">
            <v>m</v>
          </cell>
          <cell r="E3818">
            <v>5.71</v>
          </cell>
          <cell r="F3818">
            <v>8.9600000000000009</v>
          </cell>
          <cell r="G3818">
            <v>14.67</v>
          </cell>
        </row>
        <row r="3819">
          <cell r="A3819" t="str">
            <v>54.20.110</v>
          </cell>
          <cell r="B3819"/>
          <cell r="C3819" t="str">
            <v>Reassentamento de paralelepípedos, sem rejunte</v>
          </cell>
          <cell r="D3819" t="str">
            <v>m²</v>
          </cell>
          <cell r="E3819">
            <v>8.17</v>
          </cell>
          <cell r="F3819">
            <v>18.989999999999998</v>
          </cell>
          <cell r="G3819">
            <v>27.16</v>
          </cell>
        </row>
        <row r="3820">
          <cell r="A3820" t="str">
            <v>54.20.120</v>
          </cell>
          <cell r="B3820"/>
          <cell r="C3820" t="str">
            <v>Reassentamento de pavimentação em lajota de concreto, espessura 6 cm, com rejunte em areia</v>
          </cell>
          <cell r="D3820" t="str">
            <v>m²</v>
          </cell>
          <cell r="E3820">
            <v>5.35</v>
          </cell>
          <cell r="F3820">
            <v>11.74</v>
          </cell>
          <cell r="G3820">
            <v>17.09</v>
          </cell>
        </row>
        <row r="3821">
          <cell r="A3821" t="str">
            <v>54.20.130</v>
          </cell>
          <cell r="B3821"/>
          <cell r="C3821" t="str">
            <v>Reassentamento de pavimentação em lajota de concreto, espessura 8 cm, com rejunte em areia</v>
          </cell>
          <cell r="D3821" t="str">
            <v>m²</v>
          </cell>
          <cell r="E3821">
            <v>5.42</v>
          </cell>
          <cell r="F3821">
            <v>13.58</v>
          </cell>
          <cell r="G3821">
            <v>19</v>
          </cell>
        </row>
        <row r="3822">
          <cell r="A3822" t="str">
            <v>54.20.140</v>
          </cell>
          <cell r="B3822"/>
          <cell r="C3822" t="str">
            <v>Reassentamento de pavimentação em lajota de concreto, espessura 10 cm, com rejunte em areia</v>
          </cell>
          <cell r="D3822" t="str">
            <v>m²</v>
          </cell>
          <cell r="E3822">
            <v>5.53</v>
          </cell>
          <cell r="F3822">
            <v>16.32</v>
          </cell>
          <cell r="G3822">
            <v>21.85</v>
          </cell>
        </row>
        <row r="3823">
          <cell r="A3823" t="str">
            <v>55</v>
          </cell>
          <cell r="B3823" t="str">
            <v>LIMPEZA E ARREMATE</v>
          </cell>
          <cell r="C3823" t="str">
            <v>LIMPEZA E ARREMATE</v>
          </cell>
          <cell r="D3823"/>
          <cell r="E3823"/>
          <cell r="F3823"/>
          <cell r="G3823"/>
        </row>
        <row r="3824">
          <cell r="A3824" t="str">
            <v>55.01</v>
          </cell>
          <cell r="B3824" t="str">
            <v>Limpeza de obra</v>
          </cell>
          <cell r="C3824" t="str">
            <v>Limpeza de obra</v>
          </cell>
          <cell r="D3824"/>
          <cell r="E3824"/>
          <cell r="F3824"/>
          <cell r="G3824"/>
        </row>
        <row r="3825">
          <cell r="A3825" t="str">
            <v>55.01.020</v>
          </cell>
          <cell r="B3825"/>
          <cell r="C3825" t="str">
            <v>Limpeza final da obra</v>
          </cell>
          <cell r="D3825" t="str">
            <v>m²</v>
          </cell>
          <cell r="E3825">
            <v>0</v>
          </cell>
          <cell r="F3825">
            <v>10.4</v>
          </cell>
          <cell r="G3825">
            <v>10.4</v>
          </cell>
        </row>
        <row r="3826">
          <cell r="A3826" t="str">
            <v>55.01.030</v>
          </cell>
          <cell r="B3826"/>
          <cell r="C3826" t="str">
            <v>Limpeza complementar com hidrojateamento</v>
          </cell>
          <cell r="D3826" t="str">
            <v>m²</v>
          </cell>
          <cell r="E3826">
            <v>1.74</v>
          </cell>
          <cell r="F3826">
            <v>4.32</v>
          </cell>
          <cell r="G3826">
            <v>6.06</v>
          </cell>
        </row>
        <row r="3827">
          <cell r="A3827" t="str">
            <v>55.01.070</v>
          </cell>
          <cell r="B3827"/>
          <cell r="C3827" t="str">
            <v>Limpeza complementar e especial de piso com produtos químicos</v>
          </cell>
          <cell r="D3827" t="str">
            <v>m²</v>
          </cell>
          <cell r="E3827">
            <v>0.45</v>
          </cell>
          <cell r="F3827">
            <v>2.97</v>
          </cell>
          <cell r="G3827">
            <v>3.42</v>
          </cell>
        </row>
        <row r="3828">
          <cell r="A3828" t="str">
            <v>55.01.080</v>
          </cell>
          <cell r="B3828"/>
          <cell r="C3828" t="str">
            <v>Limpeza complementar e especial de peças e aparelhos sanitários</v>
          </cell>
          <cell r="D3828" t="str">
            <v>un</v>
          </cell>
          <cell r="E3828">
            <v>0</v>
          </cell>
          <cell r="F3828">
            <v>11.88</v>
          </cell>
          <cell r="G3828">
            <v>11.88</v>
          </cell>
        </row>
        <row r="3829">
          <cell r="A3829" t="str">
            <v>55.01.100</v>
          </cell>
          <cell r="B3829"/>
          <cell r="C3829" t="str">
            <v>Limpeza complementar e especial de vidros</v>
          </cell>
          <cell r="D3829" t="str">
            <v>m²</v>
          </cell>
          <cell r="E3829">
            <v>0</v>
          </cell>
          <cell r="F3829">
            <v>11.14</v>
          </cell>
          <cell r="G3829">
            <v>11.14</v>
          </cell>
        </row>
        <row r="3830">
          <cell r="A3830" t="str">
            <v>55.01.130</v>
          </cell>
          <cell r="B3830"/>
          <cell r="C3830" t="str">
            <v>Limpeza e lavagem de superfície revestida com material cerâmico ou pastilhas por hidrojateamento com rejuntamento</v>
          </cell>
          <cell r="D3830" t="str">
            <v>m²</v>
          </cell>
          <cell r="E3830">
            <v>4.54</v>
          </cell>
          <cell r="F3830">
            <v>4.32</v>
          </cell>
          <cell r="G3830">
            <v>8.86</v>
          </cell>
        </row>
        <row r="3831">
          <cell r="A3831" t="str">
            <v>55.01.140</v>
          </cell>
          <cell r="B3831"/>
          <cell r="C3831" t="str">
            <v>Limpeza de superfície com hidrojateamento</v>
          </cell>
          <cell r="D3831" t="str">
            <v>m²</v>
          </cell>
          <cell r="E3831">
            <v>4.9800000000000004</v>
          </cell>
          <cell r="F3831">
            <v>0</v>
          </cell>
          <cell r="G3831">
            <v>4.9800000000000004</v>
          </cell>
        </row>
        <row r="3832">
          <cell r="A3832" t="str">
            <v>55.02</v>
          </cell>
          <cell r="B3832" t="str">
            <v>Limpeza e desinfecção sanitária</v>
          </cell>
          <cell r="C3832" t="str">
            <v>Limpeza e desinfecção sanitária</v>
          </cell>
          <cell r="D3832"/>
          <cell r="E3832"/>
          <cell r="F3832"/>
          <cell r="G3832"/>
        </row>
        <row r="3833">
          <cell r="A3833" t="str">
            <v>55.02.010</v>
          </cell>
          <cell r="B3833"/>
          <cell r="C3833" t="str">
            <v>Limpeza de caixa de inspeção</v>
          </cell>
          <cell r="D3833" t="str">
            <v>un</v>
          </cell>
          <cell r="E3833">
            <v>0</v>
          </cell>
          <cell r="F3833">
            <v>4.46</v>
          </cell>
          <cell r="G3833">
            <v>4.46</v>
          </cell>
        </row>
        <row r="3834">
          <cell r="A3834" t="str">
            <v>55.02.020</v>
          </cell>
          <cell r="B3834"/>
          <cell r="C3834" t="str">
            <v>Limpeza de fossa</v>
          </cell>
          <cell r="D3834" t="str">
            <v>m³</v>
          </cell>
          <cell r="E3834">
            <v>133.63999999999999</v>
          </cell>
          <cell r="F3834">
            <v>0</v>
          </cell>
          <cell r="G3834">
            <v>133.63999999999999</v>
          </cell>
        </row>
        <row r="3835">
          <cell r="A3835" t="str">
            <v>55.02.040</v>
          </cell>
          <cell r="B3835"/>
          <cell r="C3835" t="str">
            <v>Limpeza e desobstrução de boca de lobo</v>
          </cell>
          <cell r="D3835" t="str">
            <v>un</v>
          </cell>
          <cell r="E3835">
            <v>0</v>
          </cell>
          <cell r="F3835">
            <v>16.47</v>
          </cell>
          <cell r="G3835">
            <v>16.47</v>
          </cell>
        </row>
        <row r="3836">
          <cell r="A3836" t="str">
            <v>55.02.050</v>
          </cell>
          <cell r="B3836"/>
          <cell r="C3836" t="str">
            <v>Limpeza e desobstrução de canaletas ou tubulações de águas pluviais</v>
          </cell>
          <cell r="D3836" t="str">
            <v>m</v>
          </cell>
          <cell r="E3836">
            <v>0</v>
          </cell>
          <cell r="F3836">
            <v>8.24</v>
          </cell>
          <cell r="G3836">
            <v>8.24</v>
          </cell>
        </row>
        <row r="3837">
          <cell r="A3837" t="str">
            <v>55.02.060</v>
          </cell>
          <cell r="B3837"/>
          <cell r="C3837" t="str">
            <v>Limpeza e desentupimento manual de tubulação de esgoto predial</v>
          </cell>
          <cell r="D3837" t="str">
            <v>m</v>
          </cell>
          <cell r="E3837">
            <v>0</v>
          </cell>
          <cell r="F3837">
            <v>8.8800000000000008</v>
          </cell>
          <cell r="G3837">
            <v>8.8800000000000008</v>
          </cell>
        </row>
        <row r="3838">
          <cell r="A3838" t="str">
            <v>55.10</v>
          </cell>
          <cell r="B3838" t="str">
            <v>Remoção de entulho</v>
          </cell>
          <cell r="C3838" t="str">
            <v>Remoção de entulho</v>
          </cell>
          <cell r="D3838"/>
          <cell r="E3838"/>
          <cell r="F3838"/>
          <cell r="G3838"/>
        </row>
        <row r="3839">
          <cell r="A3839" t="str">
            <v>55.10.030</v>
          </cell>
          <cell r="B3839"/>
          <cell r="C3839" t="str">
            <v>Locação de duto coletor de entulho</v>
          </cell>
          <cell r="D3839" t="str">
            <v>mxmês</v>
          </cell>
          <cell r="E3839">
            <v>55</v>
          </cell>
          <cell r="F3839">
            <v>0</v>
          </cell>
          <cell r="G3839">
            <v>55</v>
          </cell>
        </row>
        <row r="3840">
          <cell r="A3840" t="str">
            <v>61</v>
          </cell>
          <cell r="B3840" t="str">
            <v>CONFORTO MECÂNICO, EQUIPAMENTO E SISTEMA</v>
          </cell>
          <cell r="C3840" t="str">
            <v>CONFORTO MECÂNICO, EQUIPAMENTO E SISTEMA</v>
          </cell>
          <cell r="D3840"/>
          <cell r="E3840"/>
          <cell r="F3840"/>
          <cell r="G3840"/>
        </row>
        <row r="3841">
          <cell r="A3841" t="str">
            <v>61.01</v>
          </cell>
          <cell r="B3841" t="str">
            <v>Elevador</v>
          </cell>
          <cell r="C3841" t="str">
            <v>Elevador</v>
          </cell>
          <cell r="D3841"/>
          <cell r="E3841"/>
          <cell r="F3841"/>
          <cell r="G3841"/>
        </row>
        <row r="3842">
          <cell r="A3842" t="str">
            <v>61.01.670</v>
          </cell>
          <cell r="B3842"/>
          <cell r="C3842" t="str">
            <v>Elevador para passageiros, uso interno com capacidade mínima de 600 kg para duas paradas, portas unilaterais</v>
          </cell>
          <cell r="D3842" t="str">
            <v>cj</v>
          </cell>
          <cell r="E3842">
            <v>71295</v>
          </cell>
          <cell r="F3842">
            <v>0</v>
          </cell>
          <cell r="G3842">
            <v>71295</v>
          </cell>
        </row>
        <row r="3843">
          <cell r="A3843" t="str">
            <v>61.01.680</v>
          </cell>
          <cell r="B3843"/>
          <cell r="C3843" t="str">
            <v>Elevador para passageiros, uso interno com capacidade mínima de 600 kg para três paradas, portas unilaterais</v>
          </cell>
          <cell r="D3843" t="str">
            <v>cj</v>
          </cell>
          <cell r="E3843">
            <v>75660</v>
          </cell>
          <cell r="F3843">
            <v>0</v>
          </cell>
          <cell r="G3843">
            <v>75660</v>
          </cell>
        </row>
        <row r="3844">
          <cell r="A3844" t="str">
            <v>61.01.690</v>
          </cell>
          <cell r="B3844"/>
          <cell r="C3844" t="str">
            <v>Elevador para passageiros, uso interno com capacidade mínima de 600 kg para três paradas, portas bilaterais</v>
          </cell>
          <cell r="D3844" t="str">
            <v>cj</v>
          </cell>
          <cell r="E3844">
            <v>81480</v>
          </cell>
          <cell r="F3844">
            <v>0</v>
          </cell>
          <cell r="G3844">
            <v>81480</v>
          </cell>
        </row>
        <row r="3845">
          <cell r="A3845" t="str">
            <v>61.01.760</v>
          </cell>
          <cell r="B3845"/>
          <cell r="C3845" t="str">
            <v>Elevador para passageiros, uso interno com capacidade mínima de 600 kg para quatro paradas, portas bilaterais</v>
          </cell>
          <cell r="D3845" t="str">
            <v>cj</v>
          </cell>
          <cell r="E3845">
            <v>85360</v>
          </cell>
          <cell r="F3845">
            <v>0</v>
          </cell>
          <cell r="G3845">
            <v>85360</v>
          </cell>
        </row>
        <row r="3846">
          <cell r="A3846" t="str">
            <v>61.01.770</v>
          </cell>
          <cell r="B3846"/>
          <cell r="C3846" t="str">
            <v>Elevador para passageiros, uso interno com capacidade mínima de 600 kg para quatro paradas, portas unilaterais</v>
          </cell>
          <cell r="D3846" t="str">
            <v>cj</v>
          </cell>
          <cell r="E3846">
            <v>80510</v>
          </cell>
          <cell r="F3846">
            <v>0</v>
          </cell>
          <cell r="G3846">
            <v>80510</v>
          </cell>
        </row>
        <row r="3847">
          <cell r="A3847" t="str">
            <v>61.01.800</v>
          </cell>
          <cell r="B3847"/>
          <cell r="C3847" t="str">
            <v>Fechamento em vidro laminado para caixa de elevador</v>
          </cell>
          <cell r="D3847" t="str">
            <v>m²</v>
          </cell>
          <cell r="E3847">
            <v>465.72</v>
          </cell>
          <cell r="F3847">
            <v>0</v>
          </cell>
          <cell r="G3847">
            <v>465.72</v>
          </cell>
        </row>
        <row r="3848">
          <cell r="A3848" t="str">
            <v>61.10</v>
          </cell>
          <cell r="B3848" t="str">
            <v>Climatização</v>
          </cell>
          <cell r="C3848" t="str">
            <v>Climatização</v>
          </cell>
          <cell r="D3848"/>
          <cell r="E3848"/>
          <cell r="F3848"/>
          <cell r="G3848"/>
        </row>
        <row r="3849">
          <cell r="A3849" t="str">
            <v>61.10.001</v>
          </cell>
          <cell r="B3849"/>
          <cell r="C3849" t="str">
            <v>Resfriadora de líquidos (Chiller), com compressor e condensação à ar, capacidade de 120 TR</v>
          </cell>
          <cell r="D3849" t="str">
            <v>un</v>
          </cell>
          <cell r="E3849">
            <v>277106.7</v>
          </cell>
          <cell r="F3849">
            <v>22693.8</v>
          </cell>
          <cell r="G3849">
            <v>299800.5</v>
          </cell>
        </row>
        <row r="3850">
          <cell r="A3850" t="str">
            <v>61.10.007</v>
          </cell>
          <cell r="B3850"/>
          <cell r="C3850" t="str">
            <v>Resfriadora de líquidos (Chiller), com compressor e condensação à ar, capacidade de 160 TR</v>
          </cell>
          <cell r="D3850" t="str">
            <v>un</v>
          </cell>
          <cell r="E3850">
            <v>265269.82</v>
          </cell>
          <cell r="F3850">
            <v>24174.27</v>
          </cell>
          <cell r="G3850">
            <v>289444.09000000003</v>
          </cell>
        </row>
        <row r="3851">
          <cell r="A3851" t="str">
            <v>61.10.010</v>
          </cell>
          <cell r="B3851"/>
          <cell r="C3851" t="str">
            <v>Resfriadora de líquidos (Chiller), com compressor e condensação à ar, capacidade de 200-210 TR</v>
          </cell>
          <cell r="D3851" t="str">
            <v>un</v>
          </cell>
          <cell r="E3851">
            <v>448819.93</v>
          </cell>
          <cell r="F3851">
            <v>21978.7</v>
          </cell>
          <cell r="G3851">
            <v>470798.63</v>
          </cell>
        </row>
        <row r="3852">
          <cell r="A3852" t="str">
            <v>61.10.012</v>
          </cell>
          <cell r="B3852"/>
          <cell r="C3852" t="str">
            <v>Resfriadora de líquidos (Chiller), com compressor e condensação à ar, capacidade de 80 TR</v>
          </cell>
          <cell r="D3852" t="str">
            <v>un</v>
          </cell>
          <cell r="E3852">
            <v>206248.07</v>
          </cell>
          <cell r="F3852">
            <v>18155.04</v>
          </cell>
          <cell r="G3852">
            <v>224403.11</v>
          </cell>
        </row>
        <row r="3853">
          <cell r="A3853" t="str">
            <v>61.10.100</v>
          </cell>
          <cell r="B3853"/>
          <cell r="C3853" t="str">
            <v>Tratamento de ar (Fan-Coil) tipo Air Handling Unit de concepção modular, capacidade de 10 TR</v>
          </cell>
          <cell r="D3853" t="str">
            <v>un</v>
          </cell>
          <cell r="E3853">
            <v>14625.29</v>
          </cell>
          <cell r="F3853">
            <v>2685.35</v>
          </cell>
          <cell r="G3853">
            <v>17310.64</v>
          </cell>
        </row>
        <row r="3854">
          <cell r="A3854" t="str">
            <v>61.10.110</v>
          </cell>
          <cell r="B3854"/>
          <cell r="C3854" t="str">
            <v>Tratamento de ar (Fan-Coil) tipo Air Handling Unit de concepção modular, capacidade de 40 TR</v>
          </cell>
          <cell r="D3854" t="str">
            <v>un</v>
          </cell>
          <cell r="E3854">
            <v>40335.699999999997</v>
          </cell>
          <cell r="F3854">
            <v>5866.8</v>
          </cell>
          <cell r="G3854">
            <v>46202.5</v>
          </cell>
        </row>
        <row r="3855">
          <cell r="A3855" t="str">
            <v>61.10.120</v>
          </cell>
          <cell r="B3855"/>
          <cell r="C3855" t="str">
            <v>Tratamento de ar (Fan-Coil) tipo Air Handling Unit de concepção modular, capacidade de 50 TR</v>
          </cell>
          <cell r="D3855" t="str">
            <v>un</v>
          </cell>
          <cell r="E3855">
            <v>36771.57</v>
          </cell>
          <cell r="F3855">
            <v>7158.45</v>
          </cell>
          <cell r="G3855">
            <v>43930.02</v>
          </cell>
        </row>
        <row r="3856">
          <cell r="A3856" t="str">
            <v>61.10.200</v>
          </cell>
          <cell r="B3856"/>
          <cell r="C3856" t="str">
            <v>Tratamento de ar compacta Fancolete Hidrônico tipo piso-teto, vazão de ar nominal 637 m³/h, capacidade de refrigeração 14.000 Btu/h - 1,2 TR</v>
          </cell>
          <cell r="D3856" t="str">
            <v>un</v>
          </cell>
          <cell r="E3856">
            <v>2882.96</v>
          </cell>
          <cell r="F3856">
            <v>453.28</v>
          </cell>
          <cell r="G3856">
            <v>3336.24</v>
          </cell>
        </row>
        <row r="3857">
          <cell r="A3857" t="str">
            <v>61.10.210</v>
          </cell>
          <cell r="B3857"/>
          <cell r="C3857" t="str">
            <v>Tratamento de ar compacta Fancolete Hidrônico tipo piso-teto, vazão de ar nominal 1.215 m³/h, capacidade de refrigeração 25.000 Btu/h - 2,1 TR</v>
          </cell>
          <cell r="D3857" t="str">
            <v>un</v>
          </cell>
          <cell r="E3857">
            <v>3294.7</v>
          </cell>
          <cell r="F3857">
            <v>566.6</v>
          </cell>
          <cell r="G3857">
            <v>3861.3</v>
          </cell>
        </row>
        <row r="3858">
          <cell r="A3858" t="str">
            <v>61.10.220</v>
          </cell>
          <cell r="B3858"/>
          <cell r="C3858" t="str">
            <v>Tratamento de ar compacta Fancolete Hidrônico tipo piso-teto, vazão de ar nominal 1.758 m³/h, capacidade de refrigeração 36.000 Btu/h - 3,0 TR</v>
          </cell>
          <cell r="D3858" t="str">
            <v>un</v>
          </cell>
          <cell r="E3858">
            <v>3875.68</v>
          </cell>
          <cell r="F3858">
            <v>679.92</v>
          </cell>
          <cell r="G3858">
            <v>4555.6000000000004</v>
          </cell>
        </row>
        <row r="3859">
          <cell r="A3859" t="str">
            <v>61.10.230</v>
          </cell>
          <cell r="B3859"/>
          <cell r="C3859" t="str">
            <v>Tratamento de ar compacta Fancolete Hidrônico tipo piso-teto, vazão de ar nominal 2.166 m³/h, capacidade de refrigeração 48.000 Btu/h - 4,0 TR</v>
          </cell>
          <cell r="D3859" t="str">
            <v>un</v>
          </cell>
          <cell r="E3859">
            <v>4073.66</v>
          </cell>
          <cell r="F3859">
            <v>736.58</v>
          </cell>
          <cell r="G3859">
            <v>4810.24</v>
          </cell>
        </row>
        <row r="3860">
          <cell r="A3860" t="str">
            <v>61.10.250</v>
          </cell>
          <cell r="B3860"/>
          <cell r="C3860" t="str">
            <v>Tratamento de ar compacta Fancolete Hidrônico tipo cassete, capacidade de refrigeração 20.000 Btu/h - 1,6 TR</v>
          </cell>
          <cell r="D3860" t="str">
            <v>un</v>
          </cell>
          <cell r="E3860">
            <v>2732.55</v>
          </cell>
          <cell r="F3860">
            <v>354.81</v>
          </cell>
          <cell r="G3860">
            <v>3087.36</v>
          </cell>
        </row>
        <row r="3861">
          <cell r="A3861" t="str">
            <v>61.10.260</v>
          </cell>
          <cell r="B3861"/>
          <cell r="C3861" t="str">
            <v>Tratamento de ar compacta Fancolete Hidrônico tipo cassete, capacidade de refrigeração 25.000 Btu/h - 2,1 TR</v>
          </cell>
          <cell r="D3861" t="str">
            <v>un</v>
          </cell>
          <cell r="E3861">
            <v>3111.01</v>
          </cell>
          <cell r="F3861">
            <v>354.81</v>
          </cell>
          <cell r="G3861">
            <v>3465.82</v>
          </cell>
        </row>
        <row r="3862">
          <cell r="A3862" t="str">
            <v>61.10.270</v>
          </cell>
          <cell r="B3862"/>
          <cell r="C3862" t="str">
            <v>Tratamento de ar compacta Fancolete Hidrônico tipo cassete, capacidade de refrigeração 32.000 Btu/h - 2,6 TR</v>
          </cell>
          <cell r="D3862" t="str">
            <v>un</v>
          </cell>
          <cell r="E3862">
            <v>3542.03</v>
          </cell>
          <cell r="F3862">
            <v>354.81</v>
          </cell>
          <cell r="G3862">
            <v>3896.84</v>
          </cell>
        </row>
        <row r="3863">
          <cell r="A3863" t="str">
            <v>61.10.300</v>
          </cell>
          <cell r="B3863"/>
          <cell r="C3863" t="str">
            <v>Duto flexível aluminizado, seção circular - Ø 10cm (4")</v>
          </cell>
          <cell r="D3863" t="str">
            <v>m</v>
          </cell>
          <cell r="E3863">
            <v>7.97</v>
          </cell>
          <cell r="F3863">
            <v>9.85</v>
          </cell>
          <cell r="G3863">
            <v>17.82</v>
          </cell>
        </row>
        <row r="3864">
          <cell r="A3864" t="str">
            <v>61.10.310</v>
          </cell>
          <cell r="B3864"/>
          <cell r="C3864" t="str">
            <v>Duto flexível aluminizado, seção circular - Ø 15cm (6")</v>
          </cell>
          <cell r="D3864" t="str">
            <v>m</v>
          </cell>
          <cell r="E3864">
            <v>11.56</v>
          </cell>
          <cell r="F3864">
            <v>9.85</v>
          </cell>
          <cell r="G3864">
            <v>21.41</v>
          </cell>
        </row>
        <row r="3865">
          <cell r="A3865" t="str">
            <v>61.10.320</v>
          </cell>
          <cell r="B3865"/>
          <cell r="C3865" t="str">
            <v>Duto flexível aluminizado, seção circular - Ø 20cm (8")</v>
          </cell>
          <cell r="D3865" t="str">
            <v>m</v>
          </cell>
          <cell r="E3865">
            <v>14.15</v>
          </cell>
          <cell r="F3865">
            <v>9.85</v>
          </cell>
          <cell r="G3865">
            <v>24</v>
          </cell>
        </row>
        <row r="3866">
          <cell r="A3866" t="str">
            <v>61.10.400</v>
          </cell>
          <cell r="B3866"/>
          <cell r="C3866" t="str">
            <v>Damper corta fogo (DCF) tipo comporta, com elemento fusível e chave fim de curso.</v>
          </cell>
          <cell r="D3866" t="str">
            <v>m²</v>
          </cell>
          <cell r="E3866">
            <v>3205.88</v>
          </cell>
          <cell r="F3866">
            <v>0</v>
          </cell>
          <cell r="G3866">
            <v>3205.88</v>
          </cell>
        </row>
        <row r="3867">
          <cell r="A3867" t="str">
            <v>61.10.401</v>
          </cell>
          <cell r="B3867"/>
          <cell r="C3867" t="str">
            <v>Damper de regulagem manual, tamanho: 0,10 m² a 0,14 m²</v>
          </cell>
          <cell r="D3867" t="str">
            <v>m²</v>
          </cell>
          <cell r="E3867">
            <v>794.1</v>
          </cell>
          <cell r="F3867">
            <v>91.98</v>
          </cell>
          <cell r="G3867">
            <v>886.08</v>
          </cell>
        </row>
        <row r="3868">
          <cell r="A3868" t="str">
            <v>61.10.402</v>
          </cell>
          <cell r="B3868"/>
          <cell r="C3868" t="str">
            <v>Damper de regulagem manual, tamanho: 0,15 m² a 0,20 m²</v>
          </cell>
          <cell r="D3868" t="str">
            <v>m²</v>
          </cell>
          <cell r="E3868">
            <v>658.58</v>
          </cell>
          <cell r="F3868">
            <v>71.08</v>
          </cell>
          <cell r="G3868">
            <v>729.66</v>
          </cell>
        </row>
        <row r="3869">
          <cell r="A3869" t="str">
            <v>61.10.403</v>
          </cell>
          <cell r="B3869"/>
          <cell r="C3869" t="str">
            <v>Damper de regulagem manual, tamanho: 0,21 m² a 0,40 m²</v>
          </cell>
          <cell r="D3869" t="str">
            <v>m²</v>
          </cell>
          <cell r="E3869">
            <v>529.65</v>
          </cell>
          <cell r="F3869">
            <v>62.73</v>
          </cell>
          <cell r="G3869">
            <v>592.38</v>
          </cell>
        </row>
        <row r="3870">
          <cell r="A3870" t="str">
            <v>61.10.410</v>
          </cell>
          <cell r="B3870"/>
          <cell r="C3870" t="str">
            <v>Serviço de instalação de Damper Corta Fogo</v>
          </cell>
          <cell r="D3870" t="str">
            <v>un</v>
          </cell>
          <cell r="E3870">
            <v>0</v>
          </cell>
          <cell r="F3870">
            <v>268.08</v>
          </cell>
          <cell r="G3870">
            <v>268.08</v>
          </cell>
        </row>
        <row r="3871">
          <cell r="A3871" t="str">
            <v>61.10.420</v>
          </cell>
          <cell r="B3871"/>
          <cell r="C3871" t="str">
            <v>Motor (atuador) a ser acoplado ao Damper corta fogo</v>
          </cell>
          <cell r="D3871" t="str">
            <v>un</v>
          </cell>
          <cell r="E3871">
            <v>980.95</v>
          </cell>
          <cell r="F3871">
            <v>109.5</v>
          </cell>
          <cell r="G3871">
            <v>1090.45</v>
          </cell>
        </row>
        <row r="3872">
          <cell r="A3872" t="str">
            <v>61.10.430</v>
          </cell>
          <cell r="B3872"/>
          <cell r="C3872" t="str">
            <v>Tanque de compensação pressurizado, capacidade (volume mínimo) de 250 litros</v>
          </cell>
          <cell r="D3872" t="str">
            <v>un</v>
          </cell>
          <cell r="E3872">
            <v>4373.59</v>
          </cell>
          <cell r="F3872">
            <v>1133.2</v>
          </cell>
          <cell r="G3872">
            <v>5506.79</v>
          </cell>
        </row>
        <row r="3873">
          <cell r="A3873" t="str">
            <v>61.10.440</v>
          </cell>
          <cell r="B3873"/>
          <cell r="C3873" t="str">
            <v>Registro de regulagem de vazão de ar</v>
          </cell>
          <cell r="D3873" t="str">
            <v>un</v>
          </cell>
          <cell r="E3873">
            <v>138.56</v>
          </cell>
          <cell r="F3873">
            <v>33.450000000000003</v>
          </cell>
          <cell r="G3873">
            <v>172.01</v>
          </cell>
        </row>
        <row r="3874">
          <cell r="A3874" t="str">
            <v>61.10.510</v>
          </cell>
          <cell r="B3874"/>
          <cell r="C3874" t="str">
            <v>Difusor de ar de longo alcance tipo Jet-Nozzles, vazão de ar 1.330 m³/h</v>
          </cell>
          <cell r="D3874" t="str">
            <v>un</v>
          </cell>
          <cell r="E3874">
            <v>601.91</v>
          </cell>
          <cell r="F3874">
            <v>96.17</v>
          </cell>
          <cell r="G3874">
            <v>698.08</v>
          </cell>
        </row>
        <row r="3875">
          <cell r="A3875" t="str">
            <v>61.10.511</v>
          </cell>
          <cell r="B3875"/>
          <cell r="C3875" t="str">
            <v>Difusor para insuflamento de ar com plenum, multivias e colarinho</v>
          </cell>
          <cell r="D3875" t="str">
            <v>m²</v>
          </cell>
          <cell r="E3875">
            <v>1366.31</v>
          </cell>
          <cell r="F3875">
            <v>146.35</v>
          </cell>
          <cell r="G3875">
            <v>1512.66</v>
          </cell>
        </row>
        <row r="3876">
          <cell r="A3876" t="str">
            <v>61.10.512</v>
          </cell>
          <cell r="B3876"/>
          <cell r="C3876" t="str">
            <v>Difusor para insuflamento de ar com plenum, com 2 aberturas</v>
          </cell>
          <cell r="D3876" t="str">
            <v>m</v>
          </cell>
          <cell r="E3876">
            <v>1856.63</v>
          </cell>
          <cell r="F3876">
            <v>36.5</v>
          </cell>
          <cell r="G3876">
            <v>1893.13</v>
          </cell>
        </row>
        <row r="3877">
          <cell r="A3877" t="str">
            <v>61.10.513</v>
          </cell>
          <cell r="B3877"/>
          <cell r="C3877" t="str">
            <v>Difusor de plástico, diâmetro Ø 15 cm</v>
          </cell>
          <cell r="D3877" t="str">
            <v>un</v>
          </cell>
          <cell r="E3877">
            <v>58.01</v>
          </cell>
          <cell r="F3877">
            <v>33.450000000000003</v>
          </cell>
          <cell r="G3877">
            <v>91.46</v>
          </cell>
        </row>
        <row r="3878">
          <cell r="A3878" t="str">
            <v>61.10.514</v>
          </cell>
          <cell r="B3878"/>
          <cell r="C3878" t="str">
            <v>Difusor de plástico, diâmetro 20 cm</v>
          </cell>
          <cell r="D3878" t="str">
            <v>un</v>
          </cell>
          <cell r="E3878">
            <v>74.89</v>
          </cell>
          <cell r="F3878">
            <v>33.450000000000003</v>
          </cell>
          <cell r="G3878">
            <v>108.34</v>
          </cell>
        </row>
        <row r="3879">
          <cell r="A3879" t="str">
            <v>61.10.530</v>
          </cell>
          <cell r="B3879"/>
          <cell r="C3879" t="str">
            <v>Difusor de insuflação de ar tipo direcional, medindo 30 x 30 cm</v>
          </cell>
          <cell r="D3879" t="str">
            <v>un</v>
          </cell>
          <cell r="E3879">
            <v>231.7</v>
          </cell>
          <cell r="F3879">
            <v>33.450000000000003</v>
          </cell>
          <cell r="G3879">
            <v>265.14999999999998</v>
          </cell>
        </row>
        <row r="3880">
          <cell r="A3880" t="str">
            <v>61.10.550</v>
          </cell>
          <cell r="B3880"/>
          <cell r="C3880" t="str">
            <v>Difusor de insuflação de ar tipo direcional, medindo 45 x 15 cm</v>
          </cell>
          <cell r="D3880" t="str">
            <v>un</v>
          </cell>
          <cell r="E3880">
            <v>181.44</v>
          </cell>
          <cell r="F3880">
            <v>33.450000000000003</v>
          </cell>
          <cell r="G3880">
            <v>214.89</v>
          </cell>
        </row>
        <row r="3881">
          <cell r="A3881" t="str">
            <v>61.10.564</v>
          </cell>
          <cell r="B3881"/>
          <cell r="C3881" t="str">
            <v>Grelha de insuflação de ar em alumínio anodizado, de dupla deflexão, tamanho: até 0,10 m²</v>
          </cell>
          <cell r="D3881" t="str">
            <v>m²</v>
          </cell>
          <cell r="E3881">
            <v>1025.48</v>
          </cell>
          <cell r="F3881">
            <v>204.87</v>
          </cell>
          <cell r="G3881">
            <v>1230.3499999999999</v>
          </cell>
        </row>
        <row r="3882">
          <cell r="A3882" t="str">
            <v>61.10.565</v>
          </cell>
          <cell r="B3882"/>
          <cell r="C3882" t="str">
            <v>Grelha de insuflação de ar em alumínio anodizado, de dupla deflexão, tamanho: acima de 0,10 m² até 0,50 m²</v>
          </cell>
          <cell r="D3882" t="str">
            <v>m²</v>
          </cell>
          <cell r="E3882">
            <v>796.53</v>
          </cell>
          <cell r="F3882">
            <v>83.62</v>
          </cell>
          <cell r="G3882">
            <v>880.15</v>
          </cell>
        </row>
        <row r="3883">
          <cell r="A3883" t="str">
            <v>61.10.566</v>
          </cell>
          <cell r="B3883"/>
          <cell r="C3883" t="str">
            <v>Grelha de insuflação de ar em alumínio anodizado, de dupla deflexão, tamanho: acima de 0,50 m² até 1,00 m²</v>
          </cell>
          <cell r="D3883" t="str">
            <v>m²</v>
          </cell>
          <cell r="E3883">
            <v>756.32</v>
          </cell>
          <cell r="F3883">
            <v>41.81</v>
          </cell>
          <cell r="G3883">
            <v>798.13</v>
          </cell>
        </row>
        <row r="3884">
          <cell r="A3884" t="str">
            <v>61.10.567</v>
          </cell>
          <cell r="B3884"/>
          <cell r="C3884" t="str">
            <v>Grelha de porta, tamanho: 0,14 m² a 0,30 m²</v>
          </cell>
          <cell r="D3884" t="str">
            <v>m²</v>
          </cell>
          <cell r="E3884">
            <v>977.44</v>
          </cell>
          <cell r="F3884">
            <v>91.98</v>
          </cell>
          <cell r="G3884">
            <v>1069.42</v>
          </cell>
        </row>
        <row r="3885">
          <cell r="A3885" t="str">
            <v>61.10.568</v>
          </cell>
          <cell r="B3885"/>
          <cell r="C3885" t="str">
            <v>Grelha de porta, tamanho: 0,07 m² a 0,13 m²</v>
          </cell>
          <cell r="D3885" t="str">
            <v>m²</v>
          </cell>
          <cell r="E3885">
            <v>1155.03</v>
          </cell>
          <cell r="F3885">
            <v>121.25</v>
          </cell>
          <cell r="G3885">
            <v>1276.28</v>
          </cell>
        </row>
        <row r="3886">
          <cell r="A3886" t="str">
            <v>61.10.569</v>
          </cell>
          <cell r="B3886"/>
          <cell r="C3886" t="str">
            <v>Grelha de porta, tamanho: 0,03 m² a 0,06 m²</v>
          </cell>
          <cell r="D3886" t="str">
            <v>m²</v>
          </cell>
          <cell r="E3886">
            <v>1845.14</v>
          </cell>
          <cell r="F3886">
            <v>200.69</v>
          </cell>
          <cell r="G3886">
            <v>2045.83</v>
          </cell>
        </row>
        <row r="3887">
          <cell r="A3887" t="str">
            <v>61.10.574</v>
          </cell>
          <cell r="B3887"/>
          <cell r="C3887" t="str">
            <v>Grelha de retorno/exaustão com registro, tamanho: 0,03 m² a 0,06 m²</v>
          </cell>
          <cell r="D3887" t="str">
            <v>m²</v>
          </cell>
          <cell r="E3887">
            <v>1272.3</v>
          </cell>
          <cell r="F3887">
            <v>150.51</v>
          </cell>
          <cell r="G3887">
            <v>1422.81</v>
          </cell>
        </row>
        <row r="3888">
          <cell r="A3888" t="str">
            <v>61.10.575</v>
          </cell>
          <cell r="B3888"/>
          <cell r="C3888" t="str">
            <v>Grelha de retorno/exaustão com registro, tamanho: 0,07 m² a 0,13 m²</v>
          </cell>
          <cell r="D3888" t="str">
            <v>m²</v>
          </cell>
          <cell r="E3888">
            <v>968.91</v>
          </cell>
          <cell r="F3888">
            <v>104.54</v>
          </cell>
          <cell r="G3888">
            <v>1073.45</v>
          </cell>
        </row>
        <row r="3889">
          <cell r="A3889" t="str">
            <v>61.10.576</v>
          </cell>
          <cell r="B3889"/>
          <cell r="C3889" t="str">
            <v>Grelha de retorno/exaustão com registro, tamanho: 0,14 m² a 0,19 m²</v>
          </cell>
          <cell r="D3889" t="str">
            <v>m²</v>
          </cell>
          <cell r="E3889">
            <v>818.32</v>
          </cell>
          <cell r="F3889">
            <v>83.62</v>
          </cell>
          <cell r="G3889">
            <v>901.94</v>
          </cell>
        </row>
        <row r="3890">
          <cell r="A3890" t="str">
            <v>61.10.577</v>
          </cell>
          <cell r="B3890"/>
          <cell r="C3890" t="str">
            <v>Grelha de retorno/exaustão com registro, tamanho: 0,20 m² a 0,40 m²</v>
          </cell>
          <cell r="D3890" t="str">
            <v>m²</v>
          </cell>
          <cell r="E3890">
            <v>736.49</v>
          </cell>
          <cell r="F3890">
            <v>71.08</v>
          </cell>
          <cell r="G3890">
            <v>807.57</v>
          </cell>
        </row>
        <row r="3891">
          <cell r="A3891" t="str">
            <v>61.10.578</v>
          </cell>
          <cell r="B3891"/>
          <cell r="C3891" t="str">
            <v>Grelha de retorno/exaustão com registro, tamanho: 0,41 m² a 0,65 m²</v>
          </cell>
          <cell r="D3891" t="str">
            <v>m²</v>
          </cell>
          <cell r="E3891">
            <v>655.38</v>
          </cell>
          <cell r="F3891">
            <v>62.73</v>
          </cell>
          <cell r="G3891">
            <v>718.11</v>
          </cell>
        </row>
        <row r="3892">
          <cell r="A3892" t="str">
            <v>61.10.581</v>
          </cell>
          <cell r="B3892"/>
          <cell r="C3892" t="str">
            <v>Veneziana com tela e filtro G4</v>
          </cell>
          <cell r="D3892" t="str">
            <v>m²</v>
          </cell>
          <cell r="E3892">
            <v>890.7</v>
          </cell>
          <cell r="F3892">
            <v>83.62</v>
          </cell>
          <cell r="G3892">
            <v>974.32</v>
          </cell>
        </row>
        <row r="3893">
          <cell r="A3893" t="str">
            <v>61.10.582</v>
          </cell>
          <cell r="B3893"/>
          <cell r="C3893" t="str">
            <v>Veneziana com tela</v>
          </cell>
          <cell r="D3893" t="str">
            <v>m²</v>
          </cell>
          <cell r="E3893">
            <v>485.8</v>
          </cell>
          <cell r="F3893">
            <v>50.17</v>
          </cell>
          <cell r="G3893">
            <v>535.97</v>
          </cell>
        </row>
        <row r="3894">
          <cell r="A3894" t="str">
            <v>61.10.583</v>
          </cell>
          <cell r="B3894"/>
          <cell r="C3894" t="str">
            <v>Veneziana com tela, tamanho 38,5x33 cm</v>
          </cell>
          <cell r="D3894" t="str">
            <v>un</v>
          </cell>
          <cell r="E3894">
            <v>106.85</v>
          </cell>
          <cell r="F3894">
            <v>37.630000000000003</v>
          </cell>
          <cell r="G3894">
            <v>144.47999999999999</v>
          </cell>
        </row>
        <row r="3895">
          <cell r="A3895" t="str">
            <v>61.10.584</v>
          </cell>
          <cell r="B3895"/>
          <cell r="C3895" t="str">
            <v>Veneziana com tela, tamanho 78,5x33 cm</v>
          </cell>
          <cell r="D3895" t="str">
            <v>un</v>
          </cell>
          <cell r="E3895">
            <v>171.58</v>
          </cell>
          <cell r="F3895">
            <v>50.17</v>
          </cell>
          <cell r="G3895">
            <v>221.75</v>
          </cell>
        </row>
        <row r="3896">
          <cell r="A3896" t="str">
            <v>61.14</v>
          </cell>
          <cell r="B3896" t="str">
            <v>Ventilação</v>
          </cell>
          <cell r="C3896" t="str">
            <v>Ventilação</v>
          </cell>
          <cell r="D3896"/>
          <cell r="E3896"/>
          <cell r="F3896"/>
          <cell r="G3896"/>
        </row>
        <row r="3897">
          <cell r="A3897" t="str">
            <v>61.14.005</v>
          </cell>
          <cell r="B3897"/>
          <cell r="C3897" t="str">
            <v>Caixa ventiladora com ventilador centrífugo, vazão 4.600 m³/h, pressão 30 mmCA - 220 / 380 V / 60HZ</v>
          </cell>
          <cell r="D3897" t="str">
            <v>un</v>
          </cell>
          <cell r="E3897">
            <v>4810.45</v>
          </cell>
          <cell r="F3897">
            <v>1699.8</v>
          </cell>
          <cell r="G3897">
            <v>6510.25</v>
          </cell>
        </row>
        <row r="3898">
          <cell r="A3898" t="str">
            <v>61.14.015</v>
          </cell>
          <cell r="B3898"/>
          <cell r="C3898" t="str">
            <v>Caixa ventiladora com ventilador centrífugo, vazão 28.000 m³/h, pressão 30 mmCA - 220 / 380 V / 60HZ</v>
          </cell>
          <cell r="D3898" t="str">
            <v>un</v>
          </cell>
          <cell r="E3898">
            <v>16985.89</v>
          </cell>
          <cell r="F3898">
            <v>3966.2</v>
          </cell>
          <cell r="G3898">
            <v>20952.09</v>
          </cell>
        </row>
        <row r="3899">
          <cell r="A3899" t="str">
            <v>61.14.050</v>
          </cell>
          <cell r="B3899"/>
          <cell r="C3899" t="str">
            <v>Caixa ventiladora com ventilador centrífugo, vazão 8.800 m³/h, pressão 35 mmCA - 220/380 V / 60Hz</v>
          </cell>
          <cell r="D3899" t="str">
            <v>un</v>
          </cell>
          <cell r="E3899">
            <v>5697.06</v>
          </cell>
          <cell r="F3899">
            <v>219</v>
          </cell>
          <cell r="G3899">
            <v>5916.06</v>
          </cell>
        </row>
        <row r="3900">
          <cell r="A3900" t="str">
            <v>61.14.070</v>
          </cell>
          <cell r="B3900"/>
          <cell r="C3900" t="str">
            <v>Caixa ventiladora com ventilador centrífugo, vazão 1.710 m³/h, pressão 35 mmCA - 220/380 V / 60Hz</v>
          </cell>
          <cell r="D3900" t="str">
            <v>un</v>
          </cell>
          <cell r="E3900">
            <v>2836.59</v>
          </cell>
          <cell r="F3900">
            <v>219</v>
          </cell>
          <cell r="G3900">
            <v>3055.59</v>
          </cell>
        </row>
        <row r="3901">
          <cell r="A3901" t="str">
            <v>61.14.080</v>
          </cell>
          <cell r="B3901"/>
          <cell r="C3901" t="str">
            <v>Caixa ventiladora com ventilador centrífugo, vazão 1.190 m³/h, pressão 35 mmCA - 220/380 V / 60Hz</v>
          </cell>
          <cell r="D3901" t="str">
            <v>un</v>
          </cell>
          <cell r="E3901">
            <v>2923.93</v>
          </cell>
          <cell r="F3901">
            <v>219</v>
          </cell>
          <cell r="G3901">
            <v>3142.93</v>
          </cell>
        </row>
        <row r="3902">
          <cell r="A3902" t="str">
            <v>61.14.100</v>
          </cell>
          <cell r="B3902"/>
          <cell r="C3902" t="str">
            <v>Ventilador centrífugo de dupla aspiração "limite-load", vazão 20.000 m³/h, pressão 50 mmCA - 380/660 V / 60 Hz</v>
          </cell>
          <cell r="D3902" t="str">
            <v>un</v>
          </cell>
          <cell r="E3902">
            <v>9761.5300000000007</v>
          </cell>
          <cell r="F3902">
            <v>513.5</v>
          </cell>
          <cell r="G3902">
            <v>10275.030000000001</v>
          </cell>
        </row>
        <row r="3903">
          <cell r="A3903" t="str">
            <v>61.15</v>
          </cell>
          <cell r="B3903" t="str">
            <v>Controles para Fan-Coil e CAG</v>
          </cell>
          <cell r="C3903" t="str">
            <v>Controles para Fan-Coil e CAG</v>
          </cell>
          <cell r="D3903"/>
          <cell r="E3903"/>
          <cell r="F3903"/>
          <cell r="G3903"/>
        </row>
        <row r="3904">
          <cell r="A3904" t="str">
            <v>61.15.010</v>
          </cell>
          <cell r="B3904"/>
          <cell r="C3904" t="str">
            <v>Fonte de alimentação universal bivolt com saída de 24 V - 1,5 A - 35 W</v>
          </cell>
          <cell r="D3904" t="str">
            <v>un</v>
          </cell>
          <cell r="E3904">
            <v>69</v>
          </cell>
          <cell r="F3904">
            <v>1.84</v>
          </cell>
          <cell r="G3904">
            <v>70.84</v>
          </cell>
        </row>
        <row r="3905">
          <cell r="A3905" t="str">
            <v>61.15.020</v>
          </cell>
          <cell r="B3905"/>
          <cell r="C3905" t="str">
            <v>Tomada simples de sobrepor universal 2P+T - 10 A - 250 V</v>
          </cell>
          <cell r="D3905" t="str">
            <v>un</v>
          </cell>
          <cell r="E3905">
            <v>10.18</v>
          </cell>
          <cell r="F3905">
            <v>10.96</v>
          </cell>
          <cell r="G3905">
            <v>21.14</v>
          </cell>
        </row>
        <row r="3906">
          <cell r="A3906" t="str">
            <v>61.15.030</v>
          </cell>
          <cell r="B3906"/>
          <cell r="C3906" t="str">
            <v>Transformador abaixador, entrada 110/220V, saída 24V+24V, corrente secundário 6A</v>
          </cell>
          <cell r="D3906" t="str">
            <v>un</v>
          </cell>
          <cell r="E3906">
            <v>133.01</v>
          </cell>
          <cell r="F3906">
            <v>1.84</v>
          </cell>
          <cell r="G3906">
            <v>134.85</v>
          </cell>
        </row>
        <row r="3907">
          <cell r="A3907" t="str">
            <v>61.15.040</v>
          </cell>
          <cell r="B3907"/>
          <cell r="C3907" t="str">
            <v>Atuador Floating de 40Nm, sinal de controle 3 e 2 pontos, tensão de entrada AC/DC 24V, IP 54</v>
          </cell>
          <cell r="D3907" t="str">
            <v>un</v>
          </cell>
          <cell r="E3907">
            <v>1140.68</v>
          </cell>
          <cell r="F3907">
            <v>11.17</v>
          </cell>
          <cell r="G3907">
            <v>1151.8499999999999</v>
          </cell>
        </row>
        <row r="3908">
          <cell r="A3908" t="str">
            <v>61.15.050</v>
          </cell>
          <cell r="B3908"/>
          <cell r="C3908" t="str">
            <v>Válvula motorizada esfera, com duas vias atuador floating, diâmetro 1 1/2"</v>
          </cell>
          <cell r="D3908" t="str">
            <v>un</v>
          </cell>
          <cell r="E3908">
            <v>976.59</v>
          </cell>
          <cell r="F3908">
            <v>16.760000000000002</v>
          </cell>
          <cell r="G3908">
            <v>993.35</v>
          </cell>
        </row>
        <row r="3909">
          <cell r="A3909" t="str">
            <v>61.15.060</v>
          </cell>
          <cell r="B3909"/>
          <cell r="C3909" t="str">
            <v>Válvula de balanceamento diâmetro 1 " a 2-1/2"</v>
          </cell>
          <cell r="D3909" t="str">
            <v>un</v>
          </cell>
          <cell r="E3909">
            <v>448.01</v>
          </cell>
          <cell r="F3909">
            <v>13.04</v>
          </cell>
          <cell r="G3909">
            <v>461.05</v>
          </cell>
        </row>
        <row r="3910">
          <cell r="A3910" t="str">
            <v>61.15.070</v>
          </cell>
          <cell r="B3910"/>
          <cell r="C3910" t="str">
            <v>Válvula borboleta na configuração wafer motorizada atuador floating diâmetro 3'' a 4"</v>
          </cell>
          <cell r="D3910" t="str">
            <v>un</v>
          </cell>
          <cell r="E3910">
            <v>1604.78</v>
          </cell>
          <cell r="F3910">
            <v>16.760000000000002</v>
          </cell>
          <cell r="G3910">
            <v>1621.54</v>
          </cell>
        </row>
        <row r="3911">
          <cell r="A3911" t="str">
            <v>61.15.080</v>
          </cell>
          <cell r="B3911"/>
          <cell r="C3911" t="str">
            <v>Válvula duas vias on/off retorno elétrico diâmetro 1/2" a 3/4"</v>
          </cell>
          <cell r="D3911" t="str">
            <v>un</v>
          </cell>
          <cell r="E3911">
            <v>182.11</v>
          </cell>
          <cell r="F3911">
            <v>16.760000000000002</v>
          </cell>
          <cell r="G3911">
            <v>198.87</v>
          </cell>
        </row>
        <row r="3912">
          <cell r="A3912" t="str">
            <v>61.15.090</v>
          </cell>
          <cell r="B3912"/>
          <cell r="C3912" t="str">
            <v>Válvula esfera motorizada de duas vias de atuador proporcional diâmetro 2" a 2-1/2"</v>
          </cell>
          <cell r="D3912" t="str">
            <v>un</v>
          </cell>
          <cell r="E3912">
            <v>1164.51</v>
          </cell>
          <cell r="F3912">
            <v>16.760000000000002</v>
          </cell>
          <cell r="G3912">
            <v>1181.27</v>
          </cell>
        </row>
        <row r="3913">
          <cell r="A3913" t="str">
            <v>61.15.100</v>
          </cell>
          <cell r="B3913"/>
          <cell r="C3913" t="str">
            <v>Atuador proporcional de 10 Nm, tensão de entrada AC/DC 24 V - IP 54</v>
          </cell>
          <cell r="D3913" t="str">
            <v>un</v>
          </cell>
          <cell r="E3913">
            <v>503</v>
          </cell>
          <cell r="F3913">
            <v>11.17</v>
          </cell>
          <cell r="G3913">
            <v>514.16999999999996</v>
          </cell>
        </row>
        <row r="3914">
          <cell r="A3914" t="str">
            <v>61.15.110</v>
          </cell>
          <cell r="B3914"/>
          <cell r="C3914" t="str">
            <v>Válvula esfera duas vias flangeada, diâmetro 3''</v>
          </cell>
          <cell r="D3914" t="str">
            <v>un</v>
          </cell>
          <cell r="E3914">
            <v>1551.46</v>
          </cell>
          <cell r="F3914">
            <v>13.04</v>
          </cell>
          <cell r="G3914">
            <v>1564.5</v>
          </cell>
        </row>
        <row r="3915">
          <cell r="A3915" t="str">
            <v>61.15.120</v>
          </cell>
          <cell r="B3915"/>
          <cell r="C3915" t="str">
            <v>Acoplador a relé 24 VCC/VAC - 1 contato reversível</v>
          </cell>
          <cell r="D3915" t="str">
            <v>un</v>
          </cell>
          <cell r="E3915">
            <v>69.430000000000007</v>
          </cell>
          <cell r="F3915">
            <v>5.48</v>
          </cell>
          <cell r="G3915">
            <v>74.91</v>
          </cell>
        </row>
        <row r="3916">
          <cell r="A3916" t="str">
            <v>61.15.130</v>
          </cell>
          <cell r="B3916"/>
          <cell r="C3916" t="str">
            <v>Chave de fluxo para ar</v>
          </cell>
          <cell r="D3916" t="str">
            <v>un</v>
          </cell>
          <cell r="E3916">
            <v>122.79</v>
          </cell>
          <cell r="F3916">
            <v>55.73</v>
          </cell>
          <cell r="G3916">
            <v>178.52</v>
          </cell>
        </row>
        <row r="3917">
          <cell r="A3917" t="str">
            <v>61.15.140</v>
          </cell>
          <cell r="B3917"/>
          <cell r="C3917" t="str">
            <v>Repetidor de sinal I/I e V/I</v>
          </cell>
          <cell r="D3917" t="str">
            <v>un</v>
          </cell>
          <cell r="E3917">
            <v>1038.0899999999999</v>
          </cell>
          <cell r="F3917">
            <v>37.83</v>
          </cell>
          <cell r="G3917">
            <v>1075.92</v>
          </cell>
        </row>
        <row r="3918">
          <cell r="A3918" t="str">
            <v>61.15.150</v>
          </cell>
          <cell r="B3918"/>
          <cell r="C3918" t="str">
            <v>Relé de corrente ajustável de 0 a 200 A</v>
          </cell>
          <cell r="D3918" t="str">
            <v>un</v>
          </cell>
          <cell r="E3918">
            <v>157.68</v>
          </cell>
          <cell r="F3918">
            <v>27.38</v>
          </cell>
          <cell r="G3918">
            <v>185.06</v>
          </cell>
        </row>
        <row r="3919">
          <cell r="A3919" t="str">
            <v>61.15.160</v>
          </cell>
          <cell r="B3919"/>
          <cell r="C3919" t="str">
            <v>Sensor de temperatura ambiente PT100 - 2 fios</v>
          </cell>
          <cell r="D3919" t="str">
            <v>un</v>
          </cell>
          <cell r="E3919">
            <v>128.54</v>
          </cell>
          <cell r="F3919">
            <v>55.37</v>
          </cell>
          <cell r="G3919">
            <v>183.91</v>
          </cell>
        </row>
        <row r="3920">
          <cell r="A3920" t="str">
            <v>61.15.162</v>
          </cell>
          <cell r="B3920"/>
          <cell r="C3920" t="str">
            <v>Pressostato diferencial para utilização em sistemas centrais de ar condicionado, pressão diferencial de 55 a 414 kPa</v>
          </cell>
          <cell r="D3920" t="str">
            <v>un</v>
          </cell>
          <cell r="E3920">
            <v>191.49</v>
          </cell>
          <cell r="F3920">
            <v>77.13</v>
          </cell>
          <cell r="G3920">
            <v>268.62</v>
          </cell>
        </row>
        <row r="3921">
          <cell r="A3921" t="str">
            <v>61.15.164</v>
          </cell>
          <cell r="B3921"/>
          <cell r="C3921" t="str">
            <v>Termostato de seguraça com temperatura ajustável de 90°C - 110°C</v>
          </cell>
          <cell r="D3921" t="str">
            <v>un</v>
          </cell>
          <cell r="E3921">
            <v>71.569999999999993</v>
          </cell>
          <cell r="F3921">
            <v>60.29</v>
          </cell>
          <cell r="G3921">
            <v>131.86000000000001</v>
          </cell>
        </row>
        <row r="3922">
          <cell r="A3922" t="str">
            <v>61.15.170</v>
          </cell>
          <cell r="B3922"/>
          <cell r="C3922" t="str">
            <v>Transmissor de pressão diferencial, operação de 0 a 750 Pa</v>
          </cell>
          <cell r="D3922" t="str">
            <v>un</v>
          </cell>
          <cell r="E3922">
            <v>449.79</v>
          </cell>
          <cell r="F3922">
            <v>55.73</v>
          </cell>
          <cell r="G3922">
            <v>505.52</v>
          </cell>
        </row>
        <row r="3923">
          <cell r="A3923" t="str">
            <v>61.15.172</v>
          </cell>
          <cell r="B3923"/>
          <cell r="C3923" t="str">
            <v>Transmissor de pressão compacto, escala de pressão 0 a 10 Bar, sinal de saída 4 - 20 mA</v>
          </cell>
          <cell r="D3923" t="str">
            <v>un</v>
          </cell>
          <cell r="E3923">
            <v>678.46</v>
          </cell>
          <cell r="F3923">
            <v>55.73</v>
          </cell>
          <cell r="G3923">
            <v>734.19</v>
          </cell>
        </row>
        <row r="3924">
          <cell r="A3924" t="str">
            <v>61.15.174</v>
          </cell>
          <cell r="B3924"/>
          <cell r="C3924" t="str">
            <v>Transmissor de temperatura e umidade para dutos, alta precisão, corrente de 0 a 20 mA, alimentação 12Vcc a 30Vcc</v>
          </cell>
          <cell r="D3924" t="str">
            <v>un</v>
          </cell>
          <cell r="E3924">
            <v>1177.48</v>
          </cell>
          <cell r="F3924">
            <v>55.73</v>
          </cell>
          <cell r="G3924">
            <v>1233.21</v>
          </cell>
        </row>
        <row r="3925">
          <cell r="A3925" t="str">
            <v>61.15.181</v>
          </cell>
          <cell r="B3925"/>
          <cell r="C3925" t="str">
            <v>Controlador lógico programável para 16 entradas/16 saídas</v>
          </cell>
          <cell r="D3925" t="str">
            <v>un</v>
          </cell>
          <cell r="E3925">
            <v>3238.43</v>
          </cell>
          <cell r="F3925">
            <v>240.51</v>
          </cell>
          <cell r="G3925">
            <v>3478.94</v>
          </cell>
        </row>
        <row r="3926">
          <cell r="A3926" t="str">
            <v>61.15.191</v>
          </cell>
          <cell r="B3926"/>
          <cell r="C3926" t="str">
            <v>Módulo de expansão para 4 canais de saída analógica</v>
          </cell>
          <cell r="D3926" t="str">
            <v>un</v>
          </cell>
          <cell r="E3926">
            <v>2603.15</v>
          </cell>
          <cell r="F3926">
            <v>141.91</v>
          </cell>
          <cell r="G3926">
            <v>2745.06</v>
          </cell>
        </row>
        <row r="3927">
          <cell r="A3927" t="str">
            <v>61.15.196</v>
          </cell>
          <cell r="B3927"/>
          <cell r="C3927" t="str">
            <v>Módulo de expansão para 8 canais de entrada analógica</v>
          </cell>
          <cell r="D3927" t="str">
            <v>un</v>
          </cell>
          <cell r="E3927">
            <v>3857.53</v>
          </cell>
          <cell r="F3927">
            <v>141.91</v>
          </cell>
          <cell r="G3927">
            <v>3999.44</v>
          </cell>
        </row>
        <row r="3928">
          <cell r="A3928" t="str">
            <v>61.15.201</v>
          </cell>
          <cell r="B3928"/>
          <cell r="C3928" t="str">
            <v>Módulo de expansão para 8 canais de entrada e saída digitais</v>
          </cell>
          <cell r="D3928" t="str">
            <v>un</v>
          </cell>
          <cell r="E3928">
            <v>663.52</v>
          </cell>
          <cell r="F3928">
            <v>157.82</v>
          </cell>
          <cell r="G3928">
            <v>821.34</v>
          </cell>
        </row>
        <row r="3929">
          <cell r="A3929" t="str">
            <v>61.20</v>
          </cell>
          <cell r="B3929" t="str">
            <v>Reparos, conservações e complementos - GRUPO 61</v>
          </cell>
          <cell r="C3929" t="str">
            <v>Reparos, conservações e complementos - GRUPO 61</v>
          </cell>
          <cell r="D3929"/>
          <cell r="E3929"/>
          <cell r="F3929"/>
          <cell r="G3929"/>
        </row>
        <row r="3930">
          <cell r="A3930" t="str">
            <v>61.20.040</v>
          </cell>
          <cell r="B3930"/>
          <cell r="C3930" t="str">
            <v>Cortina de ar com duas velocidades, para vão de 1,20 m</v>
          </cell>
          <cell r="D3930" t="str">
            <v>cj</v>
          </cell>
          <cell r="E3930">
            <v>605.47</v>
          </cell>
          <cell r="F3930">
            <v>9.6</v>
          </cell>
          <cell r="G3930">
            <v>615.07000000000005</v>
          </cell>
        </row>
        <row r="3931">
          <cell r="A3931" t="str">
            <v>61.20.092</v>
          </cell>
          <cell r="B3931"/>
          <cell r="C3931" t="str">
            <v>Cortina de ar com duas velocidades, para vão de 1,50 m</v>
          </cell>
          <cell r="D3931" t="str">
            <v>cj</v>
          </cell>
          <cell r="E3931">
            <v>765.64</v>
          </cell>
          <cell r="F3931">
            <v>9.6</v>
          </cell>
          <cell r="G3931">
            <v>775.24</v>
          </cell>
        </row>
        <row r="3932">
          <cell r="A3932" t="str">
            <v>61.20.100</v>
          </cell>
          <cell r="B3932"/>
          <cell r="C3932" t="str">
            <v>Ligação típica, (cavalete), para ar condicionado ´fancoil´, diâmetro de 1/2´</v>
          </cell>
          <cell r="D3932" t="str">
            <v>cj</v>
          </cell>
          <cell r="E3932">
            <v>761.17</v>
          </cell>
          <cell r="F3932">
            <v>391.32</v>
          </cell>
          <cell r="G3932">
            <v>1152.49</v>
          </cell>
        </row>
        <row r="3933">
          <cell r="A3933" t="str">
            <v>61.20.110</v>
          </cell>
          <cell r="B3933"/>
          <cell r="C3933" t="str">
            <v>Ligação típica, (cavalete), para ar condicionado ´fancoil´, diâmetro de 3/4´</v>
          </cell>
          <cell r="D3933" t="str">
            <v>cj</v>
          </cell>
          <cell r="E3933">
            <v>872.06</v>
          </cell>
          <cell r="F3933">
            <v>417.24</v>
          </cell>
          <cell r="G3933">
            <v>1289.3</v>
          </cell>
        </row>
        <row r="3934">
          <cell r="A3934" t="str">
            <v>61.20.120</v>
          </cell>
          <cell r="B3934"/>
          <cell r="C3934" t="str">
            <v>Ligação típica, (cavalete), para ar condicionado ´fancoil´, diâmetro de 1´</v>
          </cell>
          <cell r="D3934" t="str">
            <v>cj</v>
          </cell>
          <cell r="E3934">
            <v>1056.4100000000001</v>
          </cell>
          <cell r="F3934">
            <v>469.07</v>
          </cell>
          <cell r="G3934">
            <v>1525.48</v>
          </cell>
        </row>
        <row r="3935">
          <cell r="A3935" t="str">
            <v>61.20.130</v>
          </cell>
          <cell r="B3935"/>
          <cell r="C3935" t="str">
            <v>Ligação típica, (cavalete), para ar condicionado ´fancoil´, diâmetro de 1 1/4´</v>
          </cell>
          <cell r="D3935" t="str">
            <v>cj</v>
          </cell>
          <cell r="E3935">
            <v>1343.78</v>
          </cell>
          <cell r="F3935">
            <v>494.98</v>
          </cell>
          <cell r="G3935">
            <v>1838.76</v>
          </cell>
        </row>
        <row r="3936">
          <cell r="A3936" t="str">
            <v>61.20.450</v>
          </cell>
          <cell r="B3936"/>
          <cell r="C3936" t="str">
            <v>Duto em chapa de aço galvanizado</v>
          </cell>
          <cell r="D3936" t="str">
            <v>kg</v>
          </cell>
          <cell r="E3936">
            <v>13.7</v>
          </cell>
          <cell r="F3936">
            <v>21.23</v>
          </cell>
          <cell r="G3936">
            <v>34.93</v>
          </cell>
        </row>
        <row r="3937">
          <cell r="A3937" t="str">
            <v>62</v>
          </cell>
          <cell r="B3937" t="str">
            <v>COZINHA, REFEITÓRIO, LAVANDERIA INDUSTRIAL E EQUIPAMENTOS</v>
          </cell>
          <cell r="C3937" t="str">
            <v>COZINHA, REFEITÓRIO, LAVANDERIA INDUSTRIAL E EQUIPAMENTOS</v>
          </cell>
          <cell r="D3937"/>
          <cell r="E3937"/>
          <cell r="F3937"/>
          <cell r="G3937"/>
        </row>
        <row r="3938">
          <cell r="A3938" t="str">
            <v>62.04</v>
          </cell>
          <cell r="B3938" t="str">
            <v>Mobiliário e acessórios</v>
          </cell>
          <cell r="C3938" t="str">
            <v>Mobiliário e acessórios</v>
          </cell>
          <cell r="D3938"/>
          <cell r="E3938"/>
          <cell r="F3938"/>
          <cell r="G3938"/>
        </row>
        <row r="3939">
          <cell r="A3939" t="str">
            <v>62.04.060</v>
          </cell>
          <cell r="B3939"/>
          <cell r="C3939" t="str">
            <v>Tanque duplo com pés em aço inoxidável de 1600 x 700 x 850 mm</v>
          </cell>
          <cell r="D3939" t="str">
            <v>un</v>
          </cell>
          <cell r="E3939">
            <v>3162.6</v>
          </cell>
          <cell r="F3939">
            <v>18.5</v>
          </cell>
          <cell r="G3939">
            <v>3181.1</v>
          </cell>
        </row>
        <row r="3940">
          <cell r="A3940" t="str">
            <v>62.04.070</v>
          </cell>
          <cell r="B3940"/>
          <cell r="C3940" t="str">
            <v>Mesa em aço inoxidável, largura até 700 mm</v>
          </cell>
          <cell r="D3940" t="str">
            <v>m</v>
          </cell>
          <cell r="E3940">
            <v>1373</v>
          </cell>
          <cell r="F3940">
            <v>0</v>
          </cell>
          <cell r="G3940">
            <v>1373</v>
          </cell>
        </row>
        <row r="3941">
          <cell r="A3941" t="str">
            <v>62.04.090</v>
          </cell>
          <cell r="B3941"/>
          <cell r="C3941" t="str">
            <v>Mesa lateral em aço inoxidável com prateleira inferior, largura até 700 mm</v>
          </cell>
          <cell r="D3941" t="str">
            <v>m</v>
          </cell>
          <cell r="E3941">
            <v>1465.64</v>
          </cell>
          <cell r="F3941">
            <v>0</v>
          </cell>
          <cell r="G3941">
            <v>1465.64</v>
          </cell>
        </row>
        <row r="3942">
          <cell r="A3942" t="str">
            <v>62.20</v>
          </cell>
          <cell r="B3942" t="str">
            <v>Reparos, conservações e complementos - GRUPO 62</v>
          </cell>
          <cell r="C3942" t="str">
            <v>Reparos, conservações e complementos - GRUPO 62</v>
          </cell>
          <cell r="D3942"/>
          <cell r="E3942"/>
          <cell r="F3942"/>
          <cell r="G3942"/>
        </row>
        <row r="3943">
          <cell r="A3943" t="str">
            <v>62.20.330</v>
          </cell>
          <cell r="B3943"/>
          <cell r="C3943" t="str">
            <v>Coifa em aço inoxidável com filtro e exaustor axial - área até 3,00 m²</v>
          </cell>
          <cell r="D3943" t="str">
            <v>m²</v>
          </cell>
          <cell r="E3943">
            <v>5961.1</v>
          </cell>
          <cell r="F3943">
            <v>0</v>
          </cell>
          <cell r="G3943">
            <v>5961.1</v>
          </cell>
        </row>
        <row r="3944">
          <cell r="A3944" t="str">
            <v>62.20.340</v>
          </cell>
          <cell r="B3944"/>
          <cell r="C3944" t="str">
            <v>Coifa em aço inoxidável com filtro e exaustor axial - área de 3,01 até 7,50 m²</v>
          </cell>
          <cell r="D3944" t="str">
            <v>m²</v>
          </cell>
          <cell r="E3944">
            <v>6097.4</v>
          </cell>
          <cell r="F3944">
            <v>0</v>
          </cell>
          <cell r="G3944">
            <v>6097.4</v>
          </cell>
        </row>
        <row r="3945">
          <cell r="A3945" t="str">
            <v>62.20.350</v>
          </cell>
          <cell r="B3945"/>
          <cell r="C3945" t="str">
            <v>Coifa em aço inoxidável com filtro e exaustor axial - área de 7,51 até 16,00 m²</v>
          </cell>
          <cell r="D3945" t="str">
            <v>m²</v>
          </cell>
          <cell r="E3945">
            <v>3174.01</v>
          </cell>
          <cell r="F3945">
            <v>0</v>
          </cell>
          <cell r="G3945">
            <v>3174.01</v>
          </cell>
        </row>
        <row r="3946">
          <cell r="A3946" t="str">
            <v>65</v>
          </cell>
          <cell r="B3946" t="str">
            <v>RESFRIAMENTO E CONSERVAÇÃO DE MATERIAL PERECÍVEL</v>
          </cell>
          <cell r="C3946" t="str">
            <v>RESFRIAMENTO E CONSERVAÇÃO DE MATERIAL PERECÍVEL</v>
          </cell>
          <cell r="D3946"/>
          <cell r="E3946"/>
          <cell r="F3946"/>
          <cell r="G3946"/>
        </row>
        <row r="3947">
          <cell r="A3947" t="str">
            <v>65.01</v>
          </cell>
          <cell r="B3947" t="str">
            <v>Câmara frigorífica para resfriado</v>
          </cell>
          <cell r="C3947" t="str">
            <v>Câmara frigorífica para resfriado</v>
          </cell>
          <cell r="D3947"/>
          <cell r="E3947"/>
          <cell r="F3947"/>
          <cell r="G3947"/>
        </row>
        <row r="3948">
          <cell r="A3948" t="str">
            <v>65.01.210</v>
          </cell>
          <cell r="B3948"/>
          <cell r="C3948" t="str">
            <v>Câmara frigorífica para resfriados</v>
          </cell>
          <cell r="D3948" t="str">
            <v>m²</v>
          </cell>
          <cell r="E3948">
            <v>1645.49</v>
          </cell>
          <cell r="F3948">
            <v>0</v>
          </cell>
          <cell r="G3948">
            <v>1645.49</v>
          </cell>
        </row>
        <row r="3949">
          <cell r="A3949" t="str">
            <v>65.02</v>
          </cell>
          <cell r="B3949" t="str">
            <v>Câmara frigorífica para congelado</v>
          </cell>
          <cell r="C3949" t="str">
            <v>Câmara frigorífica para congelado</v>
          </cell>
          <cell r="D3949"/>
          <cell r="E3949"/>
          <cell r="F3949"/>
          <cell r="G3949"/>
        </row>
        <row r="3950">
          <cell r="A3950" t="str">
            <v>65.02.100</v>
          </cell>
          <cell r="B3950"/>
          <cell r="C3950" t="str">
            <v>Câmara frigorífica para congelados</v>
          </cell>
          <cell r="D3950" t="str">
            <v>m²</v>
          </cell>
          <cell r="E3950">
            <v>2336.0300000000002</v>
          </cell>
          <cell r="F3950">
            <v>0</v>
          </cell>
          <cell r="G3950">
            <v>2336.0300000000002</v>
          </cell>
        </row>
        <row r="3951">
          <cell r="A3951" t="str">
            <v>66</v>
          </cell>
          <cell r="B3951" t="str">
            <v>SEGURANÇA, VIGILÂNCIA E CONTROLE, EQUIPAMENTO E SISTEMA</v>
          </cell>
          <cell r="C3951" t="str">
            <v>SEGURANÇA, VIGILÂNCIA E CONTROLE, EQUIPAMENTO E SISTEMA</v>
          </cell>
          <cell r="D3951"/>
          <cell r="E3951"/>
          <cell r="F3951"/>
          <cell r="G3951"/>
        </row>
        <row r="3952">
          <cell r="A3952" t="str">
            <v>66.02</v>
          </cell>
          <cell r="B3952" t="str">
            <v>Controle de acessos e alarme</v>
          </cell>
          <cell r="C3952" t="str">
            <v>Controle de acessos e alarme</v>
          </cell>
          <cell r="D3952"/>
          <cell r="E3952"/>
          <cell r="F3952"/>
          <cell r="G3952"/>
        </row>
        <row r="3953">
          <cell r="A3953" t="str">
            <v>66.02.060</v>
          </cell>
          <cell r="B3953"/>
          <cell r="C3953" t="str">
            <v>Repetidora de sinais de ocorrências, do painel sinóptico da central de alarme</v>
          </cell>
          <cell r="D3953" t="str">
            <v>un</v>
          </cell>
          <cell r="E3953">
            <v>1008.99</v>
          </cell>
          <cell r="F3953">
            <v>10.96</v>
          </cell>
          <cell r="G3953">
            <v>1019.95</v>
          </cell>
        </row>
        <row r="3954">
          <cell r="A3954" t="str">
            <v>66.02.090</v>
          </cell>
          <cell r="B3954"/>
          <cell r="C3954" t="str">
            <v>Detector de metais, tipo portal, microprocessado</v>
          </cell>
          <cell r="D3954" t="str">
            <v>un</v>
          </cell>
          <cell r="E3954">
            <v>6666.72</v>
          </cell>
          <cell r="F3954">
            <v>0</v>
          </cell>
          <cell r="G3954">
            <v>6666.72</v>
          </cell>
        </row>
        <row r="3955">
          <cell r="A3955" t="str">
            <v>66.02.130</v>
          </cell>
          <cell r="B3955"/>
          <cell r="C3955" t="str">
            <v>Porteiro eletrônico com um interfone</v>
          </cell>
          <cell r="D3955" t="str">
            <v>cj</v>
          </cell>
          <cell r="E3955">
            <v>153.49</v>
          </cell>
          <cell r="F3955">
            <v>36.5</v>
          </cell>
          <cell r="G3955">
            <v>189.99</v>
          </cell>
        </row>
        <row r="3956">
          <cell r="A3956" t="str">
            <v>66.02.239</v>
          </cell>
          <cell r="B3956"/>
          <cell r="C3956" t="str">
            <v>Sistema eletrônico de automatização de portão deslizante, para esforços até 800 kg</v>
          </cell>
          <cell r="D3956" t="str">
            <v>cj</v>
          </cell>
          <cell r="E3956">
            <v>2616.67</v>
          </cell>
          <cell r="F3956">
            <v>0</v>
          </cell>
          <cell r="G3956">
            <v>2616.67</v>
          </cell>
        </row>
        <row r="3957">
          <cell r="A3957" t="str">
            <v>66.02.240</v>
          </cell>
          <cell r="B3957"/>
          <cell r="C3957" t="str">
            <v>Sistema eletrônico de automatização de portão deslizante, para esforços maior de 800 kg e até 1400 kg</v>
          </cell>
          <cell r="D3957" t="str">
            <v>cj</v>
          </cell>
          <cell r="E3957">
            <v>3452.22</v>
          </cell>
          <cell r="F3957">
            <v>0</v>
          </cell>
          <cell r="G3957">
            <v>3452.22</v>
          </cell>
        </row>
        <row r="3958">
          <cell r="A3958" t="str">
            <v>66.02.460</v>
          </cell>
          <cell r="B3958"/>
          <cell r="C3958" t="str">
            <v>Vídeo porteiro eletrônico colorido, com um interfone</v>
          </cell>
          <cell r="D3958" t="str">
            <v>cj</v>
          </cell>
          <cell r="E3958">
            <v>1091.5</v>
          </cell>
          <cell r="F3958">
            <v>91.26</v>
          </cell>
          <cell r="G3958">
            <v>1182.76</v>
          </cell>
        </row>
        <row r="3959">
          <cell r="A3959" t="str">
            <v>66.02.500</v>
          </cell>
          <cell r="B3959"/>
          <cell r="C3959" t="str">
            <v>Central de alarme microprocessada, para até 125 zonas</v>
          </cell>
          <cell r="D3959" t="str">
            <v>un</v>
          </cell>
          <cell r="E3959">
            <v>2305.0500000000002</v>
          </cell>
          <cell r="F3959">
            <v>10.96</v>
          </cell>
          <cell r="G3959">
            <v>2316.0100000000002</v>
          </cell>
        </row>
        <row r="3960">
          <cell r="A3960" t="str">
            <v>66.02.560</v>
          </cell>
          <cell r="B3960"/>
          <cell r="C3960" t="str">
            <v>Controlador de acesso com identificação por impressão digital (biometria) e software de gerenciamento</v>
          </cell>
          <cell r="D3960" t="str">
            <v>cj</v>
          </cell>
          <cell r="E3960">
            <v>2379.83</v>
          </cell>
          <cell r="F3960">
            <v>498.38</v>
          </cell>
          <cell r="G3960">
            <v>2878.21</v>
          </cell>
        </row>
        <row r="3961">
          <cell r="A3961" t="str">
            <v>66.08</v>
          </cell>
          <cell r="B3961" t="str">
            <v>Equipamentos para sistema de segurança, vigilância e controle</v>
          </cell>
          <cell r="C3961" t="str">
            <v>Equipamentos para sistema de segurança, vigilância e controle</v>
          </cell>
          <cell r="D3961"/>
          <cell r="E3961"/>
          <cell r="F3961"/>
          <cell r="G3961"/>
        </row>
        <row r="3962">
          <cell r="A3962" t="str">
            <v>66.08.042</v>
          </cell>
          <cell r="B3962"/>
          <cell r="C3962" t="str">
            <v>Câmera fixa compacta de 1/3", colorida, com lente varifocal, para áreas internas e externas</v>
          </cell>
          <cell r="D3962" t="str">
            <v>un</v>
          </cell>
          <cell r="E3962">
            <v>755.32</v>
          </cell>
          <cell r="F3962">
            <v>149.13999999999999</v>
          </cell>
          <cell r="G3962">
            <v>904.46</v>
          </cell>
        </row>
        <row r="3963">
          <cell r="A3963" t="str">
            <v>66.08.049</v>
          </cell>
          <cell r="B3963"/>
          <cell r="C3963" t="str">
            <v>Câmera IP HD 1.3 MP, com dome de proteção e lente varifocal, para áreas internas e externas</v>
          </cell>
          <cell r="D3963" t="str">
            <v>un</v>
          </cell>
          <cell r="E3963">
            <v>3127.07</v>
          </cell>
          <cell r="F3963">
            <v>149.13999999999999</v>
          </cell>
          <cell r="G3963">
            <v>3276.21</v>
          </cell>
        </row>
        <row r="3964">
          <cell r="A3964" t="str">
            <v>66.08.061</v>
          </cell>
          <cell r="B3964"/>
          <cell r="C3964" t="str">
            <v>Mesa controladora híbrida para até 32 câmeras IPs com teclado e joystick, compatível com sistema de CFTV, IP ou analógico</v>
          </cell>
          <cell r="D3964" t="str">
            <v>un</v>
          </cell>
          <cell r="E3964">
            <v>2819.95</v>
          </cell>
          <cell r="F3964">
            <v>812.56</v>
          </cell>
          <cell r="G3964">
            <v>3632.51</v>
          </cell>
        </row>
        <row r="3965">
          <cell r="A3965" t="str">
            <v>66.08.081</v>
          </cell>
          <cell r="B3965"/>
          <cell r="C3965" t="str">
            <v>Mesa de apoio para até 6 monitores de 21,5"</v>
          </cell>
          <cell r="D3965" t="str">
            <v>un</v>
          </cell>
          <cell r="E3965">
            <v>6080.04</v>
          </cell>
          <cell r="F3965">
            <v>32.92</v>
          </cell>
          <cell r="G3965">
            <v>6112.96</v>
          </cell>
        </row>
        <row r="3966">
          <cell r="A3966" t="str">
            <v>66.08.100</v>
          </cell>
          <cell r="B3966"/>
          <cell r="C3966" t="str">
            <v>Rack fechado padrão metálico, 19 x 12 Us x 470 mm</v>
          </cell>
          <cell r="D3966" t="str">
            <v>un</v>
          </cell>
          <cell r="E3966">
            <v>570.66999999999996</v>
          </cell>
          <cell r="F3966">
            <v>253.93</v>
          </cell>
          <cell r="G3966">
            <v>824.6</v>
          </cell>
        </row>
        <row r="3967">
          <cell r="A3967" t="str">
            <v>66.08.110</v>
          </cell>
          <cell r="B3967"/>
          <cell r="C3967" t="str">
            <v>Rack fechado padrão metálico, 19 x 20 Us x 470 mm</v>
          </cell>
          <cell r="D3967" t="str">
            <v>un</v>
          </cell>
          <cell r="E3967">
            <v>997.38</v>
          </cell>
          <cell r="F3967">
            <v>253.93</v>
          </cell>
          <cell r="G3967">
            <v>1251.31</v>
          </cell>
        </row>
        <row r="3968">
          <cell r="A3968" t="str">
            <v>66.08.111</v>
          </cell>
          <cell r="B3968"/>
          <cell r="C3968" t="str">
            <v>Rack fechado de piso padrão metálico, 19 x 24 Us x 570 mm</v>
          </cell>
          <cell r="D3968" t="str">
            <v>un</v>
          </cell>
          <cell r="E3968">
            <v>968.57</v>
          </cell>
          <cell r="F3968">
            <v>253.93</v>
          </cell>
          <cell r="G3968">
            <v>1222.5</v>
          </cell>
        </row>
        <row r="3969">
          <cell r="A3969" t="str">
            <v>66.08.115</v>
          </cell>
          <cell r="B3969"/>
          <cell r="C3969" t="str">
            <v>Rack fechado de piso padrão metálico, 19 x 44 Us x 770 mm</v>
          </cell>
          <cell r="D3969" t="str">
            <v>un</v>
          </cell>
          <cell r="E3969">
            <v>1880.51</v>
          </cell>
          <cell r="F3969">
            <v>507.85</v>
          </cell>
          <cell r="G3969">
            <v>2388.36</v>
          </cell>
        </row>
        <row r="3970">
          <cell r="A3970" t="str">
            <v>66.08.131</v>
          </cell>
          <cell r="B3970"/>
          <cell r="C3970" t="str">
            <v>Monitor LCD ou LED colorido, tela plana de 21,5"</v>
          </cell>
          <cell r="D3970" t="str">
            <v>un</v>
          </cell>
          <cell r="E3970">
            <v>678.15</v>
          </cell>
          <cell r="F3970">
            <v>8.1</v>
          </cell>
          <cell r="G3970">
            <v>686.25</v>
          </cell>
        </row>
        <row r="3971">
          <cell r="A3971" t="str">
            <v>66.08.240</v>
          </cell>
          <cell r="B3971"/>
          <cell r="C3971" t="str">
            <v>Filtro passivo e misturador de sinais VHF / UHF / CATV</v>
          </cell>
          <cell r="D3971" t="str">
            <v>un</v>
          </cell>
          <cell r="E3971">
            <v>8.4600000000000009</v>
          </cell>
          <cell r="F3971">
            <v>18.260000000000002</v>
          </cell>
          <cell r="G3971">
            <v>26.72</v>
          </cell>
        </row>
        <row r="3972">
          <cell r="A3972" t="str">
            <v>66.08.250</v>
          </cell>
          <cell r="B3972"/>
          <cell r="C3972" t="str">
            <v>Receptor de sinais via satélite para 8 canais (rack)</v>
          </cell>
          <cell r="D3972" t="str">
            <v>un</v>
          </cell>
          <cell r="E3972">
            <v>3801.19</v>
          </cell>
          <cell r="F3972">
            <v>146</v>
          </cell>
          <cell r="G3972">
            <v>3947.19</v>
          </cell>
        </row>
        <row r="3973">
          <cell r="A3973" t="str">
            <v>66.08.254</v>
          </cell>
          <cell r="B3973"/>
          <cell r="C3973" t="str">
            <v>Receptor de sinais via satélite para acesso em rede local, sem fio</v>
          </cell>
          <cell r="D3973" t="str">
            <v>un</v>
          </cell>
          <cell r="E3973">
            <v>1238.03</v>
          </cell>
          <cell r="F3973">
            <v>146</v>
          </cell>
          <cell r="G3973">
            <v>1384.03</v>
          </cell>
        </row>
        <row r="3974">
          <cell r="A3974" t="str">
            <v>66.08.260</v>
          </cell>
          <cell r="B3974"/>
          <cell r="C3974" t="str">
            <v>Modulador de canais VHF / UHF / CATV / CFTV</v>
          </cell>
          <cell r="D3974" t="str">
            <v>un</v>
          </cell>
          <cell r="E3974">
            <v>235.98</v>
          </cell>
          <cell r="F3974">
            <v>36.5</v>
          </cell>
          <cell r="G3974">
            <v>272.48</v>
          </cell>
        </row>
        <row r="3975">
          <cell r="A3975" t="str">
            <v>66.08.270</v>
          </cell>
          <cell r="B3975"/>
          <cell r="C3975" t="str">
            <v>Amplificador de linha VHF / UHF com conector de F-50 dB</v>
          </cell>
          <cell r="D3975" t="str">
            <v>un</v>
          </cell>
          <cell r="E3975">
            <v>484.46</v>
          </cell>
          <cell r="F3975">
            <v>10.96</v>
          </cell>
          <cell r="G3975">
            <v>495.42</v>
          </cell>
        </row>
        <row r="3976">
          <cell r="A3976" t="str">
            <v>66.08.322</v>
          </cell>
          <cell r="B3976"/>
          <cell r="C3976" t="str">
            <v>Câmara fixa com domo e suporte de fixação, sensor de imagem CMOS, função WDR</v>
          </cell>
          <cell r="D3976" t="str">
            <v>un</v>
          </cell>
          <cell r="E3976">
            <v>9065.11</v>
          </cell>
          <cell r="F3976">
            <v>149.13999999999999</v>
          </cell>
          <cell r="G3976">
            <v>9214.25</v>
          </cell>
        </row>
        <row r="3977">
          <cell r="A3977" t="str">
            <v>66.08.340</v>
          </cell>
          <cell r="B3977"/>
          <cell r="C3977" t="str">
            <v>Unidade de disco rígido (HD) externo de 5 TB</v>
          </cell>
          <cell r="D3977" t="str">
            <v>un</v>
          </cell>
          <cell r="E3977">
            <v>951.97</v>
          </cell>
          <cell r="F3977">
            <v>2.7</v>
          </cell>
          <cell r="G3977">
            <v>954.67</v>
          </cell>
        </row>
        <row r="3978">
          <cell r="A3978" t="str">
            <v>66.08.400</v>
          </cell>
          <cell r="B3978"/>
          <cell r="C3978" t="str">
            <v>Estação de monitoramento "WorkStation" para até 3 monitores - memória ram de 8 GB</v>
          </cell>
          <cell r="D3978" t="str">
            <v>cj</v>
          </cell>
          <cell r="E3978">
            <v>6970.03</v>
          </cell>
          <cell r="F3978">
            <v>192.87</v>
          </cell>
          <cell r="G3978">
            <v>7162.9</v>
          </cell>
        </row>
        <row r="3979">
          <cell r="A3979" t="str">
            <v>66.08.401</v>
          </cell>
          <cell r="B3979"/>
          <cell r="C3979" t="str">
            <v>Estação de monitoramento "WorkStation" para até 3 monitores - memória ram de 16 GB</v>
          </cell>
          <cell r="D3979" t="str">
            <v>cj</v>
          </cell>
          <cell r="E3979">
            <v>13714.5</v>
          </cell>
          <cell r="F3979">
            <v>192.87</v>
          </cell>
          <cell r="G3979">
            <v>13907.37</v>
          </cell>
        </row>
        <row r="3980">
          <cell r="A3980" t="str">
            <v>66.08.600</v>
          </cell>
          <cell r="B3980"/>
          <cell r="C3980" t="str">
            <v>Unidade gerenciadora digital de vídeo em rede (NVR) de até 8 câmeras IP, armazenamento de 6 TB, 1 interface de rede Fast Ethernet</v>
          </cell>
          <cell r="D3980" t="str">
            <v>un</v>
          </cell>
          <cell r="E3980">
            <v>1105.7</v>
          </cell>
          <cell r="F3980">
            <v>128.57</v>
          </cell>
          <cell r="G3980">
            <v>1234.27</v>
          </cell>
        </row>
        <row r="3981">
          <cell r="A3981" t="str">
            <v>66.08.610</v>
          </cell>
          <cell r="B3981"/>
          <cell r="C3981" t="str">
            <v>Unidade gerenciadora digital de vídeo em rede (NVR) de até 16 câmeras IP, armazenamento de 12 TB, 1 interface de rede Gigabit Ethernet e 4 entradas de alarme</v>
          </cell>
          <cell r="D3981" t="str">
            <v>un</v>
          </cell>
          <cell r="E3981">
            <v>1397.03</v>
          </cell>
          <cell r="F3981">
            <v>192.87</v>
          </cell>
          <cell r="G3981">
            <v>1589.9</v>
          </cell>
        </row>
        <row r="3982">
          <cell r="A3982" t="str">
            <v>66.08.620</v>
          </cell>
          <cell r="B3982"/>
          <cell r="C3982" t="str">
            <v>Unidade gerenciadora digital vídeo em rede (NVR) de até 32 câmeras IP, armazenamento de 48 TB, 2 interface de rede Gigabit Ethernet e 16 entradas de alarme</v>
          </cell>
          <cell r="D3982" t="str">
            <v>un</v>
          </cell>
          <cell r="E3982">
            <v>3417.03</v>
          </cell>
          <cell r="F3982">
            <v>253.93</v>
          </cell>
          <cell r="G3982">
            <v>3670.96</v>
          </cell>
        </row>
        <row r="3983">
          <cell r="A3983" t="str">
            <v>66.20</v>
          </cell>
          <cell r="B3983" t="str">
            <v>Reparos, conservações e complementos - GRUPO 66</v>
          </cell>
          <cell r="C3983" t="str">
            <v>Reparos, conservações e complementos - GRUPO 66</v>
          </cell>
          <cell r="D3983"/>
          <cell r="E3983"/>
          <cell r="F3983"/>
          <cell r="G3983"/>
        </row>
        <row r="3984">
          <cell r="A3984" t="str">
            <v>66.20.150</v>
          </cell>
          <cell r="B3984"/>
          <cell r="C3984" t="str">
            <v>Guia organizadora de cabos para rack, 19´ 1 U</v>
          </cell>
          <cell r="D3984" t="str">
            <v>un</v>
          </cell>
          <cell r="E3984">
            <v>13.64</v>
          </cell>
          <cell r="F3984">
            <v>10.16</v>
          </cell>
          <cell r="G3984">
            <v>23.8</v>
          </cell>
        </row>
        <row r="3985">
          <cell r="A3985" t="str">
            <v>66.20.170</v>
          </cell>
          <cell r="B3985"/>
          <cell r="C3985" t="str">
            <v>Guia organizadora de cabos para rack, 19´ 2 U</v>
          </cell>
          <cell r="D3985" t="str">
            <v>un</v>
          </cell>
          <cell r="E3985">
            <v>21.73</v>
          </cell>
          <cell r="F3985">
            <v>10.16</v>
          </cell>
          <cell r="G3985">
            <v>31.89</v>
          </cell>
        </row>
        <row r="3986">
          <cell r="A3986" t="str">
            <v>66.20.180</v>
          </cell>
          <cell r="B3986"/>
          <cell r="C3986" t="str">
            <v>Caixa de proteção com suporte para câmera fixa interna ou externa</v>
          </cell>
          <cell r="D3986" t="str">
            <v>un</v>
          </cell>
          <cell r="E3986">
            <v>33.99</v>
          </cell>
          <cell r="F3986">
            <v>41.85</v>
          </cell>
          <cell r="G3986">
            <v>75.84</v>
          </cell>
        </row>
        <row r="3987">
          <cell r="A3987" t="str">
            <v>66.20.202</v>
          </cell>
          <cell r="B3987"/>
          <cell r="C3987" t="str">
            <v>Instalação de câmera fixa para CFTV</v>
          </cell>
          <cell r="D3987" t="str">
            <v>un</v>
          </cell>
          <cell r="E3987">
            <v>0</v>
          </cell>
          <cell r="F3987">
            <v>149.13999999999999</v>
          </cell>
          <cell r="G3987">
            <v>149.13999999999999</v>
          </cell>
        </row>
        <row r="3988">
          <cell r="A3988" t="str">
            <v>66.20.212</v>
          </cell>
          <cell r="B3988"/>
          <cell r="C3988" t="str">
            <v>Instalação de câmera móvel para CFTV</v>
          </cell>
          <cell r="D3988" t="str">
            <v>un</v>
          </cell>
          <cell r="E3988">
            <v>0</v>
          </cell>
          <cell r="F3988">
            <v>149.13999999999999</v>
          </cell>
          <cell r="G3988">
            <v>149.13999999999999</v>
          </cell>
        </row>
        <row r="3989">
          <cell r="A3989" t="str">
            <v>66.20.221</v>
          </cell>
          <cell r="B3989"/>
          <cell r="C3989" t="str">
            <v>Switch Gigabit para servidor central com 24 portas frontais e 2 portas SFP, capacidade de 10/100/1000 Mbps</v>
          </cell>
          <cell r="D3989" t="str">
            <v>un</v>
          </cell>
          <cell r="E3989">
            <v>7779</v>
          </cell>
          <cell r="F3989">
            <v>13.51</v>
          </cell>
          <cell r="G3989">
            <v>7792.51</v>
          </cell>
        </row>
        <row r="3990">
          <cell r="A3990" t="str">
            <v>66.20.225</v>
          </cell>
          <cell r="B3990"/>
          <cell r="C3990" t="str">
            <v>Switch Gigabit 24 portas com capacidade de 10/100/1000/Mbps</v>
          </cell>
          <cell r="D3990" t="str">
            <v>un</v>
          </cell>
          <cell r="E3990">
            <v>2496.1799999999998</v>
          </cell>
          <cell r="F3990">
            <v>13.51</v>
          </cell>
          <cell r="G3990">
            <v>2509.69</v>
          </cell>
        </row>
        <row r="3991">
          <cell r="A3991" t="str">
            <v>67</v>
          </cell>
          <cell r="B3991" t="str">
            <v>CAPTAÇÃO, ADUÇÃO E TRATAMENTO DE ÁGUA E ESGOTO, EQUIPAMENTOS E SISTEMA</v>
          </cell>
          <cell r="C3991" t="str">
            <v>CAPTAÇÃO, ADUÇÃO E TRATAMENTO DE ÁGUA E ESGOTO, EQUIPAMENTOS E SISTEMA</v>
          </cell>
          <cell r="D3991"/>
          <cell r="E3991"/>
          <cell r="F3991"/>
          <cell r="G3991"/>
        </row>
        <row r="3992">
          <cell r="A3992" t="str">
            <v>67.02</v>
          </cell>
          <cell r="B3992" t="str">
            <v>Tratamento</v>
          </cell>
          <cell r="C3992" t="str">
            <v>Tratamento</v>
          </cell>
          <cell r="D3992"/>
          <cell r="E3992"/>
          <cell r="F3992"/>
          <cell r="G3992"/>
        </row>
        <row r="3993">
          <cell r="A3993" t="str">
            <v>67.02.160</v>
          </cell>
          <cell r="B3993"/>
          <cell r="C3993" t="str">
            <v>Medidor de vazão tipo calha Parshall com garganta W= 3´</v>
          </cell>
          <cell r="D3993" t="str">
            <v>un</v>
          </cell>
          <cell r="E3993">
            <v>1058.8900000000001</v>
          </cell>
          <cell r="F3993">
            <v>65.84</v>
          </cell>
          <cell r="G3993">
            <v>1124.73</v>
          </cell>
        </row>
        <row r="3994">
          <cell r="A3994" t="str">
            <v>67.02.210</v>
          </cell>
          <cell r="B3994"/>
          <cell r="C3994" t="str">
            <v>Tela galvanizada revestida em poliamida, malha de 10 mm</v>
          </cell>
          <cell r="D3994" t="str">
            <v>m²</v>
          </cell>
          <cell r="E3994">
            <v>519.03</v>
          </cell>
          <cell r="F3994">
            <v>7.43</v>
          </cell>
          <cell r="G3994">
            <v>526.46</v>
          </cell>
        </row>
        <row r="3995">
          <cell r="A3995" t="str">
            <v>67.02.240</v>
          </cell>
          <cell r="B3995"/>
          <cell r="C3995" t="str">
            <v>Grade média em aço carbono, espaçamento de 2 cm com barras chatas de 1´ x 3/8´</v>
          </cell>
          <cell r="D3995" t="str">
            <v>m²</v>
          </cell>
          <cell r="E3995">
            <v>1457.83</v>
          </cell>
          <cell r="F3995">
            <v>7.43</v>
          </cell>
          <cell r="G3995">
            <v>1465.26</v>
          </cell>
        </row>
        <row r="3996">
          <cell r="A3996" t="str">
            <v>67.02.280</v>
          </cell>
          <cell r="B3996"/>
          <cell r="C3996" t="str">
            <v>Cesto em chapa de aço inoxidável com espessura de 1,5 mm e furos de 1/2´</v>
          </cell>
          <cell r="D3996" t="str">
            <v>un</v>
          </cell>
          <cell r="E3996">
            <v>687.36</v>
          </cell>
          <cell r="F3996">
            <v>3.72</v>
          </cell>
          <cell r="G3996">
            <v>691.08</v>
          </cell>
        </row>
        <row r="3997">
          <cell r="A3997" t="str">
            <v>67.02.301</v>
          </cell>
          <cell r="B3997"/>
          <cell r="C3997" t="str">
            <v>Peneira estática em poliéster reforçado de fibra de vidro (PRFV) com tela de aço inoxidável AISI 304, malha de 1,5 mm, vazão de 50 l/s</v>
          </cell>
          <cell r="D3997" t="str">
            <v>un</v>
          </cell>
          <cell r="E3997">
            <v>17517</v>
          </cell>
          <cell r="F3997">
            <v>132.52000000000001</v>
          </cell>
          <cell r="G3997">
            <v>17649.52</v>
          </cell>
        </row>
        <row r="3998">
          <cell r="A3998" t="str">
            <v>67.02.320</v>
          </cell>
          <cell r="B3998"/>
          <cell r="C3998" t="str">
            <v>Comporta em fibra de vidro (stop log) - espessura de 10 mm</v>
          </cell>
          <cell r="D3998" t="str">
            <v>m²</v>
          </cell>
          <cell r="E3998">
            <v>1680.22</v>
          </cell>
          <cell r="F3998">
            <v>23.89</v>
          </cell>
          <cell r="G3998">
            <v>1704.11</v>
          </cell>
        </row>
        <row r="3999">
          <cell r="A3999" t="str">
            <v>67.02.330</v>
          </cell>
          <cell r="B3999"/>
          <cell r="C3999" t="str">
            <v>Sistema de tratamento de águas cinzas e aproveitamento de águas pluviais, para reuso em fins não potáveis, vazão de 2,00 m³/h</v>
          </cell>
          <cell r="D3999" t="str">
            <v>un</v>
          </cell>
          <cell r="E3999">
            <v>76510</v>
          </cell>
          <cell r="F3999">
            <v>0</v>
          </cell>
          <cell r="G3999">
            <v>76510</v>
          </cell>
        </row>
        <row r="4000">
          <cell r="A4000" t="str">
            <v>67.02.400</v>
          </cell>
          <cell r="B4000"/>
          <cell r="C4000" t="str">
            <v>Tanque em fibra de vidro (PRFV) com quebra ondas, capacidade de 25.000 l e misturador interno vertical em aço inoxidável</v>
          </cell>
          <cell r="D4000" t="str">
            <v>un</v>
          </cell>
          <cell r="E4000">
            <v>52207.42</v>
          </cell>
          <cell r="F4000">
            <v>213.93</v>
          </cell>
          <cell r="G4000">
            <v>52421.35</v>
          </cell>
        </row>
        <row r="4001">
          <cell r="A4001" t="str">
            <v>67.02.410</v>
          </cell>
          <cell r="B4001"/>
          <cell r="C4001" t="str">
            <v>Sistema de tratamento de efluente por reator anaeróbio (UASB) e Filtro aeróbio (FAS), para obras de segurança com vazão máxima horária 12 l/s</v>
          </cell>
          <cell r="D4001" t="str">
            <v>cj</v>
          </cell>
          <cell r="E4001">
            <v>308075.92</v>
          </cell>
          <cell r="F4001">
            <v>0</v>
          </cell>
          <cell r="G4001">
            <v>308075.92</v>
          </cell>
        </row>
        <row r="4002">
          <cell r="A4002" t="str">
            <v>67.02.502</v>
          </cell>
          <cell r="B4002"/>
          <cell r="C4002" t="str">
            <v>Elaboração de projeto de sistema de estação compacta de tratamento de esgoto para vazão máxima horária 12,0 l/s e atendimento classe II, assessoria, documentação e aprovação na CETESB</v>
          </cell>
          <cell r="D4002" t="str">
            <v>cj</v>
          </cell>
          <cell r="E4002">
            <v>4574.2</v>
          </cell>
          <cell r="F4002">
            <v>52769.69</v>
          </cell>
          <cell r="G4002">
            <v>57343.89</v>
          </cell>
        </row>
        <row r="4003">
          <cell r="A4003" t="str">
            <v>67.02.503</v>
          </cell>
          <cell r="B4003"/>
          <cell r="C4003" t="str">
            <v>Elaboração de projeto de sistema de estação compacta de tratamento de esgoto para vazão máxima horária 12,0 l/s e atendimento classe II, tratamento de nitrogênio e fósforo, assessoria, documentação e aprovação na CETESB</v>
          </cell>
          <cell r="D4003" t="str">
            <v>cj</v>
          </cell>
          <cell r="E4003">
            <v>6412.6</v>
          </cell>
          <cell r="F4003">
            <v>45622.69</v>
          </cell>
          <cell r="G4003">
            <v>52035.29</v>
          </cell>
        </row>
        <row r="4004">
          <cell r="A4004" t="str">
            <v>68</v>
          </cell>
          <cell r="B4004" t="str">
            <v>ELETRIFICAÇÃO, EQUIPAMENTOS E SISTEMA</v>
          </cell>
          <cell r="C4004" t="str">
            <v>ELETRIFICAÇÃO, EQUIPAMENTOS E SISTEMA</v>
          </cell>
          <cell r="D4004"/>
          <cell r="E4004"/>
          <cell r="F4004"/>
          <cell r="G4004"/>
        </row>
        <row r="4005">
          <cell r="A4005" t="str">
            <v>68.01</v>
          </cell>
          <cell r="B4005" t="str">
            <v>Posteamento</v>
          </cell>
          <cell r="C4005" t="str">
            <v>Posteamento</v>
          </cell>
          <cell r="D4005"/>
          <cell r="E4005"/>
          <cell r="F4005"/>
          <cell r="G4005"/>
        </row>
        <row r="4006">
          <cell r="A4006" t="str">
            <v>68.01.600</v>
          </cell>
          <cell r="B4006"/>
          <cell r="C4006" t="str">
            <v>Poste de concreto circular, 200 kg, H = 7,00 m</v>
          </cell>
          <cell r="D4006" t="str">
            <v>un</v>
          </cell>
          <cell r="E4006">
            <v>690.64</v>
          </cell>
          <cell r="F4006">
            <v>222.95</v>
          </cell>
          <cell r="G4006">
            <v>913.59</v>
          </cell>
        </row>
        <row r="4007">
          <cell r="A4007" t="str">
            <v>68.01.620</v>
          </cell>
          <cell r="B4007"/>
          <cell r="C4007" t="str">
            <v>Poste de concreto circular, 200 kg, H = 9,00 m</v>
          </cell>
          <cell r="D4007" t="str">
            <v>un</v>
          </cell>
          <cell r="E4007">
            <v>1285.1199999999999</v>
          </cell>
          <cell r="F4007">
            <v>222.95</v>
          </cell>
          <cell r="G4007">
            <v>1508.07</v>
          </cell>
        </row>
        <row r="4008">
          <cell r="A4008" t="str">
            <v>68.01.630</v>
          </cell>
          <cell r="B4008"/>
          <cell r="C4008" t="str">
            <v>Poste de concreto circular, 200 kg, H = 10,00 m</v>
          </cell>
          <cell r="D4008" t="str">
            <v>un</v>
          </cell>
          <cell r="E4008">
            <v>1185.76</v>
          </cell>
          <cell r="F4008">
            <v>222.95</v>
          </cell>
          <cell r="G4008">
            <v>1408.71</v>
          </cell>
        </row>
        <row r="4009">
          <cell r="A4009" t="str">
            <v>68.01.640</v>
          </cell>
          <cell r="B4009"/>
          <cell r="C4009" t="str">
            <v>Poste de concreto circular, 200 kg, H = 11,00 m</v>
          </cell>
          <cell r="D4009" t="str">
            <v>un</v>
          </cell>
          <cell r="E4009">
            <v>941.91</v>
          </cell>
          <cell r="F4009">
            <v>222.95</v>
          </cell>
          <cell r="G4009">
            <v>1164.8599999999999</v>
          </cell>
        </row>
        <row r="4010">
          <cell r="A4010" t="str">
            <v>68.01.650</v>
          </cell>
          <cell r="B4010"/>
          <cell r="C4010" t="str">
            <v>Poste de concreto circular, 200 kg, H = 12,00 m</v>
          </cell>
          <cell r="D4010" t="str">
            <v>un</v>
          </cell>
          <cell r="E4010">
            <v>1372.05</v>
          </cell>
          <cell r="F4010">
            <v>222.95</v>
          </cell>
          <cell r="G4010">
            <v>1595</v>
          </cell>
        </row>
        <row r="4011">
          <cell r="A4011" t="str">
            <v>68.01.670</v>
          </cell>
          <cell r="B4011"/>
          <cell r="C4011" t="str">
            <v>Poste de concreto circular, 300 kg, H = 9,00 m</v>
          </cell>
          <cell r="D4011" t="str">
            <v>un</v>
          </cell>
          <cell r="E4011">
            <v>920.06</v>
          </cell>
          <cell r="F4011">
            <v>222.95</v>
          </cell>
          <cell r="G4011">
            <v>1143.01</v>
          </cell>
        </row>
        <row r="4012">
          <cell r="A4012" t="str">
            <v>68.01.730</v>
          </cell>
          <cell r="B4012"/>
          <cell r="C4012" t="str">
            <v>Poste de concreto circular, 400 kg, H = 9,00 m</v>
          </cell>
          <cell r="D4012" t="str">
            <v>un</v>
          </cell>
          <cell r="E4012">
            <v>1087.72</v>
          </cell>
          <cell r="F4012">
            <v>222.95</v>
          </cell>
          <cell r="G4012">
            <v>1310.67</v>
          </cell>
        </row>
        <row r="4013">
          <cell r="A4013" t="str">
            <v>68.01.740</v>
          </cell>
          <cell r="B4013"/>
          <cell r="C4013" t="str">
            <v>Poste de concreto circular, 400 kg, H = 10,00 m</v>
          </cell>
          <cell r="D4013" t="str">
            <v>un</v>
          </cell>
          <cell r="E4013">
            <v>1265.17</v>
          </cell>
          <cell r="F4013">
            <v>222.95</v>
          </cell>
          <cell r="G4013">
            <v>1488.12</v>
          </cell>
        </row>
        <row r="4014">
          <cell r="A4014" t="str">
            <v>68.01.750</v>
          </cell>
          <cell r="B4014"/>
          <cell r="C4014" t="str">
            <v>Poste de concreto circular, 400 kg, H = 11,00 m</v>
          </cell>
          <cell r="D4014" t="str">
            <v>un</v>
          </cell>
          <cell r="E4014">
            <v>1399.61</v>
          </cell>
          <cell r="F4014">
            <v>222.95</v>
          </cell>
          <cell r="G4014">
            <v>1622.56</v>
          </cell>
        </row>
        <row r="4015">
          <cell r="A4015" t="str">
            <v>68.01.760</v>
          </cell>
          <cell r="B4015"/>
          <cell r="C4015" t="str">
            <v>Poste de concreto circular, 400 kg, H = 12,00 m</v>
          </cell>
          <cell r="D4015" t="str">
            <v>un</v>
          </cell>
          <cell r="E4015">
            <v>1678.3</v>
          </cell>
          <cell r="F4015">
            <v>222.95</v>
          </cell>
          <cell r="G4015">
            <v>1901.25</v>
          </cell>
        </row>
        <row r="4016">
          <cell r="A4016" t="str">
            <v>68.01.790</v>
          </cell>
          <cell r="B4016"/>
          <cell r="C4016" t="str">
            <v>Poste de concreto circular, 600 kg, H = 10,00 m</v>
          </cell>
          <cell r="D4016" t="str">
            <v>un</v>
          </cell>
          <cell r="E4016">
            <v>1368.97</v>
          </cell>
          <cell r="F4016">
            <v>222.95</v>
          </cell>
          <cell r="G4016">
            <v>1591.92</v>
          </cell>
        </row>
        <row r="4017">
          <cell r="A4017" t="str">
            <v>68.01.800</v>
          </cell>
          <cell r="B4017"/>
          <cell r="C4017" t="str">
            <v>Poste de concreto circular, 600 kg, H = 11,00 m</v>
          </cell>
          <cell r="D4017" t="str">
            <v>un</v>
          </cell>
          <cell r="E4017">
            <v>1749.17</v>
          </cell>
          <cell r="F4017">
            <v>222.95</v>
          </cell>
          <cell r="G4017">
            <v>1972.12</v>
          </cell>
        </row>
        <row r="4018">
          <cell r="A4018" t="str">
            <v>68.01.810</v>
          </cell>
          <cell r="B4018"/>
          <cell r="C4018" t="str">
            <v>Poste de concreto circular, 600 kg, H = 12,00 m</v>
          </cell>
          <cell r="D4018" t="str">
            <v>un</v>
          </cell>
          <cell r="E4018">
            <v>1958.66</v>
          </cell>
          <cell r="F4018">
            <v>222.95</v>
          </cell>
          <cell r="G4018">
            <v>2181.61</v>
          </cell>
        </row>
        <row r="4019">
          <cell r="A4019" t="str">
            <v>68.01.850</v>
          </cell>
          <cell r="B4019"/>
          <cell r="C4019" t="str">
            <v>Poste de concreto circular, 1000 kg, H = 12,00 m</v>
          </cell>
          <cell r="D4019" t="str">
            <v>un</v>
          </cell>
          <cell r="E4019">
            <v>2873.48</v>
          </cell>
          <cell r="F4019">
            <v>222.95</v>
          </cell>
          <cell r="G4019">
            <v>3096.43</v>
          </cell>
        </row>
        <row r="4020">
          <cell r="A4020" t="str">
            <v>68.02</v>
          </cell>
          <cell r="B4020" t="str">
            <v>Estrutura específica</v>
          </cell>
          <cell r="C4020" t="str">
            <v>Estrutura específica</v>
          </cell>
          <cell r="D4020"/>
          <cell r="E4020"/>
          <cell r="F4020"/>
          <cell r="G4020"/>
        </row>
        <row r="4021">
          <cell r="A4021" t="str">
            <v>68.02.010</v>
          </cell>
          <cell r="B4021"/>
          <cell r="C4021" t="str">
            <v>Estai</v>
          </cell>
          <cell r="D4021" t="str">
            <v>un</v>
          </cell>
          <cell r="E4021">
            <v>313.10000000000002</v>
          </cell>
          <cell r="F4021">
            <v>130.71</v>
          </cell>
          <cell r="G4021">
            <v>443.81</v>
          </cell>
        </row>
        <row r="4022">
          <cell r="A4022" t="str">
            <v>68.02.020</v>
          </cell>
          <cell r="B4022"/>
          <cell r="C4022" t="str">
            <v>Estrutura tipo M1</v>
          </cell>
          <cell r="D4022" t="str">
            <v>un</v>
          </cell>
          <cell r="E4022">
            <v>288.83999999999997</v>
          </cell>
          <cell r="F4022">
            <v>156.84</v>
          </cell>
          <cell r="G4022">
            <v>445.68</v>
          </cell>
        </row>
        <row r="4023">
          <cell r="A4023" t="str">
            <v>68.02.030</v>
          </cell>
          <cell r="B4023"/>
          <cell r="C4023" t="str">
            <v>Estrutura tipo M2</v>
          </cell>
          <cell r="D4023" t="str">
            <v>un</v>
          </cell>
          <cell r="E4023">
            <v>598.34</v>
          </cell>
          <cell r="F4023">
            <v>156.84</v>
          </cell>
          <cell r="G4023">
            <v>755.18</v>
          </cell>
        </row>
        <row r="4024">
          <cell r="A4024" t="str">
            <v>68.02.040</v>
          </cell>
          <cell r="B4024"/>
          <cell r="C4024" t="str">
            <v>Estrutura tipo N3</v>
          </cell>
          <cell r="D4024" t="str">
            <v>un</v>
          </cell>
          <cell r="E4024">
            <v>785.26</v>
          </cell>
          <cell r="F4024">
            <v>235.27</v>
          </cell>
          <cell r="G4024">
            <v>1020.53</v>
          </cell>
        </row>
        <row r="4025">
          <cell r="A4025" t="str">
            <v>68.02.050</v>
          </cell>
          <cell r="B4025"/>
          <cell r="C4025" t="str">
            <v>Estrutura tipo M1 - N3</v>
          </cell>
          <cell r="D4025" t="str">
            <v>un</v>
          </cell>
          <cell r="E4025">
            <v>885.16</v>
          </cell>
          <cell r="F4025">
            <v>313.68</v>
          </cell>
          <cell r="G4025">
            <v>1198.8399999999999</v>
          </cell>
        </row>
        <row r="4026">
          <cell r="A4026" t="str">
            <v>68.02.060</v>
          </cell>
          <cell r="B4026"/>
          <cell r="C4026" t="str">
            <v>Estrutura tipo M4</v>
          </cell>
          <cell r="D4026" t="str">
            <v>un</v>
          </cell>
          <cell r="E4026">
            <v>1387.25</v>
          </cell>
          <cell r="F4026">
            <v>235.27</v>
          </cell>
          <cell r="G4026">
            <v>1622.52</v>
          </cell>
        </row>
        <row r="4027">
          <cell r="A4027" t="str">
            <v>68.02.070</v>
          </cell>
          <cell r="B4027"/>
          <cell r="C4027" t="str">
            <v>Estrutura tipo N2</v>
          </cell>
          <cell r="D4027" t="str">
            <v>un</v>
          </cell>
          <cell r="E4027">
            <v>667.47</v>
          </cell>
          <cell r="F4027">
            <v>235.27</v>
          </cell>
          <cell r="G4027">
            <v>902.74</v>
          </cell>
        </row>
        <row r="4028">
          <cell r="A4028" t="str">
            <v>68.02.090</v>
          </cell>
          <cell r="B4028"/>
          <cell r="C4028" t="str">
            <v>Estrutura tipo N4</v>
          </cell>
          <cell r="D4028" t="str">
            <v>un</v>
          </cell>
          <cell r="E4028">
            <v>1369.82</v>
          </cell>
          <cell r="F4028">
            <v>313.68</v>
          </cell>
          <cell r="G4028">
            <v>1683.5</v>
          </cell>
        </row>
        <row r="4029">
          <cell r="A4029" t="str">
            <v>68.02.100</v>
          </cell>
          <cell r="B4029"/>
          <cell r="C4029" t="str">
            <v>Armação secundária tipo 1C - 2R</v>
          </cell>
          <cell r="D4029" t="str">
            <v>un</v>
          </cell>
          <cell r="E4029">
            <v>59.38</v>
          </cell>
          <cell r="F4029">
            <v>104.56</v>
          </cell>
          <cell r="G4029">
            <v>163.94</v>
          </cell>
        </row>
        <row r="4030">
          <cell r="A4030" t="str">
            <v>68.02.110</v>
          </cell>
          <cell r="B4030"/>
          <cell r="C4030" t="str">
            <v>Armação secundária tipo 1C - 3R</v>
          </cell>
          <cell r="D4030" t="str">
            <v>un</v>
          </cell>
          <cell r="E4030">
            <v>64.14</v>
          </cell>
          <cell r="F4030">
            <v>104.56</v>
          </cell>
          <cell r="G4030">
            <v>168.7</v>
          </cell>
        </row>
        <row r="4031">
          <cell r="A4031" t="str">
            <v>68.02.120</v>
          </cell>
          <cell r="B4031"/>
          <cell r="C4031" t="str">
            <v>Armação secundária tipo 2C - 3R</v>
          </cell>
          <cell r="D4031" t="str">
            <v>un</v>
          </cell>
          <cell r="E4031">
            <v>103.65</v>
          </cell>
          <cell r="F4031">
            <v>130.71</v>
          </cell>
          <cell r="G4031">
            <v>234.36</v>
          </cell>
        </row>
        <row r="4032">
          <cell r="A4032" t="str">
            <v>68.02.140</v>
          </cell>
          <cell r="B4032"/>
          <cell r="C4032" t="str">
            <v>Armação secundária tipo 4C - 6R</v>
          </cell>
          <cell r="D4032" t="str">
            <v>un</v>
          </cell>
          <cell r="E4032">
            <v>207.3</v>
          </cell>
          <cell r="F4032">
            <v>156.84</v>
          </cell>
          <cell r="G4032">
            <v>364.14</v>
          </cell>
        </row>
        <row r="4033">
          <cell r="A4033" t="str">
            <v>68.20</v>
          </cell>
          <cell r="B4033" t="str">
            <v>Reparos, conservações e complementos - GRUPO 68</v>
          </cell>
          <cell r="C4033" t="str">
            <v>Reparos, conservações e complementos - GRUPO 68</v>
          </cell>
          <cell r="D4033"/>
          <cell r="E4033"/>
          <cell r="F4033"/>
          <cell r="G4033"/>
        </row>
        <row r="4034">
          <cell r="A4034" t="str">
            <v>68.20.010</v>
          </cell>
          <cell r="B4034"/>
          <cell r="C4034" t="str">
            <v>Recolocação de poste de madeira</v>
          </cell>
          <cell r="D4034" t="str">
            <v>un</v>
          </cell>
          <cell r="E4034">
            <v>146.56</v>
          </cell>
          <cell r="F4034">
            <v>175.98</v>
          </cell>
          <cell r="G4034">
            <v>322.54000000000002</v>
          </cell>
        </row>
        <row r="4035">
          <cell r="A4035" t="str">
            <v>68.20.040</v>
          </cell>
          <cell r="B4035"/>
          <cell r="C4035" t="str">
            <v>Braçadeira circular em aço carbono galvanizado, diâmetro nominal de 140 até 300 mm</v>
          </cell>
          <cell r="D4035" t="str">
            <v>un</v>
          </cell>
          <cell r="E4035">
            <v>27.63</v>
          </cell>
          <cell r="F4035">
            <v>12.85</v>
          </cell>
          <cell r="G4035">
            <v>40.479999999999997</v>
          </cell>
        </row>
        <row r="4036">
          <cell r="A4036" t="str">
            <v>68.20.050</v>
          </cell>
          <cell r="B4036"/>
          <cell r="C4036" t="str">
            <v>Cruzeta em aço carbono galvanizado perfil ´L´ 75 x 75 x 8 mm, comprimento 2500 mm</v>
          </cell>
          <cell r="D4036" t="str">
            <v>un</v>
          </cell>
          <cell r="E4036">
            <v>325.95999999999998</v>
          </cell>
          <cell r="F4036">
            <v>25.68</v>
          </cell>
          <cell r="G4036">
            <v>351.64</v>
          </cell>
        </row>
        <row r="4037">
          <cell r="A4037" t="str">
            <v>68.20.120</v>
          </cell>
          <cell r="B4037"/>
          <cell r="C4037" t="str">
            <v>Bengala em PVC para ramal de entrada, diâmetro de 32 mm</v>
          </cell>
          <cell r="D4037" t="str">
            <v>un</v>
          </cell>
          <cell r="E4037">
            <v>12.48</v>
          </cell>
          <cell r="F4037">
            <v>25.56</v>
          </cell>
          <cell r="G4037">
            <v>38.04</v>
          </cell>
        </row>
        <row r="4038">
          <cell r="A4038" t="str">
            <v>69</v>
          </cell>
          <cell r="B4038" t="str">
            <v>TELEFONIA, LÓGICA E TRANSMISSÃO DE DADOS, EQUIPAMENTOS E SISTEMA</v>
          </cell>
          <cell r="C4038" t="str">
            <v>TELEFONIA, LÓGICA E TRANSMISSÃO DE DADOS, EQUIPAMENTOS E SISTEMA</v>
          </cell>
          <cell r="D4038"/>
          <cell r="E4038"/>
          <cell r="F4038"/>
          <cell r="G4038"/>
        </row>
        <row r="4039">
          <cell r="A4039" t="str">
            <v>69.03</v>
          </cell>
          <cell r="B4039" t="str">
            <v>Distribuição e comando, caixas e equipamentos específicos</v>
          </cell>
          <cell r="C4039" t="str">
            <v>Distribuição e comando, caixas e equipamentos específicos</v>
          </cell>
          <cell r="D4039"/>
          <cell r="E4039"/>
          <cell r="F4039"/>
          <cell r="G4039"/>
        </row>
        <row r="4040">
          <cell r="A4040" t="str">
            <v>69.03.090</v>
          </cell>
          <cell r="B4040"/>
          <cell r="C4040" t="str">
            <v>Aparelho telefônico multifrequencial, com teclas ´FLASH´, ´HOOK´, ´PAUSE´, ´LND´, ´MODE´</v>
          </cell>
          <cell r="D4040" t="str">
            <v>un</v>
          </cell>
          <cell r="E4040">
            <v>49.98</v>
          </cell>
          <cell r="F4040">
            <v>0</v>
          </cell>
          <cell r="G4040">
            <v>49.98</v>
          </cell>
        </row>
        <row r="4041">
          <cell r="A4041" t="str">
            <v>69.03.130</v>
          </cell>
          <cell r="B4041"/>
          <cell r="C4041" t="str">
            <v>Caixa subterrânea de entrada de telefonia, tipo R1 (600 x 350 x 500) mm, padrão TELEBRÁS, com tampa</v>
          </cell>
          <cell r="D4041" t="str">
            <v>un</v>
          </cell>
          <cell r="E4041">
            <v>218.39</v>
          </cell>
          <cell r="F4041">
            <v>46</v>
          </cell>
          <cell r="G4041">
            <v>264.39</v>
          </cell>
        </row>
        <row r="4042">
          <cell r="A4042" t="str">
            <v>69.03.140</v>
          </cell>
          <cell r="B4042"/>
          <cell r="C4042" t="str">
            <v>Caixa subterrânea de entrada de telefonia, tipo R2 (1070 x 520 x 500) mm, padrão TELEBRÁS, com tampa</v>
          </cell>
          <cell r="D4042" t="str">
            <v>un</v>
          </cell>
          <cell r="E4042">
            <v>479.98</v>
          </cell>
          <cell r="F4042">
            <v>97.85</v>
          </cell>
          <cell r="G4042">
            <v>577.83000000000004</v>
          </cell>
        </row>
        <row r="4043">
          <cell r="A4043" t="str">
            <v>69.03.310</v>
          </cell>
          <cell r="B4043"/>
          <cell r="C4043" t="str">
            <v>Caixa de tomada em poliamida e tampa para piso elevado, com 4 alojamentos para elétrica e até 8 alojamentos para telefonia e dados</v>
          </cell>
          <cell r="D4043" t="str">
            <v>un</v>
          </cell>
          <cell r="E4043">
            <v>108.71</v>
          </cell>
          <cell r="F4043">
            <v>14.6</v>
          </cell>
          <cell r="G4043">
            <v>123.31</v>
          </cell>
        </row>
        <row r="4044">
          <cell r="A4044" t="str">
            <v>69.03.340</v>
          </cell>
          <cell r="B4044"/>
          <cell r="C4044" t="str">
            <v>Conector RJ-45 fêmea - categoria 6</v>
          </cell>
          <cell r="D4044" t="str">
            <v>un</v>
          </cell>
          <cell r="E4044">
            <v>27.68</v>
          </cell>
          <cell r="F4044">
            <v>5.48</v>
          </cell>
          <cell r="G4044">
            <v>33.159999999999997</v>
          </cell>
        </row>
        <row r="4045">
          <cell r="A4045" t="str">
            <v>69.03.360</v>
          </cell>
          <cell r="B4045"/>
          <cell r="C4045" t="str">
            <v>Conector RJ-45 fêmea - categoria 6A</v>
          </cell>
          <cell r="D4045" t="str">
            <v>un</v>
          </cell>
          <cell r="E4045">
            <v>115.02</v>
          </cell>
          <cell r="F4045">
            <v>5.48</v>
          </cell>
          <cell r="G4045">
            <v>120.5</v>
          </cell>
        </row>
        <row r="4046">
          <cell r="A4046" t="str">
            <v>69.03.400</v>
          </cell>
          <cell r="B4046"/>
          <cell r="C4046" t="str">
            <v>Central PABX híbrida de telefonia para 8 linhas tronco e 24 ramais digital e analógico</v>
          </cell>
          <cell r="D4046" t="str">
            <v>cj</v>
          </cell>
          <cell r="E4046">
            <v>4982.7</v>
          </cell>
          <cell r="F4046">
            <v>0</v>
          </cell>
          <cell r="G4046">
            <v>4982.7</v>
          </cell>
        </row>
        <row r="4047">
          <cell r="A4047" t="str">
            <v>69.03.410</v>
          </cell>
          <cell r="B4047"/>
          <cell r="C4047" t="str">
            <v>Central PABX híbrida de telefonia para 8 linhas tronco e 128 ramais digital e analógico</v>
          </cell>
          <cell r="D4047" t="str">
            <v>cj</v>
          </cell>
          <cell r="E4047">
            <v>26614.959999999999</v>
          </cell>
          <cell r="F4047">
            <v>0</v>
          </cell>
          <cell r="G4047">
            <v>26614.959999999999</v>
          </cell>
        </row>
        <row r="4048">
          <cell r="A4048" t="str">
            <v>69.03.420</v>
          </cell>
          <cell r="B4048"/>
          <cell r="C4048" t="str">
            <v>Central PABX híbrida de telefonia para 8 linhas tronco e 128 ramais digital e analógico, com recursos PBX Networking</v>
          </cell>
          <cell r="D4048" t="str">
            <v>cj</v>
          </cell>
          <cell r="E4048">
            <v>48581.42</v>
          </cell>
          <cell r="F4048">
            <v>0</v>
          </cell>
          <cell r="G4048">
            <v>48581.42</v>
          </cell>
        </row>
        <row r="4049">
          <cell r="A4049" t="str">
            <v>69.05</v>
          </cell>
          <cell r="B4049" t="str">
            <v>Estabilização de tensão</v>
          </cell>
          <cell r="C4049" t="str">
            <v>Estabilização de tensão</v>
          </cell>
          <cell r="D4049"/>
          <cell r="E4049"/>
          <cell r="F4049"/>
          <cell r="G4049"/>
        </row>
        <row r="4050">
          <cell r="A4050" t="str">
            <v>69.05.010</v>
          </cell>
          <cell r="B4050"/>
          <cell r="C4050" t="str">
            <v>Estabilizador eletrônico de tensão, monofásico, com potência de 5 kVA</v>
          </cell>
          <cell r="D4050" t="str">
            <v>un</v>
          </cell>
          <cell r="E4050">
            <v>5986.11</v>
          </cell>
          <cell r="F4050">
            <v>54.76</v>
          </cell>
          <cell r="G4050">
            <v>6040.87</v>
          </cell>
        </row>
        <row r="4051">
          <cell r="A4051" t="str">
            <v>69.05.040</v>
          </cell>
          <cell r="B4051"/>
          <cell r="C4051" t="str">
            <v>Estabilizador eletrônico de tensão, monofásico, com potência de 10 kVA</v>
          </cell>
          <cell r="D4051" t="str">
            <v>un</v>
          </cell>
          <cell r="E4051">
            <v>8874.6200000000008</v>
          </cell>
          <cell r="F4051">
            <v>54.76</v>
          </cell>
          <cell r="G4051">
            <v>8929.3799999999992</v>
          </cell>
        </row>
        <row r="4052">
          <cell r="A4052" t="str">
            <v>69.05.230</v>
          </cell>
          <cell r="B4052"/>
          <cell r="C4052" t="str">
            <v>Estabilizador eletrônico de tensão, trifásico, com potência de 40 kVA</v>
          </cell>
          <cell r="D4052" t="str">
            <v>un</v>
          </cell>
          <cell r="E4052">
            <v>28064.71</v>
          </cell>
          <cell r="F4052">
            <v>54.76</v>
          </cell>
          <cell r="G4052">
            <v>28119.47</v>
          </cell>
        </row>
        <row r="4053">
          <cell r="A4053" t="str">
            <v>69.06</v>
          </cell>
          <cell r="B4053" t="str">
            <v>Sistemas ininterruptos de energia</v>
          </cell>
          <cell r="C4053" t="str">
            <v>Sistemas ininterruptos de energia</v>
          </cell>
          <cell r="D4053"/>
          <cell r="E4053"/>
          <cell r="F4053"/>
          <cell r="G4053"/>
        </row>
        <row r="4054">
          <cell r="A4054" t="str">
            <v>69.06.020</v>
          </cell>
          <cell r="B4054"/>
          <cell r="C4054" t="str">
            <v>Sistema ininterrupto de energia, trifásico on line de 10 kVA (220 V/220 V), com autonomia de 15 minutos</v>
          </cell>
          <cell r="D4054" t="str">
            <v>un</v>
          </cell>
          <cell r="E4054">
            <v>34831.39</v>
          </cell>
          <cell r="F4054">
            <v>102.7</v>
          </cell>
          <cell r="G4054">
            <v>34934.089999999997</v>
          </cell>
        </row>
        <row r="4055">
          <cell r="A4055" t="str">
            <v>69.06.030</v>
          </cell>
          <cell r="B4055"/>
          <cell r="C4055" t="str">
            <v>Sistema ininterrupto de energia, trifásico on line de 20 kVA (220 V/208 V-108 V), com autonomia 15 minutos</v>
          </cell>
          <cell r="D4055" t="str">
            <v>un</v>
          </cell>
          <cell r="E4055">
            <v>44614.91</v>
          </cell>
          <cell r="F4055">
            <v>102.7</v>
          </cell>
          <cell r="G4055">
            <v>44717.61</v>
          </cell>
        </row>
        <row r="4056">
          <cell r="A4056" t="str">
            <v>69.06.040</v>
          </cell>
          <cell r="B4056"/>
          <cell r="C4056" t="str">
            <v>Sistema ininterrupto de energia, trifásico on line senoidal de 15 kVA (208 V/110 V), com autonomia de 15 minutos</v>
          </cell>
          <cell r="D4056" t="str">
            <v>un</v>
          </cell>
          <cell r="E4056">
            <v>45473.13</v>
          </cell>
          <cell r="F4056">
            <v>102.7</v>
          </cell>
          <cell r="G4056">
            <v>45575.83</v>
          </cell>
        </row>
        <row r="4057">
          <cell r="A4057" t="str">
            <v>69.06.050</v>
          </cell>
          <cell r="B4057"/>
          <cell r="C4057" t="str">
            <v>Sistema ininterrupto de energia, monofásico, com potência de 2 kVA</v>
          </cell>
          <cell r="D4057" t="str">
            <v>un</v>
          </cell>
          <cell r="E4057">
            <v>5005.3100000000004</v>
          </cell>
          <cell r="F4057">
            <v>73</v>
          </cell>
          <cell r="G4057">
            <v>5078.3100000000004</v>
          </cell>
        </row>
        <row r="4058">
          <cell r="A4058" t="str">
            <v>69.06.080</v>
          </cell>
          <cell r="B4058"/>
          <cell r="C4058" t="str">
            <v>Sistema ininterrupto de energia, monofásico on line senoidal de 5 kVA (220 V/110 V), com autonomia de 15 minutos</v>
          </cell>
          <cell r="D4058" t="str">
            <v>un</v>
          </cell>
          <cell r="E4058">
            <v>14398.21</v>
          </cell>
          <cell r="F4058">
            <v>102.7</v>
          </cell>
          <cell r="G4058">
            <v>14500.91</v>
          </cell>
        </row>
        <row r="4059">
          <cell r="A4059" t="str">
            <v>69.06.100</v>
          </cell>
          <cell r="B4059"/>
          <cell r="C4059" t="str">
            <v>Sistema ininterrupto de energia, monofásico, com potência entre 5 a 7,5 kVA</v>
          </cell>
          <cell r="D4059" t="str">
            <v>un</v>
          </cell>
          <cell r="E4059">
            <v>19731.41</v>
          </cell>
          <cell r="F4059">
            <v>73</v>
          </cell>
          <cell r="G4059">
            <v>19804.41</v>
          </cell>
        </row>
        <row r="4060">
          <cell r="A4060" t="str">
            <v>69.06.110</v>
          </cell>
          <cell r="B4060"/>
          <cell r="C4060" t="str">
            <v>Sistema ininterrupto de energia, monofásico de 600 VA (127 V/127 V), com autonomia de 10 a 15 minutos</v>
          </cell>
          <cell r="D4060" t="str">
            <v>un</v>
          </cell>
          <cell r="E4060">
            <v>716.71</v>
          </cell>
          <cell r="F4060">
            <v>36.5</v>
          </cell>
          <cell r="G4060">
            <v>753.21</v>
          </cell>
        </row>
        <row r="4061">
          <cell r="A4061" t="str">
            <v>69.06.120</v>
          </cell>
          <cell r="B4061"/>
          <cell r="C4061" t="str">
            <v>Sistema ininterrupto de energia, trifásico on line senoidal de 10 kVA (220 V/110 V), com autonomia de 2 horas</v>
          </cell>
          <cell r="D4061" t="str">
            <v>un</v>
          </cell>
          <cell r="E4061">
            <v>49487.88</v>
          </cell>
          <cell r="F4061">
            <v>102.7</v>
          </cell>
          <cell r="G4061">
            <v>49590.58</v>
          </cell>
        </row>
        <row r="4062">
          <cell r="A4062" t="str">
            <v>69.06.200</v>
          </cell>
          <cell r="B4062"/>
          <cell r="C4062" t="str">
            <v>Sistema ininterrupto de energia, trifásico on line de 20 kVA (220/127 V), com autonomia de 15 minutos</v>
          </cell>
          <cell r="D4062" t="str">
            <v>un</v>
          </cell>
          <cell r="E4062">
            <v>47488.74</v>
          </cell>
          <cell r="F4062">
            <v>102.7</v>
          </cell>
          <cell r="G4062">
            <v>47591.44</v>
          </cell>
        </row>
        <row r="4063">
          <cell r="A4063" t="str">
            <v>69.06.210</v>
          </cell>
          <cell r="B4063"/>
          <cell r="C4063" t="str">
            <v>Sistema ininterrupto de energia, trifásico on line de 60 kVA (220/127 V), com autonomia de 15 minutos</v>
          </cell>
          <cell r="D4063" t="str">
            <v>un</v>
          </cell>
          <cell r="E4063">
            <v>118936.52</v>
          </cell>
          <cell r="F4063">
            <v>102.7</v>
          </cell>
          <cell r="G4063">
            <v>119039.22</v>
          </cell>
        </row>
        <row r="4064">
          <cell r="A4064" t="str">
            <v>69.06.220</v>
          </cell>
          <cell r="B4064"/>
          <cell r="C4064" t="str">
            <v>Sistema ininterrupto de energia, trifásico on line de 80 kVA (220/127 V), com autonomia de 15 minutos</v>
          </cell>
          <cell r="D4064" t="str">
            <v>un</v>
          </cell>
          <cell r="E4064">
            <v>150309.28</v>
          </cell>
          <cell r="F4064">
            <v>102.7</v>
          </cell>
          <cell r="G4064">
            <v>150411.98000000001</v>
          </cell>
        </row>
        <row r="4065">
          <cell r="A4065" t="str">
            <v>69.06.240</v>
          </cell>
          <cell r="B4065"/>
          <cell r="C4065" t="str">
            <v>Sistema ininterrupto de energia, trifásico on line de 20 kVA (380/220 V), com autonomia de 15 minutos</v>
          </cell>
          <cell r="D4065" t="str">
            <v>un</v>
          </cell>
          <cell r="E4065">
            <v>49684.97</v>
          </cell>
          <cell r="F4065">
            <v>102.7</v>
          </cell>
          <cell r="G4065">
            <v>49787.67</v>
          </cell>
        </row>
        <row r="4066">
          <cell r="A4066" t="str">
            <v>69.06.280</v>
          </cell>
          <cell r="B4066"/>
          <cell r="C4066" t="str">
            <v>Sistema ininterrupto de energia, trifásico on line senoidal de 5 kVA (220/110 V), com autonomia de 15 minutos</v>
          </cell>
          <cell r="D4066" t="str">
            <v>un</v>
          </cell>
          <cell r="E4066">
            <v>22355.18</v>
          </cell>
          <cell r="F4066">
            <v>102.7</v>
          </cell>
          <cell r="G4066">
            <v>22457.88</v>
          </cell>
        </row>
        <row r="4067">
          <cell r="A4067" t="str">
            <v>69.06.290</v>
          </cell>
          <cell r="B4067"/>
          <cell r="C4067" t="str">
            <v>Sistema ininterrupto de energia, trifásico on line senoidal de 10 kVA (220/110 V), com autonomia de 10 a 15 minutos</v>
          </cell>
          <cell r="D4067" t="str">
            <v>un</v>
          </cell>
          <cell r="E4067">
            <v>36695.82</v>
          </cell>
          <cell r="F4067">
            <v>102.7</v>
          </cell>
          <cell r="G4067">
            <v>36798.519999999997</v>
          </cell>
        </row>
        <row r="4068">
          <cell r="A4068" t="str">
            <v>69.06.300</v>
          </cell>
          <cell r="B4068"/>
          <cell r="C4068" t="str">
            <v>Sistema ininterrupto de energia, trifásico on line senoidal de 50 kVA (220/110 V), com autonomia de 15 minutos</v>
          </cell>
          <cell r="D4068" t="str">
            <v>un</v>
          </cell>
          <cell r="E4068">
            <v>91353.919999999998</v>
          </cell>
          <cell r="F4068">
            <v>102.7</v>
          </cell>
          <cell r="G4068">
            <v>91456.62</v>
          </cell>
        </row>
        <row r="4069">
          <cell r="A4069" t="str">
            <v>69.06.320</v>
          </cell>
          <cell r="B4069"/>
          <cell r="C4069" t="str">
            <v>Sistema ininterrupto de energia, trifásico on line senoidal de 7,5 kVA (220/110 V), com autonomia de 15 minutos</v>
          </cell>
          <cell r="D4069" t="str">
            <v>un</v>
          </cell>
          <cell r="E4069">
            <v>24124.25</v>
          </cell>
          <cell r="F4069">
            <v>102.7</v>
          </cell>
          <cell r="G4069">
            <v>24226.95</v>
          </cell>
        </row>
        <row r="4070">
          <cell r="A4070" t="str">
            <v>69.08</v>
          </cell>
          <cell r="B4070" t="str">
            <v>Equipamentos para informática</v>
          </cell>
          <cell r="C4070" t="str">
            <v>Equipamentos para informática</v>
          </cell>
          <cell r="D4070"/>
          <cell r="E4070"/>
          <cell r="F4070"/>
          <cell r="G4070"/>
        </row>
        <row r="4071">
          <cell r="A4071" t="str">
            <v>69.08.010</v>
          </cell>
          <cell r="B4071"/>
          <cell r="C4071" t="str">
            <v>Distribuidor interno óptico - 1 U para até 24 fibras</v>
          </cell>
          <cell r="D4071" t="str">
            <v>un</v>
          </cell>
          <cell r="E4071">
            <v>506.33</v>
          </cell>
          <cell r="F4071">
            <v>41.85</v>
          </cell>
          <cell r="G4071">
            <v>548.17999999999995</v>
          </cell>
        </row>
        <row r="4072">
          <cell r="A4072" t="str">
            <v>69.09</v>
          </cell>
          <cell r="B4072" t="str">
            <v>Sistema de rede</v>
          </cell>
          <cell r="C4072" t="str">
            <v>Sistema de rede</v>
          </cell>
          <cell r="D4072"/>
          <cell r="E4072"/>
          <cell r="F4072"/>
          <cell r="G4072"/>
        </row>
        <row r="4073">
          <cell r="A4073" t="str">
            <v>69.09.250</v>
          </cell>
          <cell r="B4073"/>
          <cell r="C4073" t="str">
            <v>Patch cords de 1,50 ou 3,00 m - RJ-45 / RJ-45 - categoria 6A</v>
          </cell>
          <cell r="D4073" t="str">
            <v>un</v>
          </cell>
          <cell r="E4073">
            <v>29.35</v>
          </cell>
          <cell r="F4073">
            <v>7.3</v>
          </cell>
          <cell r="G4073">
            <v>36.65</v>
          </cell>
        </row>
        <row r="4074">
          <cell r="A4074" t="str">
            <v>69.09.260</v>
          </cell>
          <cell r="B4074"/>
          <cell r="C4074" t="str">
            <v>Patch panel de 24 portas - categoria 6</v>
          </cell>
          <cell r="D4074" t="str">
            <v>un</v>
          </cell>
          <cell r="E4074">
            <v>651.65</v>
          </cell>
          <cell r="F4074">
            <v>29.2</v>
          </cell>
          <cell r="G4074">
            <v>680.85</v>
          </cell>
        </row>
        <row r="4075">
          <cell r="A4075" t="str">
            <v>69.09.300</v>
          </cell>
          <cell r="B4075"/>
          <cell r="C4075" t="str">
            <v>Voice panel de 50 portas - categoria 3</v>
          </cell>
          <cell r="D4075" t="str">
            <v>un</v>
          </cell>
          <cell r="E4075">
            <v>380.9</v>
          </cell>
          <cell r="F4075">
            <v>29.2</v>
          </cell>
          <cell r="G4075">
            <v>410.1</v>
          </cell>
        </row>
        <row r="4076">
          <cell r="A4076" t="str">
            <v>69.09.360</v>
          </cell>
          <cell r="B4076"/>
          <cell r="C4076" t="str">
            <v>Patch cords de 2,00 ou 3,00 m - RJ-45 / RJ-45 - categoria 6A</v>
          </cell>
          <cell r="D4076" t="str">
            <v>un</v>
          </cell>
          <cell r="E4076">
            <v>128.32</v>
          </cell>
          <cell r="F4076">
            <v>7.3</v>
          </cell>
          <cell r="G4076">
            <v>135.62</v>
          </cell>
        </row>
        <row r="4077">
          <cell r="A4077" t="str">
            <v>69.09.370</v>
          </cell>
          <cell r="B4077"/>
          <cell r="C4077" t="str">
            <v>Transceptor Gigabit SX - LC conectável de formato pequeno (SFP)</v>
          </cell>
          <cell r="D4077" t="str">
            <v>un</v>
          </cell>
          <cell r="E4077">
            <v>2221.41</v>
          </cell>
          <cell r="F4077">
            <v>2.7</v>
          </cell>
          <cell r="G4077">
            <v>2224.11</v>
          </cell>
        </row>
        <row r="4078">
          <cell r="A4078" t="str">
            <v>69.10</v>
          </cell>
          <cell r="B4078" t="str">
            <v>Telecomunicações</v>
          </cell>
          <cell r="C4078" t="str">
            <v>Telecomunicações</v>
          </cell>
          <cell r="D4078"/>
          <cell r="E4078"/>
          <cell r="F4078"/>
          <cell r="G4078"/>
        </row>
        <row r="4079">
          <cell r="A4079" t="str">
            <v>69.10.130</v>
          </cell>
          <cell r="B4079"/>
          <cell r="C4079" t="str">
            <v>Amplificador de potência para VHF e CATV-50 dB, frequência 40 a 550 MHz</v>
          </cell>
          <cell r="D4079" t="str">
            <v>un</v>
          </cell>
          <cell r="E4079">
            <v>749.19</v>
          </cell>
          <cell r="F4079">
            <v>16.739999999999998</v>
          </cell>
          <cell r="G4079">
            <v>765.93</v>
          </cell>
        </row>
        <row r="4080">
          <cell r="A4080" t="str">
            <v>69.10.140</v>
          </cell>
          <cell r="B4080"/>
          <cell r="C4080" t="str">
            <v>Antena parabólica com captador de sinais e modulador de áudio e vídeo</v>
          </cell>
          <cell r="D4080" t="str">
            <v>cj</v>
          </cell>
          <cell r="E4080">
            <v>361.14</v>
          </cell>
          <cell r="F4080">
            <v>292</v>
          </cell>
          <cell r="G4080">
            <v>653.14</v>
          </cell>
        </row>
        <row r="4081">
          <cell r="A4081" t="str">
            <v>69.20</v>
          </cell>
          <cell r="B4081" t="str">
            <v>Reparos, conservações e complementos - GRUPO 69</v>
          </cell>
          <cell r="C4081" t="str">
            <v>Reparos, conservações e complementos - GRUPO 69</v>
          </cell>
          <cell r="D4081"/>
          <cell r="E4081"/>
          <cell r="F4081"/>
          <cell r="G4081"/>
        </row>
        <row r="4082">
          <cell r="A4082" t="str">
            <v>69.20.010</v>
          </cell>
          <cell r="B4082"/>
          <cell r="C4082" t="str">
            <v>Arame de espinar em aço inoxidável nu, para TV a cabo</v>
          </cell>
          <cell r="D4082" t="str">
            <v>m</v>
          </cell>
          <cell r="E4082">
            <v>0.31</v>
          </cell>
          <cell r="F4082">
            <v>3.66</v>
          </cell>
          <cell r="G4082">
            <v>3.97</v>
          </cell>
        </row>
        <row r="4083">
          <cell r="A4083" t="str">
            <v>69.20.040</v>
          </cell>
          <cell r="B4083"/>
          <cell r="C4083" t="str">
            <v>Isolador roldana em porcelana de 72 x 72 mm</v>
          </cell>
          <cell r="D4083" t="str">
            <v>un</v>
          </cell>
          <cell r="E4083">
            <v>3.7</v>
          </cell>
          <cell r="F4083">
            <v>7.3</v>
          </cell>
          <cell r="G4083">
            <v>11</v>
          </cell>
        </row>
        <row r="4084">
          <cell r="A4084" t="str">
            <v>69.20.050</v>
          </cell>
          <cell r="B4084"/>
          <cell r="C4084" t="str">
            <v>Suporte para isolador roldana tipo DM, padrão TELEBRÁS</v>
          </cell>
          <cell r="D4084" t="str">
            <v>un</v>
          </cell>
          <cell r="E4084">
            <v>1.34</v>
          </cell>
          <cell r="F4084">
            <v>7.3</v>
          </cell>
          <cell r="G4084">
            <v>8.64</v>
          </cell>
        </row>
        <row r="4085">
          <cell r="A4085" t="str">
            <v>69.20.070</v>
          </cell>
          <cell r="B4085"/>
          <cell r="C4085" t="str">
            <v>Fita em aço inoxidável para poste de 0,50 m x 19 mm, com fecho em aço inoxidável</v>
          </cell>
          <cell r="D4085" t="str">
            <v>un</v>
          </cell>
          <cell r="E4085">
            <v>1.54</v>
          </cell>
          <cell r="F4085">
            <v>7.3</v>
          </cell>
          <cell r="G4085">
            <v>8.84</v>
          </cell>
        </row>
        <row r="4086">
          <cell r="A4086" t="str">
            <v>69.20.100</v>
          </cell>
          <cell r="B4086"/>
          <cell r="C4086" t="str">
            <v>Tampa para caixa R1, padrão TELEBRÁS</v>
          </cell>
          <cell r="D4086" t="str">
            <v>un</v>
          </cell>
          <cell r="E4086">
            <v>158.88</v>
          </cell>
          <cell r="F4086">
            <v>8.11</v>
          </cell>
          <cell r="G4086">
            <v>166.99</v>
          </cell>
        </row>
        <row r="4087">
          <cell r="A4087" t="str">
            <v>69.20.110</v>
          </cell>
          <cell r="B4087"/>
          <cell r="C4087" t="str">
            <v>Tampa para caixa R2, padrão TELEBRÁS</v>
          </cell>
          <cell r="D4087" t="str">
            <v>un</v>
          </cell>
          <cell r="E4087">
            <v>372.1</v>
          </cell>
          <cell r="F4087">
            <v>8.11</v>
          </cell>
          <cell r="G4087">
            <v>380.21</v>
          </cell>
        </row>
        <row r="4088">
          <cell r="A4088" t="str">
            <v>69.20.130</v>
          </cell>
          <cell r="B4088"/>
          <cell r="C4088" t="str">
            <v>Bloco de ligação interna para 10 pares, BLI-10</v>
          </cell>
          <cell r="D4088" t="str">
            <v>un</v>
          </cell>
          <cell r="E4088">
            <v>3.93</v>
          </cell>
          <cell r="F4088">
            <v>12.85</v>
          </cell>
          <cell r="G4088">
            <v>16.78</v>
          </cell>
        </row>
        <row r="4089">
          <cell r="A4089" t="str">
            <v>69.20.140</v>
          </cell>
          <cell r="B4089"/>
          <cell r="C4089" t="str">
            <v>Bloco de ligação com engate rápido para 10 pares, BER-10</v>
          </cell>
          <cell r="D4089" t="str">
            <v>un</v>
          </cell>
          <cell r="E4089">
            <v>22.26</v>
          </cell>
          <cell r="F4089">
            <v>12.85</v>
          </cell>
          <cell r="G4089">
            <v>35.11</v>
          </cell>
        </row>
        <row r="4090">
          <cell r="A4090" t="str">
            <v>69.20.170</v>
          </cell>
          <cell r="B4090"/>
          <cell r="C4090" t="str">
            <v>Calha de aço com 4 tomadas 2P+T - 250 V, com cabo</v>
          </cell>
          <cell r="D4090" t="str">
            <v>un</v>
          </cell>
          <cell r="E4090">
            <v>57.31</v>
          </cell>
          <cell r="F4090">
            <v>1.49</v>
          </cell>
          <cell r="G4090">
            <v>58.8</v>
          </cell>
        </row>
        <row r="4091">
          <cell r="A4091" t="str">
            <v>69.20.180</v>
          </cell>
          <cell r="B4091"/>
          <cell r="C4091" t="str">
            <v>Cordão óptico duplex, multimodo com conector LC/LC - 2,5 m</v>
          </cell>
          <cell r="D4091" t="str">
            <v>un</v>
          </cell>
          <cell r="E4091">
            <v>96.66</v>
          </cell>
          <cell r="F4091">
            <v>8.3699999999999992</v>
          </cell>
          <cell r="G4091">
            <v>105.03</v>
          </cell>
        </row>
        <row r="4092">
          <cell r="A4092" t="str">
            <v>69.20.200</v>
          </cell>
          <cell r="B4092"/>
          <cell r="C4092" t="str">
            <v>Bandeja fixa para rack, 19" x 500 mm</v>
          </cell>
          <cell r="D4092" t="str">
            <v>un</v>
          </cell>
          <cell r="E4092">
            <v>60.91</v>
          </cell>
          <cell r="F4092">
            <v>5.4</v>
          </cell>
          <cell r="G4092">
            <v>66.31</v>
          </cell>
        </row>
        <row r="4093">
          <cell r="A4093" t="str">
            <v>69.20.210</v>
          </cell>
          <cell r="B4093"/>
          <cell r="C4093" t="str">
            <v>Bandeja fixa para rack, 19" x 800 mm</v>
          </cell>
          <cell r="D4093" t="str">
            <v>un</v>
          </cell>
          <cell r="E4093">
            <v>85.47</v>
          </cell>
          <cell r="F4093">
            <v>5.4</v>
          </cell>
          <cell r="G4093">
            <v>90.87</v>
          </cell>
        </row>
        <row r="4094">
          <cell r="A4094" t="str">
            <v>69.20.220</v>
          </cell>
          <cell r="B4094"/>
          <cell r="C4094" t="str">
            <v>Bandeja deslizante para rack, 19" x 800 mm</v>
          </cell>
          <cell r="D4094" t="str">
            <v>un</v>
          </cell>
          <cell r="E4094">
            <v>157.02000000000001</v>
          </cell>
          <cell r="F4094">
            <v>5.4</v>
          </cell>
          <cell r="G4094">
            <v>162.41999999999999</v>
          </cell>
        </row>
        <row r="4095">
          <cell r="A4095" t="str">
            <v>69.20.230</v>
          </cell>
          <cell r="B4095"/>
          <cell r="C4095" t="str">
            <v>Calha de aço com 8 tomadas 2P+T - 250 V, com cabo</v>
          </cell>
          <cell r="D4095" t="str">
            <v>un</v>
          </cell>
          <cell r="E4095">
            <v>64.319999999999993</v>
          </cell>
          <cell r="F4095">
            <v>1.49</v>
          </cell>
          <cell r="G4095">
            <v>65.81</v>
          </cell>
        </row>
        <row r="4096">
          <cell r="A4096" t="str">
            <v>69.20.240</v>
          </cell>
          <cell r="B4096"/>
          <cell r="C4096" t="str">
            <v>Calha de aço com 12 tomadas 2P+T - 250 V, com cabo</v>
          </cell>
          <cell r="D4096" t="str">
            <v>un</v>
          </cell>
          <cell r="E4096">
            <v>79.5</v>
          </cell>
          <cell r="F4096">
            <v>1.49</v>
          </cell>
          <cell r="G4096">
            <v>80.989999999999995</v>
          </cell>
        </row>
        <row r="4097">
          <cell r="A4097" t="str">
            <v>69.20.248</v>
          </cell>
          <cell r="B4097"/>
          <cell r="C4097" t="str">
            <v>Painel frontal cego - 19" x 1 U</v>
          </cell>
          <cell r="D4097" t="str">
            <v>un</v>
          </cell>
          <cell r="E4097">
            <v>9.76</v>
          </cell>
          <cell r="F4097">
            <v>2.97</v>
          </cell>
          <cell r="G4097">
            <v>12.73</v>
          </cell>
        </row>
        <row r="4098">
          <cell r="A4098" t="str">
            <v>69.20.250</v>
          </cell>
          <cell r="B4098"/>
          <cell r="C4098" t="str">
            <v>Painel frontal cego - 19" x 2 U</v>
          </cell>
          <cell r="D4098" t="str">
            <v>un</v>
          </cell>
          <cell r="E4098">
            <v>9.85</v>
          </cell>
          <cell r="F4098">
            <v>2.97</v>
          </cell>
          <cell r="G4098">
            <v>12.82</v>
          </cell>
        </row>
        <row r="4099">
          <cell r="A4099" t="str">
            <v>69.20.260</v>
          </cell>
          <cell r="B4099"/>
          <cell r="C4099" t="str">
            <v>Protetor de surto híbrido para rede de telecomunicações</v>
          </cell>
          <cell r="D4099" t="str">
            <v>un</v>
          </cell>
          <cell r="E4099">
            <v>14.96</v>
          </cell>
          <cell r="F4099">
            <v>13.81</v>
          </cell>
          <cell r="G4099">
            <v>28.77</v>
          </cell>
        </row>
        <row r="4100">
          <cell r="A4100" t="str">
            <v>69.20.270</v>
          </cell>
          <cell r="B4100"/>
          <cell r="C4100" t="str">
            <v>Divisor interno com 1 entrada e 2 saídas - 75 Ohms</v>
          </cell>
          <cell r="D4100" t="str">
            <v>un</v>
          </cell>
          <cell r="E4100">
            <v>7.23</v>
          </cell>
          <cell r="F4100">
            <v>8.3699999999999992</v>
          </cell>
          <cell r="G4100">
            <v>15.6</v>
          </cell>
        </row>
        <row r="4101">
          <cell r="A4101" t="str">
            <v>69.20.280</v>
          </cell>
          <cell r="B4101"/>
          <cell r="C4101" t="str">
            <v>Divisor interno com 1 entrada e 4 saídas - 75 Ohms</v>
          </cell>
          <cell r="D4101" t="str">
            <v>un</v>
          </cell>
          <cell r="E4101">
            <v>10.33</v>
          </cell>
          <cell r="F4101">
            <v>8.3699999999999992</v>
          </cell>
          <cell r="G4101">
            <v>18.7</v>
          </cell>
        </row>
        <row r="4102">
          <cell r="A4102" t="str">
            <v>69.20.290</v>
          </cell>
          <cell r="B4102"/>
          <cell r="C4102" t="str">
            <v>Tomada blindada para VHF/UHF, CATV e FM, frequência 5 MHz a 1 GHz</v>
          </cell>
          <cell r="D4102" t="str">
            <v>un</v>
          </cell>
          <cell r="E4102">
            <v>9.2799999999999994</v>
          </cell>
          <cell r="F4102">
            <v>8.3699999999999992</v>
          </cell>
          <cell r="G4102">
            <v>17.649999999999999</v>
          </cell>
        </row>
        <row r="4103">
          <cell r="A4103" t="str">
            <v>69.20.300</v>
          </cell>
          <cell r="B4103"/>
          <cell r="C4103" t="str">
            <v>Bloco de distribuição com protetor de surtos, para 10 pares, BTDG-10</v>
          </cell>
          <cell r="D4103" t="str">
            <v>un</v>
          </cell>
          <cell r="E4103">
            <v>20.38</v>
          </cell>
          <cell r="F4103">
            <v>14.18</v>
          </cell>
          <cell r="G4103">
            <v>34.56</v>
          </cell>
        </row>
        <row r="4104">
          <cell r="A4104" t="str">
            <v>69.20.340</v>
          </cell>
          <cell r="B4104"/>
          <cell r="C4104" t="str">
            <v>Tomada para TV, tipo pino Jack, com placa</v>
          </cell>
          <cell r="D4104" t="str">
            <v>un</v>
          </cell>
          <cell r="E4104">
            <v>8.4499999999999993</v>
          </cell>
          <cell r="F4104">
            <v>7.3</v>
          </cell>
          <cell r="G4104">
            <v>15.75</v>
          </cell>
        </row>
        <row r="4105">
          <cell r="A4105" t="str">
            <v>69.20.350</v>
          </cell>
          <cell r="B4105"/>
          <cell r="C4105" t="str">
            <v>Caixa de emenda ventilada, em polipropileno, para até 200 pares</v>
          </cell>
          <cell r="D4105" t="str">
            <v>un</v>
          </cell>
          <cell r="E4105">
            <v>91.44</v>
          </cell>
          <cell r="F4105">
            <v>25.68</v>
          </cell>
          <cell r="G4105">
            <v>117.12</v>
          </cell>
        </row>
        <row r="4106">
          <cell r="A4106" t="str">
            <v>97</v>
          </cell>
          <cell r="B4106" t="str">
            <v>SINALIZAÇÃO E COMUNICAÇÃO VISUAL</v>
          </cell>
          <cell r="C4106" t="str">
            <v>SINALIZAÇÃO E COMUNICAÇÃO VISUAL</v>
          </cell>
          <cell r="D4106"/>
          <cell r="E4106"/>
          <cell r="F4106"/>
          <cell r="G4106"/>
        </row>
        <row r="4107">
          <cell r="A4107" t="str">
            <v>97.01</v>
          </cell>
          <cell r="B4107" t="str">
            <v>Adesivos</v>
          </cell>
          <cell r="C4107" t="str">
            <v>Adesivos</v>
          </cell>
          <cell r="D4107"/>
          <cell r="E4107"/>
          <cell r="F4107"/>
          <cell r="G4107"/>
        </row>
        <row r="4108">
          <cell r="A4108" t="str">
            <v>97.01.010</v>
          </cell>
          <cell r="B4108"/>
          <cell r="C4108" t="str">
            <v>Adesivo vinílico, padrão regulamentado, para sinalização de incêndio</v>
          </cell>
          <cell r="D4108" t="str">
            <v>un</v>
          </cell>
          <cell r="E4108">
            <v>13.53</v>
          </cell>
          <cell r="F4108">
            <v>2.23</v>
          </cell>
          <cell r="G4108">
            <v>15.76</v>
          </cell>
        </row>
        <row r="4109">
          <cell r="A4109" t="str">
            <v>97.02</v>
          </cell>
          <cell r="B4109" t="str">
            <v>Placas, pórticos e obeliscos arquitetônicos</v>
          </cell>
          <cell r="C4109" t="str">
            <v>Placas, pórticos e obeliscos arquitetônicos</v>
          </cell>
          <cell r="D4109"/>
          <cell r="E4109"/>
          <cell r="F4109"/>
          <cell r="G4109"/>
        </row>
        <row r="4110">
          <cell r="A4110" t="str">
            <v>97.02.030</v>
          </cell>
          <cell r="B4110"/>
          <cell r="C4110" t="str">
            <v>Placa comemorativa em aço inoxidável escovado</v>
          </cell>
          <cell r="D4110" t="str">
            <v>m²</v>
          </cell>
          <cell r="E4110">
            <v>5616.12</v>
          </cell>
          <cell r="F4110">
            <v>65.84</v>
          </cell>
          <cell r="G4110">
            <v>5681.96</v>
          </cell>
        </row>
        <row r="4111">
          <cell r="A4111" t="str">
            <v>97.02.036</v>
          </cell>
          <cell r="B4111"/>
          <cell r="C4111" t="str">
            <v>Placa de identificação em PVC com texto em vinil</v>
          </cell>
          <cell r="D4111" t="str">
            <v>m²</v>
          </cell>
          <cell r="E4111">
            <v>373.26</v>
          </cell>
          <cell r="F4111">
            <v>65.84</v>
          </cell>
          <cell r="G4111">
            <v>439.1</v>
          </cell>
        </row>
        <row r="4112">
          <cell r="A4112" t="str">
            <v>97.02.190</v>
          </cell>
          <cell r="B4112"/>
          <cell r="C4112" t="str">
            <v>Placa de identificação em acrílico com texto em vinil</v>
          </cell>
          <cell r="D4112" t="str">
            <v>m²</v>
          </cell>
          <cell r="E4112">
            <v>739.27</v>
          </cell>
          <cell r="F4112">
            <v>65.84</v>
          </cell>
          <cell r="G4112">
            <v>805.11</v>
          </cell>
        </row>
        <row r="4113">
          <cell r="A4113" t="str">
            <v>97.02.193</v>
          </cell>
          <cell r="B4113"/>
          <cell r="C4113" t="str">
            <v>Placa de sinalização em PVC fotoluminescente (200x200mm), com indicação de equipamentos de alarme, detecção e extinção de incêndio</v>
          </cell>
          <cell r="D4113" t="str">
            <v>un</v>
          </cell>
          <cell r="E4113">
            <v>12.92</v>
          </cell>
          <cell r="F4113">
            <v>4.78</v>
          </cell>
          <cell r="G4113">
            <v>17.7</v>
          </cell>
        </row>
        <row r="4114">
          <cell r="A4114" t="str">
            <v>97.02.194</v>
          </cell>
          <cell r="B4114"/>
          <cell r="C4114" t="str">
            <v>Placa de sinalização em PVC fotoluminescente (150x150mm), com indicação de equipamentos de combate à incêndio e alarme</v>
          </cell>
          <cell r="D4114" t="str">
            <v>un</v>
          </cell>
          <cell r="E4114">
            <v>7.94</v>
          </cell>
          <cell r="F4114">
            <v>4.78</v>
          </cell>
          <cell r="G4114">
            <v>12.72</v>
          </cell>
        </row>
        <row r="4115">
          <cell r="A4115" t="str">
            <v>97.02.195</v>
          </cell>
          <cell r="B4115"/>
          <cell r="C4115" t="str">
            <v>Placa de sinalização em PVC fotoluminescente, com indicação de rota de evacuação e saída de emergência</v>
          </cell>
          <cell r="D4115" t="str">
            <v>un</v>
          </cell>
          <cell r="E4115">
            <v>13.01</v>
          </cell>
          <cell r="F4115">
            <v>4.78</v>
          </cell>
          <cell r="G4115">
            <v>17.79</v>
          </cell>
        </row>
        <row r="4116">
          <cell r="A4116" t="str">
            <v>97.02.196</v>
          </cell>
          <cell r="B4116"/>
          <cell r="C4116" t="str">
            <v>Placa de sinalização em PVC fotoluminescente, com identificação de pavimentos</v>
          </cell>
          <cell r="D4116" t="str">
            <v>un</v>
          </cell>
          <cell r="E4116">
            <v>9.5</v>
          </cell>
          <cell r="F4116">
            <v>4.78</v>
          </cell>
          <cell r="G4116">
            <v>14.28</v>
          </cell>
        </row>
        <row r="4117">
          <cell r="A4117" t="str">
            <v>97.02.197</v>
          </cell>
          <cell r="B4117"/>
          <cell r="C4117" t="str">
            <v>Placa de sinalização em PVC, com indicação de alerta</v>
          </cell>
          <cell r="D4117" t="str">
            <v>un</v>
          </cell>
          <cell r="E4117">
            <v>12.64</v>
          </cell>
          <cell r="F4117">
            <v>4.78</v>
          </cell>
          <cell r="G4117">
            <v>17.420000000000002</v>
          </cell>
        </row>
        <row r="4118">
          <cell r="A4118" t="str">
            <v>97.02.198</v>
          </cell>
          <cell r="B4118"/>
          <cell r="C4118" t="str">
            <v>Placa de sinalização em PVC, com indicação de proibição normativa</v>
          </cell>
          <cell r="D4118" t="str">
            <v>un</v>
          </cell>
          <cell r="E4118">
            <v>11.97</v>
          </cell>
          <cell r="F4118">
            <v>4.78</v>
          </cell>
          <cell r="G4118">
            <v>16.75</v>
          </cell>
        </row>
        <row r="4119">
          <cell r="A4119" t="str">
            <v>97.02.210</v>
          </cell>
          <cell r="B4119"/>
          <cell r="C4119" t="str">
            <v>Placa de sinalização em PVC para ambientes</v>
          </cell>
          <cell r="D4119" t="str">
            <v>un</v>
          </cell>
          <cell r="E4119">
            <v>160.16999999999999</v>
          </cell>
          <cell r="F4119">
            <v>2.72</v>
          </cell>
          <cell r="G4119">
            <v>162.88999999999999</v>
          </cell>
        </row>
        <row r="4120">
          <cell r="A4120" t="str">
            <v>97.03</v>
          </cell>
          <cell r="B4120" t="str">
            <v>Pintura de letras e pictogramas</v>
          </cell>
          <cell r="C4120" t="str">
            <v>Pintura de letras e pictogramas</v>
          </cell>
          <cell r="D4120"/>
          <cell r="E4120"/>
          <cell r="F4120"/>
          <cell r="G4120"/>
        </row>
        <row r="4121">
          <cell r="A4121" t="str">
            <v>97.03.010</v>
          </cell>
          <cell r="B4121"/>
          <cell r="C4121" t="str">
            <v>Sinalização com pictograma em tinta acrílica</v>
          </cell>
          <cell r="D4121" t="str">
            <v>un</v>
          </cell>
          <cell r="E4121">
            <v>6.45</v>
          </cell>
          <cell r="F4121">
            <v>38.29</v>
          </cell>
          <cell r="G4121">
            <v>44.74</v>
          </cell>
        </row>
        <row r="4122">
          <cell r="A4122" t="str">
            <v>97.04</v>
          </cell>
          <cell r="B4122" t="str">
            <v>Pintura de sinalização viária</v>
          </cell>
          <cell r="C4122" t="str">
            <v>Pintura de sinalização viária</v>
          </cell>
          <cell r="D4122"/>
          <cell r="E4122"/>
          <cell r="F4122"/>
          <cell r="G4122"/>
        </row>
        <row r="4123">
          <cell r="A4123" t="str">
            <v>97.04.010</v>
          </cell>
          <cell r="B4123"/>
          <cell r="C4123" t="str">
            <v>Sinalização horizontal com tinta vinílica ou acrílica</v>
          </cell>
          <cell r="D4123" t="str">
            <v>m²</v>
          </cell>
          <cell r="E4123">
            <v>23.14</v>
          </cell>
          <cell r="F4123">
            <v>0</v>
          </cell>
          <cell r="G4123">
            <v>23.14</v>
          </cell>
        </row>
        <row r="4124">
          <cell r="A4124" t="str">
            <v>97.04.020</v>
          </cell>
          <cell r="B4124"/>
          <cell r="C4124" t="str">
            <v>Sinalização horizontal com termoplástico tipo Hot-spray</v>
          </cell>
          <cell r="D4124" t="str">
            <v>m²</v>
          </cell>
          <cell r="E4124">
            <v>37.56</v>
          </cell>
          <cell r="F4124">
            <v>0</v>
          </cell>
          <cell r="G4124">
            <v>37.56</v>
          </cell>
        </row>
        <row r="4125">
          <cell r="A4125" t="str">
            <v>97.05</v>
          </cell>
          <cell r="B4125" t="str">
            <v>Placas, pórticos e sinalização viária</v>
          </cell>
          <cell r="C4125" t="str">
            <v>Placas, pórticos e sinalização viária</v>
          </cell>
          <cell r="D4125"/>
          <cell r="E4125"/>
          <cell r="F4125"/>
          <cell r="G4125"/>
        </row>
        <row r="4126">
          <cell r="A4126" t="str">
            <v>97.05.070</v>
          </cell>
          <cell r="B4126"/>
          <cell r="C4126" t="str">
            <v>Manta de borracha para sinalização em estacionamento e proteção de coluna e parede, de 1000 x 750 mm e espessura 10 mm</v>
          </cell>
          <cell r="D4126" t="str">
            <v>un</v>
          </cell>
          <cell r="E4126">
            <v>79.959999999999994</v>
          </cell>
          <cell r="F4126">
            <v>5.59</v>
          </cell>
          <cell r="G4126">
            <v>85.55</v>
          </cell>
        </row>
        <row r="4127">
          <cell r="A4127" t="str">
            <v>97.05.080</v>
          </cell>
          <cell r="B4127"/>
          <cell r="C4127" t="str">
            <v>Cantoneira de borracha para sinalização em estacionamento e proteção de coluna, de 750 x 100 x 100 mm e espessura 10 mm</v>
          </cell>
          <cell r="D4127" t="str">
            <v>un</v>
          </cell>
          <cell r="E4127">
            <v>24.63</v>
          </cell>
          <cell r="F4127">
            <v>1.1499999999999999</v>
          </cell>
          <cell r="G4127">
            <v>25.78</v>
          </cell>
        </row>
        <row r="4128">
          <cell r="A4128" t="str">
            <v>97.05.100</v>
          </cell>
          <cell r="B4128"/>
          <cell r="C4128" t="str">
            <v>Sinalização vertical em placa de aço galvanizada com pintura em esmalte sintético</v>
          </cell>
          <cell r="D4128" t="str">
            <v>m²</v>
          </cell>
          <cell r="E4128">
            <v>647.14</v>
          </cell>
          <cell r="F4128">
            <v>46.3</v>
          </cell>
          <cell r="G4128">
            <v>693.44</v>
          </cell>
        </row>
        <row r="4129">
          <cell r="A4129" t="str">
            <v>97.05.130</v>
          </cell>
          <cell r="B4129"/>
          <cell r="C4129" t="str">
            <v>Colocação de placa em suporte de madeira / metálico - solo</v>
          </cell>
          <cell r="D4129" t="str">
            <v>m²</v>
          </cell>
          <cell r="E4129">
            <v>40.56</v>
          </cell>
          <cell r="F4129">
            <v>0</v>
          </cell>
          <cell r="G4129">
            <v>40.56</v>
          </cell>
        </row>
        <row r="4130">
          <cell r="A4130" t="str">
            <v>97.05.140</v>
          </cell>
          <cell r="B4130"/>
          <cell r="C4130" t="str">
            <v>Suporte de perfil metálico galvanizado</v>
          </cell>
          <cell r="D4130" t="str">
            <v>kg</v>
          </cell>
          <cell r="E4130">
            <v>15.64</v>
          </cell>
          <cell r="F4130">
            <v>0</v>
          </cell>
          <cell r="G4130">
            <v>15.64</v>
          </cell>
        </row>
        <row r="4131">
          <cell r="A4131" t="str">
            <v>98</v>
          </cell>
          <cell r="B4131" t="str">
            <v>ARQUITETURA DE INTERIORES</v>
          </cell>
          <cell r="C4131" t="str">
            <v>ARQUITETURA DE INTERIORES</v>
          </cell>
          <cell r="D4131"/>
          <cell r="E4131"/>
          <cell r="F4131"/>
          <cell r="G4131"/>
        </row>
        <row r="4132">
          <cell r="A4132" t="str">
            <v>98.02</v>
          </cell>
          <cell r="B4132" t="str">
            <v>Mobiliário</v>
          </cell>
          <cell r="C4132" t="str">
            <v>Mobiliário</v>
          </cell>
          <cell r="D4132"/>
          <cell r="E4132"/>
          <cell r="F4132"/>
          <cell r="G4132"/>
        </row>
        <row r="4133">
          <cell r="A4133" t="str">
            <v>98.02.210</v>
          </cell>
          <cell r="B4133"/>
          <cell r="C4133" t="str">
            <v>Banco de madeira com encosto e pés em ferro fundido pintado</v>
          </cell>
          <cell r="D4133" t="str">
            <v>un</v>
          </cell>
          <cell r="E4133">
            <v>389.07</v>
          </cell>
          <cell r="F4133">
            <v>0</v>
          </cell>
          <cell r="G4133">
            <v>389.07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408"/>
  <sheetViews>
    <sheetView tabSelected="1" view="pageBreakPreview" topLeftCell="B1390" zoomScaleNormal="100" zoomScaleSheetLayoutView="100" workbookViewId="0">
      <selection activeCell="E1408" sqref="E1408"/>
    </sheetView>
  </sheetViews>
  <sheetFormatPr defaultRowHeight="15" x14ac:dyDescent="0.25"/>
  <cols>
    <col min="1" max="1" width="8.7109375" style="187" bestFit="1" customWidth="1"/>
    <col min="2" max="2" width="11.42578125" style="92" customWidth="1"/>
    <col min="3" max="3" width="2.42578125" style="92" customWidth="1"/>
    <col min="4" max="4" width="50.7109375" style="92" customWidth="1"/>
    <col min="5" max="5" width="8.7109375" style="92" customWidth="1"/>
    <col min="6" max="6" width="12.7109375" style="188" customWidth="1"/>
    <col min="7" max="7" width="14.7109375" style="189" customWidth="1"/>
    <col min="8" max="8" width="16.28515625" style="190" customWidth="1"/>
    <col min="9" max="9" width="44.7109375" style="92" bestFit="1" customWidth="1"/>
    <col min="10" max="14" width="9.140625" style="92"/>
    <col min="15" max="15" width="10.7109375" style="92" customWidth="1"/>
    <col min="16" max="246" width="9.140625" style="92"/>
    <col min="247" max="247" width="12.7109375" style="92" customWidth="1"/>
    <col min="248" max="248" width="0.140625" style="92" customWidth="1"/>
    <col min="249" max="249" width="50.7109375" style="92" customWidth="1"/>
    <col min="250" max="250" width="8.7109375" style="92" customWidth="1"/>
    <col min="251" max="251" width="12.7109375" style="92" customWidth="1"/>
    <col min="252" max="253" width="14.7109375" style="92" customWidth="1"/>
    <col min="254" max="255" width="9.140625" style="92"/>
    <col min="256" max="256" width="12.7109375" style="92" bestFit="1" customWidth="1"/>
    <col min="257" max="502" width="9.140625" style="92"/>
    <col min="503" max="503" width="12.7109375" style="92" customWidth="1"/>
    <col min="504" max="504" width="0.140625" style="92" customWidth="1"/>
    <col min="505" max="505" width="50.7109375" style="92" customWidth="1"/>
    <col min="506" max="506" width="8.7109375" style="92" customWidth="1"/>
    <col min="507" max="507" width="12.7109375" style="92" customWidth="1"/>
    <col min="508" max="509" width="14.7109375" style="92" customWidth="1"/>
    <col min="510" max="511" width="9.140625" style="92"/>
    <col min="512" max="512" width="12.7109375" style="92" bestFit="1" customWidth="1"/>
    <col min="513" max="758" width="9.140625" style="92"/>
    <col min="759" max="759" width="12.7109375" style="92" customWidth="1"/>
    <col min="760" max="760" width="0.140625" style="92" customWidth="1"/>
    <col min="761" max="761" width="50.7109375" style="92" customWidth="1"/>
    <col min="762" max="762" width="8.7109375" style="92" customWidth="1"/>
    <col min="763" max="763" width="12.7109375" style="92" customWidth="1"/>
    <col min="764" max="765" width="14.7109375" style="92" customWidth="1"/>
    <col min="766" max="767" width="9.140625" style="92"/>
    <col min="768" max="768" width="12.7109375" style="92" bestFit="1" customWidth="1"/>
    <col min="769" max="1014" width="9.140625" style="92"/>
    <col min="1015" max="1015" width="12.7109375" style="92" customWidth="1"/>
    <col min="1016" max="1016" width="0.140625" style="92" customWidth="1"/>
    <col min="1017" max="1017" width="50.7109375" style="92" customWidth="1"/>
    <col min="1018" max="1018" width="8.7109375" style="92" customWidth="1"/>
    <col min="1019" max="1019" width="12.7109375" style="92" customWidth="1"/>
    <col min="1020" max="1021" width="14.7109375" style="92" customWidth="1"/>
    <col min="1022" max="1023" width="9.140625" style="92"/>
    <col min="1024" max="1024" width="12.7109375" style="92" bestFit="1" customWidth="1"/>
    <col min="1025" max="1270" width="9.140625" style="92"/>
    <col min="1271" max="1271" width="12.7109375" style="92" customWidth="1"/>
    <col min="1272" max="1272" width="0.140625" style="92" customWidth="1"/>
    <col min="1273" max="1273" width="50.7109375" style="92" customWidth="1"/>
    <col min="1274" max="1274" width="8.7109375" style="92" customWidth="1"/>
    <col min="1275" max="1275" width="12.7109375" style="92" customWidth="1"/>
    <col min="1276" max="1277" width="14.7109375" style="92" customWidth="1"/>
    <col min="1278" max="1279" width="9.140625" style="92"/>
    <col min="1280" max="1280" width="12.7109375" style="92" bestFit="1" customWidth="1"/>
    <col min="1281" max="1526" width="9.140625" style="92"/>
    <col min="1527" max="1527" width="12.7109375" style="92" customWidth="1"/>
    <col min="1528" max="1528" width="0.140625" style="92" customWidth="1"/>
    <col min="1529" max="1529" width="50.7109375" style="92" customWidth="1"/>
    <col min="1530" max="1530" width="8.7109375" style="92" customWidth="1"/>
    <col min="1531" max="1531" width="12.7109375" style="92" customWidth="1"/>
    <col min="1532" max="1533" width="14.7109375" style="92" customWidth="1"/>
    <col min="1534" max="1535" width="9.140625" style="92"/>
    <col min="1536" max="1536" width="12.7109375" style="92" bestFit="1" customWidth="1"/>
    <col min="1537" max="1782" width="9.140625" style="92"/>
    <col min="1783" max="1783" width="12.7109375" style="92" customWidth="1"/>
    <col min="1784" max="1784" width="0.140625" style="92" customWidth="1"/>
    <col min="1785" max="1785" width="50.7109375" style="92" customWidth="1"/>
    <col min="1786" max="1786" width="8.7109375" style="92" customWidth="1"/>
    <col min="1787" max="1787" width="12.7109375" style="92" customWidth="1"/>
    <col min="1788" max="1789" width="14.7109375" style="92" customWidth="1"/>
    <col min="1790" max="1791" width="9.140625" style="92"/>
    <col min="1792" max="1792" width="12.7109375" style="92" bestFit="1" customWidth="1"/>
    <col min="1793" max="2038" width="9.140625" style="92"/>
    <col min="2039" max="2039" width="12.7109375" style="92" customWidth="1"/>
    <col min="2040" max="2040" width="0.140625" style="92" customWidth="1"/>
    <col min="2041" max="2041" width="50.7109375" style="92" customWidth="1"/>
    <col min="2042" max="2042" width="8.7109375" style="92" customWidth="1"/>
    <col min="2043" max="2043" width="12.7109375" style="92" customWidth="1"/>
    <col min="2044" max="2045" width="14.7109375" style="92" customWidth="1"/>
    <col min="2046" max="2047" width="9.140625" style="92"/>
    <col min="2048" max="2048" width="12.7109375" style="92" bestFit="1" customWidth="1"/>
    <col min="2049" max="2294" width="9.140625" style="92"/>
    <col min="2295" max="2295" width="12.7109375" style="92" customWidth="1"/>
    <col min="2296" max="2296" width="0.140625" style="92" customWidth="1"/>
    <col min="2297" max="2297" width="50.7109375" style="92" customWidth="1"/>
    <col min="2298" max="2298" width="8.7109375" style="92" customWidth="1"/>
    <col min="2299" max="2299" width="12.7109375" style="92" customWidth="1"/>
    <col min="2300" max="2301" width="14.7109375" style="92" customWidth="1"/>
    <col min="2302" max="2303" width="9.140625" style="92"/>
    <col min="2304" max="2304" width="12.7109375" style="92" bestFit="1" customWidth="1"/>
    <col min="2305" max="2550" width="9.140625" style="92"/>
    <col min="2551" max="2551" width="12.7109375" style="92" customWidth="1"/>
    <col min="2552" max="2552" width="0.140625" style="92" customWidth="1"/>
    <col min="2553" max="2553" width="50.7109375" style="92" customWidth="1"/>
    <col min="2554" max="2554" width="8.7109375" style="92" customWidth="1"/>
    <col min="2555" max="2555" width="12.7109375" style="92" customWidth="1"/>
    <col min="2556" max="2557" width="14.7109375" style="92" customWidth="1"/>
    <col min="2558" max="2559" width="9.140625" style="92"/>
    <col min="2560" max="2560" width="12.7109375" style="92" bestFit="1" customWidth="1"/>
    <col min="2561" max="2806" width="9.140625" style="92"/>
    <col min="2807" max="2807" width="12.7109375" style="92" customWidth="1"/>
    <col min="2808" max="2808" width="0.140625" style="92" customWidth="1"/>
    <col min="2809" max="2809" width="50.7109375" style="92" customWidth="1"/>
    <col min="2810" max="2810" width="8.7109375" style="92" customWidth="1"/>
    <col min="2811" max="2811" width="12.7109375" style="92" customWidth="1"/>
    <col min="2812" max="2813" width="14.7109375" style="92" customWidth="1"/>
    <col min="2814" max="2815" width="9.140625" style="92"/>
    <col min="2816" max="2816" width="12.7109375" style="92" bestFit="1" customWidth="1"/>
    <col min="2817" max="3062" width="9.140625" style="92"/>
    <col min="3063" max="3063" width="12.7109375" style="92" customWidth="1"/>
    <col min="3064" max="3064" width="0.140625" style="92" customWidth="1"/>
    <col min="3065" max="3065" width="50.7109375" style="92" customWidth="1"/>
    <col min="3066" max="3066" width="8.7109375" style="92" customWidth="1"/>
    <col min="3067" max="3067" width="12.7109375" style="92" customWidth="1"/>
    <col min="3068" max="3069" width="14.7109375" style="92" customWidth="1"/>
    <col min="3070" max="3071" width="9.140625" style="92"/>
    <col min="3072" max="3072" width="12.7109375" style="92" bestFit="1" customWidth="1"/>
    <col min="3073" max="3318" width="9.140625" style="92"/>
    <col min="3319" max="3319" width="12.7109375" style="92" customWidth="1"/>
    <col min="3320" max="3320" width="0.140625" style="92" customWidth="1"/>
    <col min="3321" max="3321" width="50.7109375" style="92" customWidth="1"/>
    <col min="3322" max="3322" width="8.7109375" style="92" customWidth="1"/>
    <col min="3323" max="3323" width="12.7109375" style="92" customWidth="1"/>
    <col min="3324" max="3325" width="14.7109375" style="92" customWidth="1"/>
    <col min="3326" max="3327" width="9.140625" style="92"/>
    <col min="3328" max="3328" width="12.7109375" style="92" bestFit="1" customWidth="1"/>
    <col min="3329" max="3574" width="9.140625" style="92"/>
    <col min="3575" max="3575" width="12.7109375" style="92" customWidth="1"/>
    <col min="3576" max="3576" width="0.140625" style="92" customWidth="1"/>
    <col min="3577" max="3577" width="50.7109375" style="92" customWidth="1"/>
    <col min="3578" max="3578" width="8.7109375" style="92" customWidth="1"/>
    <col min="3579" max="3579" width="12.7109375" style="92" customWidth="1"/>
    <col min="3580" max="3581" width="14.7109375" style="92" customWidth="1"/>
    <col min="3582" max="3583" width="9.140625" style="92"/>
    <col min="3584" max="3584" width="12.7109375" style="92" bestFit="1" customWidth="1"/>
    <col min="3585" max="3830" width="9.140625" style="92"/>
    <col min="3831" max="3831" width="12.7109375" style="92" customWidth="1"/>
    <col min="3832" max="3832" width="0.140625" style="92" customWidth="1"/>
    <col min="3833" max="3833" width="50.7109375" style="92" customWidth="1"/>
    <col min="3834" max="3834" width="8.7109375" style="92" customWidth="1"/>
    <col min="3835" max="3835" width="12.7109375" style="92" customWidth="1"/>
    <col min="3836" max="3837" width="14.7109375" style="92" customWidth="1"/>
    <col min="3838" max="3839" width="9.140625" style="92"/>
    <col min="3840" max="3840" width="12.7109375" style="92" bestFit="1" customWidth="1"/>
    <col min="3841" max="4086" width="9.140625" style="92"/>
    <col min="4087" max="4087" width="12.7109375" style="92" customWidth="1"/>
    <col min="4088" max="4088" width="0.140625" style="92" customWidth="1"/>
    <col min="4089" max="4089" width="50.7109375" style="92" customWidth="1"/>
    <col min="4090" max="4090" width="8.7109375" style="92" customWidth="1"/>
    <col min="4091" max="4091" width="12.7109375" style="92" customWidth="1"/>
    <col min="4092" max="4093" width="14.7109375" style="92" customWidth="1"/>
    <col min="4094" max="4095" width="9.140625" style="92"/>
    <col min="4096" max="4096" width="12.7109375" style="92" bestFit="1" customWidth="1"/>
    <col min="4097" max="4342" width="9.140625" style="92"/>
    <col min="4343" max="4343" width="12.7109375" style="92" customWidth="1"/>
    <col min="4344" max="4344" width="0.140625" style="92" customWidth="1"/>
    <col min="4345" max="4345" width="50.7109375" style="92" customWidth="1"/>
    <col min="4346" max="4346" width="8.7109375" style="92" customWidth="1"/>
    <col min="4347" max="4347" width="12.7109375" style="92" customWidth="1"/>
    <col min="4348" max="4349" width="14.7109375" style="92" customWidth="1"/>
    <col min="4350" max="4351" width="9.140625" style="92"/>
    <col min="4352" max="4352" width="12.7109375" style="92" bestFit="1" customWidth="1"/>
    <col min="4353" max="4598" width="9.140625" style="92"/>
    <col min="4599" max="4599" width="12.7109375" style="92" customWidth="1"/>
    <col min="4600" max="4600" width="0.140625" style="92" customWidth="1"/>
    <col min="4601" max="4601" width="50.7109375" style="92" customWidth="1"/>
    <col min="4602" max="4602" width="8.7109375" style="92" customWidth="1"/>
    <col min="4603" max="4603" width="12.7109375" style="92" customWidth="1"/>
    <col min="4604" max="4605" width="14.7109375" style="92" customWidth="1"/>
    <col min="4606" max="4607" width="9.140625" style="92"/>
    <col min="4608" max="4608" width="12.7109375" style="92" bestFit="1" customWidth="1"/>
    <col min="4609" max="4854" width="9.140625" style="92"/>
    <col min="4855" max="4855" width="12.7109375" style="92" customWidth="1"/>
    <col min="4856" max="4856" width="0.140625" style="92" customWidth="1"/>
    <col min="4857" max="4857" width="50.7109375" style="92" customWidth="1"/>
    <col min="4858" max="4858" width="8.7109375" style="92" customWidth="1"/>
    <col min="4859" max="4859" width="12.7109375" style="92" customWidth="1"/>
    <col min="4860" max="4861" width="14.7109375" style="92" customWidth="1"/>
    <col min="4862" max="4863" width="9.140625" style="92"/>
    <col min="4864" max="4864" width="12.7109375" style="92" bestFit="1" customWidth="1"/>
    <col min="4865" max="5110" width="9.140625" style="92"/>
    <col min="5111" max="5111" width="12.7109375" style="92" customWidth="1"/>
    <col min="5112" max="5112" width="0.140625" style="92" customWidth="1"/>
    <col min="5113" max="5113" width="50.7109375" style="92" customWidth="1"/>
    <col min="5114" max="5114" width="8.7109375" style="92" customWidth="1"/>
    <col min="5115" max="5115" width="12.7109375" style="92" customWidth="1"/>
    <col min="5116" max="5117" width="14.7109375" style="92" customWidth="1"/>
    <col min="5118" max="5119" width="9.140625" style="92"/>
    <col min="5120" max="5120" width="12.7109375" style="92" bestFit="1" customWidth="1"/>
    <col min="5121" max="5366" width="9.140625" style="92"/>
    <col min="5367" max="5367" width="12.7109375" style="92" customWidth="1"/>
    <col min="5368" max="5368" width="0.140625" style="92" customWidth="1"/>
    <col min="5369" max="5369" width="50.7109375" style="92" customWidth="1"/>
    <col min="5370" max="5370" width="8.7109375" style="92" customWidth="1"/>
    <col min="5371" max="5371" width="12.7109375" style="92" customWidth="1"/>
    <col min="5372" max="5373" width="14.7109375" style="92" customWidth="1"/>
    <col min="5374" max="5375" width="9.140625" style="92"/>
    <col min="5376" max="5376" width="12.7109375" style="92" bestFit="1" customWidth="1"/>
    <col min="5377" max="5622" width="9.140625" style="92"/>
    <col min="5623" max="5623" width="12.7109375" style="92" customWidth="1"/>
    <col min="5624" max="5624" width="0.140625" style="92" customWidth="1"/>
    <col min="5625" max="5625" width="50.7109375" style="92" customWidth="1"/>
    <col min="5626" max="5626" width="8.7109375" style="92" customWidth="1"/>
    <col min="5627" max="5627" width="12.7109375" style="92" customWidth="1"/>
    <col min="5628" max="5629" width="14.7109375" style="92" customWidth="1"/>
    <col min="5630" max="5631" width="9.140625" style="92"/>
    <col min="5632" max="5632" width="12.7109375" style="92" bestFit="1" customWidth="1"/>
    <col min="5633" max="5878" width="9.140625" style="92"/>
    <col min="5879" max="5879" width="12.7109375" style="92" customWidth="1"/>
    <col min="5880" max="5880" width="0.140625" style="92" customWidth="1"/>
    <col min="5881" max="5881" width="50.7109375" style="92" customWidth="1"/>
    <col min="5882" max="5882" width="8.7109375" style="92" customWidth="1"/>
    <col min="5883" max="5883" width="12.7109375" style="92" customWidth="1"/>
    <col min="5884" max="5885" width="14.7109375" style="92" customWidth="1"/>
    <col min="5886" max="5887" width="9.140625" style="92"/>
    <col min="5888" max="5888" width="12.7109375" style="92" bestFit="1" customWidth="1"/>
    <col min="5889" max="6134" width="9.140625" style="92"/>
    <col min="6135" max="6135" width="12.7109375" style="92" customWidth="1"/>
    <col min="6136" max="6136" width="0.140625" style="92" customWidth="1"/>
    <col min="6137" max="6137" width="50.7109375" style="92" customWidth="1"/>
    <col min="6138" max="6138" width="8.7109375" style="92" customWidth="1"/>
    <col min="6139" max="6139" width="12.7109375" style="92" customWidth="1"/>
    <col min="6140" max="6141" width="14.7109375" style="92" customWidth="1"/>
    <col min="6142" max="6143" width="9.140625" style="92"/>
    <col min="6144" max="6144" width="12.7109375" style="92" bestFit="1" customWidth="1"/>
    <col min="6145" max="6390" width="9.140625" style="92"/>
    <col min="6391" max="6391" width="12.7109375" style="92" customWidth="1"/>
    <col min="6392" max="6392" width="0.140625" style="92" customWidth="1"/>
    <col min="6393" max="6393" width="50.7109375" style="92" customWidth="1"/>
    <col min="6394" max="6394" width="8.7109375" style="92" customWidth="1"/>
    <col min="6395" max="6395" width="12.7109375" style="92" customWidth="1"/>
    <col min="6396" max="6397" width="14.7109375" style="92" customWidth="1"/>
    <col min="6398" max="6399" width="9.140625" style="92"/>
    <col min="6400" max="6400" width="12.7109375" style="92" bestFit="1" customWidth="1"/>
    <col min="6401" max="6646" width="9.140625" style="92"/>
    <col min="6647" max="6647" width="12.7109375" style="92" customWidth="1"/>
    <col min="6648" max="6648" width="0.140625" style="92" customWidth="1"/>
    <col min="6649" max="6649" width="50.7109375" style="92" customWidth="1"/>
    <col min="6650" max="6650" width="8.7109375" style="92" customWidth="1"/>
    <col min="6651" max="6651" width="12.7109375" style="92" customWidth="1"/>
    <col min="6652" max="6653" width="14.7109375" style="92" customWidth="1"/>
    <col min="6654" max="6655" width="9.140625" style="92"/>
    <col min="6656" max="6656" width="12.7109375" style="92" bestFit="1" customWidth="1"/>
    <col min="6657" max="6902" width="9.140625" style="92"/>
    <col min="6903" max="6903" width="12.7109375" style="92" customWidth="1"/>
    <col min="6904" max="6904" width="0.140625" style="92" customWidth="1"/>
    <col min="6905" max="6905" width="50.7109375" style="92" customWidth="1"/>
    <col min="6906" max="6906" width="8.7109375" style="92" customWidth="1"/>
    <col min="6907" max="6907" width="12.7109375" style="92" customWidth="1"/>
    <col min="6908" max="6909" width="14.7109375" style="92" customWidth="1"/>
    <col min="6910" max="6911" width="9.140625" style="92"/>
    <col min="6912" max="6912" width="12.7109375" style="92" bestFit="1" customWidth="1"/>
    <col min="6913" max="7158" width="9.140625" style="92"/>
    <col min="7159" max="7159" width="12.7109375" style="92" customWidth="1"/>
    <col min="7160" max="7160" width="0.140625" style="92" customWidth="1"/>
    <col min="7161" max="7161" width="50.7109375" style="92" customWidth="1"/>
    <col min="7162" max="7162" width="8.7109375" style="92" customWidth="1"/>
    <col min="7163" max="7163" width="12.7109375" style="92" customWidth="1"/>
    <col min="7164" max="7165" width="14.7109375" style="92" customWidth="1"/>
    <col min="7166" max="7167" width="9.140625" style="92"/>
    <col min="7168" max="7168" width="12.7109375" style="92" bestFit="1" customWidth="1"/>
    <col min="7169" max="7414" width="9.140625" style="92"/>
    <col min="7415" max="7415" width="12.7109375" style="92" customWidth="1"/>
    <col min="7416" max="7416" width="0.140625" style="92" customWidth="1"/>
    <col min="7417" max="7417" width="50.7109375" style="92" customWidth="1"/>
    <col min="7418" max="7418" width="8.7109375" style="92" customWidth="1"/>
    <col min="7419" max="7419" width="12.7109375" style="92" customWidth="1"/>
    <col min="7420" max="7421" width="14.7109375" style="92" customWidth="1"/>
    <col min="7422" max="7423" width="9.140625" style="92"/>
    <col min="7424" max="7424" width="12.7109375" style="92" bestFit="1" customWidth="1"/>
    <col min="7425" max="7670" width="9.140625" style="92"/>
    <col min="7671" max="7671" width="12.7109375" style="92" customWidth="1"/>
    <col min="7672" max="7672" width="0.140625" style="92" customWidth="1"/>
    <col min="7673" max="7673" width="50.7109375" style="92" customWidth="1"/>
    <col min="7674" max="7674" width="8.7109375" style="92" customWidth="1"/>
    <col min="7675" max="7675" width="12.7109375" style="92" customWidth="1"/>
    <col min="7676" max="7677" width="14.7109375" style="92" customWidth="1"/>
    <col min="7678" max="7679" width="9.140625" style="92"/>
    <col min="7680" max="7680" width="12.7109375" style="92" bestFit="1" customWidth="1"/>
    <col min="7681" max="7926" width="9.140625" style="92"/>
    <col min="7927" max="7927" width="12.7109375" style="92" customWidth="1"/>
    <col min="7928" max="7928" width="0.140625" style="92" customWidth="1"/>
    <col min="7929" max="7929" width="50.7109375" style="92" customWidth="1"/>
    <col min="7930" max="7930" width="8.7109375" style="92" customWidth="1"/>
    <col min="7931" max="7931" width="12.7109375" style="92" customWidth="1"/>
    <col min="7932" max="7933" width="14.7109375" style="92" customWidth="1"/>
    <col min="7934" max="7935" width="9.140625" style="92"/>
    <col min="7936" max="7936" width="12.7109375" style="92" bestFit="1" customWidth="1"/>
    <col min="7937" max="8182" width="9.140625" style="92"/>
    <col min="8183" max="8183" width="12.7109375" style="92" customWidth="1"/>
    <col min="8184" max="8184" width="0.140625" style="92" customWidth="1"/>
    <col min="8185" max="8185" width="50.7109375" style="92" customWidth="1"/>
    <col min="8186" max="8186" width="8.7109375" style="92" customWidth="1"/>
    <col min="8187" max="8187" width="12.7109375" style="92" customWidth="1"/>
    <col min="8188" max="8189" width="14.7109375" style="92" customWidth="1"/>
    <col min="8190" max="8191" width="9.140625" style="92"/>
    <col min="8192" max="8192" width="12.7109375" style="92" bestFit="1" customWidth="1"/>
    <col min="8193" max="8438" width="9.140625" style="92"/>
    <col min="8439" max="8439" width="12.7109375" style="92" customWidth="1"/>
    <col min="8440" max="8440" width="0.140625" style="92" customWidth="1"/>
    <col min="8441" max="8441" width="50.7109375" style="92" customWidth="1"/>
    <col min="8442" max="8442" width="8.7109375" style="92" customWidth="1"/>
    <col min="8443" max="8443" width="12.7109375" style="92" customWidth="1"/>
    <col min="8444" max="8445" width="14.7109375" style="92" customWidth="1"/>
    <col min="8446" max="8447" width="9.140625" style="92"/>
    <col min="8448" max="8448" width="12.7109375" style="92" bestFit="1" customWidth="1"/>
    <col min="8449" max="8694" width="9.140625" style="92"/>
    <col min="8695" max="8695" width="12.7109375" style="92" customWidth="1"/>
    <col min="8696" max="8696" width="0.140625" style="92" customWidth="1"/>
    <col min="8697" max="8697" width="50.7109375" style="92" customWidth="1"/>
    <col min="8698" max="8698" width="8.7109375" style="92" customWidth="1"/>
    <col min="8699" max="8699" width="12.7109375" style="92" customWidth="1"/>
    <col min="8700" max="8701" width="14.7109375" style="92" customWidth="1"/>
    <col min="8702" max="8703" width="9.140625" style="92"/>
    <col min="8704" max="8704" width="12.7109375" style="92" bestFit="1" customWidth="1"/>
    <col min="8705" max="8950" width="9.140625" style="92"/>
    <col min="8951" max="8951" width="12.7109375" style="92" customWidth="1"/>
    <col min="8952" max="8952" width="0.140625" style="92" customWidth="1"/>
    <col min="8953" max="8953" width="50.7109375" style="92" customWidth="1"/>
    <col min="8954" max="8954" width="8.7109375" style="92" customWidth="1"/>
    <col min="8955" max="8955" width="12.7109375" style="92" customWidth="1"/>
    <col min="8956" max="8957" width="14.7109375" style="92" customWidth="1"/>
    <col min="8958" max="8959" width="9.140625" style="92"/>
    <col min="8960" max="8960" width="12.7109375" style="92" bestFit="1" customWidth="1"/>
    <col min="8961" max="9206" width="9.140625" style="92"/>
    <col min="9207" max="9207" width="12.7109375" style="92" customWidth="1"/>
    <col min="9208" max="9208" width="0.140625" style="92" customWidth="1"/>
    <col min="9209" max="9209" width="50.7109375" style="92" customWidth="1"/>
    <col min="9210" max="9210" width="8.7109375" style="92" customWidth="1"/>
    <col min="9211" max="9211" width="12.7109375" style="92" customWidth="1"/>
    <col min="9212" max="9213" width="14.7109375" style="92" customWidth="1"/>
    <col min="9214" max="9215" width="9.140625" style="92"/>
    <col min="9216" max="9216" width="12.7109375" style="92" bestFit="1" customWidth="1"/>
    <col min="9217" max="9462" width="9.140625" style="92"/>
    <col min="9463" max="9463" width="12.7109375" style="92" customWidth="1"/>
    <col min="9464" max="9464" width="0.140625" style="92" customWidth="1"/>
    <col min="9465" max="9465" width="50.7109375" style="92" customWidth="1"/>
    <col min="9466" max="9466" width="8.7109375" style="92" customWidth="1"/>
    <col min="9467" max="9467" width="12.7109375" style="92" customWidth="1"/>
    <col min="9468" max="9469" width="14.7109375" style="92" customWidth="1"/>
    <col min="9470" max="9471" width="9.140625" style="92"/>
    <col min="9472" max="9472" width="12.7109375" style="92" bestFit="1" customWidth="1"/>
    <col min="9473" max="9718" width="9.140625" style="92"/>
    <col min="9719" max="9719" width="12.7109375" style="92" customWidth="1"/>
    <col min="9720" max="9720" width="0.140625" style="92" customWidth="1"/>
    <col min="9721" max="9721" width="50.7109375" style="92" customWidth="1"/>
    <col min="9722" max="9722" width="8.7109375" style="92" customWidth="1"/>
    <col min="9723" max="9723" width="12.7109375" style="92" customWidth="1"/>
    <col min="9724" max="9725" width="14.7109375" style="92" customWidth="1"/>
    <col min="9726" max="9727" width="9.140625" style="92"/>
    <col min="9728" max="9728" width="12.7109375" style="92" bestFit="1" customWidth="1"/>
    <col min="9729" max="9974" width="9.140625" style="92"/>
    <col min="9975" max="9975" width="12.7109375" style="92" customWidth="1"/>
    <col min="9976" max="9976" width="0.140625" style="92" customWidth="1"/>
    <col min="9977" max="9977" width="50.7109375" style="92" customWidth="1"/>
    <col min="9978" max="9978" width="8.7109375" style="92" customWidth="1"/>
    <col min="9979" max="9979" width="12.7109375" style="92" customWidth="1"/>
    <col min="9980" max="9981" width="14.7109375" style="92" customWidth="1"/>
    <col min="9982" max="9983" width="9.140625" style="92"/>
    <col min="9984" max="9984" width="12.7109375" style="92" bestFit="1" customWidth="1"/>
    <col min="9985" max="10230" width="9.140625" style="92"/>
    <col min="10231" max="10231" width="12.7109375" style="92" customWidth="1"/>
    <col min="10232" max="10232" width="0.140625" style="92" customWidth="1"/>
    <col min="10233" max="10233" width="50.7109375" style="92" customWidth="1"/>
    <col min="10234" max="10234" width="8.7109375" style="92" customWidth="1"/>
    <col min="10235" max="10235" width="12.7109375" style="92" customWidth="1"/>
    <col min="10236" max="10237" width="14.7109375" style="92" customWidth="1"/>
    <col min="10238" max="10239" width="9.140625" style="92"/>
    <col min="10240" max="10240" width="12.7109375" style="92" bestFit="1" customWidth="1"/>
    <col min="10241" max="10486" width="9.140625" style="92"/>
    <col min="10487" max="10487" width="12.7109375" style="92" customWidth="1"/>
    <col min="10488" max="10488" width="0.140625" style="92" customWidth="1"/>
    <col min="10489" max="10489" width="50.7109375" style="92" customWidth="1"/>
    <col min="10490" max="10490" width="8.7109375" style="92" customWidth="1"/>
    <col min="10491" max="10491" width="12.7109375" style="92" customWidth="1"/>
    <col min="10492" max="10493" width="14.7109375" style="92" customWidth="1"/>
    <col min="10494" max="10495" width="9.140625" style="92"/>
    <col min="10496" max="10496" width="12.7109375" style="92" bestFit="1" customWidth="1"/>
    <col min="10497" max="10742" width="9.140625" style="92"/>
    <col min="10743" max="10743" width="12.7109375" style="92" customWidth="1"/>
    <col min="10744" max="10744" width="0.140625" style="92" customWidth="1"/>
    <col min="10745" max="10745" width="50.7109375" style="92" customWidth="1"/>
    <col min="10746" max="10746" width="8.7109375" style="92" customWidth="1"/>
    <col min="10747" max="10747" width="12.7109375" style="92" customWidth="1"/>
    <col min="10748" max="10749" width="14.7109375" style="92" customWidth="1"/>
    <col min="10750" max="10751" width="9.140625" style="92"/>
    <col min="10752" max="10752" width="12.7109375" style="92" bestFit="1" customWidth="1"/>
    <col min="10753" max="10998" width="9.140625" style="92"/>
    <col min="10999" max="10999" width="12.7109375" style="92" customWidth="1"/>
    <col min="11000" max="11000" width="0.140625" style="92" customWidth="1"/>
    <col min="11001" max="11001" width="50.7109375" style="92" customWidth="1"/>
    <col min="11002" max="11002" width="8.7109375" style="92" customWidth="1"/>
    <col min="11003" max="11003" width="12.7109375" style="92" customWidth="1"/>
    <col min="11004" max="11005" width="14.7109375" style="92" customWidth="1"/>
    <col min="11006" max="11007" width="9.140625" style="92"/>
    <col min="11008" max="11008" width="12.7109375" style="92" bestFit="1" customWidth="1"/>
    <col min="11009" max="11254" width="9.140625" style="92"/>
    <col min="11255" max="11255" width="12.7109375" style="92" customWidth="1"/>
    <col min="11256" max="11256" width="0.140625" style="92" customWidth="1"/>
    <col min="11257" max="11257" width="50.7109375" style="92" customWidth="1"/>
    <col min="11258" max="11258" width="8.7109375" style="92" customWidth="1"/>
    <col min="11259" max="11259" width="12.7109375" style="92" customWidth="1"/>
    <col min="11260" max="11261" width="14.7109375" style="92" customWidth="1"/>
    <col min="11262" max="11263" width="9.140625" style="92"/>
    <col min="11264" max="11264" width="12.7109375" style="92" bestFit="1" customWidth="1"/>
    <col min="11265" max="11510" width="9.140625" style="92"/>
    <col min="11511" max="11511" width="12.7109375" style="92" customWidth="1"/>
    <col min="11512" max="11512" width="0.140625" style="92" customWidth="1"/>
    <col min="11513" max="11513" width="50.7109375" style="92" customWidth="1"/>
    <col min="11514" max="11514" width="8.7109375" style="92" customWidth="1"/>
    <col min="11515" max="11515" width="12.7109375" style="92" customWidth="1"/>
    <col min="11516" max="11517" width="14.7109375" style="92" customWidth="1"/>
    <col min="11518" max="11519" width="9.140625" style="92"/>
    <col min="11520" max="11520" width="12.7109375" style="92" bestFit="1" customWidth="1"/>
    <col min="11521" max="11766" width="9.140625" style="92"/>
    <col min="11767" max="11767" width="12.7109375" style="92" customWidth="1"/>
    <col min="11768" max="11768" width="0.140625" style="92" customWidth="1"/>
    <col min="11769" max="11769" width="50.7109375" style="92" customWidth="1"/>
    <col min="11770" max="11770" width="8.7109375" style="92" customWidth="1"/>
    <col min="11771" max="11771" width="12.7109375" style="92" customWidth="1"/>
    <col min="11772" max="11773" width="14.7109375" style="92" customWidth="1"/>
    <col min="11774" max="11775" width="9.140625" style="92"/>
    <col min="11776" max="11776" width="12.7109375" style="92" bestFit="1" customWidth="1"/>
    <col min="11777" max="12022" width="9.140625" style="92"/>
    <col min="12023" max="12023" width="12.7109375" style="92" customWidth="1"/>
    <col min="12024" max="12024" width="0.140625" style="92" customWidth="1"/>
    <col min="12025" max="12025" width="50.7109375" style="92" customWidth="1"/>
    <col min="12026" max="12026" width="8.7109375" style="92" customWidth="1"/>
    <col min="12027" max="12027" width="12.7109375" style="92" customWidth="1"/>
    <col min="12028" max="12029" width="14.7109375" style="92" customWidth="1"/>
    <col min="12030" max="12031" width="9.140625" style="92"/>
    <col min="12032" max="12032" width="12.7109375" style="92" bestFit="1" customWidth="1"/>
    <col min="12033" max="12278" width="9.140625" style="92"/>
    <col min="12279" max="12279" width="12.7109375" style="92" customWidth="1"/>
    <col min="12280" max="12280" width="0.140625" style="92" customWidth="1"/>
    <col min="12281" max="12281" width="50.7109375" style="92" customWidth="1"/>
    <col min="12282" max="12282" width="8.7109375" style="92" customWidth="1"/>
    <col min="12283" max="12283" width="12.7109375" style="92" customWidth="1"/>
    <col min="12284" max="12285" width="14.7109375" style="92" customWidth="1"/>
    <col min="12286" max="12287" width="9.140625" style="92"/>
    <col min="12288" max="12288" width="12.7109375" style="92" bestFit="1" customWidth="1"/>
    <col min="12289" max="12534" width="9.140625" style="92"/>
    <col min="12535" max="12535" width="12.7109375" style="92" customWidth="1"/>
    <col min="12536" max="12536" width="0.140625" style="92" customWidth="1"/>
    <col min="12537" max="12537" width="50.7109375" style="92" customWidth="1"/>
    <col min="12538" max="12538" width="8.7109375" style="92" customWidth="1"/>
    <col min="12539" max="12539" width="12.7109375" style="92" customWidth="1"/>
    <col min="12540" max="12541" width="14.7109375" style="92" customWidth="1"/>
    <col min="12542" max="12543" width="9.140625" style="92"/>
    <col min="12544" max="12544" width="12.7109375" style="92" bestFit="1" customWidth="1"/>
    <col min="12545" max="12790" width="9.140625" style="92"/>
    <col min="12791" max="12791" width="12.7109375" style="92" customWidth="1"/>
    <col min="12792" max="12792" width="0.140625" style="92" customWidth="1"/>
    <col min="12793" max="12793" width="50.7109375" style="92" customWidth="1"/>
    <col min="12794" max="12794" width="8.7109375" style="92" customWidth="1"/>
    <col min="12795" max="12795" width="12.7109375" style="92" customWidth="1"/>
    <col min="12796" max="12797" width="14.7109375" style="92" customWidth="1"/>
    <col min="12798" max="12799" width="9.140625" style="92"/>
    <col min="12800" max="12800" width="12.7109375" style="92" bestFit="1" customWidth="1"/>
    <col min="12801" max="13046" width="9.140625" style="92"/>
    <col min="13047" max="13047" width="12.7109375" style="92" customWidth="1"/>
    <col min="13048" max="13048" width="0.140625" style="92" customWidth="1"/>
    <col min="13049" max="13049" width="50.7109375" style="92" customWidth="1"/>
    <col min="13050" max="13050" width="8.7109375" style="92" customWidth="1"/>
    <col min="13051" max="13051" width="12.7109375" style="92" customWidth="1"/>
    <col min="13052" max="13053" width="14.7109375" style="92" customWidth="1"/>
    <col min="13054" max="13055" width="9.140625" style="92"/>
    <col min="13056" max="13056" width="12.7109375" style="92" bestFit="1" customWidth="1"/>
    <col min="13057" max="13302" width="9.140625" style="92"/>
    <col min="13303" max="13303" width="12.7109375" style="92" customWidth="1"/>
    <col min="13304" max="13304" width="0.140625" style="92" customWidth="1"/>
    <col min="13305" max="13305" width="50.7109375" style="92" customWidth="1"/>
    <col min="13306" max="13306" width="8.7109375" style="92" customWidth="1"/>
    <col min="13307" max="13307" width="12.7109375" style="92" customWidth="1"/>
    <col min="13308" max="13309" width="14.7109375" style="92" customWidth="1"/>
    <col min="13310" max="13311" width="9.140625" style="92"/>
    <col min="13312" max="13312" width="12.7109375" style="92" bestFit="1" customWidth="1"/>
    <col min="13313" max="13558" width="9.140625" style="92"/>
    <col min="13559" max="13559" width="12.7109375" style="92" customWidth="1"/>
    <col min="13560" max="13560" width="0.140625" style="92" customWidth="1"/>
    <col min="13561" max="13561" width="50.7109375" style="92" customWidth="1"/>
    <col min="13562" max="13562" width="8.7109375" style="92" customWidth="1"/>
    <col min="13563" max="13563" width="12.7109375" style="92" customWidth="1"/>
    <col min="13564" max="13565" width="14.7109375" style="92" customWidth="1"/>
    <col min="13566" max="13567" width="9.140625" style="92"/>
    <col min="13568" max="13568" width="12.7109375" style="92" bestFit="1" customWidth="1"/>
    <col min="13569" max="13814" width="9.140625" style="92"/>
    <col min="13815" max="13815" width="12.7109375" style="92" customWidth="1"/>
    <col min="13816" max="13816" width="0.140625" style="92" customWidth="1"/>
    <col min="13817" max="13817" width="50.7109375" style="92" customWidth="1"/>
    <col min="13818" max="13818" width="8.7109375" style="92" customWidth="1"/>
    <col min="13819" max="13819" width="12.7109375" style="92" customWidth="1"/>
    <col min="13820" max="13821" width="14.7109375" style="92" customWidth="1"/>
    <col min="13822" max="13823" width="9.140625" style="92"/>
    <col min="13824" max="13824" width="12.7109375" style="92" bestFit="1" customWidth="1"/>
    <col min="13825" max="14070" width="9.140625" style="92"/>
    <col min="14071" max="14071" width="12.7109375" style="92" customWidth="1"/>
    <col min="14072" max="14072" width="0.140625" style="92" customWidth="1"/>
    <col min="14073" max="14073" width="50.7109375" style="92" customWidth="1"/>
    <col min="14074" max="14074" width="8.7109375" style="92" customWidth="1"/>
    <col min="14075" max="14075" width="12.7109375" style="92" customWidth="1"/>
    <col min="14076" max="14077" width="14.7109375" style="92" customWidth="1"/>
    <col min="14078" max="14079" width="9.140625" style="92"/>
    <col min="14080" max="14080" width="12.7109375" style="92" bestFit="1" customWidth="1"/>
    <col min="14081" max="14326" width="9.140625" style="92"/>
    <col min="14327" max="14327" width="12.7109375" style="92" customWidth="1"/>
    <col min="14328" max="14328" width="0.140625" style="92" customWidth="1"/>
    <col min="14329" max="14329" width="50.7109375" style="92" customWidth="1"/>
    <col min="14330" max="14330" width="8.7109375" style="92" customWidth="1"/>
    <col min="14331" max="14331" width="12.7109375" style="92" customWidth="1"/>
    <col min="14332" max="14333" width="14.7109375" style="92" customWidth="1"/>
    <col min="14334" max="14335" width="9.140625" style="92"/>
    <col min="14336" max="14336" width="12.7109375" style="92" bestFit="1" customWidth="1"/>
    <col min="14337" max="14582" width="9.140625" style="92"/>
    <col min="14583" max="14583" width="12.7109375" style="92" customWidth="1"/>
    <col min="14584" max="14584" width="0.140625" style="92" customWidth="1"/>
    <col min="14585" max="14585" width="50.7109375" style="92" customWidth="1"/>
    <col min="14586" max="14586" width="8.7109375" style="92" customWidth="1"/>
    <col min="14587" max="14587" width="12.7109375" style="92" customWidth="1"/>
    <col min="14588" max="14589" width="14.7109375" style="92" customWidth="1"/>
    <col min="14590" max="14591" width="9.140625" style="92"/>
    <col min="14592" max="14592" width="12.7109375" style="92" bestFit="1" customWidth="1"/>
    <col min="14593" max="14838" width="9.140625" style="92"/>
    <col min="14839" max="14839" width="12.7109375" style="92" customWidth="1"/>
    <col min="14840" max="14840" width="0.140625" style="92" customWidth="1"/>
    <col min="14841" max="14841" width="50.7109375" style="92" customWidth="1"/>
    <col min="14842" max="14842" width="8.7109375" style="92" customWidth="1"/>
    <col min="14843" max="14843" width="12.7109375" style="92" customWidth="1"/>
    <col min="14844" max="14845" width="14.7109375" style="92" customWidth="1"/>
    <col min="14846" max="14847" width="9.140625" style="92"/>
    <col min="14848" max="14848" width="12.7109375" style="92" bestFit="1" customWidth="1"/>
    <col min="14849" max="15094" width="9.140625" style="92"/>
    <col min="15095" max="15095" width="12.7109375" style="92" customWidth="1"/>
    <col min="15096" max="15096" width="0.140625" style="92" customWidth="1"/>
    <col min="15097" max="15097" width="50.7109375" style="92" customWidth="1"/>
    <col min="15098" max="15098" width="8.7109375" style="92" customWidth="1"/>
    <col min="15099" max="15099" width="12.7109375" style="92" customWidth="1"/>
    <col min="15100" max="15101" width="14.7109375" style="92" customWidth="1"/>
    <col min="15102" max="15103" width="9.140625" style="92"/>
    <col min="15104" max="15104" width="12.7109375" style="92" bestFit="1" customWidth="1"/>
    <col min="15105" max="15350" width="9.140625" style="92"/>
    <col min="15351" max="15351" width="12.7109375" style="92" customWidth="1"/>
    <col min="15352" max="15352" width="0.140625" style="92" customWidth="1"/>
    <col min="15353" max="15353" width="50.7109375" style="92" customWidth="1"/>
    <col min="15354" max="15354" width="8.7109375" style="92" customWidth="1"/>
    <col min="15355" max="15355" width="12.7109375" style="92" customWidth="1"/>
    <col min="15356" max="15357" width="14.7109375" style="92" customWidth="1"/>
    <col min="15358" max="15359" width="9.140625" style="92"/>
    <col min="15360" max="15360" width="12.7109375" style="92" bestFit="1" customWidth="1"/>
    <col min="15361" max="15606" width="9.140625" style="92"/>
    <col min="15607" max="15607" width="12.7109375" style="92" customWidth="1"/>
    <col min="15608" max="15608" width="0.140625" style="92" customWidth="1"/>
    <col min="15609" max="15609" width="50.7109375" style="92" customWidth="1"/>
    <col min="15610" max="15610" width="8.7109375" style="92" customWidth="1"/>
    <col min="15611" max="15611" width="12.7109375" style="92" customWidth="1"/>
    <col min="15612" max="15613" width="14.7109375" style="92" customWidth="1"/>
    <col min="15614" max="15615" width="9.140625" style="92"/>
    <col min="15616" max="15616" width="12.7109375" style="92" bestFit="1" customWidth="1"/>
    <col min="15617" max="15862" width="9.140625" style="92"/>
    <col min="15863" max="15863" width="12.7109375" style="92" customWidth="1"/>
    <col min="15864" max="15864" width="0.140625" style="92" customWidth="1"/>
    <col min="15865" max="15865" width="50.7109375" style="92" customWidth="1"/>
    <col min="15866" max="15866" width="8.7109375" style="92" customWidth="1"/>
    <col min="15867" max="15867" width="12.7109375" style="92" customWidth="1"/>
    <col min="15868" max="15869" width="14.7109375" style="92" customWidth="1"/>
    <col min="15870" max="15871" width="9.140625" style="92"/>
    <col min="15872" max="15872" width="12.7109375" style="92" bestFit="1" customWidth="1"/>
    <col min="15873" max="16118" width="9.140625" style="92"/>
    <col min="16119" max="16119" width="12.7109375" style="92" customWidth="1"/>
    <col min="16120" max="16120" width="0.140625" style="92" customWidth="1"/>
    <col min="16121" max="16121" width="50.7109375" style="92" customWidth="1"/>
    <col min="16122" max="16122" width="8.7109375" style="92" customWidth="1"/>
    <col min="16123" max="16123" width="12.7109375" style="92" customWidth="1"/>
    <col min="16124" max="16125" width="14.7109375" style="92" customWidth="1"/>
    <col min="16126" max="16127" width="9.140625" style="92"/>
    <col min="16128" max="16128" width="12.7109375" style="92" bestFit="1" customWidth="1"/>
    <col min="16129" max="16384" width="9.140625" style="92"/>
  </cols>
  <sheetData>
    <row r="1" spans="1:8" s="8" customFormat="1" ht="6" customHeight="1" x14ac:dyDescent="0.25">
      <c r="A1" s="1"/>
      <c r="B1" s="2"/>
      <c r="C1" s="3"/>
      <c r="D1" s="4"/>
      <c r="E1" s="2"/>
      <c r="F1" s="5"/>
      <c r="G1" s="6"/>
      <c r="H1" s="7"/>
    </row>
    <row r="2" spans="1:8" s="17" customFormat="1" ht="20.100000000000001" customHeight="1" x14ac:dyDescent="0.25">
      <c r="A2" s="9"/>
      <c r="B2" s="10"/>
      <c r="C2" s="11" t="s">
        <v>0</v>
      </c>
      <c r="D2" s="12"/>
      <c r="E2" s="13"/>
      <c r="F2" s="14"/>
      <c r="G2" s="15"/>
      <c r="H2" s="16"/>
    </row>
    <row r="3" spans="1:8" s="8" customFormat="1" ht="33.75" customHeight="1" x14ac:dyDescent="0.25">
      <c r="A3" s="9"/>
      <c r="B3" s="10"/>
      <c r="C3" s="191" t="s">
        <v>1</v>
      </c>
      <c r="D3" s="191"/>
      <c r="E3" s="191"/>
      <c r="F3" s="191"/>
      <c r="G3" s="191"/>
      <c r="H3" s="192"/>
    </row>
    <row r="4" spans="1:8" s="17" customFormat="1" ht="20.100000000000001" customHeight="1" x14ac:dyDescent="0.25">
      <c r="A4" s="9"/>
      <c r="B4" s="10"/>
      <c r="C4" s="193" t="s">
        <v>2</v>
      </c>
      <c r="D4" s="193"/>
      <c r="E4" s="193"/>
      <c r="F4" s="193"/>
      <c r="G4" s="193"/>
      <c r="H4" s="194"/>
    </row>
    <row r="5" spans="1:8" s="8" customFormat="1" ht="6" customHeight="1" x14ac:dyDescent="0.25">
      <c r="A5" s="18"/>
      <c r="B5" s="10"/>
      <c r="C5" s="19"/>
      <c r="D5" s="20"/>
      <c r="E5" s="21"/>
      <c r="F5" s="22"/>
      <c r="G5" s="23"/>
      <c r="H5" s="24"/>
    </row>
    <row r="6" spans="1:8" s="17" customFormat="1" ht="15" customHeight="1" x14ac:dyDescent="0.25">
      <c r="A6" s="25"/>
      <c r="B6" s="26" t="s">
        <v>3</v>
      </c>
      <c r="C6" s="26"/>
      <c r="D6" s="26"/>
      <c r="E6" s="26"/>
      <c r="F6" s="27"/>
      <c r="G6" s="28"/>
      <c r="H6" s="29"/>
    </row>
    <row r="7" spans="1:8" s="8" customFormat="1" ht="12.75" customHeight="1" x14ac:dyDescent="0.25">
      <c r="A7" s="30" t="s">
        <v>4</v>
      </c>
      <c r="B7" s="30" t="s">
        <v>5</v>
      </c>
      <c r="C7" s="31"/>
      <c r="D7" s="32" t="s">
        <v>6</v>
      </c>
      <c r="E7" s="33" t="s">
        <v>7</v>
      </c>
      <c r="F7" s="34" t="s">
        <v>8</v>
      </c>
      <c r="G7" s="35" t="s">
        <v>9</v>
      </c>
      <c r="H7" s="34" t="s">
        <v>10</v>
      </c>
    </row>
    <row r="8" spans="1:8" s="43" customFormat="1" x14ac:dyDescent="0.25">
      <c r="A8" s="36" t="s">
        <v>11</v>
      </c>
      <c r="B8" s="37"/>
      <c r="C8" s="37" t="s">
        <v>12</v>
      </c>
      <c r="D8" s="38"/>
      <c r="E8" s="39"/>
      <c r="F8" s="40"/>
      <c r="G8" s="41"/>
      <c r="H8" s="42">
        <f>SUM(H9,H12,H18,H21)</f>
        <v>0</v>
      </c>
    </row>
    <row r="9" spans="1:8" s="43" customFormat="1" x14ac:dyDescent="0.25">
      <c r="A9" s="44" t="s">
        <v>13</v>
      </c>
      <c r="B9" s="45"/>
      <c r="C9" s="45" t="s">
        <v>14</v>
      </c>
      <c r="D9" s="46"/>
      <c r="E9" s="47"/>
      <c r="F9" s="48"/>
      <c r="G9" s="49"/>
      <c r="H9" s="50">
        <f>SUM(H10:H11)</f>
        <v>0</v>
      </c>
    </row>
    <row r="10" spans="1:8" s="43" customFormat="1" x14ac:dyDescent="0.25">
      <c r="A10" s="51" t="s">
        <v>15</v>
      </c>
      <c r="B10" s="52" t="s">
        <v>16</v>
      </c>
      <c r="C10" s="52"/>
      <c r="D10" s="53" t="s">
        <v>17</v>
      </c>
      <c r="E10" s="54" t="s">
        <v>18</v>
      </c>
      <c r="F10" s="55"/>
      <c r="G10" s="56">
        <f>VLOOKUP(B10,[1]Serviços!$A$11:$G4449,7,FALSE)</f>
        <v>382.25</v>
      </c>
      <c r="H10" s="57">
        <f>ROUND(F10*G10,2)</f>
        <v>0</v>
      </c>
    </row>
    <row r="11" spans="1:8" s="43" customFormat="1" x14ac:dyDescent="0.25">
      <c r="A11" s="51"/>
      <c r="B11" s="52"/>
      <c r="C11" s="52"/>
      <c r="D11" s="53"/>
      <c r="E11" s="54"/>
      <c r="F11" s="55"/>
      <c r="G11" s="56"/>
      <c r="H11" s="57"/>
    </row>
    <row r="12" spans="1:8" s="43" customFormat="1" x14ac:dyDescent="0.25">
      <c r="A12" s="44" t="s">
        <v>19</v>
      </c>
      <c r="B12" s="45"/>
      <c r="C12" s="45" t="s">
        <v>20</v>
      </c>
      <c r="D12" s="46"/>
      <c r="E12" s="47"/>
      <c r="F12" s="48"/>
      <c r="G12" s="49"/>
      <c r="H12" s="50">
        <f>SUM(H13:H16)</f>
        <v>0</v>
      </c>
    </row>
    <row r="13" spans="1:8" s="43" customFormat="1" ht="38.25" x14ac:dyDescent="0.25">
      <c r="A13" s="51" t="s">
        <v>21</v>
      </c>
      <c r="B13" s="52" t="s">
        <v>22</v>
      </c>
      <c r="C13" s="52"/>
      <c r="D13" s="53" t="s">
        <v>23</v>
      </c>
      <c r="E13" s="54" t="s">
        <v>24</v>
      </c>
      <c r="F13" s="55"/>
      <c r="G13" s="56">
        <f>VLOOKUP(B13,[1]Serviços!$A$11:$G4451,7,FALSE)</f>
        <v>823.9</v>
      </c>
      <c r="H13" s="57">
        <f>ROUND(F13*G13,2)</f>
        <v>0</v>
      </c>
    </row>
    <row r="14" spans="1:8" s="43" customFormat="1" ht="25.5" x14ac:dyDescent="0.25">
      <c r="A14" s="51" t="s">
        <v>25</v>
      </c>
      <c r="B14" s="52" t="s">
        <v>26</v>
      </c>
      <c r="C14" s="52"/>
      <c r="D14" s="53" t="s">
        <v>27</v>
      </c>
      <c r="E14" s="54" t="s">
        <v>24</v>
      </c>
      <c r="F14" s="55"/>
      <c r="G14" s="56">
        <f>VLOOKUP(B14,[1]Serviços!$A$11:$G4452,7,FALSE)</f>
        <v>531.57000000000005</v>
      </c>
      <c r="H14" s="57">
        <f>ROUND(F14*G14,2)</f>
        <v>0</v>
      </c>
    </row>
    <row r="15" spans="1:8" s="43" customFormat="1" ht="38.25" x14ac:dyDescent="0.25">
      <c r="A15" s="51" t="s">
        <v>28</v>
      </c>
      <c r="B15" s="52" t="s">
        <v>29</v>
      </c>
      <c r="C15" s="52"/>
      <c r="D15" s="53" t="s">
        <v>30</v>
      </c>
      <c r="E15" s="54" t="s">
        <v>24</v>
      </c>
      <c r="F15" s="55"/>
      <c r="G15" s="56">
        <f>VLOOKUP(B15,[1]Serviços!$A$11:$G4453,7,FALSE)</f>
        <v>778.17</v>
      </c>
      <c r="H15" s="57">
        <f>ROUND(F15*G15,2)</f>
        <v>0</v>
      </c>
    </row>
    <row r="16" spans="1:8" s="43" customFormat="1" x14ac:dyDescent="0.25">
      <c r="A16" s="51" t="s">
        <v>31</v>
      </c>
      <c r="B16" s="52"/>
      <c r="C16" s="52"/>
      <c r="D16" s="53" t="s">
        <v>32</v>
      </c>
      <c r="E16" s="54" t="s">
        <v>33</v>
      </c>
      <c r="F16" s="55"/>
      <c r="G16" s="56">
        <f>'[1]Adm Local'!D45</f>
        <v>625200</v>
      </c>
      <c r="H16" s="57">
        <f>ROUND(F16*G16,2)</f>
        <v>0</v>
      </c>
    </row>
    <row r="17" spans="1:8" s="43" customFormat="1" x14ac:dyDescent="0.25">
      <c r="A17" s="51"/>
      <c r="B17" s="52"/>
      <c r="C17" s="52"/>
      <c r="D17" s="53"/>
      <c r="E17" s="54"/>
      <c r="F17" s="55"/>
      <c r="G17" s="56"/>
      <c r="H17" s="57"/>
    </row>
    <row r="18" spans="1:8" s="43" customFormat="1" x14ac:dyDescent="0.25">
      <c r="A18" s="44" t="s">
        <v>34</v>
      </c>
      <c r="B18" s="45"/>
      <c r="C18" s="45" t="s">
        <v>35</v>
      </c>
      <c r="D18" s="46"/>
      <c r="E18" s="47"/>
      <c r="F18" s="48"/>
      <c r="G18" s="49"/>
      <c r="H18" s="50">
        <f>SUM(H19:H19)</f>
        <v>0</v>
      </c>
    </row>
    <row r="19" spans="1:8" s="43" customFormat="1" ht="47.25" customHeight="1" x14ac:dyDescent="0.25">
      <c r="A19" s="51" t="s">
        <v>36</v>
      </c>
      <c r="B19" s="52" t="s">
        <v>37</v>
      </c>
      <c r="C19" s="52"/>
      <c r="D19" s="53" t="str">
        <f>VLOOKUP(B19,[1]Comp!$1:$1048576,2,FALSE)</f>
        <v>Elevador sistema cremalheira, com cabine fechada, capacidade de carga 1.200kg (15 pessoas), torre de 24 m, até 5 paradas, com operador.</v>
      </c>
      <c r="E19" s="53" t="str">
        <f>VLOOKUP(B19,[1]Comp!$1:$1048576,3,FALSE)</f>
        <v>un x mês</v>
      </c>
      <c r="F19" s="55"/>
      <c r="G19" s="56">
        <f>VLOOKUP(B19,[1]Comp!$1:$1048576,6,FALSE)</f>
        <v>14851.18</v>
      </c>
      <c r="H19" s="57">
        <f t="shared" ref="H19" si="0">ROUND(F19*G19,2)</f>
        <v>0</v>
      </c>
    </row>
    <row r="20" spans="1:8" s="43" customFormat="1" x14ac:dyDescent="0.25">
      <c r="A20" s="51"/>
      <c r="B20" s="52"/>
      <c r="C20" s="52"/>
      <c r="D20" s="53"/>
      <c r="E20" s="53"/>
      <c r="F20" s="55"/>
      <c r="G20" s="56"/>
      <c r="H20" s="57"/>
    </row>
    <row r="21" spans="1:8" s="43" customFormat="1" x14ac:dyDescent="0.25">
      <c r="A21" s="44" t="s">
        <v>38</v>
      </c>
      <c r="B21" s="45"/>
      <c r="C21" s="45" t="s">
        <v>39</v>
      </c>
      <c r="D21" s="46"/>
      <c r="E21" s="47"/>
      <c r="F21" s="48"/>
      <c r="G21" s="49"/>
      <c r="H21" s="50">
        <f>SUM(H22:H32)</f>
        <v>0</v>
      </c>
    </row>
    <row r="22" spans="1:8" s="43" customFormat="1" x14ac:dyDescent="0.25">
      <c r="A22" s="51" t="s">
        <v>40</v>
      </c>
      <c r="B22" s="58" t="s">
        <v>41</v>
      </c>
      <c r="C22" s="52"/>
      <c r="D22" s="53" t="s">
        <v>42</v>
      </c>
      <c r="E22" s="54" t="s">
        <v>43</v>
      </c>
      <c r="F22" s="55"/>
      <c r="G22" s="56">
        <f>VLOOKUP(B22,[1]Serviços!$A$11:$G4458,7,FALSE)</f>
        <v>2050.83</v>
      </c>
      <c r="H22" s="57">
        <f t="shared" ref="H22:H32" si="1">ROUND(F22*G22,2)</f>
        <v>0</v>
      </c>
    </row>
    <row r="23" spans="1:8" s="43" customFormat="1" ht="55.5" customHeight="1" x14ac:dyDescent="0.25">
      <c r="A23" s="51" t="s">
        <v>44</v>
      </c>
      <c r="B23" s="52" t="s">
        <v>45</v>
      </c>
      <c r="C23" s="52"/>
      <c r="D23" s="53" t="s">
        <v>46</v>
      </c>
      <c r="E23" s="54" t="s">
        <v>47</v>
      </c>
      <c r="F23" s="55"/>
      <c r="G23" s="56">
        <v>89476.1</v>
      </c>
      <c r="H23" s="57">
        <f t="shared" si="1"/>
        <v>0</v>
      </c>
    </row>
    <row r="24" spans="1:8" s="43" customFormat="1" x14ac:dyDescent="0.25">
      <c r="A24" s="51" t="s">
        <v>48</v>
      </c>
      <c r="B24" s="59" t="s">
        <v>49</v>
      </c>
      <c r="C24" s="52"/>
      <c r="D24" s="53" t="s">
        <v>50</v>
      </c>
      <c r="E24" s="54" t="s">
        <v>43</v>
      </c>
      <c r="F24" s="55"/>
      <c r="G24" s="56">
        <f>VLOOKUP(B24,[1]Serviços!$A$11:$G4461,7,FALSE)</f>
        <v>3132.96</v>
      </c>
      <c r="H24" s="57">
        <f t="shared" si="1"/>
        <v>0</v>
      </c>
    </row>
    <row r="25" spans="1:8" s="43" customFormat="1" ht="38.25" x14ac:dyDescent="0.25">
      <c r="A25" s="51" t="s">
        <v>51</v>
      </c>
      <c r="B25" s="58" t="s">
        <v>52</v>
      </c>
      <c r="C25" s="52"/>
      <c r="D25" s="53" t="s">
        <v>53</v>
      </c>
      <c r="E25" s="54" t="s">
        <v>43</v>
      </c>
      <c r="F25" s="55"/>
      <c r="G25" s="56">
        <f>VLOOKUP(B25,[1]Serviços!$A$11:$G4463,7,FALSE)</f>
        <v>4649.13</v>
      </c>
      <c r="H25" s="57">
        <f t="shared" si="1"/>
        <v>0</v>
      </c>
    </row>
    <row r="26" spans="1:8" s="43" customFormat="1" x14ac:dyDescent="0.25">
      <c r="A26" s="51" t="s">
        <v>54</v>
      </c>
      <c r="B26" s="60" t="s">
        <v>55</v>
      </c>
      <c r="C26" s="52"/>
      <c r="D26" s="53" t="s">
        <v>56</v>
      </c>
      <c r="E26" s="54" t="s">
        <v>43</v>
      </c>
      <c r="F26" s="55"/>
      <c r="G26" s="56">
        <f>VLOOKUP(B26,[1]Serviços!$A$11:$G4464,7,FALSE)</f>
        <v>2318.67</v>
      </c>
      <c r="H26" s="57">
        <f t="shared" si="1"/>
        <v>0</v>
      </c>
    </row>
    <row r="27" spans="1:8" s="43" customFormat="1" x14ac:dyDescent="0.25">
      <c r="A27" s="51" t="s">
        <v>57</v>
      </c>
      <c r="B27" s="60" t="s">
        <v>58</v>
      </c>
      <c r="C27" s="52"/>
      <c r="D27" s="53" t="s">
        <v>59</v>
      </c>
      <c r="E27" s="54" t="s">
        <v>43</v>
      </c>
      <c r="F27" s="55"/>
      <c r="G27" s="56">
        <f>VLOOKUP(B27,[1]Serviços!$A$11:$G4466,7,FALSE)</f>
        <v>783.1</v>
      </c>
      <c r="H27" s="57">
        <f t="shared" si="1"/>
        <v>0</v>
      </c>
    </row>
    <row r="28" spans="1:8" s="43" customFormat="1" x14ac:dyDescent="0.25">
      <c r="A28" s="51" t="s">
        <v>60</v>
      </c>
      <c r="B28" s="60" t="s">
        <v>61</v>
      </c>
      <c r="C28" s="52"/>
      <c r="D28" s="53" t="s">
        <v>62</v>
      </c>
      <c r="E28" s="54" t="s">
        <v>43</v>
      </c>
      <c r="F28" s="55"/>
      <c r="G28" s="56">
        <f>VLOOKUP(B28,[1]Serviços!$A$11:$G4467,7,FALSE)</f>
        <v>1081.4100000000001</v>
      </c>
      <c r="H28" s="57">
        <f t="shared" si="1"/>
        <v>0</v>
      </c>
    </row>
    <row r="29" spans="1:8" s="43" customFormat="1" ht="38.25" x14ac:dyDescent="0.25">
      <c r="A29" s="51" t="s">
        <v>63</v>
      </c>
      <c r="B29" s="60" t="s">
        <v>64</v>
      </c>
      <c r="C29" s="52"/>
      <c r="D29" s="53" t="s">
        <v>65</v>
      </c>
      <c r="E29" s="54" t="s">
        <v>43</v>
      </c>
      <c r="F29" s="55"/>
      <c r="G29" s="56">
        <f>VLOOKUP(B29,[1]Serviços!$A$11:$G4468,7,FALSE)</f>
        <v>17135.099999999999</v>
      </c>
      <c r="H29" s="57">
        <f t="shared" si="1"/>
        <v>0</v>
      </c>
    </row>
    <row r="30" spans="1:8" s="43" customFormat="1" ht="25.5" x14ac:dyDescent="0.25">
      <c r="A30" s="51" t="s">
        <v>66</v>
      </c>
      <c r="B30" s="60" t="s">
        <v>67</v>
      </c>
      <c r="C30" s="52"/>
      <c r="D30" s="53" t="s">
        <v>68</v>
      </c>
      <c r="E30" s="54" t="s">
        <v>43</v>
      </c>
      <c r="F30" s="55"/>
      <c r="G30" s="56">
        <f>VLOOKUP(B30,[1]Serviços!$A$11:$G4470,7,FALSE)</f>
        <v>727.39</v>
      </c>
      <c r="H30" s="57">
        <f t="shared" si="1"/>
        <v>0</v>
      </c>
    </row>
    <row r="31" spans="1:8" s="43" customFormat="1" ht="25.5" x14ac:dyDescent="0.25">
      <c r="A31" s="51" t="s">
        <v>69</v>
      </c>
      <c r="B31" s="60" t="s">
        <v>70</v>
      </c>
      <c r="C31" s="52"/>
      <c r="D31" s="53" t="s">
        <v>71</v>
      </c>
      <c r="E31" s="54" t="s">
        <v>43</v>
      </c>
      <c r="F31" s="55"/>
      <c r="G31" s="56">
        <f>VLOOKUP(B31,[1]Serviços!$A$11:$G4471,7,FALSE)</f>
        <v>967.71</v>
      </c>
      <c r="H31" s="57">
        <f t="shared" si="1"/>
        <v>0</v>
      </c>
    </row>
    <row r="32" spans="1:8" s="43" customFormat="1" x14ac:dyDescent="0.25">
      <c r="A32" s="51" t="s">
        <v>72</v>
      </c>
      <c r="B32" s="60" t="s">
        <v>45</v>
      </c>
      <c r="C32" s="52"/>
      <c r="D32" s="53" t="s">
        <v>73</v>
      </c>
      <c r="E32" s="54" t="s">
        <v>43</v>
      </c>
      <c r="F32" s="55"/>
      <c r="G32" s="56">
        <v>1574</v>
      </c>
      <c r="H32" s="57">
        <f t="shared" si="1"/>
        <v>0</v>
      </c>
    </row>
    <row r="33" spans="1:8" s="43" customFormat="1" x14ac:dyDescent="0.25">
      <c r="A33" s="51"/>
      <c r="B33" s="60"/>
      <c r="C33" s="52"/>
      <c r="D33" s="53"/>
      <c r="E33" s="54"/>
      <c r="F33" s="55"/>
      <c r="G33" s="56"/>
      <c r="H33" s="57"/>
    </row>
    <row r="34" spans="1:8" s="43" customFormat="1" x14ac:dyDescent="0.25">
      <c r="A34" s="36" t="s">
        <v>74</v>
      </c>
      <c r="B34" s="37"/>
      <c r="C34" s="37" t="s">
        <v>75</v>
      </c>
      <c r="D34" s="38"/>
      <c r="E34" s="39"/>
      <c r="F34" s="40"/>
      <c r="G34" s="41"/>
      <c r="H34" s="42">
        <f>SUM(H35,H48,H52,H56,H59,H106,H113,H214)</f>
        <v>0</v>
      </c>
    </row>
    <row r="35" spans="1:8" s="43" customFormat="1" x14ac:dyDescent="0.25">
      <c r="A35" s="61" t="s">
        <v>76</v>
      </c>
      <c r="B35" s="62"/>
      <c r="C35" s="62" t="s">
        <v>12</v>
      </c>
      <c r="D35" s="46"/>
      <c r="E35" s="47"/>
      <c r="F35" s="48"/>
      <c r="G35" s="49"/>
      <c r="H35" s="50">
        <f>SUM(H36,H39,H45)</f>
        <v>0</v>
      </c>
    </row>
    <row r="36" spans="1:8" s="43" customFormat="1" x14ac:dyDescent="0.25">
      <c r="A36" s="63" t="s">
        <v>77</v>
      </c>
      <c r="B36" s="64"/>
      <c r="C36" s="62" t="s">
        <v>78</v>
      </c>
      <c r="D36" s="64"/>
      <c r="E36" s="63"/>
      <c r="F36" s="65"/>
      <c r="G36" s="66"/>
      <c r="H36" s="50">
        <f>SUM(H37:H37)</f>
        <v>0</v>
      </c>
    </row>
    <row r="37" spans="1:8" s="43" customFormat="1" x14ac:dyDescent="0.25">
      <c r="A37" s="51" t="s">
        <v>79</v>
      </c>
      <c r="B37" s="52" t="s">
        <v>80</v>
      </c>
      <c r="C37" s="52"/>
      <c r="D37" s="53" t="s">
        <v>81</v>
      </c>
      <c r="E37" s="54" t="s">
        <v>18</v>
      </c>
      <c r="F37" s="55"/>
      <c r="G37" s="56">
        <f>VLOOKUP(B37,[1]Serviços!$A$11:$G4475,7,FALSE)</f>
        <v>63.15</v>
      </c>
      <c r="H37" s="57">
        <f>ROUND(F37*G37,2)</f>
        <v>0</v>
      </c>
    </row>
    <row r="38" spans="1:8" s="43" customFormat="1" x14ac:dyDescent="0.25">
      <c r="A38" s="51"/>
      <c r="B38" s="52"/>
      <c r="C38" s="52"/>
      <c r="D38" s="53"/>
      <c r="E38" s="54"/>
      <c r="F38" s="55"/>
      <c r="G38" s="56"/>
      <c r="H38" s="57"/>
    </row>
    <row r="39" spans="1:8" s="43" customFormat="1" x14ac:dyDescent="0.25">
      <c r="A39" s="63" t="s">
        <v>82</v>
      </c>
      <c r="B39" s="64"/>
      <c r="C39" s="62" t="s">
        <v>35</v>
      </c>
      <c r="D39" s="64"/>
      <c r="E39" s="63"/>
      <c r="F39" s="67"/>
      <c r="G39" s="66"/>
      <c r="H39" s="50">
        <f>SUM(H40:H43)</f>
        <v>0</v>
      </c>
    </row>
    <row r="40" spans="1:8" s="43" customFormat="1" x14ac:dyDescent="0.25">
      <c r="A40" s="51" t="s">
        <v>83</v>
      </c>
      <c r="B40" s="60" t="s">
        <v>84</v>
      </c>
      <c r="C40" s="52"/>
      <c r="D40" s="53" t="s">
        <v>85</v>
      </c>
      <c r="E40" s="54" t="s">
        <v>86</v>
      </c>
      <c r="F40" s="55"/>
      <c r="G40" s="56">
        <f>VLOOKUP(B40,[1]Serviços!$A$11:$G4480,7,FALSE)</f>
        <v>18.43</v>
      </c>
      <c r="H40" s="57">
        <f>ROUND(F40*G40,2)</f>
        <v>0</v>
      </c>
    </row>
    <row r="41" spans="1:8" s="43" customFormat="1" ht="25.5" x14ac:dyDescent="0.25">
      <c r="A41" s="51" t="s">
        <v>87</v>
      </c>
      <c r="B41" s="52" t="s">
        <v>88</v>
      </c>
      <c r="C41" s="52"/>
      <c r="D41" s="53" t="s">
        <v>89</v>
      </c>
      <c r="E41" s="54" t="s">
        <v>90</v>
      </c>
      <c r="F41" s="55"/>
      <c r="G41" s="56">
        <f>VLOOKUP(B41,[1]Serviços!$A$11:$G4481,7,FALSE)</f>
        <v>9.07</v>
      </c>
      <c r="H41" s="57">
        <f>ROUND(F41*G41,2)</f>
        <v>0</v>
      </c>
    </row>
    <row r="42" spans="1:8" s="43" customFormat="1" x14ac:dyDescent="0.25">
      <c r="A42" s="51" t="s">
        <v>91</v>
      </c>
      <c r="B42" s="52" t="s">
        <v>92</v>
      </c>
      <c r="C42" s="52"/>
      <c r="D42" s="53" t="s">
        <v>93</v>
      </c>
      <c r="E42" s="54" t="s">
        <v>94</v>
      </c>
      <c r="F42" s="55"/>
      <c r="G42" s="56">
        <f>VLOOKUP(B42,[1]Serviços!$A$11:$G4482,7,FALSE)</f>
        <v>4.72</v>
      </c>
      <c r="H42" s="57">
        <f>ROUND(F42*G42,2)</f>
        <v>0</v>
      </c>
    </row>
    <row r="43" spans="1:8" s="43" customFormat="1" ht="25.5" x14ac:dyDescent="0.25">
      <c r="A43" s="51" t="s">
        <v>95</v>
      </c>
      <c r="B43" s="52" t="s">
        <v>96</v>
      </c>
      <c r="C43" s="52"/>
      <c r="D43" s="53" t="s">
        <v>97</v>
      </c>
      <c r="E43" s="54" t="s">
        <v>98</v>
      </c>
      <c r="F43" s="55"/>
      <c r="G43" s="56">
        <f>VLOOKUP(B43,[1]Serviços!$A$11:$G4483,7,FALSE)</f>
        <v>11.31</v>
      </c>
      <c r="H43" s="57">
        <f>ROUND(F43*G43,2)</f>
        <v>0</v>
      </c>
    </row>
    <row r="44" spans="1:8" s="43" customFormat="1" x14ac:dyDescent="0.25">
      <c r="A44" s="51"/>
      <c r="B44" s="52"/>
      <c r="C44" s="52"/>
      <c r="D44" s="53"/>
      <c r="E44" s="54"/>
      <c r="F44" s="55"/>
      <c r="G44" s="56"/>
      <c r="H44" s="57"/>
    </row>
    <row r="45" spans="1:8" s="43" customFormat="1" x14ac:dyDescent="0.25">
      <c r="A45" s="63" t="s">
        <v>99</v>
      </c>
      <c r="B45" s="64"/>
      <c r="C45" s="62" t="s">
        <v>100</v>
      </c>
      <c r="D45" s="64"/>
      <c r="E45" s="63"/>
      <c r="F45" s="65"/>
      <c r="G45" s="66"/>
      <c r="H45" s="50">
        <f>SUM(H46)</f>
        <v>0</v>
      </c>
    </row>
    <row r="46" spans="1:8" s="43" customFormat="1" ht="38.25" x14ac:dyDescent="0.25">
      <c r="A46" s="51" t="s">
        <v>101</v>
      </c>
      <c r="B46" s="52" t="s">
        <v>102</v>
      </c>
      <c r="C46" s="52"/>
      <c r="D46" s="53" t="s">
        <v>103</v>
      </c>
      <c r="E46" s="54" t="s">
        <v>98</v>
      </c>
      <c r="F46" s="55"/>
      <c r="G46" s="56">
        <f>VLOOKUP(B46,[1]Serviços!$A$11:$G4485,7,FALSE)</f>
        <v>88.73</v>
      </c>
      <c r="H46" s="57">
        <f>ROUND(F46*G46,2)</f>
        <v>0</v>
      </c>
    </row>
    <row r="47" spans="1:8" s="43" customFormat="1" x14ac:dyDescent="0.25">
      <c r="A47" s="51"/>
      <c r="B47" s="52"/>
      <c r="C47" s="52"/>
      <c r="D47" s="53"/>
      <c r="E47" s="54"/>
      <c r="F47" s="55"/>
      <c r="G47" s="56"/>
      <c r="H47" s="57"/>
    </row>
    <row r="48" spans="1:8" s="43" customFormat="1" x14ac:dyDescent="0.25">
      <c r="A48" s="61" t="s">
        <v>104</v>
      </c>
      <c r="B48" s="62"/>
      <c r="C48" s="62" t="s">
        <v>105</v>
      </c>
      <c r="D48" s="46"/>
      <c r="E48" s="47"/>
      <c r="F48" s="48"/>
      <c r="G48" s="49"/>
      <c r="H48" s="50">
        <f>SUM(H49:H50)</f>
        <v>0</v>
      </c>
    </row>
    <row r="49" spans="1:54" s="43" customFormat="1" x14ac:dyDescent="0.25">
      <c r="A49" s="51" t="s">
        <v>106</v>
      </c>
      <c r="B49" s="60" t="s">
        <v>107</v>
      </c>
      <c r="C49" s="52"/>
      <c r="D49" s="53" t="s">
        <v>108</v>
      </c>
      <c r="E49" s="54" t="s">
        <v>18</v>
      </c>
      <c r="F49" s="55"/>
      <c r="G49" s="56">
        <f>VLOOKUP(B49,[1]Serviços!$A$11:$G4487,7,FALSE)</f>
        <v>957.3</v>
      </c>
      <c r="H49" s="57">
        <f>ROUND(F49*G49,2)</f>
        <v>0</v>
      </c>
    </row>
    <row r="50" spans="1:54" s="43" customFormat="1" x14ac:dyDescent="0.25">
      <c r="A50" s="51" t="s">
        <v>109</v>
      </c>
      <c r="B50" s="52" t="s">
        <v>110</v>
      </c>
      <c r="C50" s="52"/>
      <c r="D50" s="53" t="s">
        <v>111</v>
      </c>
      <c r="E50" s="54" t="s">
        <v>18</v>
      </c>
      <c r="F50" s="55"/>
      <c r="G50" s="56">
        <f>VLOOKUP(B50,[1]Serviços!$A$11:$G4488,7,FALSE)</f>
        <v>740.92</v>
      </c>
      <c r="H50" s="57">
        <f>ROUND(F50*G50,2)</f>
        <v>0</v>
      </c>
    </row>
    <row r="51" spans="1:54" s="43" customFormat="1" x14ac:dyDescent="0.25">
      <c r="A51" s="51"/>
      <c r="B51" s="52"/>
      <c r="C51" s="52"/>
      <c r="D51" s="53"/>
      <c r="E51" s="54"/>
      <c r="F51" s="55"/>
      <c r="G51" s="56"/>
      <c r="H51" s="57"/>
    </row>
    <row r="52" spans="1:54" s="43" customFormat="1" x14ac:dyDescent="0.25">
      <c r="A52" s="61" t="s">
        <v>112</v>
      </c>
      <c r="B52" s="62"/>
      <c r="C52" s="62" t="s">
        <v>113</v>
      </c>
      <c r="D52" s="46"/>
      <c r="E52" s="47"/>
      <c r="F52" s="48"/>
      <c r="G52" s="49"/>
      <c r="H52" s="50">
        <f>SUM(H53:H54)</f>
        <v>0</v>
      </c>
    </row>
    <row r="53" spans="1:54" s="43" customFormat="1" x14ac:dyDescent="0.25">
      <c r="A53" s="51" t="s">
        <v>114</v>
      </c>
      <c r="B53" s="52" t="s">
        <v>115</v>
      </c>
      <c r="C53" s="52"/>
      <c r="D53" s="53" t="s">
        <v>116</v>
      </c>
      <c r="E53" s="54" t="s">
        <v>18</v>
      </c>
      <c r="F53" s="55"/>
      <c r="G53" s="56">
        <f>VLOOKUP(B53,[1]Serviços!$A$11:$G4490,7,FALSE)</f>
        <v>18.52</v>
      </c>
      <c r="H53" s="57">
        <f>ROUND(F53*G53,2)</f>
        <v>0</v>
      </c>
    </row>
    <row r="54" spans="1:54" s="68" customFormat="1" ht="38.25" x14ac:dyDescent="0.25">
      <c r="A54" s="51" t="s">
        <v>117</v>
      </c>
      <c r="B54" s="52" t="s">
        <v>118</v>
      </c>
      <c r="C54" s="52"/>
      <c r="D54" s="53" t="s">
        <v>119</v>
      </c>
      <c r="E54" s="54" t="s">
        <v>18</v>
      </c>
      <c r="F54" s="55"/>
      <c r="G54" s="56">
        <f>VLOOKUP(B54,[1]Serviços!$A$11:$G4491,7,FALSE)</f>
        <v>158.58000000000001</v>
      </c>
      <c r="H54" s="57">
        <f>ROUND(F54*G54,2)</f>
        <v>0</v>
      </c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</row>
    <row r="55" spans="1:54" s="43" customFormat="1" x14ac:dyDescent="0.25">
      <c r="A55" s="51"/>
      <c r="B55" s="52"/>
      <c r="C55" s="52"/>
      <c r="D55" s="53"/>
      <c r="E55" s="54"/>
      <c r="F55" s="55"/>
      <c r="G55" s="56"/>
      <c r="H55" s="57"/>
    </row>
    <row r="56" spans="1:54" s="43" customFormat="1" x14ac:dyDescent="0.25">
      <c r="A56" s="61" t="s">
        <v>120</v>
      </c>
      <c r="B56" s="62"/>
      <c r="C56" s="62" t="s">
        <v>121</v>
      </c>
      <c r="D56" s="46"/>
      <c r="E56" s="47"/>
      <c r="F56" s="48"/>
      <c r="G56" s="49"/>
      <c r="H56" s="50">
        <f>SUM(H57)</f>
        <v>0</v>
      </c>
    </row>
    <row r="57" spans="1:54" s="43" customFormat="1" ht="25.5" x14ac:dyDescent="0.25">
      <c r="A57" s="51" t="s">
        <v>122</v>
      </c>
      <c r="B57" s="52" t="s">
        <v>123</v>
      </c>
      <c r="C57" s="52"/>
      <c r="D57" s="53" t="s">
        <v>124</v>
      </c>
      <c r="E57" s="54" t="s">
        <v>18</v>
      </c>
      <c r="F57" s="55"/>
      <c r="G57" s="56">
        <f>VLOOKUP(B57,[1]Serviços!$A$11:$G4493,7,FALSE)</f>
        <v>11.85</v>
      </c>
      <c r="H57" s="57">
        <f>ROUND(F57*G57,2)</f>
        <v>0</v>
      </c>
    </row>
    <row r="58" spans="1:54" s="43" customFormat="1" x14ac:dyDescent="0.25">
      <c r="A58" s="51"/>
      <c r="B58" s="52"/>
      <c r="C58" s="52"/>
      <c r="D58" s="53"/>
      <c r="E58" s="54"/>
      <c r="F58" s="55"/>
      <c r="G58" s="56"/>
      <c r="H58" s="57"/>
    </row>
    <row r="59" spans="1:54" s="43" customFormat="1" x14ac:dyDescent="0.25">
      <c r="A59" s="61" t="s">
        <v>125</v>
      </c>
      <c r="B59" s="62"/>
      <c r="C59" s="62" t="s">
        <v>126</v>
      </c>
      <c r="D59" s="46"/>
      <c r="E59" s="47"/>
      <c r="F59" s="48"/>
      <c r="G59" s="49"/>
      <c r="H59" s="50">
        <f>SUM(H60,H82)</f>
        <v>0</v>
      </c>
    </row>
    <row r="60" spans="1:54" s="43" customFormat="1" x14ac:dyDescent="0.25">
      <c r="A60" s="63" t="s">
        <v>127</v>
      </c>
      <c r="B60" s="64"/>
      <c r="C60" s="62" t="s">
        <v>128</v>
      </c>
      <c r="D60" s="64"/>
      <c r="E60" s="63"/>
      <c r="F60" s="65"/>
      <c r="G60" s="66"/>
      <c r="H60" s="50">
        <f>SUM(H61:H80)</f>
        <v>0</v>
      </c>
    </row>
    <row r="61" spans="1:54" s="43" customFormat="1" ht="25.5" x14ac:dyDescent="0.25">
      <c r="A61" s="51" t="s">
        <v>129</v>
      </c>
      <c r="B61" s="69" t="s">
        <v>130</v>
      </c>
      <c r="C61" s="70"/>
      <c r="D61" s="53" t="s">
        <v>131</v>
      </c>
      <c r="E61" s="54" t="s">
        <v>90</v>
      </c>
      <c r="F61" s="55"/>
      <c r="G61" s="56">
        <f>VLOOKUP(B61,[1]Serviços!$A$11:$G4496,7,FALSE)</f>
        <v>34.42</v>
      </c>
      <c r="H61" s="57">
        <f t="shared" ref="H61:H80" si="2">ROUND(F61*G61,2)</f>
        <v>0</v>
      </c>
    </row>
    <row r="62" spans="1:54" s="43" customFormat="1" ht="25.5" x14ac:dyDescent="0.25">
      <c r="A62" s="51" t="s">
        <v>132</v>
      </c>
      <c r="B62" s="69" t="s">
        <v>133</v>
      </c>
      <c r="C62" s="70"/>
      <c r="D62" s="53" t="s">
        <v>134</v>
      </c>
      <c r="E62" s="54" t="s">
        <v>90</v>
      </c>
      <c r="F62" s="55"/>
      <c r="G62" s="56">
        <f>VLOOKUP(B62,[1]Serviços!$A$11:$G4497,7,FALSE)</f>
        <v>60.77</v>
      </c>
      <c r="H62" s="57">
        <f t="shared" si="2"/>
        <v>0</v>
      </c>
    </row>
    <row r="63" spans="1:54" s="43" customFormat="1" ht="25.5" x14ac:dyDescent="0.25">
      <c r="A63" s="51" t="s">
        <v>135</v>
      </c>
      <c r="B63" s="69" t="s">
        <v>136</v>
      </c>
      <c r="C63" s="70"/>
      <c r="D63" s="53" t="s">
        <v>137</v>
      </c>
      <c r="E63" s="54" t="s">
        <v>90</v>
      </c>
      <c r="F63" s="55"/>
      <c r="G63" s="56">
        <f>VLOOKUP(B63,[1]Serviços!$A$11:$G4498,7,FALSE)</f>
        <v>52.36</v>
      </c>
      <c r="H63" s="57">
        <f t="shared" si="2"/>
        <v>0</v>
      </c>
    </row>
    <row r="64" spans="1:54" s="43" customFormat="1" ht="25.5" x14ac:dyDescent="0.25">
      <c r="A64" s="51" t="s">
        <v>138</v>
      </c>
      <c r="B64" s="69" t="s">
        <v>139</v>
      </c>
      <c r="C64" s="70"/>
      <c r="D64" s="53" t="s">
        <v>140</v>
      </c>
      <c r="E64" s="54" t="s">
        <v>90</v>
      </c>
      <c r="F64" s="55"/>
      <c r="G64" s="56">
        <f>VLOOKUP(B64,[1]Serviços!$A$11:$G4499,7,FALSE)</f>
        <v>71.400000000000006</v>
      </c>
      <c r="H64" s="57">
        <f t="shared" si="2"/>
        <v>0</v>
      </c>
    </row>
    <row r="65" spans="1:15" s="43" customFormat="1" ht="25.5" x14ac:dyDescent="0.25">
      <c r="A65" s="51" t="s">
        <v>141</v>
      </c>
      <c r="B65" s="69" t="s">
        <v>142</v>
      </c>
      <c r="C65" s="70"/>
      <c r="D65" s="53" t="s">
        <v>143</v>
      </c>
      <c r="E65" s="54" t="s">
        <v>90</v>
      </c>
      <c r="F65" s="55"/>
      <c r="G65" s="56">
        <f>VLOOKUP(B65,[1]Serviços!$A$11:$G4500,7,FALSE)</f>
        <v>94.03</v>
      </c>
      <c r="H65" s="57">
        <f t="shared" si="2"/>
        <v>0</v>
      </c>
    </row>
    <row r="66" spans="1:15" s="43" customFormat="1" ht="25.5" x14ac:dyDescent="0.25">
      <c r="A66" s="51" t="s">
        <v>144</v>
      </c>
      <c r="B66" s="69" t="s">
        <v>145</v>
      </c>
      <c r="C66" s="70"/>
      <c r="D66" s="53" t="s">
        <v>146</v>
      </c>
      <c r="E66" s="54" t="s">
        <v>90</v>
      </c>
      <c r="F66" s="55"/>
      <c r="G66" s="56">
        <f>VLOOKUP(B66,[1]Serviços!$A$11:$G4501,7,FALSE)</f>
        <v>114.19</v>
      </c>
      <c r="H66" s="57">
        <f t="shared" si="2"/>
        <v>0</v>
      </c>
    </row>
    <row r="67" spans="1:15" s="43" customFormat="1" ht="25.5" x14ac:dyDescent="0.25">
      <c r="A67" s="51" t="s">
        <v>147</v>
      </c>
      <c r="B67" s="69" t="s">
        <v>148</v>
      </c>
      <c r="C67" s="70"/>
      <c r="D67" s="53" t="s">
        <v>149</v>
      </c>
      <c r="E67" s="54" t="s">
        <v>90</v>
      </c>
      <c r="F67" s="55"/>
      <c r="G67" s="56">
        <f>VLOOKUP(B67,[1]Serviços!$A$11:$G4502,7,FALSE)</f>
        <v>48.98</v>
      </c>
      <c r="H67" s="57">
        <f t="shared" si="2"/>
        <v>0</v>
      </c>
    </row>
    <row r="68" spans="1:15" s="43" customFormat="1" ht="25.5" x14ac:dyDescent="0.25">
      <c r="A68" s="51" t="s">
        <v>150</v>
      </c>
      <c r="B68" s="69" t="s">
        <v>151</v>
      </c>
      <c r="C68" s="70"/>
      <c r="D68" s="53" t="s">
        <v>152</v>
      </c>
      <c r="E68" s="54" t="s">
        <v>90</v>
      </c>
      <c r="F68" s="55"/>
      <c r="G68" s="56">
        <f>VLOOKUP(B68,[1]Serviços!$A$11:$G4503,7,FALSE)</f>
        <v>72.44</v>
      </c>
      <c r="H68" s="57">
        <f t="shared" si="2"/>
        <v>0</v>
      </c>
    </row>
    <row r="69" spans="1:15" s="43" customFormat="1" ht="25.5" x14ac:dyDescent="0.25">
      <c r="A69" s="51" t="s">
        <v>153</v>
      </c>
      <c r="B69" s="69" t="s">
        <v>154</v>
      </c>
      <c r="C69" s="70"/>
      <c r="D69" s="53" t="s">
        <v>155</v>
      </c>
      <c r="E69" s="54" t="s">
        <v>90</v>
      </c>
      <c r="F69" s="55"/>
      <c r="G69" s="56">
        <f>VLOOKUP(B69,[1]Serviços!$A$11:$G4504,7,FALSE)</f>
        <v>20.21</v>
      </c>
      <c r="H69" s="57">
        <f t="shared" si="2"/>
        <v>0</v>
      </c>
    </row>
    <row r="70" spans="1:15" s="43" customFormat="1" ht="25.5" x14ac:dyDescent="0.25">
      <c r="A70" s="51" t="s">
        <v>156</v>
      </c>
      <c r="B70" s="69" t="s">
        <v>157</v>
      </c>
      <c r="C70" s="70"/>
      <c r="D70" s="53" t="s">
        <v>158</v>
      </c>
      <c r="E70" s="54" t="s">
        <v>90</v>
      </c>
      <c r="F70" s="55"/>
      <c r="G70" s="56">
        <f>VLOOKUP(B70,[1]Serviços!$A$11:$G4505,7,FALSE)</f>
        <v>44.21</v>
      </c>
      <c r="H70" s="57">
        <f t="shared" si="2"/>
        <v>0</v>
      </c>
    </row>
    <row r="71" spans="1:15" s="43" customFormat="1" ht="25.5" x14ac:dyDescent="0.25">
      <c r="A71" s="51" t="s">
        <v>159</v>
      </c>
      <c r="B71" s="69" t="s">
        <v>160</v>
      </c>
      <c r="C71" s="70"/>
      <c r="D71" s="53" t="s">
        <v>161</v>
      </c>
      <c r="E71" s="54" t="s">
        <v>90</v>
      </c>
      <c r="F71" s="55"/>
      <c r="G71" s="56">
        <f>VLOOKUP(B71,[1]Serviços!$A$11:$G4506,7,FALSE)</f>
        <v>7.62</v>
      </c>
      <c r="H71" s="57">
        <f t="shared" si="2"/>
        <v>0</v>
      </c>
    </row>
    <row r="72" spans="1:15" s="43" customFormat="1" ht="25.5" x14ac:dyDescent="0.25">
      <c r="A72" s="51" t="s">
        <v>162</v>
      </c>
      <c r="B72" s="69" t="s">
        <v>163</v>
      </c>
      <c r="C72" s="70"/>
      <c r="D72" s="53" t="s">
        <v>164</v>
      </c>
      <c r="E72" s="54" t="s">
        <v>90</v>
      </c>
      <c r="F72" s="55"/>
      <c r="G72" s="56">
        <f>VLOOKUP(B72,[1]Serviços!$A$11:$G4507,7,FALSE)</f>
        <v>24.83</v>
      </c>
      <c r="H72" s="57">
        <f t="shared" si="2"/>
        <v>0</v>
      </c>
    </row>
    <row r="73" spans="1:15" s="43" customFormat="1" x14ac:dyDescent="0.25">
      <c r="A73" s="51" t="s">
        <v>165</v>
      </c>
      <c r="B73" s="69" t="s">
        <v>166</v>
      </c>
      <c r="C73" s="70"/>
      <c r="D73" s="53" t="s">
        <v>167</v>
      </c>
      <c r="E73" s="54" t="s">
        <v>33</v>
      </c>
      <c r="F73" s="55"/>
      <c r="G73" s="56">
        <f>VLOOKUP(B73,[1]Serviços!$A$11:$G4508,7,FALSE)</f>
        <v>18.18</v>
      </c>
      <c r="H73" s="57">
        <f t="shared" si="2"/>
        <v>0</v>
      </c>
    </row>
    <row r="74" spans="1:15" s="43" customFormat="1" ht="25.5" x14ac:dyDescent="0.25">
      <c r="A74" s="51" t="s">
        <v>168</v>
      </c>
      <c r="B74" s="69" t="s">
        <v>169</v>
      </c>
      <c r="C74" s="70"/>
      <c r="D74" s="53" t="s">
        <v>170</v>
      </c>
      <c r="E74" s="54" t="s">
        <v>43</v>
      </c>
      <c r="F74" s="55"/>
      <c r="G74" s="56">
        <f>VLOOKUP(B74,[1]Serviços!$A$11:$G4509,7,FALSE)</f>
        <v>79.38</v>
      </c>
      <c r="H74" s="57">
        <f t="shared" si="2"/>
        <v>0</v>
      </c>
    </row>
    <row r="75" spans="1:15" s="43" customFormat="1" ht="25.5" x14ac:dyDescent="0.25">
      <c r="A75" s="51" t="s">
        <v>171</v>
      </c>
      <c r="B75" s="69" t="s">
        <v>172</v>
      </c>
      <c r="C75" s="70"/>
      <c r="D75" s="53" t="s">
        <v>173</v>
      </c>
      <c r="E75" s="54" t="s">
        <v>43</v>
      </c>
      <c r="F75" s="71"/>
      <c r="G75" s="56">
        <f>VLOOKUP(B75,[1]Serviços!$A$11:$G4510,7,FALSE)</f>
        <v>16.05</v>
      </c>
      <c r="H75" s="57">
        <f t="shared" si="2"/>
        <v>0</v>
      </c>
    </row>
    <row r="76" spans="1:15" s="43" customFormat="1" ht="38.25" x14ac:dyDescent="0.25">
      <c r="A76" s="51" t="s">
        <v>174</v>
      </c>
      <c r="B76" s="60" t="s">
        <v>175</v>
      </c>
      <c r="C76" s="70"/>
      <c r="D76" s="53" t="s">
        <v>176</v>
      </c>
      <c r="E76" s="72" t="s">
        <v>43</v>
      </c>
      <c r="F76" s="55"/>
      <c r="G76" s="73">
        <f>VLOOKUP(B76,[1]Serviços!$A$11:$G4511,7,FALSE)</f>
        <v>101.68</v>
      </c>
      <c r="H76" s="57">
        <f t="shared" si="2"/>
        <v>0</v>
      </c>
      <c r="O76" s="74"/>
    </row>
    <row r="77" spans="1:15" s="43" customFormat="1" ht="25.5" x14ac:dyDescent="0.25">
      <c r="A77" s="51" t="s">
        <v>177</v>
      </c>
      <c r="B77" s="69" t="s">
        <v>178</v>
      </c>
      <c r="C77" s="70"/>
      <c r="D77" s="53" t="s">
        <v>179</v>
      </c>
      <c r="E77" s="72" t="s">
        <v>43</v>
      </c>
      <c r="F77" s="55"/>
      <c r="G77" s="73">
        <f>VLOOKUP(B77,[1]Serviços!$A$11:$G4512,7,FALSE)</f>
        <v>11.02</v>
      </c>
      <c r="H77" s="57">
        <f t="shared" si="2"/>
        <v>0</v>
      </c>
    </row>
    <row r="78" spans="1:15" s="43" customFormat="1" ht="38.25" x14ac:dyDescent="0.25">
      <c r="A78" s="51" t="s">
        <v>180</v>
      </c>
      <c r="B78" s="69" t="s">
        <v>181</v>
      </c>
      <c r="C78" s="70"/>
      <c r="D78" s="53" t="s">
        <v>182</v>
      </c>
      <c r="E78" s="72" t="s">
        <v>43</v>
      </c>
      <c r="F78" s="55"/>
      <c r="G78" s="73">
        <f>VLOOKUP(B78,[1]Serviços!$A$11:$G4513,7,FALSE)</f>
        <v>50.19</v>
      </c>
      <c r="H78" s="57">
        <f t="shared" si="2"/>
        <v>0</v>
      </c>
    </row>
    <row r="79" spans="1:15" s="43" customFormat="1" x14ac:dyDescent="0.25">
      <c r="A79" s="51" t="s">
        <v>183</v>
      </c>
      <c r="B79" s="69" t="s">
        <v>184</v>
      </c>
      <c r="C79" s="70"/>
      <c r="D79" s="53" t="s">
        <v>185</v>
      </c>
      <c r="E79" s="72" t="s">
        <v>33</v>
      </c>
      <c r="F79" s="55"/>
      <c r="G79" s="73">
        <f>VLOOKUP(B79,[1]Serviços!$A$11:$G4514,7,FALSE)</f>
        <v>31.41</v>
      </c>
      <c r="H79" s="57">
        <f t="shared" si="2"/>
        <v>0</v>
      </c>
    </row>
    <row r="80" spans="1:15" s="43" customFormat="1" x14ac:dyDescent="0.25">
      <c r="A80" s="51" t="s">
        <v>186</v>
      </c>
      <c r="B80" s="69" t="s">
        <v>187</v>
      </c>
      <c r="C80" s="70"/>
      <c r="D80" s="53" t="s">
        <v>188</v>
      </c>
      <c r="E80" s="72" t="s">
        <v>33</v>
      </c>
      <c r="F80" s="55"/>
      <c r="G80" s="73">
        <f>VLOOKUP(B80,[1]Serviços!$A$11:$G4515,7,FALSE)</f>
        <v>18.66</v>
      </c>
      <c r="H80" s="57">
        <f t="shared" si="2"/>
        <v>0</v>
      </c>
    </row>
    <row r="81" spans="1:8" s="43" customFormat="1" x14ac:dyDescent="0.25">
      <c r="A81" s="51"/>
      <c r="B81" s="69"/>
      <c r="C81" s="70"/>
      <c r="D81" s="53"/>
      <c r="E81" s="72"/>
      <c r="F81" s="75"/>
      <c r="G81" s="73"/>
      <c r="H81" s="57"/>
    </row>
    <row r="82" spans="1:8" s="43" customFormat="1" x14ac:dyDescent="0.25">
      <c r="A82" s="63" t="s">
        <v>189</v>
      </c>
      <c r="B82" s="64"/>
      <c r="C82" s="62" t="s">
        <v>190</v>
      </c>
      <c r="D82" s="64"/>
      <c r="E82" s="63"/>
      <c r="F82" s="67"/>
      <c r="G82" s="66"/>
      <c r="H82" s="50">
        <f>SUM(H83:H104)</f>
        <v>0</v>
      </c>
    </row>
    <row r="83" spans="1:8" s="43" customFormat="1" ht="38.25" x14ac:dyDescent="0.25">
      <c r="A83" s="51" t="s">
        <v>191</v>
      </c>
      <c r="B83" s="69" t="s">
        <v>192</v>
      </c>
      <c r="C83" s="70"/>
      <c r="D83" s="53" t="s">
        <v>193</v>
      </c>
      <c r="E83" s="54" t="s">
        <v>43</v>
      </c>
      <c r="F83" s="55"/>
      <c r="G83" s="56">
        <f>VLOOKUP(B83,[1]Serviços!$A$11:$G4517,7,FALSE)</f>
        <v>525.26</v>
      </c>
      <c r="H83" s="57">
        <f t="shared" ref="H83:H104" si="3">ROUND(F83*G83,2)</f>
        <v>0</v>
      </c>
    </row>
    <row r="84" spans="1:8" s="43" customFormat="1" ht="38.25" x14ac:dyDescent="0.25">
      <c r="A84" s="51" t="s">
        <v>194</v>
      </c>
      <c r="B84" s="69" t="s">
        <v>195</v>
      </c>
      <c r="C84" s="70"/>
      <c r="D84" s="53" t="s">
        <v>196</v>
      </c>
      <c r="E84" s="54" t="s">
        <v>43</v>
      </c>
      <c r="F84" s="55"/>
      <c r="G84" s="56">
        <f>VLOOKUP(B84,[1]Serviços!$A$11:$G4518,7,FALSE)</f>
        <v>594.52</v>
      </c>
      <c r="H84" s="57">
        <f t="shared" si="3"/>
        <v>0</v>
      </c>
    </row>
    <row r="85" spans="1:8" s="43" customFormat="1" ht="38.25" x14ac:dyDescent="0.25">
      <c r="A85" s="51" t="s">
        <v>197</v>
      </c>
      <c r="B85" s="69" t="s">
        <v>198</v>
      </c>
      <c r="C85" s="70"/>
      <c r="D85" s="53" t="s">
        <v>199</v>
      </c>
      <c r="E85" s="54" t="s">
        <v>43</v>
      </c>
      <c r="F85" s="55"/>
      <c r="G85" s="56">
        <f>VLOOKUP(B85,[1]Serviços!$A$11:$G4519,7,FALSE)</f>
        <v>919.22</v>
      </c>
      <c r="H85" s="57">
        <f t="shared" si="3"/>
        <v>0</v>
      </c>
    </row>
    <row r="86" spans="1:8" s="43" customFormat="1" ht="38.25" x14ac:dyDescent="0.25">
      <c r="A86" s="51" t="s">
        <v>200</v>
      </c>
      <c r="B86" s="69" t="s">
        <v>201</v>
      </c>
      <c r="C86" s="70"/>
      <c r="D86" s="53" t="s">
        <v>202</v>
      </c>
      <c r="E86" s="54" t="s">
        <v>43</v>
      </c>
      <c r="F86" s="55"/>
      <c r="G86" s="56">
        <f>VLOOKUP(B86,[1]Serviços!$A$11:$G4520,7,FALSE)</f>
        <v>1213.68</v>
      </c>
      <c r="H86" s="57">
        <f t="shared" si="3"/>
        <v>0</v>
      </c>
    </row>
    <row r="87" spans="1:8" s="43" customFormat="1" ht="38.25" x14ac:dyDescent="0.25">
      <c r="A87" s="51" t="s">
        <v>203</v>
      </c>
      <c r="B87" s="69" t="s">
        <v>204</v>
      </c>
      <c r="C87" s="70"/>
      <c r="D87" s="53" t="s">
        <v>205</v>
      </c>
      <c r="E87" s="54" t="s">
        <v>18</v>
      </c>
      <c r="F87" s="55"/>
      <c r="G87" s="56">
        <f>VLOOKUP(B87,[1]Serviços!$A$11:$G4521,7,FALSE)</f>
        <v>2332.29</v>
      </c>
      <c r="H87" s="57">
        <f t="shared" si="3"/>
        <v>0</v>
      </c>
    </row>
    <row r="88" spans="1:8" s="43" customFormat="1" x14ac:dyDescent="0.25">
      <c r="A88" s="51" t="s">
        <v>206</v>
      </c>
      <c r="B88" s="69" t="s">
        <v>207</v>
      </c>
      <c r="C88" s="70"/>
      <c r="D88" s="53" t="s">
        <v>208</v>
      </c>
      <c r="E88" s="54" t="s">
        <v>209</v>
      </c>
      <c r="F88" s="55"/>
      <c r="G88" s="56">
        <f>VLOOKUP(B88,[1]Serviços!$A$11:$G4522,7,FALSE)</f>
        <v>54.58</v>
      </c>
      <c r="H88" s="57">
        <f t="shared" si="3"/>
        <v>0</v>
      </c>
    </row>
    <row r="89" spans="1:8" s="43" customFormat="1" ht="25.5" x14ac:dyDescent="0.25">
      <c r="A89" s="51" t="s">
        <v>210</v>
      </c>
      <c r="B89" s="69" t="s">
        <v>211</v>
      </c>
      <c r="C89" s="70"/>
      <c r="D89" s="53" t="s">
        <v>212</v>
      </c>
      <c r="E89" s="54" t="s">
        <v>43</v>
      </c>
      <c r="F89" s="55"/>
      <c r="G89" s="56">
        <f>VLOOKUP(B89,[1]Serviços!$A$11:$G4523,7,FALSE)</f>
        <v>90.9</v>
      </c>
      <c r="H89" s="57">
        <f t="shared" si="3"/>
        <v>0</v>
      </c>
    </row>
    <row r="90" spans="1:8" s="43" customFormat="1" ht="25.5" x14ac:dyDescent="0.25">
      <c r="A90" s="51" t="s">
        <v>213</v>
      </c>
      <c r="B90" s="69" t="s">
        <v>214</v>
      </c>
      <c r="C90" s="70"/>
      <c r="D90" s="53" t="s">
        <v>215</v>
      </c>
      <c r="E90" s="54" t="s">
        <v>43</v>
      </c>
      <c r="F90" s="55"/>
      <c r="G90" s="56">
        <f>VLOOKUP(B90,[1]Serviços!$A$11:$G4524,7,FALSE)</f>
        <v>134.32</v>
      </c>
      <c r="H90" s="57">
        <f t="shared" si="3"/>
        <v>0</v>
      </c>
    </row>
    <row r="91" spans="1:8" s="43" customFormat="1" ht="25.5" x14ac:dyDescent="0.25">
      <c r="A91" s="51" t="s">
        <v>216</v>
      </c>
      <c r="B91" s="69" t="s">
        <v>217</v>
      </c>
      <c r="C91" s="70"/>
      <c r="D91" s="53" t="s">
        <v>218</v>
      </c>
      <c r="E91" s="54" t="s">
        <v>43</v>
      </c>
      <c r="F91" s="55"/>
      <c r="G91" s="56">
        <f>VLOOKUP(B91,[1]Serviços!$A$11:$G4525,7,FALSE)</f>
        <v>531.79999999999995</v>
      </c>
      <c r="H91" s="57">
        <f t="shared" si="3"/>
        <v>0</v>
      </c>
    </row>
    <row r="92" spans="1:8" s="43" customFormat="1" ht="38.25" x14ac:dyDescent="0.25">
      <c r="A92" s="51" t="s">
        <v>219</v>
      </c>
      <c r="B92" s="69" t="s">
        <v>220</v>
      </c>
      <c r="C92" s="70"/>
      <c r="D92" s="53" t="s">
        <v>221</v>
      </c>
      <c r="E92" s="54" t="s">
        <v>43</v>
      </c>
      <c r="F92" s="55"/>
      <c r="G92" s="56">
        <f>VLOOKUP(B92,[1]Serviços!$A$11:$G4526,7,FALSE)</f>
        <v>5117.97</v>
      </c>
      <c r="H92" s="57">
        <f t="shared" si="3"/>
        <v>0</v>
      </c>
    </row>
    <row r="93" spans="1:8" s="43" customFormat="1" ht="25.5" x14ac:dyDescent="0.25">
      <c r="A93" s="51" t="s">
        <v>222</v>
      </c>
      <c r="B93" s="69" t="s">
        <v>223</v>
      </c>
      <c r="C93" s="70"/>
      <c r="D93" s="53" t="s">
        <v>224</v>
      </c>
      <c r="E93" s="54" t="s">
        <v>43</v>
      </c>
      <c r="F93" s="55"/>
      <c r="G93" s="56">
        <f>VLOOKUP(B93,[1]Serviços!$A$11:$G4527,7,FALSE)</f>
        <v>38.9</v>
      </c>
      <c r="H93" s="57">
        <f t="shared" si="3"/>
        <v>0</v>
      </c>
    </row>
    <row r="94" spans="1:8" s="43" customFormat="1" ht="25.5" x14ac:dyDescent="0.25">
      <c r="A94" s="51" t="s">
        <v>225</v>
      </c>
      <c r="B94" s="69" t="s">
        <v>226</v>
      </c>
      <c r="C94" s="70"/>
      <c r="D94" s="53" t="s">
        <v>227</v>
      </c>
      <c r="E94" s="54" t="s">
        <v>43</v>
      </c>
      <c r="F94" s="55"/>
      <c r="G94" s="56">
        <f>VLOOKUP(B94,[1]Serviços!$A$11:$G4528,7,FALSE)</f>
        <v>50.07</v>
      </c>
      <c r="H94" s="57">
        <f t="shared" si="3"/>
        <v>0</v>
      </c>
    </row>
    <row r="95" spans="1:8" s="43" customFormat="1" ht="25.5" x14ac:dyDescent="0.25">
      <c r="A95" s="51" t="s">
        <v>228</v>
      </c>
      <c r="B95" s="69" t="s">
        <v>229</v>
      </c>
      <c r="C95" s="70"/>
      <c r="D95" s="53" t="s">
        <v>230</v>
      </c>
      <c r="E95" s="54" t="s">
        <v>43</v>
      </c>
      <c r="F95" s="55"/>
      <c r="G95" s="56">
        <f>VLOOKUP(B95,[1]Serviços!$A$11:$G4529,7,FALSE)</f>
        <v>53.24</v>
      </c>
      <c r="H95" s="57">
        <f t="shared" si="3"/>
        <v>0</v>
      </c>
    </row>
    <row r="96" spans="1:8" s="43" customFormat="1" ht="25.5" x14ac:dyDescent="0.25">
      <c r="A96" s="51" t="s">
        <v>231</v>
      </c>
      <c r="B96" s="69" t="s">
        <v>232</v>
      </c>
      <c r="C96" s="70"/>
      <c r="D96" s="53" t="s">
        <v>233</v>
      </c>
      <c r="E96" s="54" t="s">
        <v>43</v>
      </c>
      <c r="F96" s="55"/>
      <c r="G96" s="56">
        <f>VLOOKUP(B96,[1]Serviços!$A$11:$G4530,7,FALSE)</f>
        <v>997.1</v>
      </c>
      <c r="H96" s="57">
        <f t="shared" si="3"/>
        <v>0</v>
      </c>
    </row>
    <row r="97" spans="1:8" s="43" customFormat="1" x14ac:dyDescent="0.25">
      <c r="A97" s="51" t="s">
        <v>234</v>
      </c>
      <c r="B97" s="69" t="s">
        <v>235</v>
      </c>
      <c r="C97" s="70"/>
      <c r="D97" s="53" t="s">
        <v>236</v>
      </c>
      <c r="E97" s="54" t="s">
        <v>43</v>
      </c>
      <c r="F97" s="55"/>
      <c r="G97" s="56">
        <f>VLOOKUP(B97,[1]Serviços!$A$11:$G4531,7,FALSE)</f>
        <v>21.72</v>
      </c>
      <c r="H97" s="57">
        <f t="shared" si="3"/>
        <v>0</v>
      </c>
    </row>
    <row r="98" spans="1:8" s="43" customFormat="1" x14ac:dyDescent="0.25">
      <c r="A98" s="51" t="s">
        <v>237</v>
      </c>
      <c r="B98" s="69" t="s">
        <v>238</v>
      </c>
      <c r="C98" s="70"/>
      <c r="D98" s="53" t="s">
        <v>239</v>
      </c>
      <c r="E98" s="54" t="s">
        <v>43</v>
      </c>
      <c r="F98" s="55"/>
      <c r="G98" s="56">
        <f>VLOOKUP(B98,[1]Serviços!$A$11:$G4532,7,FALSE)</f>
        <v>19.43</v>
      </c>
      <c r="H98" s="57">
        <f t="shared" si="3"/>
        <v>0</v>
      </c>
    </row>
    <row r="99" spans="1:8" s="43" customFormat="1" ht="25.5" x14ac:dyDescent="0.25">
      <c r="A99" s="51" t="s">
        <v>240</v>
      </c>
      <c r="B99" s="69" t="s">
        <v>241</v>
      </c>
      <c r="C99" s="70"/>
      <c r="D99" s="53" t="s">
        <v>242</v>
      </c>
      <c r="E99" s="54" t="s">
        <v>43</v>
      </c>
      <c r="F99" s="55"/>
      <c r="G99" s="56">
        <f>VLOOKUP(B99,[1]Serviços!$A$11:$G4533,7,FALSE)</f>
        <v>141.46</v>
      </c>
      <c r="H99" s="57">
        <f t="shared" si="3"/>
        <v>0</v>
      </c>
    </row>
    <row r="100" spans="1:8" s="43" customFormat="1" ht="25.5" x14ac:dyDescent="0.25">
      <c r="A100" s="51" t="s">
        <v>243</v>
      </c>
      <c r="B100" s="69" t="s">
        <v>244</v>
      </c>
      <c r="C100" s="70"/>
      <c r="D100" s="53" t="s">
        <v>245</v>
      </c>
      <c r="E100" s="54" t="s">
        <v>43</v>
      </c>
      <c r="F100" s="55"/>
      <c r="G100" s="56">
        <f>VLOOKUP(B100,[1]Serviços!$A$11:$G4534,7,FALSE)</f>
        <v>171.67</v>
      </c>
      <c r="H100" s="57">
        <f t="shared" si="3"/>
        <v>0</v>
      </c>
    </row>
    <row r="101" spans="1:8" s="43" customFormat="1" x14ac:dyDescent="0.25">
      <c r="A101" s="51" t="s">
        <v>246</v>
      </c>
      <c r="B101" s="69" t="s">
        <v>247</v>
      </c>
      <c r="C101" s="70"/>
      <c r="D101" s="53" t="s">
        <v>248</v>
      </c>
      <c r="E101" s="54" t="s">
        <v>43</v>
      </c>
      <c r="F101" s="55"/>
      <c r="G101" s="56">
        <f>VLOOKUP(B101,[1]Serviços!$A$11:$G4535,7,FALSE)</f>
        <v>105.44</v>
      </c>
      <c r="H101" s="57">
        <f t="shared" si="3"/>
        <v>0</v>
      </c>
    </row>
    <row r="102" spans="1:8" s="43" customFormat="1" ht="38.25" x14ac:dyDescent="0.25">
      <c r="A102" s="51" t="s">
        <v>249</v>
      </c>
      <c r="B102" s="69" t="s">
        <v>250</v>
      </c>
      <c r="C102" s="70"/>
      <c r="D102" s="53" t="s">
        <v>251</v>
      </c>
      <c r="E102" s="54" t="s">
        <v>43</v>
      </c>
      <c r="F102" s="55"/>
      <c r="G102" s="56">
        <f>VLOOKUP(B102,[1]Serviços!$A$11:$G4536,7,FALSE)</f>
        <v>332.52</v>
      </c>
      <c r="H102" s="57">
        <f t="shared" si="3"/>
        <v>0</v>
      </c>
    </row>
    <row r="103" spans="1:8" s="43" customFormat="1" x14ac:dyDescent="0.25">
      <c r="A103" s="51" t="s">
        <v>252</v>
      </c>
      <c r="B103" s="69" t="s">
        <v>253</v>
      </c>
      <c r="C103" s="70"/>
      <c r="D103" s="53" t="s">
        <v>254</v>
      </c>
      <c r="E103" s="54" t="s">
        <v>43</v>
      </c>
      <c r="F103" s="55"/>
      <c r="G103" s="56">
        <f>VLOOKUP(B103,[1]Serviços!$A$11:$G4537,7,FALSE)</f>
        <v>86.17</v>
      </c>
      <c r="H103" s="57">
        <f t="shared" si="3"/>
        <v>0</v>
      </c>
    </row>
    <row r="104" spans="1:8" s="43" customFormat="1" ht="25.5" x14ac:dyDescent="0.25">
      <c r="A104" s="51" t="s">
        <v>255</v>
      </c>
      <c r="B104" s="69" t="s">
        <v>256</v>
      </c>
      <c r="C104" s="70"/>
      <c r="D104" s="53" t="s">
        <v>257</v>
      </c>
      <c r="E104" s="54" t="s">
        <v>43</v>
      </c>
      <c r="F104" s="55"/>
      <c r="G104" s="56">
        <f>VLOOKUP(B104,[1]Serviços!$A$11:$G4538,7,FALSE)</f>
        <v>190.09</v>
      </c>
      <c r="H104" s="57">
        <f t="shared" si="3"/>
        <v>0</v>
      </c>
    </row>
    <row r="105" spans="1:8" s="43" customFormat="1" x14ac:dyDescent="0.25">
      <c r="A105" s="51"/>
      <c r="B105" s="69"/>
      <c r="C105" s="70"/>
      <c r="D105" s="53"/>
      <c r="E105" s="54"/>
      <c r="F105" s="55"/>
      <c r="G105" s="56"/>
      <c r="H105" s="57"/>
    </row>
    <row r="106" spans="1:8" s="43" customFormat="1" x14ac:dyDescent="0.25">
      <c r="A106" s="61" t="s">
        <v>258</v>
      </c>
      <c r="B106" s="62"/>
      <c r="C106" s="62" t="s">
        <v>259</v>
      </c>
      <c r="D106" s="46"/>
      <c r="E106" s="47"/>
      <c r="F106" s="48"/>
      <c r="G106" s="49"/>
      <c r="H106" s="50">
        <f>SUM(H107)</f>
        <v>0</v>
      </c>
    </row>
    <row r="107" spans="1:8" s="43" customFormat="1" x14ac:dyDescent="0.25">
      <c r="A107" s="63" t="s">
        <v>260</v>
      </c>
      <c r="B107" s="64"/>
      <c r="C107" s="62" t="s">
        <v>261</v>
      </c>
      <c r="D107" s="64"/>
      <c r="E107" s="63"/>
      <c r="F107" s="76"/>
      <c r="G107" s="66"/>
      <c r="H107" s="50">
        <f>SUM(H108:H111)</f>
        <v>0</v>
      </c>
    </row>
    <row r="108" spans="1:8" s="43" customFormat="1" ht="25.5" x14ac:dyDescent="0.25">
      <c r="A108" s="51" t="s">
        <v>262</v>
      </c>
      <c r="B108" s="52" t="s">
        <v>263</v>
      </c>
      <c r="C108" s="52"/>
      <c r="D108" s="53" t="s">
        <v>264</v>
      </c>
      <c r="E108" s="72" t="s">
        <v>90</v>
      </c>
      <c r="F108" s="55"/>
      <c r="G108" s="73">
        <f>VLOOKUP(B108,[1]Serviços!$A$11:$G4541,7,FALSE)</f>
        <v>27.78</v>
      </c>
      <c r="H108" s="57">
        <f t="shared" ref="H108:H111" si="4">ROUND(F108*G108,2)</f>
        <v>0</v>
      </c>
    </row>
    <row r="109" spans="1:8" s="43" customFormat="1" ht="25.5" x14ac:dyDescent="0.25">
      <c r="A109" s="51" t="s">
        <v>265</v>
      </c>
      <c r="B109" s="52" t="s">
        <v>266</v>
      </c>
      <c r="C109" s="52"/>
      <c r="D109" s="53" t="s">
        <v>267</v>
      </c>
      <c r="E109" s="72" t="s">
        <v>90</v>
      </c>
      <c r="F109" s="55"/>
      <c r="G109" s="73">
        <f>VLOOKUP(B109,[1]Serviços!$A$11:$G4542,7,FALSE)</f>
        <v>35.72</v>
      </c>
      <c r="H109" s="57">
        <f t="shared" si="4"/>
        <v>0</v>
      </c>
    </row>
    <row r="110" spans="1:8" s="43" customFormat="1" ht="25.5" x14ac:dyDescent="0.25">
      <c r="A110" s="51" t="s">
        <v>268</v>
      </c>
      <c r="B110" s="52" t="s">
        <v>269</v>
      </c>
      <c r="C110" s="52"/>
      <c r="D110" s="53" t="s">
        <v>270</v>
      </c>
      <c r="E110" s="54" t="s">
        <v>98</v>
      </c>
      <c r="F110" s="75"/>
      <c r="G110" s="56">
        <f>VLOOKUP(B110,[1]Serviços!$A$11:$G4545,7,FALSE)</f>
        <v>37.130000000000003</v>
      </c>
      <c r="H110" s="57">
        <f t="shared" si="4"/>
        <v>0</v>
      </c>
    </row>
    <row r="111" spans="1:8" s="43" customFormat="1" x14ac:dyDescent="0.25">
      <c r="A111" s="51" t="s">
        <v>271</v>
      </c>
      <c r="B111" s="52" t="s">
        <v>272</v>
      </c>
      <c r="C111" s="52"/>
      <c r="D111" s="53" t="s">
        <v>273</v>
      </c>
      <c r="E111" s="54" t="s">
        <v>98</v>
      </c>
      <c r="F111" s="55"/>
      <c r="G111" s="56">
        <f>VLOOKUP(B111,[1]Serviços!$A$11:$G4546,7,FALSE)</f>
        <v>13.86</v>
      </c>
      <c r="H111" s="57">
        <f t="shared" si="4"/>
        <v>0</v>
      </c>
    </row>
    <row r="112" spans="1:8" s="43" customFormat="1" x14ac:dyDescent="0.25">
      <c r="A112" s="51"/>
      <c r="B112" s="52"/>
      <c r="C112" s="52"/>
      <c r="D112" s="53"/>
      <c r="E112" s="54"/>
      <c r="F112" s="55"/>
      <c r="G112" s="56"/>
      <c r="H112" s="57"/>
    </row>
    <row r="113" spans="1:8" s="43" customFormat="1" x14ac:dyDescent="0.25">
      <c r="A113" s="61" t="s">
        <v>274</v>
      </c>
      <c r="B113" s="62"/>
      <c r="C113" s="62" t="s">
        <v>275</v>
      </c>
      <c r="D113" s="46"/>
      <c r="E113" s="47"/>
      <c r="F113" s="48"/>
      <c r="G113" s="49"/>
      <c r="H113" s="50">
        <f>SUM(H114,H118,H128,H157,H172,H196)</f>
        <v>0</v>
      </c>
    </row>
    <row r="114" spans="1:8" s="43" customFormat="1" x14ac:dyDescent="0.25">
      <c r="A114" s="63" t="s">
        <v>276</v>
      </c>
      <c r="B114" s="64"/>
      <c r="C114" s="62" t="s">
        <v>277</v>
      </c>
      <c r="D114" s="64"/>
      <c r="E114" s="63"/>
      <c r="F114" s="65"/>
      <c r="G114" s="66"/>
      <c r="H114" s="50">
        <f>SUM(H115:H116)</f>
        <v>0</v>
      </c>
    </row>
    <row r="115" spans="1:8" s="43" customFormat="1" ht="38.25" x14ac:dyDescent="0.25">
      <c r="A115" s="51" t="s">
        <v>278</v>
      </c>
      <c r="B115" s="77" t="s">
        <v>279</v>
      </c>
      <c r="C115" s="52"/>
      <c r="D115" s="53" t="s">
        <v>280</v>
      </c>
      <c r="E115" s="54" t="s">
        <v>43</v>
      </c>
      <c r="F115" s="55"/>
      <c r="G115" s="56">
        <f>VLOOKUP(B115,[1]Serviços!$A$11:$G4549,7,FALSE)</f>
        <v>224403.11</v>
      </c>
      <c r="H115" s="57">
        <f t="shared" ref="H115:H116" si="5">ROUND(F115*G115,2)</f>
        <v>0</v>
      </c>
    </row>
    <row r="116" spans="1:8" s="43" customFormat="1" ht="38.25" x14ac:dyDescent="0.25">
      <c r="A116" s="51" t="s">
        <v>281</v>
      </c>
      <c r="B116" s="78" t="s">
        <v>282</v>
      </c>
      <c r="C116" s="78"/>
      <c r="D116" s="79" t="s">
        <v>283</v>
      </c>
      <c r="E116" s="80" t="s">
        <v>43</v>
      </c>
      <c r="F116" s="55"/>
      <c r="G116" s="56">
        <f>VLOOKUP(B116,[1]Serviços!$A$11:$G4550,7,FALSE)</f>
        <v>10075.530000000001</v>
      </c>
      <c r="H116" s="57">
        <f t="shared" si="5"/>
        <v>0</v>
      </c>
    </row>
    <row r="117" spans="1:8" s="43" customFormat="1" x14ac:dyDescent="0.25">
      <c r="A117" s="51"/>
      <c r="B117" s="78"/>
      <c r="C117" s="78"/>
      <c r="D117" s="79"/>
      <c r="E117" s="80"/>
      <c r="F117" s="55"/>
      <c r="G117" s="56"/>
      <c r="H117" s="57"/>
    </row>
    <row r="118" spans="1:8" s="43" customFormat="1" x14ac:dyDescent="0.25">
      <c r="A118" s="63" t="s">
        <v>284</v>
      </c>
      <c r="B118" s="64"/>
      <c r="C118" s="62" t="s">
        <v>285</v>
      </c>
      <c r="D118" s="64"/>
      <c r="E118" s="63"/>
      <c r="F118" s="65"/>
      <c r="G118" s="66"/>
      <c r="H118" s="50">
        <f>SUM(H119:H126)</f>
        <v>0</v>
      </c>
    </row>
    <row r="119" spans="1:8" s="43" customFormat="1" ht="38.25" x14ac:dyDescent="0.25">
      <c r="A119" s="51" t="s">
        <v>286</v>
      </c>
      <c r="B119" s="77" t="s">
        <v>201</v>
      </c>
      <c r="C119" s="52"/>
      <c r="D119" s="53" t="s">
        <v>202</v>
      </c>
      <c r="E119" s="54" t="s">
        <v>43</v>
      </c>
      <c r="F119" s="55"/>
      <c r="G119" s="56">
        <f>VLOOKUP(B119,[1]Serviços!$A$11:$G4552,7,FALSE)</f>
        <v>1213.68</v>
      </c>
      <c r="H119" s="57">
        <f t="shared" ref="H119:H126" si="6">ROUND(F119*G119,2)</f>
        <v>0</v>
      </c>
    </row>
    <row r="120" spans="1:8" s="43" customFormat="1" x14ac:dyDescent="0.25">
      <c r="A120" s="51" t="s">
        <v>287</v>
      </c>
      <c r="B120" s="77" t="s">
        <v>207</v>
      </c>
      <c r="C120" s="52"/>
      <c r="D120" s="53" t="s">
        <v>208</v>
      </c>
      <c r="E120" s="54" t="s">
        <v>209</v>
      </c>
      <c r="F120" s="55"/>
      <c r="G120" s="56">
        <f>VLOOKUP(B120,[1]Serviços!$A$11:$G4553,7,FALSE)</f>
        <v>54.58</v>
      </c>
      <c r="H120" s="57">
        <f t="shared" si="6"/>
        <v>0</v>
      </c>
    </row>
    <row r="121" spans="1:8" s="43" customFormat="1" ht="25.5" x14ac:dyDescent="0.25">
      <c r="A121" s="51" t="s">
        <v>288</v>
      </c>
      <c r="B121" s="77" t="s">
        <v>289</v>
      </c>
      <c r="C121" s="52"/>
      <c r="D121" s="53" t="s">
        <v>290</v>
      </c>
      <c r="E121" s="54" t="s">
        <v>43</v>
      </c>
      <c r="F121" s="55"/>
      <c r="G121" s="56">
        <f>VLOOKUP(B121,[1]Serviços!$A$11:$G4554,7,FALSE)</f>
        <v>117.77</v>
      </c>
      <c r="H121" s="57">
        <f t="shared" si="6"/>
        <v>0</v>
      </c>
    </row>
    <row r="122" spans="1:8" s="43" customFormat="1" ht="38.25" x14ac:dyDescent="0.25">
      <c r="A122" s="51" t="s">
        <v>291</v>
      </c>
      <c r="B122" s="77" t="s">
        <v>292</v>
      </c>
      <c r="C122" s="52"/>
      <c r="D122" s="53" t="s">
        <v>293</v>
      </c>
      <c r="E122" s="54" t="s">
        <v>43</v>
      </c>
      <c r="F122" s="55"/>
      <c r="G122" s="56">
        <f>VLOOKUP(B122,[1]Serviços!$A$11:$G4555,7,FALSE)</f>
        <v>1826.69</v>
      </c>
      <c r="H122" s="57">
        <f t="shared" si="6"/>
        <v>0</v>
      </c>
    </row>
    <row r="123" spans="1:8" s="43" customFormat="1" x14ac:dyDescent="0.25">
      <c r="A123" s="51" t="s">
        <v>294</v>
      </c>
      <c r="B123" s="77" t="s">
        <v>235</v>
      </c>
      <c r="C123" s="52"/>
      <c r="D123" s="53" t="s">
        <v>236</v>
      </c>
      <c r="E123" s="54" t="s">
        <v>43</v>
      </c>
      <c r="F123" s="55"/>
      <c r="G123" s="56">
        <f>VLOOKUP(B123,[1]Serviços!$A$11:$G4556,7,FALSE)</f>
        <v>21.72</v>
      </c>
      <c r="H123" s="57">
        <f t="shared" si="6"/>
        <v>0</v>
      </c>
    </row>
    <row r="124" spans="1:8" s="43" customFormat="1" x14ac:dyDescent="0.25">
      <c r="A124" s="51" t="s">
        <v>295</v>
      </c>
      <c r="B124" s="77" t="s">
        <v>238</v>
      </c>
      <c r="C124" s="52"/>
      <c r="D124" s="53" t="s">
        <v>239</v>
      </c>
      <c r="E124" s="54" t="s">
        <v>43</v>
      </c>
      <c r="F124" s="55"/>
      <c r="G124" s="56">
        <f>VLOOKUP(B124,[1]Serviços!$A$11:$G4557,7,FALSE)</f>
        <v>19.43</v>
      </c>
      <c r="H124" s="57">
        <f t="shared" si="6"/>
        <v>0</v>
      </c>
    </row>
    <row r="125" spans="1:8" s="43" customFormat="1" ht="25.5" x14ac:dyDescent="0.25">
      <c r="A125" s="51" t="s">
        <v>296</v>
      </c>
      <c r="B125" s="77" t="s">
        <v>297</v>
      </c>
      <c r="C125" s="52"/>
      <c r="D125" s="53" t="s">
        <v>298</v>
      </c>
      <c r="E125" s="54" t="s">
        <v>43</v>
      </c>
      <c r="F125" s="55"/>
      <c r="G125" s="56">
        <f>VLOOKUP(B125,[1]Serviços!$A$11:$G4558,7,FALSE)</f>
        <v>85.19</v>
      </c>
      <c r="H125" s="57">
        <f t="shared" si="6"/>
        <v>0</v>
      </c>
    </row>
    <row r="126" spans="1:8" s="43" customFormat="1" ht="25.5" x14ac:dyDescent="0.25">
      <c r="A126" s="51" t="s">
        <v>299</v>
      </c>
      <c r="B126" s="77" t="s">
        <v>244</v>
      </c>
      <c r="C126" s="52"/>
      <c r="D126" s="53" t="s">
        <v>245</v>
      </c>
      <c r="E126" s="54" t="s">
        <v>43</v>
      </c>
      <c r="F126" s="55"/>
      <c r="G126" s="56">
        <f>VLOOKUP(B126,[1]Serviços!$A$11:$G4559,7,FALSE)</f>
        <v>171.67</v>
      </c>
      <c r="H126" s="57">
        <f t="shared" si="6"/>
        <v>0</v>
      </c>
    </row>
    <row r="127" spans="1:8" s="43" customFormat="1" x14ac:dyDescent="0.25">
      <c r="A127" s="51"/>
      <c r="B127" s="77"/>
      <c r="C127" s="52"/>
      <c r="D127" s="53"/>
      <c r="E127" s="54"/>
      <c r="F127" s="55"/>
      <c r="G127" s="56"/>
      <c r="H127" s="57"/>
    </row>
    <row r="128" spans="1:8" s="43" customFormat="1" x14ac:dyDescent="0.25">
      <c r="A128" s="63" t="s">
        <v>300</v>
      </c>
      <c r="B128" s="64"/>
      <c r="C128" s="62" t="s">
        <v>301</v>
      </c>
      <c r="D128" s="64"/>
      <c r="E128" s="63"/>
      <c r="F128" s="65"/>
      <c r="G128" s="66"/>
      <c r="H128" s="50">
        <f>SUM(H129:H155)</f>
        <v>0</v>
      </c>
    </row>
    <row r="129" spans="1:8" s="43" customFormat="1" ht="38.25" x14ac:dyDescent="0.25">
      <c r="A129" s="51" t="s">
        <v>302</v>
      </c>
      <c r="B129" s="77" t="s">
        <v>201</v>
      </c>
      <c r="C129" s="52"/>
      <c r="D129" s="53" t="s">
        <v>202</v>
      </c>
      <c r="E129" s="54" t="s">
        <v>43</v>
      </c>
      <c r="F129" s="55"/>
      <c r="G129" s="56">
        <f>VLOOKUP(B129,[1]Serviços!$A$11:$G4561,7,FALSE)</f>
        <v>1213.68</v>
      </c>
      <c r="H129" s="57">
        <f t="shared" ref="H129:H155" si="7">ROUND(F129*G129,2)</f>
        <v>0</v>
      </c>
    </row>
    <row r="130" spans="1:8" s="43" customFormat="1" x14ac:dyDescent="0.25">
      <c r="A130" s="51" t="s">
        <v>303</v>
      </c>
      <c r="B130" s="77" t="s">
        <v>207</v>
      </c>
      <c r="C130" s="52"/>
      <c r="D130" s="53" t="s">
        <v>208</v>
      </c>
      <c r="E130" s="54" t="s">
        <v>209</v>
      </c>
      <c r="F130" s="55"/>
      <c r="G130" s="56">
        <f>VLOOKUP(B130,[1]Serviços!$A$11:$G4562,7,FALSE)</f>
        <v>54.58</v>
      </c>
      <c r="H130" s="57">
        <f t="shared" si="7"/>
        <v>0</v>
      </c>
    </row>
    <row r="131" spans="1:8" s="43" customFormat="1" x14ac:dyDescent="0.25">
      <c r="A131" s="51" t="s">
        <v>304</v>
      </c>
      <c r="B131" s="77" t="s">
        <v>305</v>
      </c>
      <c r="C131" s="52"/>
      <c r="D131" s="53" t="s">
        <v>306</v>
      </c>
      <c r="E131" s="54" t="s">
        <v>43</v>
      </c>
      <c r="F131" s="55"/>
      <c r="G131" s="56">
        <f>VLOOKUP(B131,[1]Serviços!$A$11:$G4563,7,FALSE)</f>
        <v>69.53</v>
      </c>
      <c r="H131" s="57">
        <f t="shared" si="7"/>
        <v>0</v>
      </c>
    </row>
    <row r="132" spans="1:8" s="43" customFormat="1" ht="25.5" x14ac:dyDescent="0.25">
      <c r="A132" s="51" t="s">
        <v>307</v>
      </c>
      <c r="B132" s="77" t="s">
        <v>289</v>
      </c>
      <c r="C132" s="52"/>
      <c r="D132" s="53" t="s">
        <v>290</v>
      </c>
      <c r="E132" s="54" t="s">
        <v>43</v>
      </c>
      <c r="F132" s="55"/>
      <c r="G132" s="56">
        <f>VLOOKUP(B132,[1]Serviços!$A$11:$G4564,7,FALSE)</f>
        <v>117.77</v>
      </c>
      <c r="H132" s="57">
        <f t="shared" si="7"/>
        <v>0</v>
      </c>
    </row>
    <row r="133" spans="1:8" s="43" customFormat="1" ht="25.5" x14ac:dyDescent="0.25">
      <c r="A133" s="51" t="s">
        <v>308</v>
      </c>
      <c r="B133" s="77" t="s">
        <v>214</v>
      </c>
      <c r="C133" s="52"/>
      <c r="D133" s="53" t="s">
        <v>215</v>
      </c>
      <c r="E133" s="54" t="s">
        <v>43</v>
      </c>
      <c r="F133" s="55"/>
      <c r="G133" s="56">
        <f>VLOOKUP(B133,[1]Serviços!$A$11:$G4565,7,FALSE)</f>
        <v>134.32</v>
      </c>
      <c r="H133" s="57">
        <f t="shared" si="7"/>
        <v>0</v>
      </c>
    </row>
    <row r="134" spans="1:8" s="43" customFormat="1" ht="38.25" x14ac:dyDescent="0.25">
      <c r="A134" s="51" t="s">
        <v>309</v>
      </c>
      <c r="B134" s="77" t="s">
        <v>292</v>
      </c>
      <c r="C134" s="52"/>
      <c r="D134" s="53" t="s">
        <v>293</v>
      </c>
      <c r="E134" s="54" t="s">
        <v>43</v>
      </c>
      <c r="F134" s="55"/>
      <c r="G134" s="56">
        <f>VLOOKUP(B134,[1]Serviços!$A$11:$G4566,7,FALSE)</f>
        <v>1826.69</v>
      </c>
      <c r="H134" s="57">
        <f t="shared" si="7"/>
        <v>0</v>
      </c>
    </row>
    <row r="135" spans="1:8" s="43" customFormat="1" ht="25.5" x14ac:dyDescent="0.25">
      <c r="A135" s="51" t="s">
        <v>310</v>
      </c>
      <c r="B135" s="77" t="s">
        <v>311</v>
      </c>
      <c r="C135" s="52"/>
      <c r="D135" s="53" t="s">
        <v>312</v>
      </c>
      <c r="E135" s="54" t="s">
        <v>43</v>
      </c>
      <c r="F135" s="55"/>
      <c r="G135" s="56">
        <f>VLOOKUP(B135,[1]Serviços!$A$11:$G4567,7,FALSE)</f>
        <v>14.89</v>
      </c>
      <c r="H135" s="57">
        <f t="shared" si="7"/>
        <v>0</v>
      </c>
    </row>
    <row r="136" spans="1:8" s="43" customFormat="1" x14ac:dyDescent="0.25">
      <c r="A136" s="51" t="s">
        <v>313</v>
      </c>
      <c r="B136" s="77" t="s">
        <v>314</v>
      </c>
      <c r="C136" s="52"/>
      <c r="D136" s="53" t="s">
        <v>315</v>
      </c>
      <c r="E136" s="54" t="s">
        <v>43</v>
      </c>
      <c r="F136" s="55"/>
      <c r="G136" s="56">
        <f>VLOOKUP(B136,[1]Serviços!$A$11:$G4568,7,FALSE)</f>
        <v>250.86</v>
      </c>
      <c r="H136" s="57">
        <f t="shared" si="7"/>
        <v>0</v>
      </c>
    </row>
    <row r="137" spans="1:8" s="43" customFormat="1" x14ac:dyDescent="0.25">
      <c r="A137" s="51" t="s">
        <v>316</v>
      </c>
      <c r="B137" s="77" t="s">
        <v>235</v>
      </c>
      <c r="C137" s="52"/>
      <c r="D137" s="53" t="s">
        <v>236</v>
      </c>
      <c r="E137" s="54" t="s">
        <v>43</v>
      </c>
      <c r="F137" s="55"/>
      <c r="G137" s="56">
        <f>VLOOKUP(B137,[1]Serviços!$A$11:$G4569,7,FALSE)</f>
        <v>21.72</v>
      </c>
      <c r="H137" s="57">
        <f t="shared" si="7"/>
        <v>0</v>
      </c>
    </row>
    <row r="138" spans="1:8" s="43" customFormat="1" x14ac:dyDescent="0.25">
      <c r="A138" s="51" t="s">
        <v>317</v>
      </c>
      <c r="B138" s="77" t="s">
        <v>318</v>
      </c>
      <c r="C138" s="52"/>
      <c r="D138" s="53" t="s">
        <v>319</v>
      </c>
      <c r="E138" s="54" t="s">
        <v>43</v>
      </c>
      <c r="F138" s="55"/>
      <c r="G138" s="56">
        <f>VLOOKUP(B138,[1]Serviços!$A$11:$G4570,7,FALSE)</f>
        <v>20.54</v>
      </c>
      <c r="H138" s="57">
        <f t="shared" si="7"/>
        <v>0</v>
      </c>
    </row>
    <row r="139" spans="1:8" s="43" customFormat="1" ht="25.5" x14ac:dyDescent="0.25">
      <c r="A139" s="51" t="s">
        <v>320</v>
      </c>
      <c r="B139" s="77" t="s">
        <v>321</v>
      </c>
      <c r="C139" s="52"/>
      <c r="D139" s="53" t="s">
        <v>322</v>
      </c>
      <c r="E139" s="54" t="s">
        <v>43</v>
      </c>
      <c r="F139" s="55"/>
      <c r="G139" s="56">
        <f>VLOOKUP(B139,[1]Serviços!$A$11:$G4571,7,FALSE)</f>
        <v>710.74</v>
      </c>
      <c r="H139" s="57">
        <f t="shared" si="7"/>
        <v>0</v>
      </c>
    </row>
    <row r="140" spans="1:8" s="43" customFormat="1" ht="25.5" x14ac:dyDescent="0.25">
      <c r="A140" s="51" t="s">
        <v>323</v>
      </c>
      <c r="B140" s="77" t="s">
        <v>324</v>
      </c>
      <c r="C140" s="52"/>
      <c r="D140" s="53" t="s">
        <v>325</v>
      </c>
      <c r="E140" s="54" t="s">
        <v>43</v>
      </c>
      <c r="F140" s="55"/>
      <c r="G140" s="56">
        <f>VLOOKUP(B140,[1]Serviços!$A$11:$G4572,7,FALSE)</f>
        <v>329.34</v>
      </c>
      <c r="H140" s="57">
        <f t="shared" si="7"/>
        <v>0</v>
      </c>
    </row>
    <row r="141" spans="1:8" s="43" customFormat="1" ht="25.5" x14ac:dyDescent="0.25">
      <c r="A141" s="51" t="s">
        <v>326</v>
      </c>
      <c r="B141" s="77" t="s">
        <v>327</v>
      </c>
      <c r="C141" s="52"/>
      <c r="D141" s="53" t="s">
        <v>328</v>
      </c>
      <c r="E141" s="54" t="s">
        <v>90</v>
      </c>
      <c r="F141" s="55"/>
      <c r="G141" s="56">
        <f>VLOOKUP(B141,[1]Serviços!$A$11:$G4573,7,FALSE)</f>
        <v>2.5499999999999998</v>
      </c>
      <c r="H141" s="57">
        <f t="shared" si="7"/>
        <v>0</v>
      </c>
    </row>
    <row r="142" spans="1:8" s="43" customFormat="1" x14ac:dyDescent="0.25">
      <c r="A142" s="51" t="s">
        <v>329</v>
      </c>
      <c r="B142" s="77" t="s">
        <v>330</v>
      </c>
      <c r="C142" s="52"/>
      <c r="D142" s="53" t="s">
        <v>331</v>
      </c>
      <c r="E142" s="54" t="s">
        <v>43</v>
      </c>
      <c r="F142" s="55"/>
      <c r="G142" s="56">
        <f>VLOOKUP(B142,[1]Serviços!$A$11:$G4574,7,FALSE)</f>
        <v>176.03</v>
      </c>
      <c r="H142" s="57">
        <f t="shared" si="7"/>
        <v>0</v>
      </c>
    </row>
    <row r="143" spans="1:8" s="43" customFormat="1" x14ac:dyDescent="0.25">
      <c r="A143" s="51" t="s">
        <v>332</v>
      </c>
      <c r="B143" s="77" t="s">
        <v>333</v>
      </c>
      <c r="C143" s="52"/>
      <c r="D143" s="53" t="s">
        <v>334</v>
      </c>
      <c r="E143" s="54" t="s">
        <v>43</v>
      </c>
      <c r="F143" s="55"/>
      <c r="G143" s="56">
        <f>VLOOKUP(B143,[1]Serviços!$A$11:$G4575,7,FALSE)</f>
        <v>194.97</v>
      </c>
      <c r="H143" s="57">
        <f t="shared" si="7"/>
        <v>0</v>
      </c>
    </row>
    <row r="144" spans="1:8" s="43" customFormat="1" x14ac:dyDescent="0.25">
      <c r="A144" s="51" t="s">
        <v>335</v>
      </c>
      <c r="B144" s="60" t="s">
        <v>336</v>
      </c>
      <c r="C144" s="52"/>
      <c r="D144" s="60" t="s">
        <v>337</v>
      </c>
      <c r="E144" s="54" t="s">
        <v>43</v>
      </c>
      <c r="F144" s="55"/>
      <c r="G144" s="81">
        <v>727.46</v>
      </c>
      <c r="H144" s="57">
        <f t="shared" si="7"/>
        <v>0</v>
      </c>
    </row>
    <row r="145" spans="1:8" s="43" customFormat="1" x14ac:dyDescent="0.25">
      <c r="A145" s="51" t="s">
        <v>338</v>
      </c>
      <c r="B145" s="77" t="s">
        <v>339</v>
      </c>
      <c r="C145" s="52"/>
      <c r="D145" s="53" t="s">
        <v>340</v>
      </c>
      <c r="E145" s="54" t="s">
        <v>43</v>
      </c>
      <c r="F145" s="55"/>
      <c r="G145" s="56">
        <f>VLOOKUP(B145,[1]Serviços!$A$11:$G4577,7,FALSE)</f>
        <v>80.38</v>
      </c>
      <c r="H145" s="57">
        <f t="shared" si="7"/>
        <v>0</v>
      </c>
    </row>
    <row r="146" spans="1:8" s="43" customFormat="1" x14ac:dyDescent="0.25">
      <c r="A146" s="51" t="s">
        <v>341</v>
      </c>
      <c r="B146" s="77" t="s">
        <v>342</v>
      </c>
      <c r="C146" s="52"/>
      <c r="D146" s="53" t="s">
        <v>343</v>
      </c>
      <c r="E146" s="54" t="s">
        <v>43</v>
      </c>
      <c r="F146" s="55"/>
      <c r="G146" s="56">
        <f>VLOOKUP(B146,[1]Serviços!$A$11:$G4578,7,FALSE)</f>
        <v>100.09</v>
      </c>
      <c r="H146" s="57">
        <f t="shared" si="7"/>
        <v>0</v>
      </c>
    </row>
    <row r="147" spans="1:8" s="43" customFormat="1" x14ac:dyDescent="0.25">
      <c r="A147" s="51" t="s">
        <v>344</v>
      </c>
      <c r="B147" s="77" t="s">
        <v>345</v>
      </c>
      <c r="C147" s="52"/>
      <c r="D147" s="53" t="s">
        <v>346</v>
      </c>
      <c r="E147" s="54" t="s">
        <v>43</v>
      </c>
      <c r="F147" s="55"/>
      <c r="G147" s="56">
        <f>VLOOKUP(B147,[1]Serviços!$A$11:$G4579,7,FALSE)</f>
        <v>216.73</v>
      </c>
      <c r="H147" s="57">
        <f t="shared" si="7"/>
        <v>0</v>
      </c>
    </row>
    <row r="148" spans="1:8" s="43" customFormat="1" x14ac:dyDescent="0.25">
      <c r="A148" s="51" t="s">
        <v>347</v>
      </c>
      <c r="B148" s="77" t="s">
        <v>348</v>
      </c>
      <c r="C148" s="52"/>
      <c r="D148" s="53" t="s">
        <v>349</v>
      </c>
      <c r="E148" s="54" t="s">
        <v>43</v>
      </c>
      <c r="F148" s="55"/>
      <c r="G148" s="56">
        <f>VLOOKUP(B148,[1]Serviços!$A$11:$G4580,7,FALSE)</f>
        <v>102.34</v>
      </c>
      <c r="H148" s="57">
        <f t="shared" si="7"/>
        <v>0</v>
      </c>
    </row>
    <row r="149" spans="1:8" s="43" customFormat="1" x14ac:dyDescent="0.25">
      <c r="A149" s="51" t="s">
        <v>350</v>
      </c>
      <c r="B149" s="77" t="s">
        <v>247</v>
      </c>
      <c r="C149" s="52"/>
      <c r="D149" s="53" t="s">
        <v>248</v>
      </c>
      <c r="E149" s="54" t="s">
        <v>43</v>
      </c>
      <c r="F149" s="55"/>
      <c r="G149" s="56">
        <f>VLOOKUP(B149,[1]Serviços!$A$11:$G4581,7,FALSE)</f>
        <v>105.44</v>
      </c>
      <c r="H149" s="57">
        <f t="shared" si="7"/>
        <v>0</v>
      </c>
    </row>
    <row r="150" spans="1:8" s="43" customFormat="1" ht="38.25" x14ac:dyDescent="0.25">
      <c r="A150" s="51" t="s">
        <v>351</v>
      </c>
      <c r="B150" s="77" t="s">
        <v>250</v>
      </c>
      <c r="C150" s="52"/>
      <c r="D150" s="53" t="s">
        <v>251</v>
      </c>
      <c r="E150" s="54" t="s">
        <v>43</v>
      </c>
      <c r="F150" s="55"/>
      <c r="G150" s="56">
        <f>VLOOKUP(B150,[1]Serviços!$A$11:$G4582,7,FALSE)</f>
        <v>332.52</v>
      </c>
      <c r="H150" s="57">
        <f t="shared" si="7"/>
        <v>0</v>
      </c>
    </row>
    <row r="151" spans="1:8" s="43" customFormat="1" x14ac:dyDescent="0.25">
      <c r="A151" s="51" t="s">
        <v>352</v>
      </c>
      <c r="B151" s="77" t="s">
        <v>253</v>
      </c>
      <c r="C151" s="52"/>
      <c r="D151" s="53" t="s">
        <v>254</v>
      </c>
      <c r="E151" s="54" t="s">
        <v>43</v>
      </c>
      <c r="F151" s="55"/>
      <c r="G151" s="56">
        <f>VLOOKUP(B151,[1]Serviços!$A$11:$G4583,7,FALSE)</f>
        <v>86.17</v>
      </c>
      <c r="H151" s="57">
        <f t="shared" si="7"/>
        <v>0</v>
      </c>
    </row>
    <row r="152" spans="1:8" s="43" customFormat="1" ht="25.5" x14ac:dyDescent="0.25">
      <c r="A152" s="51" t="s">
        <v>353</v>
      </c>
      <c r="B152" s="77" t="s">
        <v>256</v>
      </c>
      <c r="C152" s="52"/>
      <c r="D152" s="53" t="s">
        <v>257</v>
      </c>
      <c r="E152" s="54" t="s">
        <v>43</v>
      </c>
      <c r="F152" s="55"/>
      <c r="G152" s="56">
        <f>VLOOKUP(B152,[1]Serviços!$A$11:$G4584,7,FALSE)</f>
        <v>190.09</v>
      </c>
      <c r="H152" s="57">
        <f t="shared" si="7"/>
        <v>0</v>
      </c>
    </row>
    <row r="153" spans="1:8" s="43" customFormat="1" x14ac:dyDescent="0.25">
      <c r="A153" s="51" t="s">
        <v>354</v>
      </c>
      <c r="B153" s="77" t="s">
        <v>355</v>
      </c>
      <c r="C153" s="52"/>
      <c r="D153" s="53" t="s">
        <v>356</v>
      </c>
      <c r="E153" s="54" t="s">
        <v>43</v>
      </c>
      <c r="F153" s="55"/>
      <c r="G153" s="56">
        <f>VLOOKUP(B153,[1]Serviços!$A$11:$G4585,7,FALSE)</f>
        <v>91.55</v>
      </c>
      <c r="H153" s="57">
        <f t="shared" si="7"/>
        <v>0</v>
      </c>
    </row>
    <row r="154" spans="1:8" s="43" customFormat="1" x14ac:dyDescent="0.25">
      <c r="A154" s="51" t="s">
        <v>357</v>
      </c>
      <c r="B154" s="77" t="s">
        <v>358</v>
      </c>
      <c r="C154" s="52"/>
      <c r="D154" s="53" t="s">
        <v>359</v>
      </c>
      <c r="E154" s="54" t="s">
        <v>43</v>
      </c>
      <c r="F154" s="55"/>
      <c r="G154" s="56">
        <f>VLOOKUP(B154,[1]Serviços!$A$11:$G4586,7,FALSE)</f>
        <v>117.77</v>
      </c>
      <c r="H154" s="57">
        <f t="shared" si="7"/>
        <v>0</v>
      </c>
    </row>
    <row r="155" spans="1:8" s="43" customFormat="1" x14ac:dyDescent="0.25">
      <c r="A155" s="51" t="s">
        <v>360</v>
      </c>
      <c r="B155" s="60" t="s">
        <v>361</v>
      </c>
      <c r="C155" s="52"/>
      <c r="D155" s="53" t="s">
        <v>362</v>
      </c>
      <c r="E155" s="54" t="s">
        <v>43</v>
      </c>
      <c r="F155" s="55"/>
      <c r="G155" s="81">
        <v>283.75</v>
      </c>
      <c r="H155" s="57">
        <f t="shared" si="7"/>
        <v>0</v>
      </c>
    </row>
    <row r="156" spans="1:8" s="43" customFormat="1" x14ac:dyDescent="0.25">
      <c r="A156" s="51"/>
      <c r="B156" s="60"/>
      <c r="C156" s="52"/>
      <c r="D156" s="53"/>
      <c r="E156" s="54"/>
      <c r="F156" s="55"/>
      <c r="G156" s="81"/>
      <c r="H156" s="57"/>
    </row>
    <row r="157" spans="1:8" s="43" customFormat="1" x14ac:dyDescent="0.25">
      <c r="A157" s="63" t="s">
        <v>363</v>
      </c>
      <c r="B157" s="64"/>
      <c r="C157" s="62" t="s">
        <v>364</v>
      </c>
      <c r="D157" s="64"/>
      <c r="E157" s="63"/>
      <c r="F157" s="65"/>
      <c r="G157" s="66"/>
      <c r="H157" s="50">
        <f>SUM(H158:H170)</f>
        <v>0</v>
      </c>
    </row>
    <row r="158" spans="1:8" s="43" customFormat="1" x14ac:dyDescent="0.25">
      <c r="A158" s="51" t="s">
        <v>365</v>
      </c>
      <c r="B158" s="77" t="s">
        <v>366</v>
      </c>
      <c r="C158" s="52"/>
      <c r="D158" s="53" t="s">
        <v>367</v>
      </c>
      <c r="E158" s="54" t="s">
        <v>90</v>
      </c>
      <c r="F158" s="55"/>
      <c r="G158" s="56">
        <f>VLOOKUP(B158,[1]Serviços!$A$11:$G4589,7,FALSE)</f>
        <v>27.85</v>
      </c>
      <c r="H158" s="57">
        <f t="shared" ref="H158:H170" si="8">ROUND(F158*G158,2)</f>
        <v>0</v>
      </c>
    </row>
    <row r="159" spans="1:8" s="43" customFormat="1" x14ac:dyDescent="0.25">
      <c r="A159" s="51" t="s">
        <v>368</v>
      </c>
      <c r="B159" s="77" t="s">
        <v>369</v>
      </c>
      <c r="C159" s="52"/>
      <c r="D159" s="53" t="s">
        <v>370</v>
      </c>
      <c r="E159" s="54" t="s">
        <v>90</v>
      </c>
      <c r="F159" s="55"/>
      <c r="G159" s="56">
        <f>VLOOKUP(B159,[1]Serviços!$A$11:$G4590,7,FALSE)</f>
        <v>32.68</v>
      </c>
      <c r="H159" s="57">
        <f t="shared" si="8"/>
        <v>0</v>
      </c>
    </row>
    <row r="160" spans="1:8" s="43" customFormat="1" x14ac:dyDescent="0.25">
      <c r="A160" s="51" t="s">
        <v>371</v>
      </c>
      <c r="B160" s="77" t="s">
        <v>372</v>
      </c>
      <c r="C160" s="52"/>
      <c r="D160" s="53" t="s">
        <v>373</v>
      </c>
      <c r="E160" s="54" t="s">
        <v>90</v>
      </c>
      <c r="F160" s="55"/>
      <c r="G160" s="56">
        <f>VLOOKUP(B160,[1]Serviços!$A$11:$G4591,7,FALSE)</f>
        <v>40.1</v>
      </c>
      <c r="H160" s="57">
        <f t="shared" si="8"/>
        <v>0</v>
      </c>
    </row>
    <row r="161" spans="1:8" s="43" customFormat="1" x14ac:dyDescent="0.25">
      <c r="A161" s="51" t="s">
        <v>374</v>
      </c>
      <c r="B161" s="77" t="s">
        <v>375</v>
      </c>
      <c r="C161" s="52"/>
      <c r="D161" s="53" t="s">
        <v>376</v>
      </c>
      <c r="E161" s="54" t="s">
        <v>90</v>
      </c>
      <c r="F161" s="55"/>
      <c r="G161" s="56">
        <f>VLOOKUP(B161,[1]Serviços!$A$11:$G4592,7,FALSE)</f>
        <v>46.53</v>
      </c>
      <c r="H161" s="57">
        <f t="shared" si="8"/>
        <v>0</v>
      </c>
    </row>
    <row r="162" spans="1:8" s="43" customFormat="1" x14ac:dyDescent="0.25">
      <c r="A162" s="51" t="s">
        <v>377</v>
      </c>
      <c r="B162" s="77" t="s">
        <v>378</v>
      </c>
      <c r="C162" s="52"/>
      <c r="D162" s="53" t="s">
        <v>379</v>
      </c>
      <c r="E162" s="54" t="s">
        <v>90</v>
      </c>
      <c r="F162" s="55"/>
      <c r="G162" s="56">
        <f>VLOOKUP(B162,[1]Serviços!$A$11:$G4593,7,FALSE)</f>
        <v>52.84</v>
      </c>
      <c r="H162" s="57">
        <f t="shared" si="8"/>
        <v>0</v>
      </c>
    </row>
    <row r="163" spans="1:8" s="43" customFormat="1" x14ac:dyDescent="0.25">
      <c r="A163" s="51" t="s">
        <v>380</v>
      </c>
      <c r="B163" s="77" t="s">
        <v>381</v>
      </c>
      <c r="C163" s="52"/>
      <c r="D163" s="53" t="s">
        <v>382</v>
      </c>
      <c r="E163" s="54" t="s">
        <v>90</v>
      </c>
      <c r="F163" s="55"/>
      <c r="G163" s="56">
        <f>VLOOKUP(B163,[1]Serviços!$A$11:$G4594,7,FALSE)</f>
        <v>72.08</v>
      </c>
      <c r="H163" s="57">
        <f t="shared" si="8"/>
        <v>0</v>
      </c>
    </row>
    <row r="164" spans="1:8" s="43" customFormat="1" x14ac:dyDescent="0.25">
      <c r="A164" s="51" t="s">
        <v>383</v>
      </c>
      <c r="B164" s="77" t="s">
        <v>384</v>
      </c>
      <c r="C164" s="52"/>
      <c r="D164" s="53" t="s">
        <v>385</v>
      </c>
      <c r="E164" s="54" t="s">
        <v>90</v>
      </c>
      <c r="F164" s="55"/>
      <c r="G164" s="56">
        <f>VLOOKUP(B164,[1]Serviços!$A$11:$G4595,7,FALSE)</f>
        <v>90.7</v>
      </c>
      <c r="H164" s="57">
        <f t="shared" si="8"/>
        <v>0</v>
      </c>
    </row>
    <row r="165" spans="1:8" s="43" customFormat="1" ht="25.5" x14ac:dyDescent="0.25">
      <c r="A165" s="51" t="s">
        <v>386</v>
      </c>
      <c r="B165" s="77" t="s">
        <v>387</v>
      </c>
      <c r="C165" s="52"/>
      <c r="D165" s="53" t="s">
        <v>388</v>
      </c>
      <c r="E165" s="54" t="s">
        <v>90</v>
      </c>
      <c r="F165" s="75"/>
      <c r="G165" s="56">
        <f>VLOOKUP(B165,[1]Serviços!$A$11:$G4597,7,FALSE)</f>
        <v>2.17</v>
      </c>
      <c r="H165" s="57">
        <f t="shared" si="8"/>
        <v>0</v>
      </c>
    </row>
    <row r="166" spans="1:8" s="43" customFormat="1" ht="25.5" x14ac:dyDescent="0.25">
      <c r="A166" s="51" t="s">
        <v>389</v>
      </c>
      <c r="B166" s="77" t="s">
        <v>390</v>
      </c>
      <c r="C166" s="52"/>
      <c r="D166" s="53" t="s">
        <v>391</v>
      </c>
      <c r="E166" s="54" t="s">
        <v>90</v>
      </c>
      <c r="F166" s="55"/>
      <c r="G166" s="56">
        <f>VLOOKUP(B166,[1]Serviços!$A$11:$G4598,7,FALSE)</f>
        <v>2.86</v>
      </c>
      <c r="H166" s="57">
        <f t="shared" si="8"/>
        <v>0</v>
      </c>
    </row>
    <row r="167" spans="1:8" s="43" customFormat="1" ht="25.5" x14ac:dyDescent="0.25">
      <c r="A167" s="51" t="s">
        <v>392</v>
      </c>
      <c r="B167" s="77" t="s">
        <v>393</v>
      </c>
      <c r="C167" s="52"/>
      <c r="D167" s="53" t="s">
        <v>394</v>
      </c>
      <c r="E167" s="54" t="s">
        <v>90</v>
      </c>
      <c r="F167" s="55"/>
      <c r="G167" s="56">
        <f>VLOOKUP(B167,[1]Serviços!$A$11:$G4599,7,FALSE)</f>
        <v>3.82</v>
      </c>
      <c r="H167" s="57">
        <f t="shared" si="8"/>
        <v>0</v>
      </c>
    </row>
    <row r="168" spans="1:8" s="43" customFormat="1" ht="25.5" x14ac:dyDescent="0.25">
      <c r="A168" s="51" t="s">
        <v>395</v>
      </c>
      <c r="B168" s="77" t="s">
        <v>396</v>
      </c>
      <c r="C168" s="52"/>
      <c r="D168" s="53" t="s">
        <v>397</v>
      </c>
      <c r="E168" s="54" t="s">
        <v>90</v>
      </c>
      <c r="F168" s="55"/>
      <c r="G168" s="56">
        <f>VLOOKUP(B168,[1]Serviços!$A$11:$G4600,7,FALSE)</f>
        <v>7.42</v>
      </c>
      <c r="H168" s="57">
        <f t="shared" si="8"/>
        <v>0</v>
      </c>
    </row>
    <row r="169" spans="1:8" s="43" customFormat="1" ht="25.5" x14ac:dyDescent="0.25">
      <c r="A169" s="51" t="s">
        <v>398</v>
      </c>
      <c r="B169" s="77" t="s">
        <v>399</v>
      </c>
      <c r="C169" s="52"/>
      <c r="D169" s="53" t="s">
        <v>400</v>
      </c>
      <c r="E169" s="54" t="s">
        <v>90</v>
      </c>
      <c r="F169" s="55"/>
      <c r="G169" s="56">
        <f>VLOOKUP(B169,[1]Serviços!$A$11:$G4601,7,FALSE)</f>
        <v>10.15</v>
      </c>
      <c r="H169" s="57">
        <f t="shared" si="8"/>
        <v>0</v>
      </c>
    </row>
    <row r="170" spans="1:8" s="43" customFormat="1" ht="25.5" x14ac:dyDescent="0.25">
      <c r="A170" s="51" t="s">
        <v>401</v>
      </c>
      <c r="B170" s="77" t="s">
        <v>402</v>
      </c>
      <c r="C170" s="52"/>
      <c r="D170" s="53" t="s">
        <v>403</v>
      </c>
      <c r="E170" s="54" t="s">
        <v>90</v>
      </c>
      <c r="F170" s="55"/>
      <c r="G170" s="56">
        <f>VLOOKUP(B170,[1]Serviços!$A$11:$G4602,7,FALSE)</f>
        <v>14.37</v>
      </c>
      <c r="H170" s="57">
        <f t="shared" si="8"/>
        <v>0</v>
      </c>
    </row>
    <row r="171" spans="1:8" s="43" customFormat="1" x14ac:dyDescent="0.25">
      <c r="A171" s="51"/>
      <c r="B171" s="77"/>
      <c r="C171" s="52"/>
      <c r="D171" s="53"/>
      <c r="E171" s="54"/>
      <c r="F171" s="55"/>
      <c r="G171" s="56"/>
      <c r="H171" s="57"/>
    </row>
    <row r="172" spans="1:8" s="43" customFormat="1" x14ac:dyDescent="0.25">
      <c r="A172" s="63" t="s">
        <v>404</v>
      </c>
      <c r="B172" s="64"/>
      <c r="C172" s="62" t="s">
        <v>405</v>
      </c>
      <c r="D172" s="64"/>
      <c r="E172" s="63"/>
      <c r="F172" s="65"/>
      <c r="G172" s="66"/>
      <c r="H172" s="50">
        <f>SUM(H173:H194)</f>
        <v>0</v>
      </c>
    </row>
    <row r="173" spans="1:8" s="43" customFormat="1" ht="38.25" x14ac:dyDescent="0.25">
      <c r="A173" s="51" t="s">
        <v>406</v>
      </c>
      <c r="B173" s="77" t="s">
        <v>204</v>
      </c>
      <c r="C173" s="52"/>
      <c r="D173" s="53" t="s">
        <v>205</v>
      </c>
      <c r="E173" s="54" t="s">
        <v>18</v>
      </c>
      <c r="F173" s="55"/>
      <c r="G173" s="56">
        <f>VLOOKUP(B173,[1]Serviços!$A$11:$G4604,7,FALSE)</f>
        <v>2332.29</v>
      </c>
      <c r="H173" s="57">
        <f t="shared" ref="H173:H194" si="9">ROUND(F173*G173,2)</f>
        <v>0</v>
      </c>
    </row>
    <row r="174" spans="1:8" s="43" customFormat="1" x14ac:dyDescent="0.25">
      <c r="A174" s="51" t="s">
        <v>407</v>
      </c>
      <c r="B174" s="60" t="s">
        <v>408</v>
      </c>
      <c r="C174" s="52"/>
      <c r="D174" s="53" t="s">
        <v>409</v>
      </c>
      <c r="E174" s="54" t="s">
        <v>43</v>
      </c>
      <c r="F174" s="55"/>
      <c r="G174" s="56">
        <f>VLOOKUP(B174,[1]Serviços!$A$11:$G4605,7,FALSE)</f>
        <v>3478.94</v>
      </c>
      <c r="H174" s="57">
        <f t="shared" si="9"/>
        <v>0</v>
      </c>
    </row>
    <row r="175" spans="1:8" s="43" customFormat="1" x14ac:dyDescent="0.25">
      <c r="A175" s="51" t="s">
        <v>410</v>
      </c>
      <c r="B175" s="60" t="s">
        <v>411</v>
      </c>
      <c r="C175" s="52"/>
      <c r="D175" s="53" t="s">
        <v>412</v>
      </c>
      <c r="E175" s="54" t="s">
        <v>43</v>
      </c>
      <c r="F175" s="55"/>
      <c r="G175" s="56">
        <f>VLOOKUP(B175,[1]Serviços!$A$11:$G4606,7,FALSE)</f>
        <v>3999.44</v>
      </c>
      <c r="H175" s="57">
        <f t="shared" si="9"/>
        <v>0</v>
      </c>
    </row>
    <row r="176" spans="1:8" s="43" customFormat="1" ht="25.5" x14ac:dyDescent="0.25">
      <c r="A176" s="51" t="s">
        <v>413</v>
      </c>
      <c r="B176" s="60" t="s">
        <v>414</v>
      </c>
      <c r="C176" s="52"/>
      <c r="D176" s="53" t="s">
        <v>415</v>
      </c>
      <c r="E176" s="54" t="s">
        <v>43</v>
      </c>
      <c r="F176" s="55"/>
      <c r="G176" s="56">
        <f>VLOOKUP(B176,[1]Serviços!$A$11:$G4607,7,FALSE)</f>
        <v>821.34</v>
      </c>
      <c r="H176" s="57">
        <f t="shared" si="9"/>
        <v>0</v>
      </c>
    </row>
    <row r="177" spans="1:8" s="43" customFormat="1" x14ac:dyDescent="0.25">
      <c r="A177" s="51" t="s">
        <v>416</v>
      </c>
      <c r="B177" s="60" t="s">
        <v>417</v>
      </c>
      <c r="C177" s="52"/>
      <c r="D177" s="53" t="s">
        <v>418</v>
      </c>
      <c r="E177" s="54" t="s">
        <v>43</v>
      </c>
      <c r="F177" s="55"/>
      <c r="G177" s="56">
        <f>VLOOKUP(B177,[1]Serviços!$A$11:$G4608,7,FALSE)</f>
        <v>2745.06</v>
      </c>
      <c r="H177" s="57">
        <f t="shared" si="9"/>
        <v>0</v>
      </c>
    </row>
    <row r="178" spans="1:8" s="43" customFormat="1" ht="25.5" x14ac:dyDescent="0.25">
      <c r="A178" s="51" t="s">
        <v>419</v>
      </c>
      <c r="B178" s="77" t="s">
        <v>420</v>
      </c>
      <c r="C178" s="52"/>
      <c r="D178" s="53" t="s">
        <v>421</v>
      </c>
      <c r="E178" s="54" t="s">
        <v>43</v>
      </c>
      <c r="F178" s="55"/>
      <c r="G178" s="56">
        <f>VLOOKUP(B178,[1]Serviços!$A$11:$G4609,7,FALSE)</f>
        <v>134.85</v>
      </c>
      <c r="H178" s="57">
        <f t="shared" si="9"/>
        <v>0</v>
      </c>
    </row>
    <row r="179" spans="1:8" s="43" customFormat="1" ht="25.5" x14ac:dyDescent="0.25">
      <c r="A179" s="51" t="s">
        <v>422</v>
      </c>
      <c r="B179" s="77" t="s">
        <v>423</v>
      </c>
      <c r="C179" s="52"/>
      <c r="D179" s="53" t="s">
        <v>424</v>
      </c>
      <c r="E179" s="54" t="s">
        <v>43</v>
      </c>
      <c r="F179" s="55"/>
      <c r="G179" s="56">
        <f>VLOOKUP(B179,[1]Serviços!$A$11:$G4610,7,FALSE)</f>
        <v>70.84</v>
      </c>
      <c r="H179" s="57">
        <f t="shared" si="9"/>
        <v>0</v>
      </c>
    </row>
    <row r="180" spans="1:8" s="43" customFormat="1" x14ac:dyDescent="0.25">
      <c r="A180" s="51" t="s">
        <v>425</v>
      </c>
      <c r="B180" s="77" t="s">
        <v>426</v>
      </c>
      <c r="C180" s="52"/>
      <c r="D180" s="53" t="s">
        <v>427</v>
      </c>
      <c r="E180" s="54" t="s">
        <v>43</v>
      </c>
      <c r="F180" s="55"/>
      <c r="G180" s="56">
        <f>VLOOKUP(B180,[1]Serviços!$A$11:$G4611,7,FALSE)</f>
        <v>1075.92</v>
      </c>
      <c r="H180" s="57">
        <f t="shared" si="9"/>
        <v>0</v>
      </c>
    </row>
    <row r="181" spans="1:8" s="43" customFormat="1" x14ac:dyDescent="0.25">
      <c r="A181" s="51" t="s">
        <v>428</v>
      </c>
      <c r="B181" s="77" t="s">
        <v>429</v>
      </c>
      <c r="C181" s="52"/>
      <c r="D181" s="53" t="s">
        <v>430</v>
      </c>
      <c r="E181" s="54" t="s">
        <v>43</v>
      </c>
      <c r="F181" s="55"/>
      <c r="G181" s="56">
        <f>VLOOKUP(B181,[1]Serviços!$A$11:$G4612,7,FALSE)</f>
        <v>74.91</v>
      </c>
      <c r="H181" s="57">
        <f t="shared" si="9"/>
        <v>0</v>
      </c>
    </row>
    <row r="182" spans="1:8" s="43" customFormat="1" ht="25.5" x14ac:dyDescent="0.25">
      <c r="A182" s="51" t="s">
        <v>431</v>
      </c>
      <c r="B182" s="77" t="s">
        <v>432</v>
      </c>
      <c r="C182" s="52"/>
      <c r="D182" s="53" t="s">
        <v>433</v>
      </c>
      <c r="E182" s="54" t="s">
        <v>43</v>
      </c>
      <c r="F182" s="55"/>
      <c r="G182" s="56">
        <f>VLOOKUP(B182,[1]Serviços!$A$11:$G4613,7,FALSE)</f>
        <v>21.14</v>
      </c>
      <c r="H182" s="57">
        <f t="shared" si="9"/>
        <v>0</v>
      </c>
    </row>
    <row r="183" spans="1:8" s="43" customFormat="1" x14ac:dyDescent="0.25">
      <c r="A183" s="51" t="s">
        <v>434</v>
      </c>
      <c r="B183" s="77" t="s">
        <v>435</v>
      </c>
      <c r="C183" s="52"/>
      <c r="D183" s="53" t="s">
        <v>436</v>
      </c>
      <c r="E183" s="54" t="s">
        <v>43</v>
      </c>
      <c r="F183" s="55"/>
      <c r="G183" s="56">
        <f>VLOOKUP(B183,[1]Serviços!$A$11:$G4614,7,FALSE)</f>
        <v>185.06</v>
      </c>
      <c r="H183" s="57">
        <f t="shared" si="9"/>
        <v>0</v>
      </c>
    </row>
    <row r="184" spans="1:8" s="43" customFormat="1" x14ac:dyDescent="0.25">
      <c r="A184" s="51" t="s">
        <v>437</v>
      </c>
      <c r="B184" s="77" t="s">
        <v>438</v>
      </c>
      <c r="C184" s="52"/>
      <c r="D184" s="53" t="s">
        <v>439</v>
      </c>
      <c r="E184" s="54" t="s">
        <v>43</v>
      </c>
      <c r="F184" s="55"/>
      <c r="G184" s="56">
        <f>VLOOKUP(B184,[1]Serviços!$A$11:$G4615,7,FALSE)</f>
        <v>178.52</v>
      </c>
      <c r="H184" s="57">
        <f t="shared" si="9"/>
        <v>0</v>
      </c>
    </row>
    <row r="185" spans="1:8" s="43" customFormat="1" ht="25.5" x14ac:dyDescent="0.25">
      <c r="A185" s="51" t="s">
        <v>440</v>
      </c>
      <c r="B185" s="77" t="s">
        <v>441</v>
      </c>
      <c r="C185" s="52"/>
      <c r="D185" s="53" t="s">
        <v>442</v>
      </c>
      <c r="E185" s="54" t="s">
        <v>43</v>
      </c>
      <c r="F185" s="55"/>
      <c r="G185" s="56">
        <f>VLOOKUP(B185,[1]Serviços!$A$11:$G4616,7,FALSE)</f>
        <v>505.52</v>
      </c>
      <c r="H185" s="57">
        <f t="shared" si="9"/>
        <v>0</v>
      </c>
    </row>
    <row r="186" spans="1:8" s="43" customFormat="1" ht="25.5" x14ac:dyDescent="0.25">
      <c r="A186" s="51" t="s">
        <v>443</v>
      </c>
      <c r="B186" s="77" t="s">
        <v>444</v>
      </c>
      <c r="C186" s="52"/>
      <c r="D186" s="53" t="s">
        <v>445</v>
      </c>
      <c r="E186" s="54" t="s">
        <v>43</v>
      </c>
      <c r="F186" s="55"/>
      <c r="G186" s="56">
        <f>VLOOKUP(B186,[1]Serviços!$A$11:$G4617,7,FALSE)</f>
        <v>993.35</v>
      </c>
      <c r="H186" s="57">
        <f t="shared" si="9"/>
        <v>0</v>
      </c>
    </row>
    <row r="187" spans="1:8" s="43" customFormat="1" x14ac:dyDescent="0.25">
      <c r="A187" s="51" t="s">
        <v>446</v>
      </c>
      <c r="B187" s="77" t="s">
        <v>447</v>
      </c>
      <c r="C187" s="52"/>
      <c r="D187" s="53" t="s">
        <v>448</v>
      </c>
      <c r="E187" s="54" t="s">
        <v>43</v>
      </c>
      <c r="F187" s="55"/>
      <c r="G187" s="56">
        <f>VLOOKUP(B187,[1]Serviços!$A$11:$G4618,7,FALSE)</f>
        <v>183.91</v>
      </c>
      <c r="H187" s="57">
        <f t="shared" si="9"/>
        <v>0</v>
      </c>
    </row>
    <row r="188" spans="1:8" s="43" customFormat="1" ht="25.5" x14ac:dyDescent="0.25">
      <c r="A188" s="51" t="s">
        <v>449</v>
      </c>
      <c r="B188" s="77" t="s">
        <v>450</v>
      </c>
      <c r="C188" s="52"/>
      <c r="D188" s="53" t="s">
        <v>451</v>
      </c>
      <c r="E188" s="54" t="s">
        <v>43</v>
      </c>
      <c r="F188" s="55"/>
      <c r="G188" s="56">
        <f>VLOOKUP(B188,[1]Serviços!$A$11:$G4619,7,FALSE)</f>
        <v>131.86000000000001</v>
      </c>
      <c r="H188" s="57">
        <f t="shared" si="9"/>
        <v>0</v>
      </c>
    </row>
    <row r="189" spans="1:8" s="43" customFormat="1" ht="38.25" x14ac:dyDescent="0.25">
      <c r="A189" s="51" t="s">
        <v>452</v>
      </c>
      <c r="B189" s="77" t="s">
        <v>453</v>
      </c>
      <c r="C189" s="52"/>
      <c r="D189" s="53" t="s">
        <v>454</v>
      </c>
      <c r="E189" s="54" t="s">
        <v>43</v>
      </c>
      <c r="F189" s="55"/>
      <c r="G189" s="56">
        <f>VLOOKUP(B189,[1]Serviços!$A$11:$G4620,7,FALSE)</f>
        <v>1233.21</v>
      </c>
      <c r="H189" s="57">
        <f t="shared" si="9"/>
        <v>0</v>
      </c>
    </row>
    <row r="190" spans="1:8" s="43" customFormat="1" ht="38.25" x14ac:dyDescent="0.25">
      <c r="A190" s="51" t="s">
        <v>455</v>
      </c>
      <c r="B190" s="77" t="s">
        <v>456</v>
      </c>
      <c r="C190" s="52"/>
      <c r="D190" s="53" t="s">
        <v>457</v>
      </c>
      <c r="E190" s="54" t="s">
        <v>43</v>
      </c>
      <c r="F190" s="55"/>
      <c r="G190" s="56">
        <f>VLOOKUP(B190,[1]Serviços!$A$11:$G4621,7,FALSE)</f>
        <v>268.62</v>
      </c>
      <c r="H190" s="57">
        <f t="shared" si="9"/>
        <v>0</v>
      </c>
    </row>
    <row r="191" spans="1:8" s="43" customFormat="1" ht="25.5" x14ac:dyDescent="0.25">
      <c r="A191" s="51" t="s">
        <v>458</v>
      </c>
      <c r="B191" s="77" t="s">
        <v>459</v>
      </c>
      <c r="C191" s="52"/>
      <c r="D191" s="53" t="s">
        <v>460</v>
      </c>
      <c r="E191" s="54" t="s">
        <v>43</v>
      </c>
      <c r="F191" s="55"/>
      <c r="G191" s="56">
        <f>VLOOKUP(B191,[1]Serviços!$A$11:$G4622,7,FALSE)</f>
        <v>734.19</v>
      </c>
      <c r="H191" s="57">
        <f t="shared" si="9"/>
        <v>0</v>
      </c>
    </row>
    <row r="192" spans="1:8" s="43" customFormat="1" ht="25.5" x14ac:dyDescent="0.25">
      <c r="A192" s="51" t="s">
        <v>461</v>
      </c>
      <c r="B192" s="77" t="s">
        <v>462</v>
      </c>
      <c r="C192" s="52"/>
      <c r="D192" s="53" t="s">
        <v>463</v>
      </c>
      <c r="E192" s="54" t="s">
        <v>43</v>
      </c>
      <c r="F192" s="55"/>
      <c r="G192" s="56">
        <f>VLOOKUP(B192,[1]Serviços!$A$11:$G4623,7,FALSE)</f>
        <v>1181.27</v>
      </c>
      <c r="H192" s="57">
        <f t="shared" si="9"/>
        <v>0</v>
      </c>
    </row>
    <row r="193" spans="1:8" s="43" customFormat="1" ht="25.5" x14ac:dyDescent="0.25">
      <c r="A193" s="51" t="s">
        <v>464</v>
      </c>
      <c r="B193" s="77" t="s">
        <v>465</v>
      </c>
      <c r="C193" s="52"/>
      <c r="D193" s="53" t="s">
        <v>466</v>
      </c>
      <c r="E193" s="54" t="s">
        <v>43</v>
      </c>
      <c r="F193" s="55"/>
      <c r="G193" s="56">
        <f>VLOOKUP(B193,[1]Serviços!$A$11:$G4624,7,FALSE)</f>
        <v>514.16999999999996</v>
      </c>
      <c r="H193" s="57">
        <f>ROUND(F193*G193,2)</f>
        <v>0</v>
      </c>
    </row>
    <row r="194" spans="1:8" s="43" customFormat="1" x14ac:dyDescent="0.25">
      <c r="A194" s="51" t="s">
        <v>467</v>
      </c>
      <c r="B194" s="77" t="s">
        <v>468</v>
      </c>
      <c r="C194" s="52"/>
      <c r="D194" s="53" t="str">
        <f>[1]Comp!B78</f>
        <v>Sensor de temperatura de imersão com haste de 6"</v>
      </c>
      <c r="E194" s="54" t="str">
        <f>[1]Comp!C78</f>
        <v>un</v>
      </c>
      <c r="F194" s="55"/>
      <c r="G194" s="56">
        <f>[1]Comp!F78</f>
        <v>191.38</v>
      </c>
      <c r="H194" s="57">
        <f t="shared" si="9"/>
        <v>0</v>
      </c>
    </row>
    <row r="195" spans="1:8" s="43" customFormat="1" x14ac:dyDescent="0.25">
      <c r="A195" s="51"/>
      <c r="B195" s="77"/>
      <c r="C195" s="52"/>
      <c r="D195" s="53"/>
      <c r="E195" s="54"/>
      <c r="F195" s="55"/>
      <c r="G195" s="56"/>
      <c r="H195" s="57"/>
    </row>
    <row r="196" spans="1:8" s="43" customFormat="1" x14ac:dyDescent="0.25">
      <c r="A196" s="63" t="s">
        <v>469</v>
      </c>
      <c r="B196" s="64"/>
      <c r="C196" s="62" t="s">
        <v>470</v>
      </c>
      <c r="D196" s="64"/>
      <c r="E196" s="63"/>
      <c r="F196" s="65"/>
      <c r="G196" s="66"/>
      <c r="H196" s="50">
        <f>SUM(H197:H212)</f>
        <v>0</v>
      </c>
    </row>
    <row r="197" spans="1:8" s="43" customFormat="1" x14ac:dyDescent="0.25">
      <c r="A197" s="51" t="s">
        <v>471</v>
      </c>
      <c r="B197" s="77" t="s">
        <v>472</v>
      </c>
      <c r="C197" s="52"/>
      <c r="D197" s="53" t="s">
        <v>473</v>
      </c>
      <c r="E197" s="54" t="s">
        <v>90</v>
      </c>
      <c r="F197" s="55"/>
      <c r="G197" s="56">
        <f>VLOOKUP(B197,[1]Serviços!$A$11:$G4627,7,FALSE)</f>
        <v>84.45</v>
      </c>
      <c r="H197" s="57">
        <f t="shared" ref="H197:H212" si="10">ROUND(F197*G197,2)</f>
        <v>0</v>
      </c>
    </row>
    <row r="198" spans="1:8" s="43" customFormat="1" x14ac:dyDescent="0.25">
      <c r="A198" s="51" t="s">
        <v>474</v>
      </c>
      <c r="B198" s="77" t="s">
        <v>475</v>
      </c>
      <c r="C198" s="52"/>
      <c r="D198" s="53" t="s">
        <v>476</v>
      </c>
      <c r="E198" s="54" t="s">
        <v>90</v>
      </c>
      <c r="F198" s="55"/>
      <c r="G198" s="56">
        <f>VLOOKUP(B198,[1]Serviços!$A$11:$G4628,7,FALSE)</f>
        <v>98.81</v>
      </c>
      <c r="H198" s="57">
        <f t="shared" si="10"/>
        <v>0</v>
      </c>
    </row>
    <row r="199" spans="1:8" s="43" customFormat="1" x14ac:dyDescent="0.25">
      <c r="A199" s="51" t="s">
        <v>477</v>
      </c>
      <c r="B199" s="77" t="s">
        <v>478</v>
      </c>
      <c r="C199" s="52"/>
      <c r="D199" s="53" t="s">
        <v>479</v>
      </c>
      <c r="E199" s="54" t="s">
        <v>90</v>
      </c>
      <c r="F199" s="55"/>
      <c r="G199" s="56">
        <f>VLOOKUP(B199,[1]Serviços!$A$11:$G4629,7,FALSE)</f>
        <v>109.79</v>
      </c>
      <c r="H199" s="57">
        <f t="shared" si="10"/>
        <v>0</v>
      </c>
    </row>
    <row r="200" spans="1:8" s="43" customFormat="1" x14ac:dyDescent="0.25">
      <c r="A200" s="51" t="s">
        <v>480</v>
      </c>
      <c r="B200" s="77" t="s">
        <v>481</v>
      </c>
      <c r="C200" s="52"/>
      <c r="D200" s="53" t="s">
        <v>482</v>
      </c>
      <c r="E200" s="54" t="s">
        <v>90</v>
      </c>
      <c r="F200" s="55"/>
      <c r="G200" s="56">
        <f>VLOOKUP(B200,[1]Serviços!$A$11:$G4630,7,FALSE)</f>
        <v>136.35</v>
      </c>
      <c r="H200" s="57">
        <f t="shared" si="10"/>
        <v>0</v>
      </c>
    </row>
    <row r="201" spans="1:8" s="43" customFormat="1" x14ac:dyDescent="0.25">
      <c r="A201" s="51" t="s">
        <v>483</v>
      </c>
      <c r="B201" s="77" t="s">
        <v>484</v>
      </c>
      <c r="C201" s="52"/>
      <c r="D201" s="53" t="s">
        <v>485</v>
      </c>
      <c r="E201" s="54" t="s">
        <v>90</v>
      </c>
      <c r="F201" s="55"/>
      <c r="G201" s="56">
        <f>VLOOKUP(B201,[1]Serviços!$A$11:$G4631,7,FALSE)</f>
        <v>164.45</v>
      </c>
      <c r="H201" s="57">
        <f t="shared" si="10"/>
        <v>0</v>
      </c>
    </row>
    <row r="202" spans="1:8" s="43" customFormat="1" ht="25.5" x14ac:dyDescent="0.25">
      <c r="A202" s="51" t="s">
        <v>486</v>
      </c>
      <c r="B202" s="78" t="s">
        <v>487</v>
      </c>
      <c r="C202" s="78"/>
      <c r="D202" s="79" t="s">
        <v>488</v>
      </c>
      <c r="E202" s="80" t="s">
        <v>90</v>
      </c>
      <c r="F202" s="55"/>
      <c r="G202" s="56">
        <f>VLOOKUP(B202,[1]Serviços!$A$11:$G4632,7,FALSE)</f>
        <v>188.8</v>
      </c>
      <c r="H202" s="57">
        <f t="shared" si="10"/>
        <v>0</v>
      </c>
    </row>
    <row r="203" spans="1:8" s="43" customFormat="1" ht="25.5" x14ac:dyDescent="0.25">
      <c r="A203" s="51" t="s">
        <v>489</v>
      </c>
      <c r="B203" s="78" t="s">
        <v>490</v>
      </c>
      <c r="C203" s="78"/>
      <c r="D203" s="79" t="s">
        <v>491</v>
      </c>
      <c r="E203" s="80" t="s">
        <v>90</v>
      </c>
      <c r="F203" s="55"/>
      <c r="G203" s="56">
        <f>VLOOKUP(B203,[1]Serviços!$A$11:$G4633,7,FALSE)</f>
        <v>242.38</v>
      </c>
      <c r="H203" s="57">
        <f t="shared" si="10"/>
        <v>0</v>
      </c>
    </row>
    <row r="204" spans="1:8" s="43" customFormat="1" ht="25.5" x14ac:dyDescent="0.25">
      <c r="A204" s="51" t="s">
        <v>492</v>
      </c>
      <c r="B204" s="78" t="s">
        <v>493</v>
      </c>
      <c r="C204" s="78"/>
      <c r="D204" s="79" t="s">
        <v>494</v>
      </c>
      <c r="E204" s="80" t="s">
        <v>90</v>
      </c>
      <c r="F204" s="55"/>
      <c r="G204" s="56">
        <f>VLOOKUP(B204,[1]Serviços!$A$11:$G4634,7,FALSE)</f>
        <v>380.79</v>
      </c>
      <c r="H204" s="57">
        <f t="shared" si="10"/>
        <v>0</v>
      </c>
    </row>
    <row r="205" spans="1:8" s="43" customFormat="1" ht="38.25" x14ac:dyDescent="0.25">
      <c r="A205" s="51" t="s">
        <v>495</v>
      </c>
      <c r="B205" s="77" t="s">
        <v>496</v>
      </c>
      <c r="C205" s="52"/>
      <c r="D205" s="53" t="s">
        <v>497</v>
      </c>
      <c r="E205" s="54" t="s">
        <v>90</v>
      </c>
      <c r="F205" s="75"/>
      <c r="G205" s="56">
        <f>VLOOKUP(B205,[1]Serviços!$A$11:$G4636,7,FALSE)</f>
        <v>24.32</v>
      </c>
      <c r="H205" s="57">
        <f t="shared" si="10"/>
        <v>0</v>
      </c>
    </row>
    <row r="206" spans="1:8" s="43" customFormat="1" ht="38.25" x14ac:dyDescent="0.25">
      <c r="A206" s="51" t="s">
        <v>498</v>
      </c>
      <c r="B206" s="77" t="s">
        <v>499</v>
      </c>
      <c r="C206" s="52"/>
      <c r="D206" s="53" t="s">
        <v>500</v>
      </c>
      <c r="E206" s="54" t="s">
        <v>90</v>
      </c>
      <c r="F206" s="55"/>
      <c r="G206" s="56">
        <f>VLOOKUP(B206,[1]Serviços!$A$11:$G4637,7,FALSE)</f>
        <v>26.73</v>
      </c>
      <c r="H206" s="57">
        <f t="shared" si="10"/>
        <v>0</v>
      </c>
    </row>
    <row r="207" spans="1:8" s="43" customFormat="1" ht="35.25" customHeight="1" x14ac:dyDescent="0.25">
      <c r="A207" s="51" t="s">
        <v>501</v>
      </c>
      <c r="B207" s="77" t="s">
        <v>502</v>
      </c>
      <c r="C207" s="52"/>
      <c r="D207" s="53" t="s">
        <v>503</v>
      </c>
      <c r="E207" s="54" t="s">
        <v>90</v>
      </c>
      <c r="F207" s="55"/>
      <c r="G207" s="56">
        <f>VLOOKUP(B207,[1]Serviços!$A$11:$G4638,7,FALSE)</f>
        <v>30.17</v>
      </c>
      <c r="H207" s="57">
        <f t="shared" si="10"/>
        <v>0</v>
      </c>
    </row>
    <row r="208" spans="1:8" s="43" customFormat="1" ht="25.5" x14ac:dyDescent="0.25">
      <c r="A208" s="51" t="s">
        <v>504</v>
      </c>
      <c r="B208" s="77" t="s">
        <v>505</v>
      </c>
      <c r="C208" s="52"/>
      <c r="D208" s="53" t="s">
        <v>506</v>
      </c>
      <c r="E208" s="54" t="s">
        <v>90</v>
      </c>
      <c r="F208" s="55"/>
      <c r="G208" s="56">
        <f>VLOOKUP(B208,[1]Serviços!$A$11:$G4639,7,FALSE)</f>
        <v>32.64</v>
      </c>
      <c r="H208" s="57">
        <f t="shared" si="10"/>
        <v>0</v>
      </c>
    </row>
    <row r="209" spans="1:8" s="43" customFormat="1" ht="37.5" customHeight="1" x14ac:dyDescent="0.25">
      <c r="A209" s="51" t="s">
        <v>507</v>
      </c>
      <c r="B209" s="77" t="s">
        <v>508</v>
      </c>
      <c r="C209" s="52"/>
      <c r="D209" s="53" t="s">
        <v>509</v>
      </c>
      <c r="E209" s="54" t="s">
        <v>90</v>
      </c>
      <c r="F209" s="55"/>
      <c r="G209" s="56">
        <f>VLOOKUP(B209,[1]Serviços!$A$11:$G4640,7,FALSE)</f>
        <v>38.159999999999997</v>
      </c>
      <c r="H209" s="57">
        <f t="shared" si="10"/>
        <v>0</v>
      </c>
    </row>
    <row r="210" spans="1:8" s="43" customFormat="1" ht="38.25" x14ac:dyDescent="0.25">
      <c r="A210" s="51" t="s">
        <v>510</v>
      </c>
      <c r="B210" s="77" t="s">
        <v>511</v>
      </c>
      <c r="C210" s="52"/>
      <c r="D210" s="53" t="s">
        <v>512</v>
      </c>
      <c r="E210" s="54" t="s">
        <v>90</v>
      </c>
      <c r="F210" s="55"/>
      <c r="G210" s="56">
        <f>VLOOKUP(B210,[1]Serviços!$A$11:$G4641,7,FALSE)</f>
        <v>40.619999999999997</v>
      </c>
      <c r="H210" s="57">
        <f t="shared" si="10"/>
        <v>0</v>
      </c>
    </row>
    <row r="211" spans="1:8" s="43" customFormat="1" ht="25.5" x14ac:dyDescent="0.25">
      <c r="A211" s="51" t="s">
        <v>513</v>
      </c>
      <c r="B211" s="77" t="s">
        <v>514</v>
      </c>
      <c r="C211" s="52"/>
      <c r="D211" s="53" t="s">
        <v>515</v>
      </c>
      <c r="E211" s="54" t="s">
        <v>90</v>
      </c>
      <c r="F211" s="71"/>
      <c r="G211" s="56">
        <f>VLOOKUP(B211,[1]Serviços!$A$11:$G4642,7,FALSE)</f>
        <v>56.3</v>
      </c>
      <c r="H211" s="57">
        <f t="shared" si="10"/>
        <v>0</v>
      </c>
    </row>
    <row r="212" spans="1:8" s="43" customFormat="1" ht="25.5" x14ac:dyDescent="0.25">
      <c r="A212" s="51" t="s">
        <v>516</v>
      </c>
      <c r="B212" s="77" t="s">
        <v>517</v>
      </c>
      <c r="C212" s="52"/>
      <c r="D212" s="53" t="s">
        <v>518</v>
      </c>
      <c r="E212" s="72" t="s">
        <v>90</v>
      </c>
      <c r="F212" s="55"/>
      <c r="G212" s="73">
        <f>VLOOKUP(B212,[1]Serviços!$A$11:$G4643,7,FALSE)</f>
        <v>86.72</v>
      </c>
      <c r="H212" s="57">
        <f t="shared" si="10"/>
        <v>0</v>
      </c>
    </row>
    <row r="213" spans="1:8" s="43" customFormat="1" x14ac:dyDescent="0.25">
      <c r="A213" s="51"/>
      <c r="B213" s="77"/>
      <c r="C213" s="52"/>
      <c r="D213" s="53"/>
      <c r="E213" s="72"/>
      <c r="F213" s="82"/>
      <c r="G213" s="73"/>
      <c r="H213" s="57"/>
    </row>
    <row r="214" spans="1:8" s="43" customFormat="1" x14ac:dyDescent="0.25">
      <c r="A214" s="61" t="s">
        <v>519</v>
      </c>
      <c r="B214" s="62"/>
      <c r="C214" s="62" t="s">
        <v>520</v>
      </c>
      <c r="D214" s="46"/>
      <c r="E214" s="47"/>
      <c r="F214" s="48"/>
      <c r="G214" s="49"/>
      <c r="H214" s="50">
        <f>SUM(H215)</f>
        <v>0</v>
      </c>
    </row>
    <row r="215" spans="1:8" s="43" customFormat="1" x14ac:dyDescent="0.25">
      <c r="A215" s="51" t="s">
        <v>521</v>
      </c>
      <c r="B215" s="77" t="s">
        <v>522</v>
      </c>
      <c r="C215" s="70"/>
      <c r="D215" s="53" t="s">
        <v>523</v>
      </c>
      <c r="E215" s="72" t="s">
        <v>18</v>
      </c>
      <c r="F215" s="55"/>
      <c r="G215" s="73">
        <f>VLOOKUP(B215,[1]Serviços!$A$11:$G4648,7,FALSE)</f>
        <v>10.4</v>
      </c>
      <c r="H215" s="57">
        <f>ROUND(F215*G215,2)</f>
        <v>0</v>
      </c>
    </row>
    <row r="216" spans="1:8" s="43" customFormat="1" x14ac:dyDescent="0.25">
      <c r="A216" s="51"/>
      <c r="B216" s="77"/>
      <c r="C216" s="70"/>
      <c r="D216" s="53"/>
      <c r="E216" s="72"/>
      <c r="F216" s="75"/>
      <c r="G216" s="73"/>
      <c r="H216" s="57"/>
    </row>
    <row r="217" spans="1:8" s="43" customFormat="1" x14ac:dyDescent="0.25">
      <c r="A217" s="36" t="s">
        <v>524</v>
      </c>
      <c r="B217" s="37"/>
      <c r="C217" s="37" t="s">
        <v>525</v>
      </c>
      <c r="D217" s="38"/>
      <c r="E217" s="39"/>
      <c r="F217" s="83"/>
      <c r="G217" s="41"/>
      <c r="H217" s="42">
        <f>SUM(H218,H231,H255,H274,H280,H286,H289,H293,H298,H324,H332,H403,H409)</f>
        <v>0</v>
      </c>
    </row>
    <row r="218" spans="1:8" s="43" customFormat="1" x14ac:dyDescent="0.25">
      <c r="A218" s="61" t="s">
        <v>526</v>
      </c>
      <c r="B218" s="62"/>
      <c r="C218" s="62" t="s">
        <v>12</v>
      </c>
      <c r="D218" s="46"/>
      <c r="E218" s="47"/>
      <c r="F218" s="48"/>
      <c r="G218" s="49"/>
      <c r="H218" s="50">
        <f>SUM(H219,H222,H228)</f>
        <v>0</v>
      </c>
    </row>
    <row r="219" spans="1:8" s="43" customFormat="1" x14ac:dyDescent="0.25">
      <c r="A219" s="63" t="s">
        <v>527</v>
      </c>
      <c r="B219" s="64"/>
      <c r="C219" s="62" t="s">
        <v>78</v>
      </c>
      <c r="D219" s="64"/>
      <c r="E219" s="63"/>
      <c r="F219" s="65"/>
      <c r="G219" s="66"/>
      <c r="H219" s="50">
        <f>SUM(H220:H220)</f>
        <v>0</v>
      </c>
    </row>
    <row r="220" spans="1:8" s="43" customFormat="1" x14ac:dyDescent="0.25">
      <c r="A220" s="51" t="s">
        <v>528</v>
      </c>
      <c r="B220" s="52" t="s">
        <v>80</v>
      </c>
      <c r="C220" s="52"/>
      <c r="D220" s="53" t="s">
        <v>81</v>
      </c>
      <c r="E220" s="54" t="s">
        <v>18</v>
      </c>
      <c r="F220" s="55"/>
      <c r="G220" s="56">
        <f>VLOOKUP(B220,[1]Serviços!$A$11:$G4652,7,FALSE)</f>
        <v>63.15</v>
      </c>
      <c r="H220" s="57">
        <f>ROUND(F220*G220,2)</f>
        <v>0</v>
      </c>
    </row>
    <row r="221" spans="1:8" s="43" customFormat="1" x14ac:dyDescent="0.25">
      <c r="A221" s="51"/>
      <c r="B221" s="52"/>
      <c r="C221" s="52"/>
      <c r="D221" s="53"/>
      <c r="E221" s="54"/>
      <c r="F221" s="75"/>
      <c r="G221" s="56"/>
      <c r="H221" s="57"/>
    </row>
    <row r="222" spans="1:8" s="43" customFormat="1" x14ac:dyDescent="0.25">
      <c r="A222" s="63" t="s">
        <v>529</v>
      </c>
      <c r="B222" s="64"/>
      <c r="C222" s="62" t="s">
        <v>35</v>
      </c>
      <c r="D222" s="64"/>
      <c r="E222" s="63"/>
      <c r="F222" s="67"/>
      <c r="G222" s="66"/>
      <c r="H222" s="50">
        <f>SUM(H223:H226)</f>
        <v>0</v>
      </c>
    </row>
    <row r="223" spans="1:8" s="43" customFormat="1" x14ac:dyDescent="0.25">
      <c r="A223" s="51" t="s">
        <v>530</v>
      </c>
      <c r="B223" s="60" t="s">
        <v>84</v>
      </c>
      <c r="C223" s="52"/>
      <c r="D223" s="53" t="s">
        <v>85</v>
      </c>
      <c r="E223" s="54" t="s">
        <v>86</v>
      </c>
      <c r="F223" s="55"/>
      <c r="G223" s="56">
        <f>VLOOKUP(B223,[1]Serviços!$A$11:$G4657,7,FALSE)</f>
        <v>18.43</v>
      </c>
      <c r="H223" s="57">
        <f>ROUND(F223*G223,2)</f>
        <v>0</v>
      </c>
    </row>
    <row r="224" spans="1:8" s="43" customFormat="1" ht="25.5" x14ac:dyDescent="0.25">
      <c r="A224" s="51" t="s">
        <v>531</v>
      </c>
      <c r="B224" s="60" t="s">
        <v>88</v>
      </c>
      <c r="C224" s="52"/>
      <c r="D224" s="53" t="s">
        <v>89</v>
      </c>
      <c r="E224" s="54" t="s">
        <v>90</v>
      </c>
      <c r="F224" s="55"/>
      <c r="G224" s="56">
        <f>VLOOKUP(B224,[1]Serviços!$A$11:$G4658,7,FALSE)</f>
        <v>9.07</v>
      </c>
      <c r="H224" s="57">
        <f>ROUND(F224*G224,2)</f>
        <v>0</v>
      </c>
    </row>
    <row r="225" spans="1:8" s="43" customFormat="1" x14ac:dyDescent="0.25">
      <c r="A225" s="51" t="s">
        <v>532</v>
      </c>
      <c r="B225" s="52" t="s">
        <v>92</v>
      </c>
      <c r="C225" s="52"/>
      <c r="D225" s="53" t="s">
        <v>93</v>
      </c>
      <c r="E225" s="54" t="s">
        <v>94</v>
      </c>
      <c r="F225" s="55"/>
      <c r="G225" s="56">
        <f>VLOOKUP(B225,[1]Serviços!$A$11:$G4659,7,FALSE)</f>
        <v>4.72</v>
      </c>
      <c r="H225" s="57">
        <f>ROUND(F225*G225,2)</f>
        <v>0</v>
      </c>
    </row>
    <row r="226" spans="1:8" s="43" customFormat="1" ht="25.5" x14ac:dyDescent="0.25">
      <c r="A226" s="51" t="s">
        <v>533</v>
      </c>
      <c r="B226" s="52" t="s">
        <v>96</v>
      </c>
      <c r="C226" s="52"/>
      <c r="D226" s="53" t="s">
        <v>97</v>
      </c>
      <c r="E226" s="54" t="s">
        <v>98</v>
      </c>
      <c r="F226" s="55"/>
      <c r="G226" s="56">
        <f>VLOOKUP(B226,[1]Serviços!$A$11:$G4660,7,FALSE)</f>
        <v>11.31</v>
      </c>
      <c r="H226" s="57">
        <f>ROUND(F226*G226,2)</f>
        <v>0</v>
      </c>
    </row>
    <row r="227" spans="1:8" s="43" customFormat="1" x14ac:dyDescent="0.25">
      <c r="A227" s="51"/>
      <c r="B227" s="52"/>
      <c r="C227" s="52"/>
      <c r="D227" s="53"/>
      <c r="E227" s="54"/>
      <c r="F227" s="55"/>
      <c r="G227" s="56"/>
      <c r="H227" s="57"/>
    </row>
    <row r="228" spans="1:8" s="43" customFormat="1" x14ac:dyDescent="0.25">
      <c r="A228" s="63" t="s">
        <v>534</v>
      </c>
      <c r="B228" s="64"/>
      <c r="C228" s="62" t="s">
        <v>535</v>
      </c>
      <c r="D228" s="64"/>
      <c r="E228" s="63"/>
      <c r="F228" s="65"/>
      <c r="G228" s="66"/>
      <c r="H228" s="50">
        <f>SUM(H229)</f>
        <v>0</v>
      </c>
    </row>
    <row r="229" spans="1:8" s="43" customFormat="1" ht="38.25" x14ac:dyDescent="0.25">
      <c r="A229" s="51" t="s">
        <v>536</v>
      </c>
      <c r="B229" s="52" t="s">
        <v>102</v>
      </c>
      <c r="C229" s="52"/>
      <c r="D229" s="53" t="s">
        <v>103</v>
      </c>
      <c r="E229" s="54" t="s">
        <v>98</v>
      </c>
      <c r="F229" s="55"/>
      <c r="G229" s="56">
        <f>VLOOKUP(B229,[1]Serviços!$A$11:$G4662,7,FALSE)</f>
        <v>88.73</v>
      </c>
      <c r="H229" s="57">
        <f>ROUND(F229*G229,2)</f>
        <v>0</v>
      </c>
    </row>
    <row r="230" spans="1:8" s="43" customFormat="1" x14ac:dyDescent="0.25">
      <c r="A230" s="51"/>
      <c r="B230" s="52"/>
      <c r="C230" s="52"/>
      <c r="D230" s="53"/>
      <c r="E230" s="54"/>
      <c r="F230" s="55"/>
      <c r="G230" s="56"/>
      <c r="H230" s="57"/>
    </row>
    <row r="231" spans="1:8" s="43" customFormat="1" x14ac:dyDescent="0.25">
      <c r="A231" s="61" t="s">
        <v>537</v>
      </c>
      <c r="B231" s="62"/>
      <c r="C231" s="62" t="s">
        <v>538</v>
      </c>
      <c r="D231" s="46"/>
      <c r="E231" s="47"/>
      <c r="F231" s="48"/>
      <c r="G231" s="49"/>
      <c r="H231" s="50">
        <f>SUM(H232,H247)</f>
        <v>0</v>
      </c>
    </row>
    <row r="232" spans="1:8" s="43" customFormat="1" x14ac:dyDescent="0.25">
      <c r="A232" s="63" t="s">
        <v>539</v>
      </c>
      <c r="B232" s="64"/>
      <c r="C232" s="62" t="s">
        <v>540</v>
      </c>
      <c r="D232" s="64"/>
      <c r="E232" s="63"/>
      <c r="F232" s="65"/>
      <c r="G232" s="66"/>
      <c r="H232" s="50">
        <f>SUM(H233:H245)</f>
        <v>0</v>
      </c>
    </row>
    <row r="233" spans="1:8" s="43" customFormat="1" ht="25.5" x14ac:dyDescent="0.25">
      <c r="A233" s="51" t="s">
        <v>541</v>
      </c>
      <c r="B233" s="52" t="s">
        <v>542</v>
      </c>
      <c r="C233" s="52"/>
      <c r="D233" s="53" t="s">
        <v>543</v>
      </c>
      <c r="E233" s="54" t="s">
        <v>98</v>
      </c>
      <c r="F233" s="55"/>
      <c r="G233" s="56">
        <f>VLOOKUP(B233,[1]Serviços!$A$11:$G4665,7,FALSE)</f>
        <v>93.15</v>
      </c>
      <c r="H233" s="57">
        <f t="shared" ref="H233:H245" si="11">ROUND(F233*G233,2)</f>
        <v>0</v>
      </c>
    </row>
    <row r="234" spans="1:8" s="43" customFormat="1" ht="38.25" x14ac:dyDescent="0.25">
      <c r="A234" s="51" t="s">
        <v>544</v>
      </c>
      <c r="B234" s="52" t="s">
        <v>545</v>
      </c>
      <c r="C234" s="52"/>
      <c r="D234" s="53" t="s">
        <v>546</v>
      </c>
      <c r="E234" s="54" t="s">
        <v>98</v>
      </c>
      <c r="F234" s="55"/>
      <c r="G234" s="56">
        <f>VLOOKUP(B234,[1]Serviços!$A$11:$G4666,7,FALSE)</f>
        <v>86.84</v>
      </c>
      <c r="H234" s="57">
        <f t="shared" si="11"/>
        <v>0</v>
      </c>
    </row>
    <row r="235" spans="1:8" s="43" customFormat="1" x14ac:dyDescent="0.25">
      <c r="A235" s="51" t="s">
        <v>547</v>
      </c>
      <c r="B235" s="52" t="s">
        <v>548</v>
      </c>
      <c r="C235" s="52"/>
      <c r="D235" s="53" t="s">
        <v>549</v>
      </c>
      <c r="E235" s="54" t="s">
        <v>98</v>
      </c>
      <c r="F235" s="55"/>
      <c r="G235" s="56">
        <f>VLOOKUP(B235,[1]Serviços!$A$11:$G4667,7,FALSE)</f>
        <v>297</v>
      </c>
      <c r="H235" s="57">
        <f t="shared" si="11"/>
        <v>0</v>
      </c>
    </row>
    <row r="236" spans="1:8" s="43" customFormat="1" x14ac:dyDescent="0.25">
      <c r="A236" s="51" t="s">
        <v>550</v>
      </c>
      <c r="B236" s="52" t="s">
        <v>551</v>
      </c>
      <c r="C236" s="52"/>
      <c r="D236" s="53" t="s">
        <v>552</v>
      </c>
      <c r="E236" s="54" t="s">
        <v>18</v>
      </c>
      <c r="F236" s="71"/>
      <c r="G236" s="56">
        <f>VLOOKUP(B236,[1]Serviços!$A$11:$G4668,7,FALSE)</f>
        <v>2.23</v>
      </c>
      <c r="H236" s="57">
        <f t="shared" si="11"/>
        <v>0</v>
      </c>
    </row>
    <row r="237" spans="1:8" s="43" customFormat="1" ht="25.5" x14ac:dyDescent="0.25">
      <c r="A237" s="51" t="s">
        <v>553</v>
      </c>
      <c r="B237" s="52" t="s">
        <v>554</v>
      </c>
      <c r="C237" s="52"/>
      <c r="D237" s="53" t="s">
        <v>555</v>
      </c>
      <c r="E237" s="72" t="s">
        <v>18</v>
      </c>
      <c r="F237" s="55"/>
      <c r="G237" s="73">
        <f>VLOOKUP(B237,[1]Serviços!$A$11:$G4669,7,FALSE)</f>
        <v>4.46</v>
      </c>
      <c r="H237" s="57">
        <f t="shared" si="11"/>
        <v>0</v>
      </c>
    </row>
    <row r="238" spans="1:8" s="43" customFormat="1" ht="25.5" x14ac:dyDescent="0.25">
      <c r="A238" s="51" t="s">
        <v>556</v>
      </c>
      <c r="B238" s="52" t="s">
        <v>557</v>
      </c>
      <c r="C238" s="52"/>
      <c r="D238" s="53" t="s">
        <v>558</v>
      </c>
      <c r="E238" s="72" t="s">
        <v>18</v>
      </c>
      <c r="F238" s="55"/>
      <c r="G238" s="73">
        <f>VLOOKUP(B238,[1]Serviços!$A$11:$G4670,7,FALSE)</f>
        <v>4.46</v>
      </c>
      <c r="H238" s="57">
        <f t="shared" si="11"/>
        <v>0</v>
      </c>
    </row>
    <row r="239" spans="1:8" s="43" customFormat="1" x14ac:dyDescent="0.25">
      <c r="A239" s="51" t="s">
        <v>559</v>
      </c>
      <c r="B239" s="52" t="s">
        <v>560</v>
      </c>
      <c r="C239" s="52"/>
      <c r="D239" s="53" t="s">
        <v>561</v>
      </c>
      <c r="E239" s="54" t="s">
        <v>18</v>
      </c>
      <c r="F239" s="75"/>
      <c r="G239" s="56">
        <f>VLOOKUP(B239,[1]Serviços!$A$11:$G4671,7,FALSE)</f>
        <v>3.98</v>
      </c>
      <c r="H239" s="57">
        <f t="shared" si="11"/>
        <v>0</v>
      </c>
    </row>
    <row r="240" spans="1:8" s="43" customFormat="1" x14ac:dyDescent="0.25">
      <c r="A240" s="51" t="s">
        <v>562</v>
      </c>
      <c r="B240" s="52" t="s">
        <v>563</v>
      </c>
      <c r="C240" s="52"/>
      <c r="D240" s="53" t="s">
        <v>564</v>
      </c>
      <c r="E240" s="54" t="s">
        <v>43</v>
      </c>
      <c r="F240" s="55"/>
      <c r="G240" s="56">
        <f>VLOOKUP(B240,[1]Serviços!$A$11:$G4672,7,FALSE)</f>
        <v>16.47</v>
      </c>
      <c r="H240" s="57">
        <f t="shared" si="11"/>
        <v>0</v>
      </c>
    </row>
    <row r="241" spans="1:8" s="43" customFormat="1" ht="25.5" x14ac:dyDescent="0.25">
      <c r="A241" s="51" t="s">
        <v>565</v>
      </c>
      <c r="B241" s="52" t="s">
        <v>566</v>
      </c>
      <c r="C241" s="52"/>
      <c r="D241" s="53" t="s">
        <v>567</v>
      </c>
      <c r="E241" s="54" t="s">
        <v>18</v>
      </c>
      <c r="F241" s="55"/>
      <c r="G241" s="56">
        <f>VLOOKUP(B241,[1]Serviços!$A$11:$G4673,7,FALSE)</f>
        <v>4.46</v>
      </c>
      <c r="H241" s="57">
        <f t="shared" si="11"/>
        <v>0</v>
      </c>
    </row>
    <row r="242" spans="1:8" s="43" customFormat="1" x14ac:dyDescent="0.25">
      <c r="A242" s="51" t="s">
        <v>568</v>
      </c>
      <c r="B242" s="52" t="s">
        <v>569</v>
      </c>
      <c r="C242" s="52"/>
      <c r="D242" s="53" t="s">
        <v>570</v>
      </c>
      <c r="E242" s="54" t="s">
        <v>18</v>
      </c>
      <c r="F242" s="71"/>
      <c r="G242" s="56">
        <f>VLOOKUP(B242,[1]Serviços!$A$11:$G4674,7,FALSE)</f>
        <v>23.05</v>
      </c>
      <c r="H242" s="57">
        <f t="shared" si="11"/>
        <v>0</v>
      </c>
    </row>
    <row r="243" spans="1:8" s="43" customFormat="1" ht="25.5" x14ac:dyDescent="0.25">
      <c r="A243" s="51" t="s">
        <v>571</v>
      </c>
      <c r="B243" s="52" t="s">
        <v>572</v>
      </c>
      <c r="C243" s="52"/>
      <c r="D243" s="53" t="s">
        <v>573</v>
      </c>
      <c r="E243" s="72" t="s">
        <v>98</v>
      </c>
      <c r="F243" s="55"/>
      <c r="G243" s="73">
        <f>VLOOKUP(B243,[1]Serviços!$A$11:$G4675,7,FALSE)</f>
        <v>93.06</v>
      </c>
      <c r="H243" s="57">
        <f t="shared" si="11"/>
        <v>0</v>
      </c>
    </row>
    <row r="244" spans="1:8" s="43" customFormat="1" ht="38.25" x14ac:dyDescent="0.25">
      <c r="A244" s="51" t="s">
        <v>574</v>
      </c>
      <c r="B244" s="52" t="s">
        <v>102</v>
      </c>
      <c r="C244" s="52"/>
      <c r="D244" s="53" t="s">
        <v>103</v>
      </c>
      <c r="E244" s="54" t="s">
        <v>98</v>
      </c>
      <c r="F244" s="75"/>
      <c r="G244" s="56">
        <f>VLOOKUP(B244,[1]Serviços!$A$11:$G4677,7,FALSE)</f>
        <v>88.73</v>
      </c>
      <c r="H244" s="57">
        <f t="shared" si="11"/>
        <v>0</v>
      </c>
    </row>
    <row r="245" spans="1:8" s="43" customFormat="1" ht="25.5" x14ac:dyDescent="0.25">
      <c r="A245" s="51" t="s">
        <v>575</v>
      </c>
      <c r="B245" s="52" t="s">
        <v>576</v>
      </c>
      <c r="C245" s="52"/>
      <c r="D245" s="53" t="s">
        <v>577</v>
      </c>
      <c r="E245" s="54" t="s">
        <v>98</v>
      </c>
      <c r="F245" s="55"/>
      <c r="G245" s="56">
        <f>VLOOKUP(B245,[1]Serviços!$A$11:$G4678,7,FALSE)</f>
        <v>59.4</v>
      </c>
      <c r="H245" s="57">
        <f t="shared" si="11"/>
        <v>0</v>
      </c>
    </row>
    <row r="246" spans="1:8" s="43" customFormat="1" x14ac:dyDescent="0.25">
      <c r="A246" s="51"/>
      <c r="B246" s="52"/>
      <c r="C246" s="52"/>
      <c r="D246" s="53"/>
      <c r="E246" s="54"/>
      <c r="F246" s="55"/>
      <c r="G246" s="56"/>
      <c r="H246" s="57"/>
    </row>
    <row r="247" spans="1:8" s="43" customFormat="1" x14ac:dyDescent="0.25">
      <c r="A247" s="63" t="s">
        <v>578</v>
      </c>
      <c r="B247" s="64"/>
      <c r="C247" s="62" t="s">
        <v>579</v>
      </c>
      <c r="D247" s="64"/>
      <c r="E247" s="63"/>
      <c r="F247" s="65"/>
      <c r="G247" s="66"/>
      <c r="H247" s="50">
        <f>SUM(H248:H253)</f>
        <v>0</v>
      </c>
    </row>
    <row r="248" spans="1:8" s="43" customFormat="1" ht="25.5" x14ac:dyDescent="0.25">
      <c r="A248" s="51" t="s">
        <v>580</v>
      </c>
      <c r="B248" s="52" t="s">
        <v>581</v>
      </c>
      <c r="C248" s="52"/>
      <c r="D248" s="53" t="s">
        <v>582</v>
      </c>
      <c r="E248" s="54" t="s">
        <v>90</v>
      </c>
      <c r="F248" s="55"/>
      <c r="G248" s="56">
        <f>VLOOKUP(B248,[1]Serviços!$A$11:$G4680,7,FALSE)</f>
        <v>9.14</v>
      </c>
      <c r="H248" s="57">
        <f t="shared" ref="H248:H253" si="12">ROUND(F248*G248,2)</f>
        <v>0</v>
      </c>
    </row>
    <row r="249" spans="1:8" s="43" customFormat="1" ht="25.5" x14ac:dyDescent="0.25">
      <c r="A249" s="51" t="s">
        <v>583</v>
      </c>
      <c r="B249" s="52" t="s">
        <v>584</v>
      </c>
      <c r="C249" s="52"/>
      <c r="D249" s="53" t="s">
        <v>585</v>
      </c>
      <c r="E249" s="54" t="s">
        <v>90</v>
      </c>
      <c r="F249" s="55"/>
      <c r="G249" s="56">
        <f>VLOOKUP(B249,[1]Serviços!$A$11:$G4681,7,FALSE)</f>
        <v>5.23</v>
      </c>
      <c r="H249" s="57">
        <f t="shared" si="12"/>
        <v>0</v>
      </c>
    </row>
    <row r="250" spans="1:8" s="43" customFormat="1" x14ac:dyDescent="0.25">
      <c r="A250" s="51" t="s">
        <v>586</v>
      </c>
      <c r="B250" s="52" t="s">
        <v>587</v>
      </c>
      <c r="C250" s="52"/>
      <c r="D250" s="53" t="s">
        <v>588</v>
      </c>
      <c r="E250" s="54" t="s">
        <v>43</v>
      </c>
      <c r="F250" s="55"/>
      <c r="G250" s="56">
        <f>VLOOKUP(B250,[1]Serviços!$A$11:$G4682,7,FALSE)</f>
        <v>2.97</v>
      </c>
      <c r="H250" s="57">
        <f t="shared" si="12"/>
        <v>0</v>
      </c>
    </row>
    <row r="251" spans="1:8" s="43" customFormat="1" x14ac:dyDescent="0.25">
      <c r="A251" s="51" t="s">
        <v>589</v>
      </c>
      <c r="B251" s="52" t="s">
        <v>590</v>
      </c>
      <c r="C251" s="52"/>
      <c r="D251" s="53" t="s">
        <v>591</v>
      </c>
      <c r="E251" s="54" t="s">
        <v>43</v>
      </c>
      <c r="F251" s="71"/>
      <c r="G251" s="56">
        <f>VLOOKUP(B251,[1]Serviços!$A$11:$G4683,7,FALSE)</f>
        <v>12.85</v>
      </c>
      <c r="H251" s="57">
        <f t="shared" si="12"/>
        <v>0</v>
      </c>
    </row>
    <row r="252" spans="1:8" s="43" customFormat="1" ht="25.5" x14ac:dyDescent="0.25">
      <c r="A252" s="51" t="s">
        <v>592</v>
      </c>
      <c r="B252" s="52" t="s">
        <v>593</v>
      </c>
      <c r="C252" s="52"/>
      <c r="D252" s="53" t="s">
        <v>594</v>
      </c>
      <c r="E252" s="72" t="s">
        <v>43</v>
      </c>
      <c r="F252" s="55"/>
      <c r="G252" s="73">
        <f>VLOOKUP(B252,[1]Serviços!$A$11:$G4684,7,FALSE)</f>
        <v>14.6</v>
      </c>
      <c r="H252" s="57">
        <f t="shared" si="12"/>
        <v>0</v>
      </c>
    </row>
    <row r="253" spans="1:8" s="43" customFormat="1" ht="25.5" x14ac:dyDescent="0.25">
      <c r="A253" s="51" t="s">
        <v>595</v>
      </c>
      <c r="B253" s="52" t="s">
        <v>596</v>
      </c>
      <c r="C253" s="52"/>
      <c r="D253" s="53" t="s">
        <v>597</v>
      </c>
      <c r="E253" s="54" t="s">
        <v>98</v>
      </c>
      <c r="F253" s="75"/>
      <c r="G253" s="56">
        <f>VLOOKUP(B253,[1]Serviços!$A$11:$G4685,7,FALSE)</f>
        <v>27.62</v>
      </c>
      <c r="H253" s="57">
        <f t="shared" si="12"/>
        <v>0</v>
      </c>
    </row>
    <row r="254" spans="1:8" s="43" customFormat="1" x14ac:dyDescent="0.25">
      <c r="A254" s="51"/>
      <c r="B254" s="52"/>
      <c r="C254" s="52"/>
      <c r="D254" s="53"/>
      <c r="E254" s="54"/>
      <c r="F254" s="75"/>
      <c r="G254" s="56"/>
      <c r="H254" s="57"/>
    </row>
    <row r="255" spans="1:8" s="43" customFormat="1" x14ac:dyDescent="0.25">
      <c r="A255" s="61" t="s">
        <v>598</v>
      </c>
      <c r="B255" s="62"/>
      <c r="C255" s="62" t="s">
        <v>599</v>
      </c>
      <c r="D255" s="46"/>
      <c r="E255" s="47"/>
      <c r="F255" s="48"/>
      <c r="G255" s="49"/>
      <c r="H255" s="50">
        <f>SUM(H256,H269)</f>
        <v>0</v>
      </c>
    </row>
    <row r="256" spans="1:8" s="43" customFormat="1" x14ac:dyDescent="0.25">
      <c r="A256" s="63" t="s">
        <v>600</v>
      </c>
      <c r="B256" s="64"/>
      <c r="C256" s="62" t="s">
        <v>601</v>
      </c>
      <c r="D256" s="64"/>
      <c r="E256" s="63"/>
      <c r="F256" s="65"/>
      <c r="G256" s="66"/>
      <c r="H256" s="50">
        <f>SUM(H257:H267)</f>
        <v>0</v>
      </c>
    </row>
    <row r="257" spans="1:8" s="43" customFormat="1" ht="29.25" customHeight="1" x14ac:dyDescent="0.25">
      <c r="A257" s="51" t="s">
        <v>602</v>
      </c>
      <c r="B257" s="52" t="s">
        <v>603</v>
      </c>
      <c r="C257" s="52"/>
      <c r="D257" s="53" t="s">
        <v>604</v>
      </c>
      <c r="E257" s="54" t="s">
        <v>18</v>
      </c>
      <c r="F257" s="55"/>
      <c r="G257" s="56">
        <f>VLOOKUP(B257,[1]Serviços!$A$11:$G4688,7,FALSE)</f>
        <v>103.84</v>
      </c>
      <c r="H257" s="57">
        <f t="shared" ref="H257:H267" si="13">ROUND(F257*G257,2)</f>
        <v>0</v>
      </c>
    </row>
    <row r="258" spans="1:8" s="43" customFormat="1" x14ac:dyDescent="0.25">
      <c r="A258" s="51" t="s">
        <v>605</v>
      </c>
      <c r="B258" s="52" t="s">
        <v>606</v>
      </c>
      <c r="C258" s="52"/>
      <c r="D258" s="53" t="s">
        <v>607</v>
      </c>
      <c r="E258" s="54" t="s">
        <v>209</v>
      </c>
      <c r="F258" s="55"/>
      <c r="G258" s="56">
        <f>VLOOKUP(B258,[1]Serviços!$A$11:$G4689,7,FALSE)</f>
        <v>6.86</v>
      </c>
      <c r="H258" s="57">
        <f t="shared" si="13"/>
        <v>0</v>
      </c>
    </row>
    <row r="259" spans="1:8" s="43" customFormat="1" x14ac:dyDescent="0.25">
      <c r="A259" s="51" t="s">
        <v>608</v>
      </c>
      <c r="B259" s="52" t="s">
        <v>609</v>
      </c>
      <c r="C259" s="52"/>
      <c r="D259" s="53" t="s">
        <v>610</v>
      </c>
      <c r="E259" s="54" t="s">
        <v>209</v>
      </c>
      <c r="F259" s="55"/>
      <c r="G259" s="56">
        <f>VLOOKUP(B259,[1]Serviços!$A$11:$G4690,7,FALSE)</f>
        <v>7.51</v>
      </c>
      <c r="H259" s="57">
        <f t="shared" si="13"/>
        <v>0</v>
      </c>
    </row>
    <row r="260" spans="1:8" s="43" customFormat="1" x14ac:dyDescent="0.25">
      <c r="A260" s="51" t="s">
        <v>611</v>
      </c>
      <c r="B260" s="52" t="s">
        <v>612</v>
      </c>
      <c r="C260" s="52"/>
      <c r="D260" s="53" t="s">
        <v>613</v>
      </c>
      <c r="E260" s="54" t="s">
        <v>98</v>
      </c>
      <c r="F260" s="55"/>
      <c r="G260" s="56">
        <f>VLOOKUP(B260,[1]Serviços!$A$11:$G4691,7,FALSE)</f>
        <v>347.72</v>
      </c>
      <c r="H260" s="57">
        <f t="shared" si="13"/>
        <v>0</v>
      </c>
    </row>
    <row r="261" spans="1:8" s="43" customFormat="1" ht="25.5" x14ac:dyDescent="0.25">
      <c r="A261" s="51" t="s">
        <v>614</v>
      </c>
      <c r="B261" s="52" t="s">
        <v>615</v>
      </c>
      <c r="C261" s="52"/>
      <c r="D261" s="53" t="s">
        <v>616</v>
      </c>
      <c r="E261" s="54" t="s">
        <v>98</v>
      </c>
      <c r="F261" s="55"/>
      <c r="G261" s="56">
        <f>VLOOKUP(B261,[1]Serviços!$A$11:$G4692,7,FALSE)</f>
        <v>86.51</v>
      </c>
      <c r="H261" s="57">
        <f t="shared" si="13"/>
        <v>0</v>
      </c>
    </row>
    <row r="262" spans="1:8" s="43" customFormat="1" ht="25.5" x14ac:dyDescent="0.25">
      <c r="A262" s="51" t="s">
        <v>617</v>
      </c>
      <c r="B262" s="52" t="s">
        <v>618</v>
      </c>
      <c r="C262" s="52"/>
      <c r="D262" s="53" t="s">
        <v>619</v>
      </c>
      <c r="E262" s="54" t="s">
        <v>43</v>
      </c>
      <c r="F262" s="55"/>
      <c r="G262" s="56">
        <f>VLOOKUP(B262,[1]Serviços!$A$11:$G4693,7,FALSE)</f>
        <v>7.37</v>
      </c>
      <c r="H262" s="57">
        <f t="shared" si="13"/>
        <v>0</v>
      </c>
    </row>
    <row r="263" spans="1:8" s="43" customFormat="1" ht="25.5" x14ac:dyDescent="0.25">
      <c r="A263" s="51" t="s">
        <v>620</v>
      </c>
      <c r="B263" s="52" t="s">
        <v>621</v>
      </c>
      <c r="C263" s="52"/>
      <c r="D263" s="53" t="s">
        <v>622</v>
      </c>
      <c r="E263" s="54" t="s">
        <v>43</v>
      </c>
      <c r="F263" s="55"/>
      <c r="G263" s="56">
        <f>VLOOKUP(B263,[1]Serviços!$A$11:$G4694,7,FALSE)</f>
        <v>9.7200000000000006</v>
      </c>
      <c r="H263" s="57">
        <f t="shared" si="13"/>
        <v>0</v>
      </c>
    </row>
    <row r="264" spans="1:8" s="43" customFormat="1" ht="25.5" x14ac:dyDescent="0.25">
      <c r="A264" s="51" t="s">
        <v>623</v>
      </c>
      <c r="B264" s="52" t="s">
        <v>624</v>
      </c>
      <c r="C264" s="52"/>
      <c r="D264" s="53" t="s">
        <v>625</v>
      </c>
      <c r="E264" s="54" t="s">
        <v>43</v>
      </c>
      <c r="F264" s="55"/>
      <c r="G264" s="56">
        <f>VLOOKUP(B264,[1]Serviços!$A$11:$G4695,7,FALSE)</f>
        <v>19.43</v>
      </c>
      <c r="H264" s="57">
        <f t="shared" si="13"/>
        <v>0</v>
      </c>
    </row>
    <row r="265" spans="1:8" s="43" customFormat="1" ht="25.5" x14ac:dyDescent="0.25">
      <c r="A265" s="51" t="s">
        <v>626</v>
      </c>
      <c r="B265" s="52" t="s">
        <v>627</v>
      </c>
      <c r="C265" s="52"/>
      <c r="D265" s="53" t="str">
        <f>VLOOKUP(B265,[1]Serviços!$1:$1048576,3,FALSE)</f>
        <v>Taxa de mobilização e desmobilização para reforço estrutural com fibra de carbono</v>
      </c>
      <c r="E265" s="54" t="str">
        <f>VLOOKUP(B265,[1]Serviços!$1:$1048576,4,FALSE)</f>
        <v>tx</v>
      </c>
      <c r="F265" s="55"/>
      <c r="G265" s="56">
        <f>VLOOKUP(B265,[1]Serviços!$1:$1048576,7,FALSE)</f>
        <v>3999.65</v>
      </c>
      <c r="H265" s="57">
        <f t="shared" si="13"/>
        <v>0</v>
      </c>
    </row>
    <row r="266" spans="1:8" s="43" customFormat="1" ht="38.25" x14ac:dyDescent="0.25">
      <c r="A266" s="51" t="s">
        <v>628</v>
      </c>
      <c r="B266" s="52" t="s">
        <v>629</v>
      </c>
      <c r="C266" s="52"/>
      <c r="D266" s="53" t="str">
        <f>VLOOKUP(B266,[1]Serviços!$1:$1048576,3,FALSE)</f>
        <v>Preparação de substrato para colagem de fibra de carbono, mediante lixamento e/ou apicoamento e escovação</v>
      </c>
      <c r="E266" s="54" t="str">
        <f>VLOOKUP(B266,[1]Serviços!$1:$1048576,4,FALSE)</f>
        <v>m²</v>
      </c>
      <c r="F266" s="55"/>
      <c r="G266" s="56">
        <f>VLOOKUP(B266,[1]Serviços!$1:$1048576,7,FALSE)</f>
        <v>37.159999999999997</v>
      </c>
      <c r="H266" s="57">
        <f t="shared" si="13"/>
        <v>0</v>
      </c>
    </row>
    <row r="267" spans="1:8" s="43" customFormat="1" ht="25.5" x14ac:dyDescent="0.25">
      <c r="A267" s="51" t="s">
        <v>630</v>
      </c>
      <c r="B267" s="52" t="s">
        <v>631</v>
      </c>
      <c r="C267" s="52"/>
      <c r="D267" s="53" t="str">
        <f>VLOOKUP(B267,[1]Serviços!$1:$1048576,3,FALSE)</f>
        <v>Fibra de carbono para reforço estrutural de alta resistencia - 300 g/m²</v>
      </c>
      <c r="E267" s="54" t="str">
        <f>VLOOKUP(B267,[1]Serviços!$1:$1048576,4,FALSE)</f>
        <v>m²</v>
      </c>
      <c r="F267" s="55"/>
      <c r="G267" s="56">
        <f>VLOOKUP(B267,[1]Serviços!$1:$1048576,7,FALSE)</f>
        <v>505.52</v>
      </c>
      <c r="H267" s="57">
        <f t="shared" si="13"/>
        <v>0</v>
      </c>
    </row>
    <row r="268" spans="1:8" s="43" customFormat="1" x14ac:dyDescent="0.25">
      <c r="A268" s="51"/>
      <c r="B268" s="52"/>
      <c r="C268" s="52"/>
      <c r="D268" s="53"/>
      <c r="E268" s="54"/>
      <c r="F268" s="55"/>
      <c r="G268" s="56"/>
      <c r="H268" s="57"/>
    </row>
    <row r="269" spans="1:8" s="43" customFormat="1" x14ac:dyDescent="0.25">
      <c r="A269" s="63" t="s">
        <v>632</v>
      </c>
      <c r="B269" s="64"/>
      <c r="C269" s="62" t="s">
        <v>633</v>
      </c>
      <c r="D269" s="64"/>
      <c r="E269" s="63"/>
      <c r="F269" s="65"/>
      <c r="G269" s="66"/>
      <c r="H269" s="50">
        <f>SUM(H270:H282)</f>
        <v>0</v>
      </c>
    </row>
    <row r="270" spans="1:8" s="43" customFormat="1" ht="38.25" x14ac:dyDescent="0.25">
      <c r="A270" s="51" t="s">
        <v>634</v>
      </c>
      <c r="B270" s="52" t="s">
        <v>635</v>
      </c>
      <c r="C270" s="52"/>
      <c r="D270" s="53" t="s">
        <v>636</v>
      </c>
      <c r="E270" s="54" t="s">
        <v>18</v>
      </c>
      <c r="F270" s="71"/>
      <c r="G270" s="56">
        <f>VLOOKUP(B270,[1]Serviços!$A$11:$G4698,7,FALSE)</f>
        <v>108.22</v>
      </c>
      <c r="H270" s="57">
        <f>ROUND(F270*G270,2)</f>
        <v>0</v>
      </c>
    </row>
    <row r="271" spans="1:8" s="43" customFormat="1" ht="25.5" x14ac:dyDescent="0.25">
      <c r="A271" s="51" t="s">
        <v>637</v>
      </c>
      <c r="B271" s="52" t="s">
        <v>638</v>
      </c>
      <c r="C271" s="52"/>
      <c r="D271" s="84" t="s">
        <v>639</v>
      </c>
      <c r="E271" s="72" t="s">
        <v>209</v>
      </c>
      <c r="F271" s="55"/>
      <c r="G271" s="73">
        <f>VLOOKUP(B271,[1]Serviços!$A$11:$G4699,7,FALSE)</f>
        <v>13.88</v>
      </c>
      <c r="H271" s="57">
        <f>ROUND(F271*G271,2)</f>
        <v>0</v>
      </c>
    </row>
    <row r="272" spans="1:8" s="43" customFormat="1" x14ac:dyDescent="0.25">
      <c r="A272" s="51" t="s">
        <v>641</v>
      </c>
      <c r="B272" s="85" t="s">
        <v>642</v>
      </c>
      <c r="C272" s="52"/>
      <c r="D272" s="86" t="s">
        <v>643</v>
      </c>
      <c r="E272" s="87" t="s">
        <v>209</v>
      </c>
      <c r="F272" s="55"/>
      <c r="G272" s="56">
        <f>VLOOKUP(B272,[1]Serviços!$A$11:$G4691,7,FALSE)</f>
        <v>3.6</v>
      </c>
      <c r="H272" s="57">
        <f>ROUND(F272*G272,2)</f>
        <v>0</v>
      </c>
    </row>
    <row r="273" spans="1:8" s="43" customFormat="1" x14ac:dyDescent="0.25">
      <c r="A273" s="51"/>
      <c r="B273" s="85"/>
      <c r="C273" s="52"/>
      <c r="D273" s="85"/>
      <c r="E273" s="88"/>
      <c r="F273" s="75"/>
      <c r="G273" s="56"/>
      <c r="H273" s="57"/>
    </row>
    <row r="274" spans="1:8" s="43" customFormat="1" x14ac:dyDescent="0.25">
      <c r="A274" s="61" t="s">
        <v>644</v>
      </c>
      <c r="B274" s="62"/>
      <c r="C274" s="62" t="s">
        <v>645</v>
      </c>
      <c r="D274" s="46"/>
      <c r="E274" s="47"/>
      <c r="F274" s="89"/>
      <c r="G274" s="49"/>
      <c r="H274" s="50">
        <f>SUM(H275:H278)</f>
        <v>0</v>
      </c>
    </row>
    <row r="275" spans="1:8" s="43" customFormat="1" ht="25.5" x14ac:dyDescent="0.25">
      <c r="A275" s="51" t="s">
        <v>646</v>
      </c>
      <c r="B275" s="52" t="s">
        <v>647</v>
      </c>
      <c r="C275" s="52"/>
      <c r="D275" s="53" t="s">
        <v>648</v>
      </c>
      <c r="E275" s="54" t="s">
        <v>18</v>
      </c>
      <c r="F275" s="55"/>
      <c r="G275" s="56">
        <f>VLOOKUP(B275,[1]Serviços!$A$11:$G4701,7,FALSE)</f>
        <v>67.599999999999994</v>
      </c>
      <c r="H275" s="57">
        <f>ROUND(F275*G275,2)</f>
        <v>0</v>
      </c>
    </row>
    <row r="276" spans="1:8" s="43" customFormat="1" ht="25.5" x14ac:dyDescent="0.25">
      <c r="A276" s="51" t="s">
        <v>649</v>
      </c>
      <c r="B276" s="52" t="s">
        <v>650</v>
      </c>
      <c r="C276" s="52"/>
      <c r="D276" s="53" t="s">
        <v>651</v>
      </c>
      <c r="E276" s="54" t="s">
        <v>18</v>
      </c>
      <c r="F276" s="55"/>
      <c r="G276" s="56">
        <f>VLOOKUP(B276,[1]Serviços!$A$11:$G4702,7,FALSE)</f>
        <v>100.01</v>
      </c>
      <c r="H276" s="57">
        <f>ROUND(F276*G276,2)</f>
        <v>0</v>
      </c>
    </row>
    <row r="277" spans="1:8" s="43" customFormat="1" ht="25.5" x14ac:dyDescent="0.25">
      <c r="A277" s="51" t="s">
        <v>652</v>
      </c>
      <c r="B277" s="52" t="s">
        <v>653</v>
      </c>
      <c r="C277" s="52"/>
      <c r="D277" s="53" t="s">
        <v>654</v>
      </c>
      <c r="E277" s="54" t="s">
        <v>18</v>
      </c>
      <c r="F277" s="55"/>
      <c r="G277" s="56">
        <f>VLOOKUP(B277,[1]Serviços!$A$11:$G4703,7,FALSE)</f>
        <v>44.64</v>
      </c>
      <c r="H277" s="57">
        <f>ROUND(F277*G277,2)</f>
        <v>0</v>
      </c>
    </row>
    <row r="278" spans="1:8" s="43" customFormat="1" x14ac:dyDescent="0.25">
      <c r="A278" s="51" t="s">
        <v>655</v>
      </c>
      <c r="B278" s="52" t="s">
        <v>656</v>
      </c>
      <c r="C278" s="52"/>
      <c r="D278" s="53" t="s">
        <v>657</v>
      </c>
      <c r="E278" s="54" t="s">
        <v>98</v>
      </c>
      <c r="F278" s="55"/>
      <c r="G278" s="56">
        <f>VLOOKUP(B278,[1]Serviços!$A$11:$G4704,7,FALSE)</f>
        <v>1176.08</v>
      </c>
      <c r="H278" s="57">
        <f>ROUND(F278*G278,2)</f>
        <v>0</v>
      </c>
    </row>
    <row r="279" spans="1:8" s="43" customFormat="1" x14ac:dyDescent="0.25">
      <c r="A279" s="51"/>
      <c r="B279" s="52"/>
      <c r="C279" s="52"/>
      <c r="D279" s="53"/>
      <c r="E279" s="54"/>
      <c r="F279" s="55"/>
      <c r="G279" s="56"/>
      <c r="H279" s="57"/>
    </row>
    <row r="280" spans="1:8" s="43" customFormat="1" x14ac:dyDescent="0.25">
      <c r="A280" s="61" t="s">
        <v>658</v>
      </c>
      <c r="B280" s="62"/>
      <c r="C280" s="62" t="s">
        <v>659</v>
      </c>
      <c r="D280" s="46"/>
      <c r="E280" s="47"/>
      <c r="F280" s="48"/>
      <c r="G280" s="49"/>
      <c r="H280" s="50">
        <f>SUM(H281:H284)</f>
        <v>0</v>
      </c>
    </row>
    <row r="281" spans="1:8" s="43" customFormat="1" x14ac:dyDescent="0.25">
      <c r="A281" s="51" t="s">
        <v>660</v>
      </c>
      <c r="B281" s="52" t="s">
        <v>661</v>
      </c>
      <c r="C281" s="52"/>
      <c r="D281" s="53" t="s">
        <v>662</v>
      </c>
      <c r="E281" s="54" t="s">
        <v>18</v>
      </c>
      <c r="F281" s="55"/>
      <c r="G281" s="56">
        <f>VLOOKUP(B281,[1]Serviços!$A$11:$G4706,7,FALSE)</f>
        <v>14.99</v>
      </c>
      <c r="H281" s="57">
        <f>ROUND(F281*G281,2)</f>
        <v>0</v>
      </c>
    </row>
    <row r="282" spans="1:8" s="43" customFormat="1" x14ac:dyDescent="0.25">
      <c r="A282" s="51" t="s">
        <v>663</v>
      </c>
      <c r="B282" s="52" t="s">
        <v>664</v>
      </c>
      <c r="C282" s="52"/>
      <c r="D282" s="53" t="s">
        <v>665</v>
      </c>
      <c r="E282" s="54" t="s">
        <v>18</v>
      </c>
      <c r="F282" s="55"/>
      <c r="G282" s="56">
        <f>VLOOKUP(B282,[1]Serviços!$A$11:$G4707,7,FALSE)</f>
        <v>9.4</v>
      </c>
      <c r="H282" s="57">
        <f>ROUND(F282*G282,2)</f>
        <v>0</v>
      </c>
    </row>
    <row r="283" spans="1:8" s="43" customFormat="1" x14ac:dyDescent="0.25">
      <c r="A283" s="51" t="s">
        <v>666</v>
      </c>
      <c r="B283" s="52" t="s">
        <v>667</v>
      </c>
      <c r="C283" s="52"/>
      <c r="D283" s="53" t="s">
        <v>668</v>
      </c>
      <c r="E283" s="54" t="s">
        <v>18</v>
      </c>
      <c r="F283" s="55"/>
      <c r="G283" s="56">
        <f>VLOOKUP(B283,[1]Serviços!$A$11:$G4708,7,FALSE)</f>
        <v>4.82</v>
      </c>
      <c r="H283" s="57">
        <f>ROUND(F283*G283,2)</f>
        <v>0</v>
      </c>
    </row>
    <row r="284" spans="1:8" s="43" customFormat="1" ht="38.25" x14ac:dyDescent="0.25">
      <c r="A284" s="51" t="s">
        <v>669</v>
      </c>
      <c r="B284" s="52" t="s">
        <v>670</v>
      </c>
      <c r="C284" s="52"/>
      <c r="D284" s="53" t="s">
        <v>671</v>
      </c>
      <c r="E284" s="54" t="s">
        <v>18</v>
      </c>
      <c r="F284" s="55"/>
      <c r="G284" s="56">
        <f>VLOOKUP(B284,[1]Serviços!$A$11:$G4709,7,FALSE)</f>
        <v>67.510000000000005</v>
      </c>
      <c r="H284" s="57">
        <f>ROUND(F284*G284,2)</f>
        <v>0</v>
      </c>
    </row>
    <row r="285" spans="1:8" s="43" customFormat="1" x14ac:dyDescent="0.25">
      <c r="A285" s="51"/>
      <c r="B285" s="52"/>
      <c r="C285" s="52"/>
      <c r="D285" s="53"/>
      <c r="E285" s="54"/>
      <c r="F285" s="71"/>
      <c r="G285" s="56"/>
      <c r="H285" s="57"/>
    </row>
    <row r="286" spans="1:8" s="43" customFormat="1" x14ac:dyDescent="0.25">
      <c r="A286" s="61" t="s">
        <v>672</v>
      </c>
      <c r="B286" s="62"/>
      <c r="C286" s="62" t="s">
        <v>673</v>
      </c>
      <c r="D286" s="46"/>
      <c r="E286" s="47"/>
      <c r="F286" s="90"/>
      <c r="G286" s="49"/>
      <c r="H286" s="50">
        <f>SUM(H287)</f>
        <v>0</v>
      </c>
    </row>
    <row r="287" spans="1:8" ht="25.5" x14ac:dyDescent="0.25">
      <c r="A287" s="91" t="s">
        <v>674</v>
      </c>
      <c r="B287" s="52" t="s">
        <v>675</v>
      </c>
      <c r="C287" s="52"/>
      <c r="D287" s="53" t="s">
        <v>676</v>
      </c>
      <c r="E287" s="72" t="s">
        <v>18</v>
      </c>
      <c r="F287" s="55"/>
      <c r="G287" s="73">
        <f>VLOOKUP(B287,[1]Serviços!$A$11:$G4711,7,FALSE)</f>
        <v>63.51</v>
      </c>
      <c r="H287" s="57">
        <f>ROUND(F287*G287,2)</f>
        <v>0</v>
      </c>
    </row>
    <row r="288" spans="1:8" x14ac:dyDescent="0.25">
      <c r="A288" s="91"/>
      <c r="B288" s="52"/>
      <c r="C288" s="52"/>
      <c r="D288" s="53"/>
      <c r="E288" s="72"/>
      <c r="F288" s="75"/>
      <c r="G288" s="73"/>
      <c r="H288" s="57"/>
    </row>
    <row r="289" spans="1:8" x14ac:dyDescent="0.25">
      <c r="A289" s="61" t="s">
        <v>677</v>
      </c>
      <c r="B289" s="62"/>
      <c r="C289" s="62" t="s">
        <v>678</v>
      </c>
      <c r="D289" s="46"/>
      <c r="E289" s="47"/>
      <c r="F289" s="89"/>
      <c r="G289" s="49"/>
      <c r="H289" s="50">
        <f>SUM(H290:H291)</f>
        <v>0</v>
      </c>
    </row>
    <row r="290" spans="1:8" x14ac:dyDescent="0.25">
      <c r="A290" s="91" t="s">
        <v>679</v>
      </c>
      <c r="B290" s="60" t="s">
        <v>107</v>
      </c>
      <c r="C290" s="52"/>
      <c r="D290" s="53" t="s">
        <v>108</v>
      </c>
      <c r="E290" s="54" t="s">
        <v>18</v>
      </c>
      <c r="F290" s="55"/>
      <c r="G290" s="56">
        <f>VLOOKUP(B290,[1]Serviços!$A$11:$G4713,7,FALSE)</f>
        <v>957.3</v>
      </c>
      <c r="H290" s="57">
        <f>ROUND(F290*G290,2)</f>
        <v>0</v>
      </c>
    </row>
    <row r="291" spans="1:8" x14ac:dyDescent="0.25">
      <c r="A291" s="91" t="s">
        <v>680</v>
      </c>
      <c r="B291" s="52" t="s">
        <v>110</v>
      </c>
      <c r="C291" s="52"/>
      <c r="D291" s="53" t="s">
        <v>111</v>
      </c>
      <c r="E291" s="54" t="s">
        <v>18</v>
      </c>
      <c r="F291" s="55"/>
      <c r="G291" s="56">
        <f>VLOOKUP(B291,[1]Serviços!$A$11:$G4714,7,FALSE)</f>
        <v>740.92</v>
      </c>
      <c r="H291" s="57">
        <f>ROUND(F291*G291,2)</f>
        <v>0</v>
      </c>
    </row>
    <row r="292" spans="1:8" x14ac:dyDescent="0.25">
      <c r="A292" s="91"/>
      <c r="B292" s="52"/>
      <c r="C292" s="52"/>
      <c r="D292" s="53"/>
      <c r="E292" s="54"/>
      <c r="F292" s="55"/>
      <c r="G292" s="56"/>
      <c r="H292" s="57"/>
    </row>
    <row r="293" spans="1:8" x14ac:dyDescent="0.25">
      <c r="A293" s="61" t="s">
        <v>681</v>
      </c>
      <c r="B293" s="62"/>
      <c r="C293" s="62" t="s">
        <v>113</v>
      </c>
      <c r="D293" s="46"/>
      <c r="E293" s="47"/>
      <c r="F293" s="48"/>
      <c r="G293" s="49"/>
      <c r="H293" s="50">
        <f>SUM(H294:H296)</f>
        <v>0</v>
      </c>
    </row>
    <row r="294" spans="1:8" x14ac:dyDescent="0.25">
      <c r="A294" s="91" t="s">
        <v>682</v>
      </c>
      <c r="B294" s="52" t="s">
        <v>115</v>
      </c>
      <c r="C294" s="52"/>
      <c r="D294" s="53" t="s">
        <v>116</v>
      </c>
      <c r="E294" s="54" t="s">
        <v>18</v>
      </c>
      <c r="F294" s="55"/>
      <c r="G294" s="56">
        <f>VLOOKUP(B294,[1]Serviços!$A$11:$G4716,7,FALSE)</f>
        <v>18.52</v>
      </c>
      <c r="H294" s="57">
        <f>ROUND(F294*G294,2)</f>
        <v>0</v>
      </c>
    </row>
    <row r="295" spans="1:8" x14ac:dyDescent="0.25">
      <c r="A295" s="91" t="s">
        <v>683</v>
      </c>
      <c r="B295" s="60" t="s">
        <v>684</v>
      </c>
      <c r="C295" s="52"/>
      <c r="D295" s="53" t="s">
        <v>685</v>
      </c>
      <c r="E295" s="54" t="s">
        <v>18</v>
      </c>
      <c r="F295" s="55"/>
      <c r="G295" s="56">
        <f>VLOOKUP(B295,[1]Serviços!$A$11:$G4717,7,FALSE)</f>
        <v>30.44</v>
      </c>
      <c r="H295" s="57">
        <f>ROUND(F295*G295,2)</f>
        <v>0</v>
      </c>
    </row>
    <row r="296" spans="1:8" ht="38.25" x14ac:dyDescent="0.25">
      <c r="A296" s="91" t="s">
        <v>686</v>
      </c>
      <c r="B296" s="52" t="s">
        <v>118</v>
      </c>
      <c r="C296" s="52"/>
      <c r="D296" s="53" t="s">
        <v>119</v>
      </c>
      <c r="E296" s="54" t="s">
        <v>18</v>
      </c>
      <c r="F296" s="55"/>
      <c r="G296" s="56">
        <f>VLOOKUP(B296,[1]Serviços!$A$11:$G4718,7,FALSE)</f>
        <v>158.58000000000001</v>
      </c>
      <c r="H296" s="57">
        <f>ROUND(F296*G296,2)</f>
        <v>0</v>
      </c>
    </row>
    <row r="297" spans="1:8" x14ac:dyDescent="0.25">
      <c r="A297" s="91"/>
      <c r="B297" s="52"/>
      <c r="C297" s="52"/>
      <c r="D297" s="53"/>
      <c r="E297" s="54"/>
      <c r="F297" s="55"/>
      <c r="G297" s="56"/>
      <c r="H297" s="57"/>
    </row>
    <row r="298" spans="1:8" x14ac:dyDescent="0.25">
      <c r="A298" s="61" t="s">
        <v>687</v>
      </c>
      <c r="B298" s="62"/>
      <c r="C298" s="62" t="s">
        <v>126</v>
      </c>
      <c r="D298" s="46"/>
      <c r="E298" s="47"/>
      <c r="F298" s="48"/>
      <c r="G298" s="49"/>
      <c r="H298" s="50">
        <f>SUM(H299,H315)</f>
        <v>0</v>
      </c>
    </row>
    <row r="299" spans="1:8" x14ac:dyDescent="0.25">
      <c r="A299" s="63" t="s">
        <v>688</v>
      </c>
      <c r="B299" s="64"/>
      <c r="C299" s="62" t="s">
        <v>128</v>
      </c>
      <c r="D299" s="64"/>
      <c r="E299" s="63"/>
      <c r="F299" s="65"/>
      <c r="G299" s="66"/>
      <c r="H299" s="50">
        <f>SUM(H300:H313)</f>
        <v>0</v>
      </c>
    </row>
    <row r="300" spans="1:8" ht="25.5" x14ac:dyDescent="0.25">
      <c r="A300" s="91" t="s">
        <v>689</v>
      </c>
      <c r="B300" s="69" t="s">
        <v>130</v>
      </c>
      <c r="C300" s="70"/>
      <c r="D300" s="53" t="s">
        <v>131</v>
      </c>
      <c r="E300" s="54" t="s">
        <v>90</v>
      </c>
      <c r="F300" s="55"/>
      <c r="G300" s="56">
        <f>VLOOKUP(B300,[1]Serviços!$A$11:$G4721,7,FALSE)</f>
        <v>34.42</v>
      </c>
      <c r="H300" s="57">
        <f t="shared" ref="H300:H313" si="14">ROUND(F300*G300,2)</f>
        <v>0</v>
      </c>
    </row>
    <row r="301" spans="1:8" ht="25.5" x14ac:dyDescent="0.25">
      <c r="A301" s="91" t="s">
        <v>690</v>
      </c>
      <c r="B301" s="69" t="s">
        <v>148</v>
      </c>
      <c r="C301" s="70"/>
      <c r="D301" s="53" t="s">
        <v>149</v>
      </c>
      <c r="E301" s="54" t="s">
        <v>90</v>
      </c>
      <c r="F301" s="55"/>
      <c r="G301" s="56">
        <f>VLOOKUP(B301,[1]Serviços!$A$11:$G4722,7,FALSE)</f>
        <v>48.98</v>
      </c>
      <c r="H301" s="57">
        <f t="shared" si="14"/>
        <v>0</v>
      </c>
    </row>
    <row r="302" spans="1:8" ht="25.5" x14ac:dyDescent="0.25">
      <c r="A302" s="91" t="s">
        <v>691</v>
      </c>
      <c r="B302" s="69" t="s">
        <v>151</v>
      </c>
      <c r="C302" s="70"/>
      <c r="D302" s="53" t="s">
        <v>152</v>
      </c>
      <c r="E302" s="54" t="s">
        <v>90</v>
      </c>
      <c r="F302" s="55"/>
      <c r="G302" s="56">
        <f>VLOOKUP(B302,[1]Serviços!$A$11:$G4723,7,FALSE)</f>
        <v>72.44</v>
      </c>
      <c r="H302" s="57">
        <f t="shared" si="14"/>
        <v>0</v>
      </c>
    </row>
    <row r="303" spans="1:8" ht="25.5" x14ac:dyDescent="0.25">
      <c r="A303" s="91" t="s">
        <v>692</v>
      </c>
      <c r="B303" s="69" t="s">
        <v>160</v>
      </c>
      <c r="C303" s="70"/>
      <c r="D303" s="53" t="s">
        <v>161</v>
      </c>
      <c r="E303" s="54" t="s">
        <v>90</v>
      </c>
      <c r="F303" s="55"/>
      <c r="G303" s="56">
        <f>VLOOKUP(B303,[1]Serviços!$A$11:$G4724,7,FALSE)</f>
        <v>7.62</v>
      </c>
      <c r="H303" s="57">
        <f t="shared" si="14"/>
        <v>0</v>
      </c>
    </row>
    <row r="304" spans="1:8" ht="25.5" x14ac:dyDescent="0.25">
      <c r="A304" s="91" t="s">
        <v>693</v>
      </c>
      <c r="B304" s="69" t="s">
        <v>163</v>
      </c>
      <c r="C304" s="70"/>
      <c r="D304" s="53" t="s">
        <v>164</v>
      </c>
      <c r="E304" s="54" t="s">
        <v>90</v>
      </c>
      <c r="F304" s="55"/>
      <c r="G304" s="56">
        <f>VLOOKUP(B304,[1]Serviços!$A$11:$G4725,7,FALSE)</f>
        <v>24.83</v>
      </c>
      <c r="H304" s="57">
        <f t="shared" si="14"/>
        <v>0</v>
      </c>
    </row>
    <row r="305" spans="1:8" ht="25.5" x14ac:dyDescent="0.25">
      <c r="A305" s="91" t="s">
        <v>694</v>
      </c>
      <c r="B305" s="69" t="s">
        <v>695</v>
      </c>
      <c r="C305" s="70"/>
      <c r="D305" s="53" t="s">
        <v>696</v>
      </c>
      <c r="E305" s="54" t="s">
        <v>43</v>
      </c>
      <c r="F305" s="55"/>
      <c r="G305" s="56">
        <f>VLOOKUP(B305,[1]Serviços!$A$11:$G4726,7,FALSE)</f>
        <v>23.22</v>
      </c>
      <c r="H305" s="57">
        <f t="shared" si="14"/>
        <v>0</v>
      </c>
    </row>
    <row r="306" spans="1:8" x14ac:dyDescent="0.25">
      <c r="A306" s="91" t="s">
        <v>697</v>
      </c>
      <c r="B306" s="69" t="s">
        <v>166</v>
      </c>
      <c r="C306" s="70"/>
      <c r="D306" s="53" t="s">
        <v>167</v>
      </c>
      <c r="E306" s="54" t="s">
        <v>33</v>
      </c>
      <c r="F306" s="55"/>
      <c r="G306" s="56">
        <f>VLOOKUP(B306,[1]Serviços!$A$11:$G4727,7,FALSE)</f>
        <v>18.18</v>
      </c>
      <c r="H306" s="57">
        <f t="shared" si="14"/>
        <v>0</v>
      </c>
    </row>
    <row r="307" spans="1:8" ht="25.5" x14ac:dyDescent="0.25">
      <c r="A307" s="91" t="s">
        <v>698</v>
      </c>
      <c r="B307" s="69" t="s">
        <v>169</v>
      </c>
      <c r="C307" s="70"/>
      <c r="D307" s="53" t="s">
        <v>170</v>
      </c>
      <c r="E307" s="54" t="s">
        <v>43</v>
      </c>
      <c r="F307" s="55"/>
      <c r="G307" s="56">
        <f>VLOOKUP(B307,[1]Serviços!$A$11:$G4728,7,FALSE)</f>
        <v>79.38</v>
      </c>
      <c r="H307" s="57">
        <f t="shared" si="14"/>
        <v>0</v>
      </c>
    </row>
    <row r="308" spans="1:8" ht="25.5" x14ac:dyDescent="0.25">
      <c r="A308" s="91" t="s">
        <v>699</v>
      </c>
      <c r="B308" s="69" t="s">
        <v>172</v>
      </c>
      <c r="C308" s="70"/>
      <c r="D308" s="53" t="s">
        <v>173</v>
      </c>
      <c r="E308" s="54" t="s">
        <v>43</v>
      </c>
      <c r="F308" s="55"/>
      <c r="G308" s="56">
        <f>VLOOKUP(B308,[1]Serviços!$A$11:$G4729,7,FALSE)</f>
        <v>16.05</v>
      </c>
      <c r="H308" s="57">
        <f t="shared" si="14"/>
        <v>0</v>
      </c>
    </row>
    <row r="309" spans="1:8" ht="38.25" x14ac:dyDescent="0.25">
      <c r="A309" s="91" t="s">
        <v>700</v>
      </c>
      <c r="B309" s="60" t="s">
        <v>175</v>
      </c>
      <c r="C309" s="70"/>
      <c r="D309" s="53" t="s">
        <v>176</v>
      </c>
      <c r="E309" s="54" t="s">
        <v>43</v>
      </c>
      <c r="F309" s="55"/>
      <c r="G309" s="56">
        <f>VLOOKUP(B309,[1]Serviços!$A$11:$G4730,7,FALSE)</f>
        <v>101.68</v>
      </c>
      <c r="H309" s="57">
        <f t="shared" si="14"/>
        <v>0</v>
      </c>
    </row>
    <row r="310" spans="1:8" ht="25.5" x14ac:dyDescent="0.25">
      <c r="A310" s="91" t="s">
        <v>701</v>
      </c>
      <c r="B310" s="69" t="s">
        <v>178</v>
      </c>
      <c r="C310" s="70"/>
      <c r="D310" s="53" t="s">
        <v>179</v>
      </c>
      <c r="E310" s="54" t="s">
        <v>43</v>
      </c>
      <c r="F310" s="55"/>
      <c r="G310" s="56">
        <f>VLOOKUP(B310,[1]Serviços!$A$11:$G4731,7,FALSE)</f>
        <v>11.02</v>
      </c>
      <c r="H310" s="57">
        <f t="shared" si="14"/>
        <v>0</v>
      </c>
    </row>
    <row r="311" spans="1:8" ht="38.25" x14ac:dyDescent="0.25">
      <c r="A311" s="91" t="s">
        <v>702</v>
      </c>
      <c r="B311" s="69" t="s">
        <v>181</v>
      </c>
      <c r="C311" s="70"/>
      <c r="D311" s="53" t="s">
        <v>182</v>
      </c>
      <c r="E311" s="54" t="s">
        <v>43</v>
      </c>
      <c r="F311" s="55"/>
      <c r="G311" s="56">
        <f>VLOOKUP(B311,[1]Serviços!$A$11:$G4732,7,FALSE)</f>
        <v>50.19</v>
      </c>
      <c r="H311" s="57">
        <f t="shared" si="14"/>
        <v>0</v>
      </c>
    </row>
    <row r="312" spans="1:8" x14ac:dyDescent="0.25">
      <c r="A312" s="91" t="s">
        <v>703</v>
      </c>
      <c r="B312" s="69" t="s">
        <v>184</v>
      </c>
      <c r="C312" s="70"/>
      <c r="D312" s="53" t="s">
        <v>185</v>
      </c>
      <c r="E312" s="54" t="s">
        <v>33</v>
      </c>
      <c r="F312" s="55"/>
      <c r="G312" s="56">
        <f>VLOOKUP(B312,[1]Serviços!$A$11:$G4733,7,FALSE)</f>
        <v>31.41</v>
      </c>
      <c r="H312" s="57">
        <f t="shared" si="14"/>
        <v>0</v>
      </c>
    </row>
    <row r="313" spans="1:8" x14ac:dyDescent="0.25">
      <c r="A313" s="91" t="s">
        <v>704</v>
      </c>
      <c r="B313" s="69" t="s">
        <v>187</v>
      </c>
      <c r="C313" s="70"/>
      <c r="D313" s="53" t="s">
        <v>188</v>
      </c>
      <c r="E313" s="54" t="s">
        <v>33</v>
      </c>
      <c r="F313" s="55"/>
      <c r="G313" s="56">
        <f>VLOOKUP(B313,[1]Serviços!$A$11:$G4734,7,FALSE)</f>
        <v>18.66</v>
      </c>
      <c r="H313" s="57">
        <f t="shared" si="14"/>
        <v>0</v>
      </c>
    </row>
    <row r="314" spans="1:8" x14ac:dyDescent="0.25">
      <c r="A314" s="91"/>
      <c r="B314" s="69"/>
      <c r="C314" s="70"/>
      <c r="D314" s="53"/>
      <c r="E314" s="54"/>
      <c r="F314" s="55"/>
      <c r="G314" s="56"/>
      <c r="H314" s="57"/>
    </row>
    <row r="315" spans="1:8" x14ac:dyDescent="0.25">
      <c r="A315" s="63" t="s">
        <v>705</v>
      </c>
      <c r="B315" s="64"/>
      <c r="C315" s="62" t="s">
        <v>190</v>
      </c>
      <c r="D315" s="64"/>
      <c r="E315" s="63"/>
      <c r="F315" s="65"/>
      <c r="G315" s="66"/>
      <c r="H315" s="50">
        <f>SUM(H316:H322)</f>
        <v>0</v>
      </c>
    </row>
    <row r="316" spans="1:8" ht="38.25" x14ac:dyDescent="0.25">
      <c r="A316" s="91" t="s">
        <v>706</v>
      </c>
      <c r="B316" s="69" t="s">
        <v>707</v>
      </c>
      <c r="C316" s="70"/>
      <c r="D316" s="53" t="s">
        <v>708</v>
      </c>
      <c r="E316" s="54" t="s">
        <v>43</v>
      </c>
      <c r="F316" s="55"/>
      <c r="G316" s="56">
        <f>VLOOKUP(B316,[1]Serviços!$A$11:$G4736,7,FALSE)</f>
        <v>669.52</v>
      </c>
      <c r="H316" s="57">
        <f t="shared" ref="H316:H322" si="15">ROUND(F316*G316,2)</f>
        <v>0</v>
      </c>
    </row>
    <row r="317" spans="1:8" x14ac:dyDescent="0.25">
      <c r="A317" s="91" t="s">
        <v>709</v>
      </c>
      <c r="B317" s="69" t="s">
        <v>207</v>
      </c>
      <c r="C317" s="70"/>
      <c r="D317" s="53" t="s">
        <v>208</v>
      </c>
      <c r="E317" s="54" t="s">
        <v>209</v>
      </c>
      <c r="F317" s="55"/>
      <c r="G317" s="56">
        <f>VLOOKUP(B317,[1]Serviços!$A$11:$G4737,7,FALSE)</f>
        <v>54.58</v>
      </c>
      <c r="H317" s="57">
        <f t="shared" si="15"/>
        <v>0</v>
      </c>
    </row>
    <row r="318" spans="1:8" ht="25.5" x14ac:dyDescent="0.25">
      <c r="A318" s="91" t="s">
        <v>710</v>
      </c>
      <c r="B318" s="69" t="s">
        <v>211</v>
      </c>
      <c r="C318" s="70"/>
      <c r="D318" s="53" t="s">
        <v>212</v>
      </c>
      <c r="E318" s="54" t="s">
        <v>43</v>
      </c>
      <c r="F318" s="55"/>
      <c r="G318" s="56">
        <f>VLOOKUP(B318,[1]Serviços!$A$11:$G4738,7,FALSE)</f>
        <v>90.9</v>
      </c>
      <c r="H318" s="57">
        <f t="shared" si="15"/>
        <v>0</v>
      </c>
    </row>
    <row r="319" spans="1:8" x14ac:dyDescent="0.25">
      <c r="A319" s="91" t="s">
        <v>711</v>
      </c>
      <c r="B319" s="69" t="s">
        <v>235</v>
      </c>
      <c r="C319" s="70"/>
      <c r="D319" s="53" t="s">
        <v>236</v>
      </c>
      <c r="E319" s="54" t="s">
        <v>43</v>
      </c>
      <c r="F319" s="55"/>
      <c r="G319" s="56">
        <f>VLOOKUP(B319,[1]Serviços!$A$11:$G4739,7,FALSE)</f>
        <v>21.72</v>
      </c>
      <c r="H319" s="57">
        <f t="shared" si="15"/>
        <v>0</v>
      </c>
    </row>
    <row r="320" spans="1:8" x14ac:dyDescent="0.25">
      <c r="A320" s="91" t="s">
        <v>712</v>
      </c>
      <c r="B320" s="69" t="s">
        <v>238</v>
      </c>
      <c r="C320" s="70"/>
      <c r="D320" s="53" t="s">
        <v>239</v>
      </c>
      <c r="E320" s="54" t="s">
        <v>43</v>
      </c>
      <c r="F320" s="55"/>
      <c r="G320" s="56">
        <f>VLOOKUP(B320,[1]Serviços!$A$11:$G4740,7,FALSE)</f>
        <v>19.43</v>
      </c>
      <c r="H320" s="57">
        <f t="shared" si="15"/>
        <v>0</v>
      </c>
    </row>
    <row r="321" spans="1:9" ht="25.5" x14ac:dyDescent="0.25">
      <c r="A321" s="91" t="s">
        <v>713</v>
      </c>
      <c r="B321" s="69" t="s">
        <v>241</v>
      </c>
      <c r="C321" s="70"/>
      <c r="D321" s="53" t="s">
        <v>242</v>
      </c>
      <c r="E321" s="54" t="s">
        <v>43</v>
      </c>
      <c r="F321" s="55"/>
      <c r="G321" s="56">
        <f>VLOOKUP(B321,[1]Serviços!$A$11:$G4741,7,FALSE)</f>
        <v>141.46</v>
      </c>
      <c r="H321" s="57">
        <f t="shared" si="15"/>
        <v>0</v>
      </c>
    </row>
    <row r="322" spans="1:9" ht="25.5" x14ac:dyDescent="0.25">
      <c r="A322" s="91" t="s">
        <v>714</v>
      </c>
      <c r="B322" s="69" t="s">
        <v>244</v>
      </c>
      <c r="C322" s="70"/>
      <c r="D322" s="53" t="s">
        <v>245</v>
      </c>
      <c r="E322" s="54" t="s">
        <v>43</v>
      </c>
      <c r="F322" s="55"/>
      <c r="G322" s="56">
        <f>VLOOKUP(B322,[1]Serviços!$A$11:$G4742,7,FALSE)</f>
        <v>171.67</v>
      </c>
      <c r="H322" s="57">
        <f t="shared" si="15"/>
        <v>0</v>
      </c>
    </row>
    <row r="323" spans="1:9" x14ac:dyDescent="0.25">
      <c r="A323" s="91"/>
      <c r="B323" s="69"/>
      <c r="C323" s="70"/>
      <c r="D323" s="53"/>
      <c r="E323" s="54"/>
      <c r="F323" s="55"/>
      <c r="G323" s="56"/>
      <c r="H323" s="57"/>
    </row>
    <row r="324" spans="1:9" x14ac:dyDescent="0.25">
      <c r="A324" s="61" t="s">
        <v>715</v>
      </c>
      <c r="B324" s="62"/>
      <c r="C324" s="62" t="s">
        <v>259</v>
      </c>
      <c r="D324" s="46"/>
      <c r="E324" s="47"/>
      <c r="F324" s="48"/>
      <c r="G324" s="49"/>
      <c r="H324" s="50">
        <f>SUM(H325,H329)</f>
        <v>0</v>
      </c>
    </row>
    <row r="325" spans="1:9" x14ac:dyDescent="0.25">
      <c r="A325" s="63" t="s">
        <v>716</v>
      </c>
      <c r="B325" s="64"/>
      <c r="C325" s="62" t="s">
        <v>261</v>
      </c>
      <c r="D325" s="64"/>
      <c r="E325" s="63"/>
      <c r="F325" s="65"/>
      <c r="G325" s="66"/>
      <c r="H325" s="50">
        <f>SUM(H326:H327)</f>
        <v>0</v>
      </c>
    </row>
    <row r="326" spans="1:9" ht="25.5" x14ac:dyDescent="0.25">
      <c r="A326" s="91" t="s">
        <v>717</v>
      </c>
      <c r="B326" s="93" t="s">
        <v>263</v>
      </c>
      <c r="C326" s="94"/>
      <c r="D326" s="53" t="s">
        <v>264</v>
      </c>
      <c r="E326" s="54" t="s">
        <v>90</v>
      </c>
      <c r="F326" s="55"/>
      <c r="G326" s="56">
        <f>VLOOKUP(B326,[1]Serviços!$A$11:$G4745,7,FALSE)</f>
        <v>27.78</v>
      </c>
      <c r="H326" s="57">
        <f>ROUND(F326*G326,2)</f>
        <v>0</v>
      </c>
    </row>
    <row r="327" spans="1:9" ht="25.5" x14ac:dyDescent="0.25">
      <c r="A327" s="91" t="s">
        <v>718</v>
      </c>
      <c r="B327" s="93" t="s">
        <v>266</v>
      </c>
      <c r="C327" s="94"/>
      <c r="D327" s="53" t="s">
        <v>267</v>
      </c>
      <c r="E327" s="54" t="s">
        <v>90</v>
      </c>
      <c r="F327" s="55"/>
      <c r="G327" s="56">
        <f>VLOOKUP(B327,[1]Serviços!$A$11:$G4746,7,FALSE)</f>
        <v>35.72</v>
      </c>
      <c r="H327" s="57">
        <f>ROUND(F327*G327,2)</f>
        <v>0</v>
      </c>
    </row>
    <row r="328" spans="1:9" x14ac:dyDescent="0.25">
      <c r="A328" s="91"/>
      <c r="B328" s="93"/>
      <c r="C328" s="94"/>
      <c r="D328" s="53"/>
      <c r="E328" s="54"/>
      <c r="F328" s="55"/>
      <c r="G328" s="56"/>
      <c r="H328" s="57"/>
    </row>
    <row r="329" spans="1:9" x14ac:dyDescent="0.25">
      <c r="A329" s="63" t="s">
        <v>719</v>
      </c>
      <c r="B329" s="64"/>
      <c r="C329" s="62" t="s">
        <v>720</v>
      </c>
      <c r="D329" s="64"/>
      <c r="E329" s="63"/>
      <c r="F329" s="65"/>
      <c r="G329" s="66"/>
      <c r="H329" s="50">
        <f>SUM(H330:H330)</f>
        <v>0</v>
      </c>
    </row>
    <row r="330" spans="1:9" ht="38.25" x14ac:dyDescent="0.25">
      <c r="A330" s="91" t="s">
        <v>721</v>
      </c>
      <c r="B330" s="93" t="s">
        <v>722</v>
      </c>
      <c r="C330" s="94"/>
      <c r="D330" s="53" t="s">
        <v>723</v>
      </c>
      <c r="E330" s="54" t="s">
        <v>90</v>
      </c>
      <c r="F330" s="55"/>
      <c r="G330" s="56">
        <f>VLOOKUP(B330,[1]Serviços!$A$11:$G4750,7,FALSE)</f>
        <v>70</v>
      </c>
      <c r="H330" s="57">
        <f>ROUND(F330*G330,2)</f>
        <v>0</v>
      </c>
    </row>
    <row r="331" spans="1:9" x14ac:dyDescent="0.25">
      <c r="A331" s="91"/>
      <c r="B331" s="93"/>
      <c r="C331" s="94"/>
      <c r="D331" s="53"/>
      <c r="E331" s="54"/>
      <c r="F331" s="55"/>
      <c r="G331" s="56"/>
      <c r="H331" s="57"/>
    </row>
    <row r="332" spans="1:9" x14ac:dyDescent="0.25">
      <c r="A332" s="61" t="s">
        <v>724</v>
      </c>
      <c r="B332" s="62"/>
      <c r="C332" s="62" t="s">
        <v>275</v>
      </c>
      <c r="D332" s="46"/>
      <c r="E332" s="47"/>
      <c r="F332" s="48"/>
      <c r="G332" s="49"/>
      <c r="H332" s="50">
        <f>SUM(H333,H337,H348,H365,H382,H388)</f>
        <v>0</v>
      </c>
    </row>
    <row r="333" spans="1:9" x14ac:dyDescent="0.25">
      <c r="A333" s="63" t="s">
        <v>725</v>
      </c>
      <c r="B333" s="64"/>
      <c r="C333" s="62" t="s">
        <v>277</v>
      </c>
      <c r="D333" s="64"/>
      <c r="E333" s="63"/>
      <c r="F333" s="65"/>
      <c r="G333" s="66"/>
      <c r="H333" s="50">
        <f>SUM(H334:H335)</f>
        <v>0</v>
      </c>
    </row>
    <row r="334" spans="1:9" ht="38.25" x14ac:dyDescent="0.25">
      <c r="A334" s="91" t="s">
        <v>726</v>
      </c>
      <c r="B334" s="77" t="s">
        <v>727</v>
      </c>
      <c r="C334" s="52"/>
      <c r="D334" s="53" t="str">
        <f>VLOOKUP(B334,[1]Comp!$1:$1048576,2,FALSE)</f>
        <v>Climatizador de ar tipo Self Contained - condensador remoto com descarga horizontal - 180.000 BTU/h - Completo conforme Memorial Descritivo</v>
      </c>
      <c r="E334" s="54" t="str">
        <f>VLOOKUP(B334,[1]Comp!$1:$1048576,3,FALSE)</f>
        <v>cj</v>
      </c>
      <c r="F334" s="55"/>
      <c r="G334" s="56">
        <f>VLOOKUP(B334,[1]Comp!$1:$1048576,6,FALSE)</f>
        <v>50900.340000000004</v>
      </c>
      <c r="H334" s="95">
        <f t="shared" ref="H334" si="16">ROUND(F334*G334,2)</f>
        <v>0</v>
      </c>
      <c r="I334" s="96"/>
    </row>
    <row r="335" spans="1:9" ht="25.5" x14ac:dyDescent="0.25">
      <c r="A335" s="91" t="s">
        <v>728</v>
      </c>
      <c r="B335" s="77" t="s">
        <v>729</v>
      </c>
      <c r="C335" s="69"/>
      <c r="D335" s="53" t="s">
        <v>730</v>
      </c>
      <c r="E335" s="54" t="s">
        <v>43</v>
      </c>
      <c r="F335" s="55"/>
      <c r="G335" s="56">
        <f>VLOOKUP(B335,[1]Serviços!$A$11:$G4754,7,FALSE)</f>
        <v>6510.25</v>
      </c>
      <c r="H335" s="57">
        <f>ROUND(F335*G335,2)</f>
        <v>0</v>
      </c>
    </row>
    <row r="336" spans="1:9" x14ac:dyDescent="0.25">
      <c r="A336" s="91"/>
      <c r="B336" s="77"/>
      <c r="C336" s="69"/>
      <c r="D336" s="53"/>
      <c r="E336" s="54"/>
      <c r="F336" s="55"/>
      <c r="G336" s="56"/>
      <c r="H336" s="57"/>
    </row>
    <row r="337" spans="1:9" x14ac:dyDescent="0.25">
      <c r="A337" s="63" t="s">
        <v>731</v>
      </c>
      <c r="B337" s="64"/>
      <c r="C337" s="62" t="s">
        <v>732</v>
      </c>
      <c r="D337" s="64"/>
      <c r="E337" s="63"/>
      <c r="F337" s="65"/>
      <c r="G337" s="66"/>
      <c r="H337" s="50">
        <f>SUM(H338:H346)</f>
        <v>0</v>
      </c>
    </row>
    <row r="338" spans="1:9" x14ac:dyDescent="0.25">
      <c r="A338" s="91" t="s">
        <v>733</v>
      </c>
      <c r="B338" s="77" t="s">
        <v>734</v>
      </c>
      <c r="C338" s="69"/>
      <c r="D338" s="53" t="s">
        <v>735</v>
      </c>
      <c r="E338" s="54" t="s">
        <v>209</v>
      </c>
      <c r="F338" s="55"/>
      <c r="G338" s="56">
        <f>VLOOKUP(B338,[1]Serviços!$A$11:$G4756,7,FALSE)</f>
        <v>34.93</v>
      </c>
      <c r="H338" s="57">
        <f t="shared" ref="H338:H346" si="17">ROUND(F338*G338,2)</f>
        <v>0</v>
      </c>
    </row>
    <row r="339" spans="1:9" ht="25.5" x14ac:dyDescent="0.25">
      <c r="A339" s="91" t="s">
        <v>736</v>
      </c>
      <c r="B339" s="77" t="s">
        <v>737</v>
      </c>
      <c r="C339" s="69"/>
      <c r="D339" s="53" t="s">
        <v>738</v>
      </c>
      <c r="E339" s="54" t="s">
        <v>209</v>
      </c>
      <c r="F339" s="55"/>
      <c r="G339" s="56">
        <f>VLOOKUP(B339,[1]Serviços!$A$11:$G4757,7,FALSE)</f>
        <v>16.059999999999999</v>
      </c>
      <c r="H339" s="57">
        <f t="shared" si="17"/>
        <v>0</v>
      </c>
    </row>
    <row r="340" spans="1:9" x14ac:dyDescent="0.25">
      <c r="A340" s="91" t="s">
        <v>739</v>
      </c>
      <c r="B340" s="85" t="s">
        <v>642</v>
      </c>
      <c r="C340" s="52"/>
      <c r="D340" s="85" t="s">
        <v>643</v>
      </c>
      <c r="E340" s="88" t="s">
        <v>209</v>
      </c>
      <c r="F340" s="55"/>
      <c r="G340" s="56">
        <f>VLOOKUP(B340,[1]Serviços!$A$11:$G4748,7,FALSE)</f>
        <v>3.6</v>
      </c>
      <c r="H340" s="57">
        <f>ROUND(F340*G340,2)</f>
        <v>0</v>
      </c>
    </row>
    <row r="341" spans="1:9" x14ac:dyDescent="0.25">
      <c r="A341" s="91" t="s">
        <v>740</v>
      </c>
      <c r="B341" s="77" t="s">
        <v>741</v>
      </c>
      <c r="C341" s="69"/>
      <c r="D341" s="53" t="s">
        <v>742</v>
      </c>
      <c r="E341" s="54" t="s">
        <v>18</v>
      </c>
      <c r="F341" s="55"/>
      <c r="G341" s="56">
        <f>VLOOKUP(B341,[1]Serviços!$A$11:$G4758,7,FALSE)</f>
        <v>19.88</v>
      </c>
      <c r="H341" s="57">
        <f t="shared" si="17"/>
        <v>0</v>
      </c>
    </row>
    <row r="342" spans="1:9" x14ac:dyDescent="0.25">
      <c r="A342" s="91" t="s">
        <v>743</v>
      </c>
      <c r="B342" s="77" t="s">
        <v>744</v>
      </c>
      <c r="C342" s="69"/>
      <c r="D342" s="53" t="s">
        <v>745</v>
      </c>
      <c r="E342" s="54" t="s">
        <v>18</v>
      </c>
      <c r="F342" s="55"/>
      <c r="G342" s="56">
        <f>VLOOKUP(B342,[1]Serviços!$A$11:$G4759,7,FALSE)</f>
        <v>27.55</v>
      </c>
      <c r="H342" s="57">
        <f t="shared" si="17"/>
        <v>0</v>
      </c>
    </row>
    <row r="343" spans="1:9" x14ac:dyDescent="0.25">
      <c r="A343" s="91" t="s">
        <v>746</v>
      </c>
      <c r="B343" s="77" t="s">
        <v>747</v>
      </c>
      <c r="C343" s="69"/>
      <c r="D343" s="53" t="str">
        <f>VLOOKUP(B343,[1]Comp!$1:$1048576,2,FALSE)</f>
        <v>Caixa de filtros F8/H13 para vazão de 10.500 m³/h</v>
      </c>
      <c r="E343" s="54" t="str">
        <f>VLOOKUP(B343,[1]Comp!$1:$1048576,3,FALSE)</f>
        <v>cj</v>
      </c>
      <c r="F343" s="55"/>
      <c r="G343" s="56">
        <f>VLOOKUP(B343,[1]Comp!$1:$1048576,6,FALSE)</f>
        <v>10391.960000000001</v>
      </c>
      <c r="H343" s="57">
        <f t="shared" si="17"/>
        <v>0</v>
      </c>
      <c r="I343" s="96"/>
    </row>
    <row r="344" spans="1:9" x14ac:dyDescent="0.25">
      <c r="A344" s="91" t="s">
        <v>748</v>
      </c>
      <c r="B344" s="77" t="s">
        <v>749</v>
      </c>
      <c r="C344" s="52"/>
      <c r="D344" s="53" t="s">
        <v>750</v>
      </c>
      <c r="E344" s="54" t="s">
        <v>90</v>
      </c>
      <c r="F344" s="55"/>
      <c r="G344" s="56">
        <f>VLOOKUP(B344,[1]Serviços!$A$11:$G4761,7,FALSE)</f>
        <v>17.82</v>
      </c>
      <c r="H344" s="57">
        <f t="shared" si="17"/>
        <v>0</v>
      </c>
    </row>
    <row r="345" spans="1:9" x14ac:dyDescent="0.25">
      <c r="A345" s="91" t="s">
        <v>751</v>
      </c>
      <c r="B345" s="77" t="s">
        <v>752</v>
      </c>
      <c r="C345" s="69"/>
      <c r="D345" s="53" t="s">
        <v>753</v>
      </c>
      <c r="E345" s="54" t="s">
        <v>90</v>
      </c>
      <c r="F345" s="55"/>
      <c r="G345" s="56">
        <f>VLOOKUP(B345,[1]Serviços!$A$11:$G4762,7,FALSE)</f>
        <v>21.41</v>
      </c>
      <c r="H345" s="57">
        <f t="shared" si="17"/>
        <v>0</v>
      </c>
    </row>
    <row r="346" spans="1:9" x14ac:dyDescent="0.25">
      <c r="A346" s="91" t="s">
        <v>754</v>
      </c>
      <c r="B346" s="77" t="s">
        <v>755</v>
      </c>
      <c r="C346" s="52"/>
      <c r="D346" s="53" t="s">
        <v>756</v>
      </c>
      <c r="E346" s="54" t="s">
        <v>90</v>
      </c>
      <c r="F346" s="55"/>
      <c r="G346" s="56">
        <f>VLOOKUP(B346,[1]Serviços!$A$11:$G4763,7,FALSE)</f>
        <v>24</v>
      </c>
      <c r="H346" s="57">
        <f t="shared" si="17"/>
        <v>0</v>
      </c>
    </row>
    <row r="347" spans="1:9" x14ac:dyDescent="0.25">
      <c r="A347" s="91"/>
      <c r="B347" s="77"/>
      <c r="C347" s="52"/>
      <c r="D347" s="53"/>
      <c r="E347" s="54"/>
      <c r="F347" s="55"/>
      <c r="G347" s="56"/>
      <c r="H347" s="57"/>
    </row>
    <row r="348" spans="1:9" x14ac:dyDescent="0.25">
      <c r="A348" s="63" t="s">
        <v>757</v>
      </c>
      <c r="B348" s="64"/>
      <c r="C348" s="62" t="s">
        <v>758</v>
      </c>
      <c r="D348" s="64"/>
      <c r="E348" s="63"/>
      <c r="F348" s="65"/>
      <c r="G348" s="66"/>
      <c r="H348" s="50">
        <f>SUM(H349:H363)</f>
        <v>0</v>
      </c>
    </row>
    <row r="349" spans="1:9" ht="25.5" x14ac:dyDescent="0.25">
      <c r="A349" s="91" t="s">
        <v>759</v>
      </c>
      <c r="B349" s="77" t="s">
        <v>760</v>
      </c>
      <c r="C349" s="69"/>
      <c r="D349" s="53" t="s">
        <v>761</v>
      </c>
      <c r="E349" s="54" t="s">
        <v>43</v>
      </c>
      <c r="F349" s="55"/>
      <c r="G349" s="56">
        <f>VLOOKUP(B349,[1]Serviços!$A$11:$G4765,7,FALSE)</f>
        <v>265.14999999999998</v>
      </c>
      <c r="H349" s="57">
        <f>ROUND(F349*G349,2)</f>
        <v>0</v>
      </c>
    </row>
    <row r="350" spans="1:9" ht="25.5" x14ac:dyDescent="0.25">
      <c r="A350" s="91" t="s">
        <v>762</v>
      </c>
      <c r="B350" s="60" t="s">
        <v>763</v>
      </c>
      <c r="C350" s="69"/>
      <c r="D350" s="60" t="s">
        <v>764</v>
      </c>
      <c r="E350" s="54" t="s">
        <v>18</v>
      </c>
      <c r="F350" s="55"/>
      <c r="G350" s="56">
        <f>VLOOKUP(B350,[1]Serviços!$A$11:$G4766,7,FALSE)</f>
        <v>880.15</v>
      </c>
      <c r="H350" s="57">
        <f>ROUND(F350*G350,2)</f>
        <v>0</v>
      </c>
    </row>
    <row r="351" spans="1:9" ht="25.5" x14ac:dyDescent="0.25">
      <c r="A351" s="91" t="s">
        <v>765</v>
      </c>
      <c r="B351" s="77" t="s">
        <v>766</v>
      </c>
      <c r="C351" s="52"/>
      <c r="D351" s="53" t="s">
        <v>767</v>
      </c>
      <c r="E351" s="54" t="s">
        <v>18</v>
      </c>
      <c r="F351" s="55"/>
      <c r="G351" s="56">
        <f>VLOOKUP(B351,[1]Serviços!$A$11:$G4767,7,FALSE)</f>
        <v>1512.66</v>
      </c>
      <c r="H351" s="55">
        <f t="shared" ref="H351:H363" si="18">ROUND(F351*G351,2)</f>
        <v>0</v>
      </c>
    </row>
    <row r="352" spans="1:9" ht="25.5" x14ac:dyDescent="0.25">
      <c r="A352" s="91" t="s">
        <v>768</v>
      </c>
      <c r="B352" s="77" t="s">
        <v>769</v>
      </c>
      <c r="C352" s="52"/>
      <c r="D352" s="53" t="s">
        <v>770</v>
      </c>
      <c r="E352" s="54" t="s">
        <v>18</v>
      </c>
      <c r="F352" s="55"/>
      <c r="G352" s="56">
        <f>VLOOKUP(B352,[1]Serviços!$A$11:$G4768,7,FALSE)</f>
        <v>1073.45</v>
      </c>
      <c r="H352" s="55">
        <f t="shared" si="18"/>
        <v>0</v>
      </c>
    </row>
    <row r="353" spans="1:8" ht="25.5" x14ac:dyDescent="0.25">
      <c r="A353" s="91" t="s">
        <v>771</v>
      </c>
      <c r="B353" s="77" t="s">
        <v>772</v>
      </c>
      <c r="C353" s="52"/>
      <c r="D353" s="53" t="s">
        <v>773</v>
      </c>
      <c r="E353" s="54" t="s">
        <v>18</v>
      </c>
      <c r="F353" s="55"/>
      <c r="G353" s="56">
        <f>VLOOKUP(B353,[1]Serviços!$A$11:$G4769,7,FALSE)</f>
        <v>1422.81</v>
      </c>
      <c r="H353" s="55">
        <f t="shared" si="18"/>
        <v>0</v>
      </c>
    </row>
    <row r="354" spans="1:8" x14ac:dyDescent="0.25">
      <c r="A354" s="91" t="s">
        <v>774</v>
      </c>
      <c r="B354" s="77" t="s">
        <v>775</v>
      </c>
      <c r="C354" s="52"/>
      <c r="D354" s="53" t="s">
        <v>776</v>
      </c>
      <c r="E354" s="54" t="s">
        <v>18</v>
      </c>
      <c r="F354" s="55"/>
      <c r="G354" s="56">
        <f>VLOOKUP(B354,[1]Serviços!$A$11:$G4770,7,FALSE)</f>
        <v>2045.83</v>
      </c>
      <c r="H354" s="55">
        <f t="shared" si="18"/>
        <v>0</v>
      </c>
    </row>
    <row r="355" spans="1:8" x14ac:dyDescent="0.25">
      <c r="A355" s="91" t="s">
        <v>777</v>
      </c>
      <c r="B355" s="77" t="s">
        <v>778</v>
      </c>
      <c r="C355" s="52"/>
      <c r="D355" s="53" t="s">
        <v>779</v>
      </c>
      <c r="E355" s="54" t="s">
        <v>18</v>
      </c>
      <c r="F355" s="55"/>
      <c r="G355" s="56">
        <f>VLOOKUP(B355,[1]Serviços!$A$11:$G4771,7,FALSE)</f>
        <v>1276.28</v>
      </c>
      <c r="H355" s="55">
        <f t="shared" si="18"/>
        <v>0</v>
      </c>
    </row>
    <row r="356" spans="1:8" ht="25.5" x14ac:dyDescent="0.25">
      <c r="A356" s="91" t="s">
        <v>780</v>
      </c>
      <c r="B356" s="77" t="s">
        <v>781</v>
      </c>
      <c r="C356" s="52"/>
      <c r="D356" s="53" t="s">
        <v>782</v>
      </c>
      <c r="E356" s="54" t="s">
        <v>18</v>
      </c>
      <c r="F356" s="55"/>
      <c r="G356" s="56">
        <f>VLOOKUP(B356,[1]Serviços!$A$11:$G4772,7,FALSE)</f>
        <v>718.11</v>
      </c>
      <c r="H356" s="55">
        <f t="shared" si="18"/>
        <v>0</v>
      </c>
    </row>
    <row r="357" spans="1:8" ht="25.5" x14ac:dyDescent="0.25">
      <c r="A357" s="91" t="s">
        <v>783</v>
      </c>
      <c r="B357" s="77" t="s">
        <v>784</v>
      </c>
      <c r="C357" s="52"/>
      <c r="D357" s="53" t="s">
        <v>785</v>
      </c>
      <c r="E357" s="54" t="s">
        <v>18</v>
      </c>
      <c r="F357" s="55"/>
      <c r="G357" s="56">
        <f>VLOOKUP(B357,[1]Serviços!$A$11:$G4773,7,FALSE)</f>
        <v>901.94</v>
      </c>
      <c r="H357" s="55">
        <f t="shared" si="18"/>
        <v>0</v>
      </c>
    </row>
    <row r="358" spans="1:8" ht="25.5" x14ac:dyDescent="0.25">
      <c r="A358" s="91" t="s">
        <v>786</v>
      </c>
      <c r="B358" s="77" t="s">
        <v>787</v>
      </c>
      <c r="C358" s="52"/>
      <c r="D358" s="53" t="s">
        <v>788</v>
      </c>
      <c r="E358" s="54" t="s">
        <v>18</v>
      </c>
      <c r="F358" s="55"/>
      <c r="G358" s="56">
        <f>VLOOKUP(B358,[1]Serviços!$A$11:$G4774,7,FALSE)</f>
        <v>807.57</v>
      </c>
      <c r="H358" s="55">
        <f t="shared" si="18"/>
        <v>0</v>
      </c>
    </row>
    <row r="359" spans="1:8" x14ac:dyDescent="0.25">
      <c r="A359" s="91" t="s">
        <v>789</v>
      </c>
      <c r="B359" s="77" t="s">
        <v>790</v>
      </c>
      <c r="C359" s="52"/>
      <c r="D359" s="53" t="s">
        <v>791</v>
      </c>
      <c r="E359" s="54" t="s">
        <v>18</v>
      </c>
      <c r="F359" s="55"/>
      <c r="G359" s="56">
        <f>VLOOKUP(B359,[1]Serviços!$A$11:$G4775,7,FALSE)</f>
        <v>1069.42</v>
      </c>
      <c r="H359" s="55">
        <f t="shared" si="18"/>
        <v>0</v>
      </c>
    </row>
    <row r="360" spans="1:8" ht="25.5" x14ac:dyDescent="0.25">
      <c r="A360" s="91" t="s">
        <v>792</v>
      </c>
      <c r="B360" s="77" t="s">
        <v>793</v>
      </c>
      <c r="C360" s="52"/>
      <c r="D360" s="53" t="s">
        <v>794</v>
      </c>
      <c r="E360" s="54" t="s">
        <v>18</v>
      </c>
      <c r="F360" s="55"/>
      <c r="G360" s="56">
        <f>VLOOKUP(B360,[1]Serviços!$A$11:$G4776,7,FALSE)</f>
        <v>592.38</v>
      </c>
      <c r="H360" s="55">
        <f t="shared" si="18"/>
        <v>0</v>
      </c>
    </row>
    <row r="361" spans="1:8" ht="25.5" x14ac:dyDescent="0.25">
      <c r="A361" s="91" t="s">
        <v>795</v>
      </c>
      <c r="B361" s="77" t="s">
        <v>796</v>
      </c>
      <c r="C361" s="52"/>
      <c r="D361" s="53" t="s">
        <v>797</v>
      </c>
      <c r="E361" s="54" t="s">
        <v>18</v>
      </c>
      <c r="F361" s="55"/>
      <c r="G361" s="56">
        <f>VLOOKUP(B361,[1]Serviços!$A$11:$G4777,7,FALSE)</f>
        <v>729.66</v>
      </c>
      <c r="H361" s="55">
        <f t="shared" si="18"/>
        <v>0</v>
      </c>
    </row>
    <row r="362" spans="1:8" ht="25.5" x14ac:dyDescent="0.25">
      <c r="A362" s="91" t="s">
        <v>798</v>
      </c>
      <c r="B362" s="77" t="s">
        <v>799</v>
      </c>
      <c r="C362" s="52"/>
      <c r="D362" s="53" t="s">
        <v>800</v>
      </c>
      <c r="E362" s="54" t="s">
        <v>18</v>
      </c>
      <c r="F362" s="55"/>
      <c r="G362" s="56">
        <f>VLOOKUP(B362,[1]Serviços!$A$11:$G4778,7,FALSE)</f>
        <v>886.08</v>
      </c>
      <c r="H362" s="55">
        <f t="shared" si="18"/>
        <v>0</v>
      </c>
    </row>
    <row r="363" spans="1:8" x14ac:dyDescent="0.25">
      <c r="A363" s="91" t="s">
        <v>801</v>
      </c>
      <c r="B363" s="77" t="s">
        <v>802</v>
      </c>
      <c r="C363" s="52"/>
      <c r="D363" s="53" t="s">
        <v>803</v>
      </c>
      <c r="E363" s="54" t="s">
        <v>18</v>
      </c>
      <c r="F363" s="55"/>
      <c r="G363" s="56">
        <f>VLOOKUP(B363,[1]Serviços!$A$11:$G4779,7,FALSE)</f>
        <v>974.32</v>
      </c>
      <c r="H363" s="55">
        <f t="shared" si="18"/>
        <v>0</v>
      </c>
    </row>
    <row r="364" spans="1:8" x14ac:dyDescent="0.25">
      <c r="A364" s="91"/>
      <c r="B364" s="77"/>
      <c r="C364" s="52"/>
      <c r="D364" s="53"/>
      <c r="E364" s="54"/>
      <c r="F364" s="55"/>
      <c r="G364" s="56"/>
      <c r="H364" s="55"/>
    </row>
    <row r="365" spans="1:8" x14ac:dyDescent="0.25">
      <c r="A365" s="63" t="s">
        <v>804</v>
      </c>
      <c r="B365" s="64"/>
      <c r="C365" s="62" t="s">
        <v>805</v>
      </c>
      <c r="D365" s="64"/>
      <c r="E365" s="63"/>
      <c r="F365" s="65"/>
      <c r="G365" s="66"/>
      <c r="H365" s="50">
        <f>SUM(H366:H380)</f>
        <v>0</v>
      </c>
    </row>
    <row r="366" spans="1:8" ht="38.25" x14ac:dyDescent="0.25">
      <c r="A366" s="91" t="s">
        <v>806</v>
      </c>
      <c r="B366" s="77" t="s">
        <v>201</v>
      </c>
      <c r="C366" s="69"/>
      <c r="D366" s="53" t="s">
        <v>202</v>
      </c>
      <c r="E366" s="54" t="s">
        <v>43</v>
      </c>
      <c r="F366" s="55"/>
      <c r="G366" s="56">
        <f>VLOOKUP(B366,[1]Serviços!$A$11:$G4781,7,FALSE)</f>
        <v>1213.68</v>
      </c>
      <c r="H366" s="57">
        <f t="shared" ref="H366:H380" si="19">ROUND(F366*G366,2)</f>
        <v>0</v>
      </c>
    </row>
    <row r="367" spans="1:8" x14ac:dyDescent="0.25">
      <c r="A367" s="91" t="s">
        <v>807</v>
      </c>
      <c r="B367" s="77" t="s">
        <v>207</v>
      </c>
      <c r="C367" s="69"/>
      <c r="D367" s="53" t="s">
        <v>208</v>
      </c>
      <c r="E367" s="54" t="s">
        <v>209</v>
      </c>
      <c r="F367" s="55"/>
      <c r="G367" s="56">
        <f>VLOOKUP(B367,[1]Serviços!$A$11:$G4782,7,FALSE)</f>
        <v>54.58</v>
      </c>
      <c r="H367" s="57">
        <f t="shared" si="19"/>
        <v>0</v>
      </c>
    </row>
    <row r="368" spans="1:8" ht="25.5" x14ac:dyDescent="0.25">
      <c r="A368" s="91" t="s">
        <v>808</v>
      </c>
      <c r="B368" s="77" t="s">
        <v>214</v>
      </c>
      <c r="C368" s="69"/>
      <c r="D368" s="53" t="s">
        <v>215</v>
      </c>
      <c r="E368" s="54" t="s">
        <v>43</v>
      </c>
      <c r="F368" s="55"/>
      <c r="G368" s="56">
        <f>VLOOKUP(B368,[1]Serviços!$A$11:$G4783,7,FALSE)</f>
        <v>134.32</v>
      </c>
      <c r="H368" s="57">
        <f t="shared" si="19"/>
        <v>0</v>
      </c>
    </row>
    <row r="369" spans="1:8" ht="38.25" x14ac:dyDescent="0.25">
      <c r="A369" s="91" t="s">
        <v>809</v>
      </c>
      <c r="B369" s="77" t="s">
        <v>292</v>
      </c>
      <c r="C369" s="69"/>
      <c r="D369" s="53" t="s">
        <v>293</v>
      </c>
      <c r="E369" s="54" t="s">
        <v>43</v>
      </c>
      <c r="F369" s="55"/>
      <c r="G369" s="56">
        <f>VLOOKUP(B369,[1]Serviços!$A$11:$G4784,7,FALSE)</f>
        <v>1826.69</v>
      </c>
      <c r="H369" s="57">
        <f t="shared" si="19"/>
        <v>0</v>
      </c>
    </row>
    <row r="370" spans="1:8" ht="25.5" x14ac:dyDescent="0.25">
      <c r="A370" s="91" t="s">
        <v>810</v>
      </c>
      <c r="B370" s="77" t="s">
        <v>311</v>
      </c>
      <c r="C370" s="69"/>
      <c r="D370" s="53" t="s">
        <v>312</v>
      </c>
      <c r="E370" s="54" t="s">
        <v>43</v>
      </c>
      <c r="F370" s="55"/>
      <c r="G370" s="56">
        <f>VLOOKUP(B370,[1]Serviços!$A$11:$G4785,7,FALSE)</f>
        <v>14.89</v>
      </c>
      <c r="H370" s="57">
        <f t="shared" si="19"/>
        <v>0</v>
      </c>
    </row>
    <row r="371" spans="1:8" x14ac:dyDescent="0.25">
      <c r="A371" s="91" t="s">
        <v>811</v>
      </c>
      <c r="B371" s="77" t="s">
        <v>235</v>
      </c>
      <c r="C371" s="69"/>
      <c r="D371" s="53" t="s">
        <v>236</v>
      </c>
      <c r="E371" s="54" t="s">
        <v>43</v>
      </c>
      <c r="F371" s="55"/>
      <c r="G371" s="56">
        <f>VLOOKUP(B371,[1]Serviços!$A$11:$G4786,7,FALSE)</f>
        <v>21.72</v>
      </c>
      <c r="H371" s="57">
        <f t="shared" si="19"/>
        <v>0</v>
      </c>
    </row>
    <row r="372" spans="1:8" ht="25.5" x14ac:dyDescent="0.25">
      <c r="A372" s="91" t="s">
        <v>812</v>
      </c>
      <c r="B372" s="77" t="s">
        <v>321</v>
      </c>
      <c r="C372" s="69"/>
      <c r="D372" s="53" t="s">
        <v>322</v>
      </c>
      <c r="E372" s="54" t="s">
        <v>43</v>
      </c>
      <c r="F372" s="55"/>
      <c r="G372" s="56">
        <f>VLOOKUP(B372,[1]Serviços!$A$11:$G4787,7,FALSE)</f>
        <v>710.74</v>
      </c>
      <c r="H372" s="57">
        <f t="shared" si="19"/>
        <v>0</v>
      </c>
    </row>
    <row r="373" spans="1:8" ht="25.5" x14ac:dyDescent="0.25">
      <c r="A373" s="91" t="s">
        <v>813</v>
      </c>
      <c r="B373" s="77" t="s">
        <v>814</v>
      </c>
      <c r="C373" s="69"/>
      <c r="D373" s="85" t="s">
        <v>815</v>
      </c>
      <c r="E373" s="88" t="s">
        <v>90</v>
      </c>
      <c r="F373" s="55"/>
      <c r="G373" s="56">
        <f>VLOOKUP(B373,[1]Serviços!$A$11:$G4788,7,FALSE)</f>
        <v>3.31</v>
      </c>
      <c r="H373" s="57">
        <f t="shared" si="19"/>
        <v>0</v>
      </c>
    </row>
    <row r="374" spans="1:8" x14ac:dyDescent="0.25">
      <c r="A374" s="91" t="s">
        <v>816</v>
      </c>
      <c r="B374" s="77" t="s">
        <v>817</v>
      </c>
      <c r="C374" s="69"/>
      <c r="D374" s="53" t="s">
        <v>818</v>
      </c>
      <c r="E374" s="54" t="s">
        <v>43</v>
      </c>
      <c r="F374" s="55"/>
      <c r="G374" s="56">
        <f>VLOOKUP(B374,[1]Serviços!$A$11:$G4789,7,FALSE)</f>
        <v>182.08</v>
      </c>
      <c r="H374" s="57">
        <f t="shared" si="19"/>
        <v>0</v>
      </c>
    </row>
    <row r="375" spans="1:8" x14ac:dyDescent="0.25">
      <c r="A375" s="91" t="s">
        <v>819</v>
      </c>
      <c r="B375" s="77" t="s">
        <v>330</v>
      </c>
      <c r="C375" s="69"/>
      <c r="D375" s="53" t="s">
        <v>331</v>
      </c>
      <c r="E375" s="54" t="s">
        <v>43</v>
      </c>
      <c r="F375" s="55"/>
      <c r="G375" s="56">
        <f>VLOOKUP(B375,[1]Serviços!$A$11:$G4790,7,FALSE)</f>
        <v>176.03</v>
      </c>
      <c r="H375" s="57">
        <f t="shared" si="19"/>
        <v>0</v>
      </c>
    </row>
    <row r="376" spans="1:8" x14ac:dyDescent="0.25">
      <c r="A376" s="91" t="s">
        <v>820</v>
      </c>
      <c r="B376" s="77" t="s">
        <v>342</v>
      </c>
      <c r="C376" s="69"/>
      <c r="D376" s="53" t="s">
        <v>343</v>
      </c>
      <c r="E376" s="54" t="s">
        <v>43</v>
      </c>
      <c r="F376" s="55"/>
      <c r="G376" s="56">
        <f>VLOOKUP(B376,[1]Serviços!$A$11:$G4791,7,FALSE)</f>
        <v>100.09</v>
      </c>
      <c r="H376" s="57">
        <f t="shared" si="19"/>
        <v>0</v>
      </c>
    </row>
    <row r="377" spans="1:8" x14ac:dyDescent="0.25">
      <c r="A377" s="91" t="s">
        <v>821</v>
      </c>
      <c r="B377" s="77" t="s">
        <v>345</v>
      </c>
      <c r="C377" s="69"/>
      <c r="D377" s="53" t="s">
        <v>346</v>
      </c>
      <c r="E377" s="54" t="s">
        <v>43</v>
      </c>
      <c r="F377" s="55"/>
      <c r="G377" s="56">
        <f>VLOOKUP(B377,[1]Serviços!$A$11:$G4792,7,FALSE)</f>
        <v>216.73</v>
      </c>
      <c r="H377" s="57">
        <f t="shared" si="19"/>
        <v>0</v>
      </c>
    </row>
    <row r="378" spans="1:8" x14ac:dyDescent="0.25">
      <c r="A378" s="91" t="s">
        <v>822</v>
      </c>
      <c r="B378" s="77" t="s">
        <v>348</v>
      </c>
      <c r="C378" s="69"/>
      <c r="D378" s="53" t="s">
        <v>349</v>
      </c>
      <c r="E378" s="54" t="s">
        <v>43</v>
      </c>
      <c r="F378" s="55"/>
      <c r="G378" s="56">
        <f>VLOOKUP(B378,[1]Serviços!$A$11:$G4793,7,FALSE)</f>
        <v>102.34</v>
      </c>
      <c r="H378" s="57">
        <f t="shared" si="19"/>
        <v>0</v>
      </c>
    </row>
    <row r="379" spans="1:8" x14ac:dyDescent="0.25">
      <c r="A379" s="91" t="s">
        <v>823</v>
      </c>
      <c r="B379" s="77" t="s">
        <v>247</v>
      </c>
      <c r="C379" s="69"/>
      <c r="D379" s="53" t="s">
        <v>248</v>
      </c>
      <c r="E379" s="54" t="s">
        <v>43</v>
      </c>
      <c r="F379" s="55"/>
      <c r="G379" s="56">
        <f>VLOOKUP(B379,[1]Serviços!$A$11:$G4794,7,FALSE)</f>
        <v>105.44</v>
      </c>
      <c r="H379" s="57">
        <f t="shared" si="19"/>
        <v>0</v>
      </c>
    </row>
    <row r="380" spans="1:8" x14ac:dyDescent="0.25">
      <c r="A380" s="91" t="s">
        <v>824</v>
      </c>
      <c r="B380" s="77" t="s">
        <v>253</v>
      </c>
      <c r="C380" s="69"/>
      <c r="D380" s="53" t="s">
        <v>254</v>
      </c>
      <c r="E380" s="54" t="s">
        <v>43</v>
      </c>
      <c r="F380" s="55"/>
      <c r="G380" s="56">
        <f>VLOOKUP(B380,[1]Serviços!$A$11:$G4795,7,FALSE)</f>
        <v>86.17</v>
      </c>
      <c r="H380" s="57">
        <f t="shared" si="19"/>
        <v>0</v>
      </c>
    </row>
    <row r="381" spans="1:8" x14ac:dyDescent="0.25">
      <c r="A381" s="91"/>
      <c r="B381" s="77"/>
      <c r="C381" s="69"/>
      <c r="D381" s="53"/>
      <c r="E381" s="54"/>
      <c r="F381" s="55"/>
      <c r="G381" s="56"/>
      <c r="H381" s="57"/>
    </row>
    <row r="382" spans="1:8" x14ac:dyDescent="0.25">
      <c r="A382" s="63" t="s">
        <v>825</v>
      </c>
      <c r="B382" s="64"/>
      <c r="C382" s="62" t="s">
        <v>826</v>
      </c>
      <c r="D382" s="64"/>
      <c r="E382" s="63"/>
      <c r="F382" s="65"/>
      <c r="G382" s="66"/>
      <c r="H382" s="50">
        <f>SUM(H383:H386)</f>
        <v>0</v>
      </c>
    </row>
    <row r="383" spans="1:8" ht="25.5" x14ac:dyDescent="0.25">
      <c r="A383" s="91" t="s">
        <v>827</v>
      </c>
      <c r="B383" s="97" t="s">
        <v>828</v>
      </c>
      <c r="C383" s="98"/>
      <c r="D383" s="97" t="s">
        <v>829</v>
      </c>
      <c r="E383" s="99" t="s">
        <v>90</v>
      </c>
      <c r="F383" s="55"/>
      <c r="G383" s="56">
        <f>VLOOKUP(B383,[1]Serviços!$A$11:$G4797,7,FALSE)</f>
        <v>98.86</v>
      </c>
      <c r="H383" s="55">
        <f t="shared" ref="H383:H386" si="20">ROUND(F383*G383,2)</f>
        <v>0</v>
      </c>
    </row>
    <row r="384" spans="1:8" ht="25.5" x14ac:dyDescent="0.25">
      <c r="A384" s="91" t="s">
        <v>830</v>
      </c>
      <c r="B384" s="97" t="s">
        <v>831</v>
      </c>
      <c r="C384" s="98"/>
      <c r="D384" s="53" t="s">
        <v>832</v>
      </c>
      <c r="E384" s="99" t="s">
        <v>90</v>
      </c>
      <c r="F384" s="71"/>
      <c r="G384" s="56">
        <f>VLOOKUP(B384,[1]Serviços!$A$11:$G4798,7,FALSE)</f>
        <v>26.23</v>
      </c>
      <c r="H384" s="55">
        <f t="shared" si="20"/>
        <v>0</v>
      </c>
    </row>
    <row r="385" spans="1:10" ht="25.5" x14ac:dyDescent="0.25">
      <c r="A385" s="91" t="s">
        <v>833</v>
      </c>
      <c r="B385" s="97" t="s">
        <v>834</v>
      </c>
      <c r="C385" s="98"/>
      <c r="D385" s="53" t="s">
        <v>835</v>
      </c>
      <c r="E385" s="100" t="s">
        <v>90</v>
      </c>
      <c r="F385" s="55"/>
      <c r="G385" s="73">
        <f>VLOOKUP(B385,[1]Serviços!$A$11:$G4799,7,FALSE)</f>
        <v>13.06</v>
      </c>
      <c r="H385" s="55">
        <f t="shared" si="20"/>
        <v>0</v>
      </c>
      <c r="J385" s="92">
        <v>120</v>
      </c>
    </row>
    <row r="386" spans="1:10" ht="25.5" x14ac:dyDescent="0.25">
      <c r="A386" s="91" t="s">
        <v>836</v>
      </c>
      <c r="B386" s="97" t="s">
        <v>496</v>
      </c>
      <c r="C386" s="98"/>
      <c r="D386" s="97" t="s">
        <v>837</v>
      </c>
      <c r="E386" s="100" t="s">
        <v>90</v>
      </c>
      <c r="F386" s="55"/>
      <c r="G386" s="73">
        <f>VLOOKUP(B386,[1]Serviços!$A$11:$G4800,7,FALSE)</f>
        <v>24.32</v>
      </c>
      <c r="H386" s="55">
        <f t="shared" si="20"/>
        <v>0</v>
      </c>
      <c r="J386" s="92">
        <v>120</v>
      </c>
    </row>
    <row r="387" spans="1:10" x14ac:dyDescent="0.25">
      <c r="A387" s="91"/>
      <c r="B387" s="97"/>
      <c r="C387" s="98"/>
      <c r="D387" s="97"/>
      <c r="E387" s="100"/>
      <c r="F387" s="75"/>
      <c r="G387" s="73"/>
      <c r="H387" s="55"/>
    </row>
    <row r="388" spans="1:10" x14ac:dyDescent="0.25">
      <c r="A388" s="63" t="s">
        <v>838</v>
      </c>
      <c r="B388" s="64"/>
      <c r="C388" s="62" t="s">
        <v>839</v>
      </c>
      <c r="D388" s="64"/>
      <c r="E388" s="63"/>
      <c r="F388" s="67"/>
      <c r="G388" s="66"/>
      <c r="H388" s="50">
        <f>SUM(H389:H401)</f>
        <v>0</v>
      </c>
    </row>
    <row r="389" spans="1:10" x14ac:dyDescent="0.25">
      <c r="A389" s="91" t="s">
        <v>840</v>
      </c>
      <c r="B389" s="77" t="s">
        <v>366</v>
      </c>
      <c r="C389" s="69"/>
      <c r="D389" s="53" t="s">
        <v>367</v>
      </c>
      <c r="E389" s="54" t="s">
        <v>90</v>
      </c>
      <c r="F389" s="55"/>
      <c r="G389" s="56">
        <f>VLOOKUP(B389,[1]Serviços!$A$11:$G4802,7,FALSE)</f>
        <v>27.85</v>
      </c>
      <c r="H389" s="57">
        <f t="shared" ref="H389:H401" si="21">ROUND(F389*G389,2)</f>
        <v>0</v>
      </c>
    </row>
    <row r="390" spans="1:10" x14ac:dyDescent="0.25">
      <c r="A390" s="91" t="s">
        <v>841</v>
      </c>
      <c r="B390" s="77" t="s">
        <v>369</v>
      </c>
      <c r="C390" s="69"/>
      <c r="D390" s="53" t="s">
        <v>370</v>
      </c>
      <c r="E390" s="54" t="s">
        <v>90</v>
      </c>
      <c r="F390" s="55"/>
      <c r="G390" s="56">
        <f>VLOOKUP(B390,[1]Serviços!$A$11:$G4803,7,FALSE)</f>
        <v>32.68</v>
      </c>
      <c r="H390" s="57">
        <f t="shared" si="21"/>
        <v>0</v>
      </c>
    </row>
    <row r="391" spans="1:10" x14ac:dyDescent="0.25">
      <c r="A391" s="91" t="s">
        <v>842</v>
      </c>
      <c r="B391" s="77" t="s">
        <v>372</v>
      </c>
      <c r="C391" s="69"/>
      <c r="D391" s="53" t="s">
        <v>373</v>
      </c>
      <c r="E391" s="54" t="s">
        <v>90</v>
      </c>
      <c r="F391" s="55"/>
      <c r="G391" s="56">
        <f>VLOOKUP(B391,[1]Serviços!$A$11:$G4804,7,FALSE)</f>
        <v>40.1</v>
      </c>
      <c r="H391" s="57">
        <f t="shared" si="21"/>
        <v>0</v>
      </c>
    </row>
    <row r="392" spans="1:10" x14ac:dyDescent="0.25">
      <c r="A392" s="91" t="s">
        <v>843</v>
      </c>
      <c r="B392" s="77" t="s">
        <v>375</v>
      </c>
      <c r="C392" s="69"/>
      <c r="D392" s="53" t="s">
        <v>376</v>
      </c>
      <c r="E392" s="54" t="s">
        <v>90</v>
      </c>
      <c r="F392" s="55"/>
      <c r="G392" s="56">
        <f>VLOOKUP(B392,[1]Serviços!$A$11:$G4805,7,FALSE)</f>
        <v>46.53</v>
      </c>
      <c r="H392" s="57">
        <f t="shared" si="21"/>
        <v>0</v>
      </c>
    </row>
    <row r="393" spans="1:10" x14ac:dyDescent="0.25">
      <c r="A393" s="91" t="s">
        <v>844</v>
      </c>
      <c r="B393" s="77" t="s">
        <v>378</v>
      </c>
      <c r="C393" s="69"/>
      <c r="D393" s="53" t="s">
        <v>379</v>
      </c>
      <c r="E393" s="54" t="s">
        <v>90</v>
      </c>
      <c r="F393" s="55"/>
      <c r="G393" s="56">
        <f>VLOOKUP(B393,[1]Serviços!$A$11:$G4806,7,FALSE)</f>
        <v>52.84</v>
      </c>
      <c r="H393" s="57">
        <f t="shared" si="21"/>
        <v>0</v>
      </c>
    </row>
    <row r="394" spans="1:10" x14ac:dyDescent="0.25">
      <c r="A394" s="91" t="s">
        <v>845</v>
      </c>
      <c r="B394" s="77" t="s">
        <v>381</v>
      </c>
      <c r="C394" s="69"/>
      <c r="D394" s="53" t="s">
        <v>382</v>
      </c>
      <c r="E394" s="54" t="s">
        <v>90</v>
      </c>
      <c r="F394" s="55"/>
      <c r="G394" s="56">
        <f>VLOOKUP(B394,[1]Serviços!$A$11:$G4807,7,FALSE)</f>
        <v>72.08</v>
      </c>
      <c r="H394" s="57">
        <f t="shared" si="21"/>
        <v>0</v>
      </c>
    </row>
    <row r="395" spans="1:10" x14ac:dyDescent="0.25">
      <c r="A395" s="91" t="s">
        <v>846</v>
      </c>
      <c r="B395" s="77" t="s">
        <v>384</v>
      </c>
      <c r="C395" s="69"/>
      <c r="D395" s="53" t="s">
        <v>385</v>
      </c>
      <c r="E395" s="54" t="s">
        <v>90</v>
      </c>
      <c r="F395" s="55"/>
      <c r="G395" s="56">
        <f>VLOOKUP(B395,[1]Serviços!$A$11:$G4808,7,FALSE)</f>
        <v>90.7</v>
      </c>
      <c r="H395" s="57">
        <f t="shared" si="21"/>
        <v>0</v>
      </c>
    </row>
    <row r="396" spans="1:10" ht="25.5" x14ac:dyDescent="0.25">
      <c r="A396" s="91" t="s">
        <v>847</v>
      </c>
      <c r="B396" s="77" t="s">
        <v>387</v>
      </c>
      <c r="C396" s="69"/>
      <c r="D396" s="53" t="s">
        <v>388</v>
      </c>
      <c r="E396" s="54" t="s">
        <v>90</v>
      </c>
      <c r="F396" s="75"/>
      <c r="G396" s="56">
        <f>VLOOKUP(B396,[1]Serviços!$A$11:$G4810,7,FALSE)</f>
        <v>2.17</v>
      </c>
      <c r="H396" s="57">
        <f t="shared" si="21"/>
        <v>0</v>
      </c>
    </row>
    <row r="397" spans="1:10" ht="25.5" x14ac:dyDescent="0.25">
      <c r="A397" s="91" t="s">
        <v>848</v>
      </c>
      <c r="B397" s="77" t="s">
        <v>390</v>
      </c>
      <c r="C397" s="69"/>
      <c r="D397" s="53" t="s">
        <v>391</v>
      </c>
      <c r="E397" s="54" t="s">
        <v>90</v>
      </c>
      <c r="F397" s="55"/>
      <c r="G397" s="56">
        <f>VLOOKUP(B397,[1]Serviços!$A$11:$G4811,7,FALSE)</f>
        <v>2.86</v>
      </c>
      <c r="H397" s="57">
        <f t="shared" si="21"/>
        <v>0</v>
      </c>
    </row>
    <row r="398" spans="1:10" ht="25.5" x14ac:dyDescent="0.25">
      <c r="A398" s="91" t="s">
        <v>849</v>
      </c>
      <c r="B398" s="77" t="s">
        <v>393</v>
      </c>
      <c r="C398" s="69"/>
      <c r="D398" s="53" t="s">
        <v>394</v>
      </c>
      <c r="E398" s="54" t="s">
        <v>90</v>
      </c>
      <c r="F398" s="55"/>
      <c r="G398" s="56">
        <f>VLOOKUP(B398,[1]Serviços!$A$11:$G4812,7,FALSE)</f>
        <v>3.82</v>
      </c>
      <c r="H398" s="57">
        <f t="shared" si="21"/>
        <v>0</v>
      </c>
    </row>
    <row r="399" spans="1:10" ht="25.5" x14ac:dyDescent="0.25">
      <c r="A399" s="91" t="s">
        <v>850</v>
      </c>
      <c r="B399" s="77" t="s">
        <v>396</v>
      </c>
      <c r="C399" s="69"/>
      <c r="D399" s="53" t="s">
        <v>397</v>
      </c>
      <c r="E399" s="54" t="s">
        <v>90</v>
      </c>
      <c r="F399" s="55"/>
      <c r="G399" s="56">
        <f>VLOOKUP(B399,[1]Serviços!$A$11:$G4813,7,FALSE)</f>
        <v>7.42</v>
      </c>
      <c r="H399" s="57">
        <f t="shared" si="21"/>
        <v>0</v>
      </c>
    </row>
    <row r="400" spans="1:10" ht="25.5" x14ac:dyDescent="0.25">
      <c r="A400" s="91" t="s">
        <v>851</v>
      </c>
      <c r="B400" s="77" t="s">
        <v>399</v>
      </c>
      <c r="C400" s="69"/>
      <c r="D400" s="53" t="s">
        <v>400</v>
      </c>
      <c r="E400" s="54" t="s">
        <v>90</v>
      </c>
      <c r="F400" s="55"/>
      <c r="G400" s="56">
        <f>VLOOKUP(B400,[1]Serviços!$A$11:$G4814,7,FALSE)</f>
        <v>10.15</v>
      </c>
      <c r="H400" s="57">
        <f t="shared" si="21"/>
        <v>0</v>
      </c>
    </row>
    <row r="401" spans="1:10" ht="25.5" x14ac:dyDescent="0.25">
      <c r="A401" s="91" t="s">
        <v>852</v>
      </c>
      <c r="B401" s="77" t="s">
        <v>402</v>
      </c>
      <c r="C401" s="69"/>
      <c r="D401" s="53" t="s">
        <v>403</v>
      </c>
      <c r="E401" s="54" t="s">
        <v>90</v>
      </c>
      <c r="F401" s="55"/>
      <c r="G401" s="56">
        <f>VLOOKUP(B401,[1]Serviços!$A$11:$G4815,7,FALSE)</f>
        <v>14.37</v>
      </c>
      <c r="H401" s="57">
        <f t="shared" si="21"/>
        <v>0</v>
      </c>
    </row>
    <row r="402" spans="1:10" x14ac:dyDescent="0.25">
      <c r="A402" s="91"/>
      <c r="B402" s="77"/>
      <c r="C402" s="69"/>
      <c r="D402" s="53"/>
      <c r="E402" s="54"/>
      <c r="F402" s="55"/>
      <c r="G402" s="56"/>
      <c r="H402" s="57"/>
    </row>
    <row r="403" spans="1:10" x14ac:dyDescent="0.25">
      <c r="A403" s="61" t="s">
        <v>853</v>
      </c>
      <c r="B403" s="62"/>
      <c r="C403" s="62" t="s">
        <v>854</v>
      </c>
      <c r="D403" s="46"/>
      <c r="E403" s="47"/>
      <c r="F403" s="48"/>
      <c r="G403" s="49"/>
      <c r="H403" s="50">
        <f>SUM(H404:H407)</f>
        <v>0</v>
      </c>
    </row>
    <row r="404" spans="1:10" x14ac:dyDescent="0.25">
      <c r="A404" s="91" t="s">
        <v>855</v>
      </c>
      <c r="B404" s="52" t="s">
        <v>667</v>
      </c>
      <c r="C404" s="52"/>
      <c r="D404" s="53" t="s">
        <v>668</v>
      </c>
      <c r="E404" s="54" t="s">
        <v>18</v>
      </c>
      <c r="F404" s="55"/>
      <c r="G404" s="56">
        <f>VLOOKUP(B404,[1]Serviços!$A$11:$G4817,7,FALSE)</f>
        <v>4.82</v>
      </c>
      <c r="H404" s="57">
        <f>ROUND(F404*G404,2)</f>
        <v>0</v>
      </c>
    </row>
    <row r="405" spans="1:10" x14ac:dyDescent="0.25">
      <c r="A405" s="91" t="s">
        <v>856</v>
      </c>
      <c r="B405" s="52" t="s">
        <v>664</v>
      </c>
      <c r="C405" s="52"/>
      <c r="D405" s="53" t="s">
        <v>665</v>
      </c>
      <c r="E405" s="54" t="s">
        <v>18</v>
      </c>
      <c r="F405" s="55"/>
      <c r="G405" s="56">
        <f>VLOOKUP(B405,[1]Serviços!$A$11:$G4818,7,FALSE)</f>
        <v>9.4</v>
      </c>
      <c r="H405" s="57">
        <f>ROUND(F405*G405,2)</f>
        <v>0</v>
      </c>
    </row>
    <row r="406" spans="1:10" x14ac:dyDescent="0.25">
      <c r="A406" s="91" t="s">
        <v>857</v>
      </c>
      <c r="B406" s="52" t="s">
        <v>661</v>
      </c>
      <c r="C406" s="52"/>
      <c r="D406" s="53" t="s">
        <v>662</v>
      </c>
      <c r="E406" s="54" t="s">
        <v>18</v>
      </c>
      <c r="F406" s="55"/>
      <c r="G406" s="56">
        <f>VLOOKUP(B406,[1]Serviços!$A$11:$G4819,7,FALSE)</f>
        <v>14.99</v>
      </c>
      <c r="H406" s="57">
        <f>ROUND(F406*G406,2)</f>
        <v>0</v>
      </c>
    </row>
    <row r="407" spans="1:10" x14ac:dyDescent="0.25">
      <c r="A407" s="91" t="s">
        <v>858</v>
      </c>
      <c r="B407" s="52" t="s">
        <v>115</v>
      </c>
      <c r="C407" s="52"/>
      <c r="D407" s="53" t="s">
        <v>116</v>
      </c>
      <c r="E407" s="54" t="s">
        <v>18</v>
      </c>
      <c r="F407" s="55"/>
      <c r="G407" s="56">
        <f>VLOOKUP(B407,[1]Serviços!$A$11:$G4820,7,FALSE)</f>
        <v>18.52</v>
      </c>
      <c r="H407" s="57">
        <f>ROUND(F407*G407,2)</f>
        <v>0</v>
      </c>
    </row>
    <row r="408" spans="1:10" x14ac:dyDescent="0.25">
      <c r="A408" s="91"/>
      <c r="B408" s="52"/>
      <c r="C408" s="52"/>
      <c r="D408" s="53"/>
      <c r="E408" s="54"/>
      <c r="F408" s="71"/>
      <c r="G408" s="56"/>
      <c r="H408" s="57"/>
    </row>
    <row r="409" spans="1:10" x14ac:dyDescent="0.25">
      <c r="A409" s="61" t="s">
        <v>859</v>
      </c>
      <c r="B409" s="62"/>
      <c r="C409" s="62" t="s">
        <v>520</v>
      </c>
      <c r="D409" s="46"/>
      <c r="E409" s="47"/>
      <c r="F409" s="90"/>
      <c r="G409" s="49"/>
      <c r="H409" s="50">
        <f>SUM(H410:H410)</f>
        <v>0</v>
      </c>
    </row>
    <row r="410" spans="1:10" x14ac:dyDescent="0.25">
      <c r="A410" s="91" t="s">
        <v>860</v>
      </c>
      <c r="B410" s="93" t="s">
        <v>522</v>
      </c>
      <c r="C410" s="93"/>
      <c r="D410" s="53" t="s">
        <v>523</v>
      </c>
      <c r="E410" s="72" t="s">
        <v>18</v>
      </c>
      <c r="F410" s="55"/>
      <c r="G410" s="73">
        <f>VLOOKUP(B410,[1]Serviços!$A$11:$G4822,7,FALSE)</f>
        <v>10.4</v>
      </c>
      <c r="H410" s="57">
        <f>ROUND(F410*G410,2)</f>
        <v>0</v>
      </c>
    </row>
    <row r="411" spans="1:10" x14ac:dyDescent="0.25">
      <c r="A411" s="91"/>
      <c r="B411" s="93"/>
      <c r="C411" s="93"/>
      <c r="D411" s="53"/>
      <c r="E411" s="72"/>
      <c r="F411" s="75"/>
      <c r="G411" s="73"/>
      <c r="H411" s="57"/>
      <c r="J411" s="92">
        <v>1000</v>
      </c>
    </row>
    <row r="412" spans="1:10" x14ac:dyDescent="0.25">
      <c r="A412" s="36" t="s">
        <v>861</v>
      </c>
      <c r="B412" s="37"/>
      <c r="C412" s="37" t="s">
        <v>862</v>
      </c>
      <c r="D412" s="38"/>
      <c r="E412" s="39"/>
      <c r="F412" s="83"/>
      <c r="G412" s="41"/>
      <c r="H412" s="42">
        <f>SUM(H413,H424,H448,H461,H465,H472,H475,H479,H484,H520,H528,H647)</f>
        <v>0</v>
      </c>
    </row>
    <row r="413" spans="1:10" x14ac:dyDescent="0.25">
      <c r="A413" s="61" t="s">
        <v>863</v>
      </c>
      <c r="B413" s="62"/>
      <c r="C413" s="62" t="s">
        <v>12</v>
      </c>
      <c r="D413" s="46"/>
      <c r="E413" s="47"/>
      <c r="F413" s="48"/>
      <c r="G413" s="49"/>
      <c r="H413" s="50">
        <f>SUM(H414,H417,H421)</f>
        <v>0</v>
      </c>
    </row>
    <row r="414" spans="1:10" x14ac:dyDescent="0.25">
      <c r="A414" s="63" t="s">
        <v>864</v>
      </c>
      <c r="B414" s="64"/>
      <c r="C414" s="62" t="s">
        <v>78</v>
      </c>
      <c r="D414" s="64"/>
      <c r="E414" s="63"/>
      <c r="F414" s="65"/>
      <c r="G414" s="66"/>
      <c r="H414" s="50">
        <f>SUM(H415:H415)</f>
        <v>0</v>
      </c>
    </row>
    <row r="415" spans="1:10" x14ac:dyDescent="0.25">
      <c r="A415" s="91" t="s">
        <v>865</v>
      </c>
      <c r="B415" s="52" t="s">
        <v>80</v>
      </c>
      <c r="C415" s="52"/>
      <c r="D415" s="53" t="s">
        <v>81</v>
      </c>
      <c r="E415" s="54" t="s">
        <v>18</v>
      </c>
      <c r="F415" s="55"/>
      <c r="G415" s="56">
        <f>VLOOKUP(B415,[1]Serviços!$A$11:$G4826,7,FALSE)</f>
        <v>63.15</v>
      </c>
      <c r="H415" s="57">
        <f>ROUND(F415*G415,2)</f>
        <v>0</v>
      </c>
    </row>
    <row r="416" spans="1:10" x14ac:dyDescent="0.25">
      <c r="A416" s="91"/>
      <c r="B416" s="52"/>
      <c r="C416" s="52"/>
      <c r="D416" s="53"/>
      <c r="E416" s="54"/>
      <c r="F416" s="75"/>
      <c r="G416" s="56"/>
      <c r="H416" s="57"/>
    </row>
    <row r="417" spans="1:8" x14ac:dyDescent="0.25">
      <c r="A417" s="63" t="s">
        <v>866</v>
      </c>
      <c r="B417" s="64"/>
      <c r="C417" s="62" t="s">
        <v>35</v>
      </c>
      <c r="D417" s="64"/>
      <c r="E417" s="63"/>
      <c r="F417" s="67"/>
      <c r="G417" s="66"/>
      <c r="H417" s="50">
        <f>SUM(H418:H419)</f>
        <v>0</v>
      </c>
    </row>
    <row r="418" spans="1:8" x14ac:dyDescent="0.25">
      <c r="A418" s="91" t="s">
        <v>867</v>
      </c>
      <c r="B418" s="60" t="s">
        <v>84</v>
      </c>
      <c r="C418" s="52"/>
      <c r="D418" s="53" t="s">
        <v>85</v>
      </c>
      <c r="E418" s="54" t="s">
        <v>86</v>
      </c>
      <c r="F418" s="55"/>
      <c r="G418" s="56">
        <f>VLOOKUP(B418,[1]Serviços!$A$11:$G4831,7,FALSE)</f>
        <v>18.43</v>
      </c>
      <c r="H418" s="57">
        <f>ROUND(F418*G418,2)</f>
        <v>0</v>
      </c>
    </row>
    <row r="419" spans="1:8" ht="25.5" x14ac:dyDescent="0.25">
      <c r="A419" s="91" t="s">
        <v>868</v>
      </c>
      <c r="B419" s="52" t="s">
        <v>88</v>
      </c>
      <c r="C419" s="52"/>
      <c r="D419" s="53" t="s">
        <v>89</v>
      </c>
      <c r="E419" s="54" t="s">
        <v>90</v>
      </c>
      <c r="F419" s="55"/>
      <c r="G419" s="56">
        <f>VLOOKUP(B419,[1]Serviços!$A$11:$G4832,7,FALSE)</f>
        <v>9.07</v>
      </c>
      <c r="H419" s="57">
        <f>ROUND(F419*G419,2)</f>
        <v>0</v>
      </c>
    </row>
    <row r="420" spans="1:8" x14ac:dyDescent="0.25">
      <c r="A420" s="91"/>
      <c r="B420" s="52"/>
      <c r="C420" s="52"/>
      <c r="D420" s="53"/>
      <c r="E420" s="54"/>
      <c r="F420" s="55"/>
      <c r="G420" s="56"/>
      <c r="H420" s="57"/>
    </row>
    <row r="421" spans="1:8" x14ac:dyDescent="0.25">
      <c r="A421" s="63" t="s">
        <v>869</v>
      </c>
      <c r="B421" s="64"/>
      <c r="C421" s="62" t="s">
        <v>535</v>
      </c>
      <c r="D421" s="64"/>
      <c r="E421" s="63"/>
      <c r="F421" s="65"/>
      <c r="G421" s="66"/>
      <c r="H421" s="50">
        <f>SUM(H422)</f>
        <v>0</v>
      </c>
    </row>
    <row r="422" spans="1:8" ht="38.25" x14ac:dyDescent="0.25">
      <c r="A422" s="91" t="s">
        <v>870</v>
      </c>
      <c r="B422" s="52" t="s">
        <v>102</v>
      </c>
      <c r="C422" s="52"/>
      <c r="D422" s="53" t="s">
        <v>103</v>
      </c>
      <c r="E422" s="54" t="s">
        <v>98</v>
      </c>
      <c r="F422" s="55"/>
      <c r="G422" s="56">
        <f>VLOOKUP(B422,[1]Serviços!$A$11:$G4834,7,FALSE)</f>
        <v>88.73</v>
      </c>
      <c r="H422" s="57">
        <f>ROUND(F422*G422,2)</f>
        <v>0</v>
      </c>
    </row>
    <row r="423" spans="1:8" x14ac:dyDescent="0.25">
      <c r="A423" s="91"/>
      <c r="B423" s="52"/>
      <c r="C423" s="52"/>
      <c r="D423" s="53"/>
      <c r="E423" s="54"/>
      <c r="F423" s="55"/>
      <c r="G423" s="56"/>
      <c r="H423" s="57"/>
    </row>
    <row r="424" spans="1:8" x14ac:dyDescent="0.25">
      <c r="A424" s="61" t="s">
        <v>871</v>
      </c>
      <c r="B424" s="62"/>
      <c r="C424" s="62" t="s">
        <v>538</v>
      </c>
      <c r="D424" s="46"/>
      <c r="E424" s="47"/>
      <c r="F424" s="48"/>
      <c r="G424" s="49"/>
      <c r="H424" s="50">
        <f>SUM(H425,H440)</f>
        <v>0</v>
      </c>
    </row>
    <row r="425" spans="1:8" x14ac:dyDescent="0.25">
      <c r="A425" s="63" t="s">
        <v>872</v>
      </c>
      <c r="B425" s="64"/>
      <c r="C425" s="62" t="s">
        <v>540</v>
      </c>
      <c r="D425" s="64"/>
      <c r="E425" s="63"/>
      <c r="F425" s="65"/>
      <c r="G425" s="66"/>
      <c r="H425" s="50">
        <f>SUM(H426:H438)</f>
        <v>0</v>
      </c>
    </row>
    <row r="426" spans="1:8" ht="25.5" x14ac:dyDescent="0.25">
      <c r="A426" s="91" t="s">
        <v>873</v>
      </c>
      <c r="B426" s="52" t="s">
        <v>542</v>
      </c>
      <c r="C426" s="52"/>
      <c r="D426" s="53" t="s">
        <v>543</v>
      </c>
      <c r="E426" s="54" t="s">
        <v>98</v>
      </c>
      <c r="F426" s="55"/>
      <c r="G426" s="56">
        <f>VLOOKUP(B426,[1]Serviços!$A$11:$G4837,7,FALSE)</f>
        <v>93.15</v>
      </c>
      <c r="H426" s="57">
        <f t="shared" ref="H426:H438" si="22">ROUND(F426*G426,2)</f>
        <v>0</v>
      </c>
    </row>
    <row r="427" spans="1:8" ht="38.25" x14ac:dyDescent="0.25">
      <c r="A427" s="91" t="s">
        <v>874</v>
      </c>
      <c r="B427" s="52" t="s">
        <v>545</v>
      </c>
      <c r="C427" s="52"/>
      <c r="D427" s="53" t="s">
        <v>546</v>
      </c>
      <c r="E427" s="54" t="s">
        <v>98</v>
      </c>
      <c r="F427" s="55"/>
      <c r="G427" s="56">
        <f>VLOOKUP(B427,[1]Serviços!$A$11:$G4838,7,FALSE)</f>
        <v>86.84</v>
      </c>
      <c r="H427" s="57">
        <f t="shared" si="22"/>
        <v>0</v>
      </c>
    </row>
    <row r="428" spans="1:8" x14ac:dyDescent="0.25">
      <c r="A428" s="91" t="s">
        <v>875</v>
      </c>
      <c r="B428" s="52" t="s">
        <v>548</v>
      </c>
      <c r="C428" s="52"/>
      <c r="D428" s="53" t="s">
        <v>549</v>
      </c>
      <c r="E428" s="54" t="s">
        <v>98</v>
      </c>
      <c r="F428" s="55"/>
      <c r="G428" s="56">
        <f>VLOOKUP(B428,[1]Serviços!$A$11:$G4839,7,FALSE)</f>
        <v>297</v>
      </c>
      <c r="H428" s="57">
        <f t="shared" si="22"/>
        <v>0</v>
      </c>
    </row>
    <row r="429" spans="1:8" x14ac:dyDescent="0.25">
      <c r="A429" s="91" t="s">
        <v>876</v>
      </c>
      <c r="B429" s="52" t="s">
        <v>551</v>
      </c>
      <c r="C429" s="52"/>
      <c r="D429" s="53" t="s">
        <v>552</v>
      </c>
      <c r="E429" s="54" t="s">
        <v>18</v>
      </c>
      <c r="F429" s="55"/>
      <c r="G429" s="56">
        <f>VLOOKUP(B429,[1]Serviços!$A$11:$G4840,7,FALSE)</f>
        <v>2.23</v>
      </c>
      <c r="H429" s="57">
        <f t="shared" si="22"/>
        <v>0</v>
      </c>
    </row>
    <row r="430" spans="1:8" x14ac:dyDescent="0.25">
      <c r="A430" s="91" t="s">
        <v>877</v>
      </c>
      <c r="B430" s="52" t="s">
        <v>563</v>
      </c>
      <c r="C430" s="52"/>
      <c r="D430" s="53" t="s">
        <v>564</v>
      </c>
      <c r="E430" s="54" t="s">
        <v>43</v>
      </c>
      <c r="F430" s="55"/>
      <c r="G430" s="56">
        <f>VLOOKUP(B430,[1]Serviços!$A$11:$G4841,7,FALSE)</f>
        <v>16.47</v>
      </c>
      <c r="H430" s="57">
        <f t="shared" si="22"/>
        <v>0</v>
      </c>
    </row>
    <row r="431" spans="1:8" ht="25.5" x14ac:dyDescent="0.25">
      <c r="A431" s="91" t="s">
        <v>878</v>
      </c>
      <c r="B431" s="52" t="s">
        <v>566</v>
      </c>
      <c r="C431" s="52"/>
      <c r="D431" s="53" t="s">
        <v>567</v>
      </c>
      <c r="E431" s="54" t="s">
        <v>18</v>
      </c>
      <c r="F431" s="55"/>
      <c r="G431" s="56">
        <f>VLOOKUP(B431,[1]Serviços!$A$11:$G4842,7,FALSE)</f>
        <v>4.46</v>
      </c>
      <c r="H431" s="57">
        <f t="shared" si="22"/>
        <v>0</v>
      </c>
    </row>
    <row r="432" spans="1:8" x14ac:dyDescent="0.25">
      <c r="A432" s="91" t="s">
        <v>879</v>
      </c>
      <c r="B432" s="52" t="s">
        <v>569</v>
      </c>
      <c r="C432" s="52"/>
      <c r="D432" s="53" t="s">
        <v>570</v>
      </c>
      <c r="E432" s="54" t="s">
        <v>18</v>
      </c>
      <c r="F432" s="55"/>
      <c r="G432" s="56">
        <f>VLOOKUP(B432,[1]Serviços!$A$11:$G4843,7,FALSE)</f>
        <v>23.05</v>
      </c>
      <c r="H432" s="57">
        <f t="shared" si="22"/>
        <v>0</v>
      </c>
    </row>
    <row r="433" spans="1:8" ht="25.5" x14ac:dyDescent="0.25">
      <c r="A433" s="91" t="s">
        <v>880</v>
      </c>
      <c r="B433" s="52" t="s">
        <v>881</v>
      </c>
      <c r="C433" s="52"/>
      <c r="D433" s="53" t="s">
        <v>882</v>
      </c>
      <c r="E433" s="54" t="s">
        <v>90</v>
      </c>
      <c r="F433" s="71"/>
      <c r="G433" s="56">
        <f>VLOOKUP(B433,[1]Serviços!$A$11:$G4844,7,FALSE)</f>
        <v>9.8800000000000008</v>
      </c>
      <c r="H433" s="57">
        <f t="shared" si="22"/>
        <v>0</v>
      </c>
    </row>
    <row r="434" spans="1:8" ht="25.5" x14ac:dyDescent="0.25">
      <c r="A434" s="91" t="s">
        <v>883</v>
      </c>
      <c r="B434" s="52" t="s">
        <v>554</v>
      </c>
      <c r="C434" s="52"/>
      <c r="D434" s="53" t="s">
        <v>555</v>
      </c>
      <c r="E434" s="72" t="s">
        <v>18</v>
      </c>
      <c r="F434" s="55"/>
      <c r="G434" s="73">
        <f>VLOOKUP(B434,[1]Serviços!$A$11:$G4845,7,FALSE)</f>
        <v>4.46</v>
      </c>
      <c r="H434" s="57">
        <f t="shared" si="22"/>
        <v>0</v>
      </c>
    </row>
    <row r="435" spans="1:8" x14ac:dyDescent="0.25">
      <c r="A435" s="91" t="s">
        <v>884</v>
      </c>
      <c r="B435" s="52" t="s">
        <v>560</v>
      </c>
      <c r="C435" s="52"/>
      <c r="D435" s="53" t="s">
        <v>561</v>
      </c>
      <c r="E435" s="54" t="s">
        <v>18</v>
      </c>
      <c r="F435" s="75"/>
      <c r="G435" s="56">
        <f>VLOOKUP(B435,[1]Serviços!$A$11:$G4846,7,FALSE)</f>
        <v>3.98</v>
      </c>
      <c r="H435" s="57">
        <f t="shared" si="22"/>
        <v>0</v>
      </c>
    </row>
    <row r="436" spans="1:8" ht="25.5" x14ac:dyDescent="0.25">
      <c r="A436" s="91" t="s">
        <v>885</v>
      </c>
      <c r="B436" s="52" t="s">
        <v>572</v>
      </c>
      <c r="C436" s="52"/>
      <c r="D436" s="53" t="s">
        <v>573</v>
      </c>
      <c r="E436" s="54" t="s">
        <v>98</v>
      </c>
      <c r="F436" s="55"/>
      <c r="G436" s="56">
        <f>VLOOKUP(B436,[1]Serviços!$A$11:$G4847,7,FALSE)</f>
        <v>93.06</v>
      </c>
      <c r="H436" s="57">
        <f t="shared" si="22"/>
        <v>0</v>
      </c>
    </row>
    <row r="437" spans="1:8" ht="38.25" x14ac:dyDescent="0.25">
      <c r="A437" s="91" t="s">
        <v>886</v>
      </c>
      <c r="B437" s="52" t="s">
        <v>102</v>
      </c>
      <c r="C437" s="52"/>
      <c r="D437" s="53" t="s">
        <v>103</v>
      </c>
      <c r="E437" s="54" t="s">
        <v>98</v>
      </c>
      <c r="F437" s="55"/>
      <c r="G437" s="56">
        <f>VLOOKUP(B437,[1]Serviços!$A$11:$G4849,7,FALSE)</f>
        <v>88.73</v>
      </c>
      <c r="H437" s="57">
        <f t="shared" si="22"/>
        <v>0</v>
      </c>
    </row>
    <row r="438" spans="1:8" ht="25.5" x14ac:dyDescent="0.25">
      <c r="A438" s="91" t="s">
        <v>887</v>
      </c>
      <c r="B438" s="52" t="s">
        <v>576</v>
      </c>
      <c r="C438" s="52"/>
      <c r="D438" s="53" t="s">
        <v>577</v>
      </c>
      <c r="E438" s="54" t="s">
        <v>98</v>
      </c>
      <c r="F438" s="55"/>
      <c r="G438" s="56">
        <f>VLOOKUP(B438,[1]Serviços!$A$11:$G4850,7,FALSE)</f>
        <v>59.4</v>
      </c>
      <c r="H438" s="57">
        <f t="shared" si="22"/>
        <v>0</v>
      </c>
    </row>
    <row r="439" spans="1:8" x14ac:dyDescent="0.25">
      <c r="A439" s="91"/>
      <c r="B439" s="52"/>
      <c r="C439" s="52"/>
      <c r="D439" s="53"/>
      <c r="E439" s="54"/>
      <c r="F439" s="55"/>
      <c r="G439" s="56"/>
      <c r="H439" s="57"/>
    </row>
    <row r="440" spans="1:8" x14ac:dyDescent="0.25">
      <c r="A440" s="63" t="s">
        <v>888</v>
      </c>
      <c r="B440" s="64"/>
      <c r="C440" s="62" t="s">
        <v>364</v>
      </c>
      <c r="D440" s="64"/>
      <c r="E440" s="63"/>
      <c r="F440" s="65"/>
      <c r="G440" s="66"/>
      <c r="H440" s="50">
        <f>SUM(H441:H446)</f>
        <v>0</v>
      </c>
    </row>
    <row r="441" spans="1:8" ht="25.5" x14ac:dyDescent="0.25">
      <c r="A441" s="91" t="s">
        <v>889</v>
      </c>
      <c r="B441" s="52" t="s">
        <v>581</v>
      </c>
      <c r="C441" s="52"/>
      <c r="D441" s="53" t="s">
        <v>582</v>
      </c>
      <c r="E441" s="54" t="s">
        <v>90</v>
      </c>
      <c r="F441" s="55"/>
      <c r="G441" s="56">
        <f>VLOOKUP(B441,[1]Serviços!$A$11:$G4852,7,FALSE)</f>
        <v>9.14</v>
      </c>
      <c r="H441" s="57">
        <f t="shared" ref="H441:H446" si="23">ROUND(F441*G441,2)</f>
        <v>0</v>
      </c>
    </row>
    <row r="442" spans="1:8" ht="25.5" x14ac:dyDescent="0.25">
      <c r="A442" s="91" t="s">
        <v>890</v>
      </c>
      <c r="B442" s="52" t="s">
        <v>584</v>
      </c>
      <c r="C442" s="52"/>
      <c r="D442" s="53" t="s">
        <v>585</v>
      </c>
      <c r="E442" s="54" t="s">
        <v>90</v>
      </c>
      <c r="F442" s="55"/>
      <c r="G442" s="56">
        <f>VLOOKUP(B442,[1]Serviços!$A$11:$G4853,7,FALSE)</f>
        <v>5.23</v>
      </c>
      <c r="H442" s="57">
        <f t="shared" si="23"/>
        <v>0</v>
      </c>
    </row>
    <row r="443" spans="1:8" x14ac:dyDescent="0.25">
      <c r="A443" s="91" t="s">
        <v>891</v>
      </c>
      <c r="B443" s="52" t="s">
        <v>587</v>
      </c>
      <c r="C443" s="52"/>
      <c r="D443" s="53" t="s">
        <v>588</v>
      </c>
      <c r="E443" s="54" t="s">
        <v>43</v>
      </c>
      <c r="F443" s="55"/>
      <c r="G443" s="56">
        <f>VLOOKUP(B443,[1]Serviços!$A$11:$G4854,7,FALSE)</f>
        <v>2.97</v>
      </c>
      <c r="H443" s="57">
        <f t="shared" si="23"/>
        <v>0</v>
      </c>
    </row>
    <row r="444" spans="1:8" x14ac:dyDescent="0.25">
      <c r="A444" s="91" t="s">
        <v>892</v>
      </c>
      <c r="B444" s="52" t="s">
        <v>590</v>
      </c>
      <c r="C444" s="52"/>
      <c r="D444" s="53" t="s">
        <v>591</v>
      </c>
      <c r="E444" s="54" t="s">
        <v>43</v>
      </c>
      <c r="F444" s="55"/>
      <c r="G444" s="56">
        <f>VLOOKUP(B444,[1]Serviços!$A$11:$G4855,7,FALSE)</f>
        <v>12.85</v>
      </c>
      <c r="H444" s="57">
        <f t="shared" si="23"/>
        <v>0</v>
      </c>
    </row>
    <row r="445" spans="1:8" ht="25.5" x14ac:dyDescent="0.25">
      <c r="A445" s="91" t="s">
        <v>893</v>
      </c>
      <c r="B445" s="52" t="s">
        <v>593</v>
      </c>
      <c r="C445" s="52"/>
      <c r="D445" s="53" t="s">
        <v>594</v>
      </c>
      <c r="E445" s="54" t="s">
        <v>43</v>
      </c>
      <c r="F445" s="55"/>
      <c r="G445" s="56">
        <f>VLOOKUP(B445,[1]Serviços!$A$11:$G4856,7,FALSE)</f>
        <v>14.6</v>
      </c>
      <c r="H445" s="57">
        <f t="shared" si="23"/>
        <v>0</v>
      </c>
    </row>
    <row r="446" spans="1:8" ht="25.5" x14ac:dyDescent="0.25">
      <c r="A446" s="91" t="s">
        <v>894</v>
      </c>
      <c r="B446" s="52" t="s">
        <v>596</v>
      </c>
      <c r="C446" s="52"/>
      <c r="D446" s="53" t="s">
        <v>597</v>
      </c>
      <c r="E446" s="54" t="s">
        <v>98</v>
      </c>
      <c r="F446" s="55"/>
      <c r="G446" s="56">
        <f>VLOOKUP(B446,[1]Serviços!$A$11:$G4857,7,FALSE)</f>
        <v>27.62</v>
      </c>
      <c r="H446" s="57">
        <f t="shared" si="23"/>
        <v>0</v>
      </c>
    </row>
    <row r="447" spans="1:8" x14ac:dyDescent="0.25">
      <c r="A447" s="91"/>
      <c r="B447" s="52"/>
      <c r="C447" s="52"/>
      <c r="D447" s="53"/>
      <c r="E447" s="54"/>
      <c r="F447" s="55"/>
      <c r="G447" s="56"/>
      <c r="H447" s="57"/>
    </row>
    <row r="448" spans="1:8" x14ac:dyDescent="0.25">
      <c r="A448" s="61" t="s">
        <v>895</v>
      </c>
      <c r="B448" s="62"/>
      <c r="C448" s="62" t="s">
        <v>599</v>
      </c>
      <c r="D448" s="46"/>
      <c r="E448" s="47"/>
      <c r="F448" s="48"/>
      <c r="G448" s="49"/>
      <c r="H448" s="50">
        <f>SUM(H449,H457)</f>
        <v>0</v>
      </c>
    </row>
    <row r="449" spans="1:12" x14ac:dyDescent="0.25">
      <c r="A449" s="63" t="s">
        <v>896</v>
      </c>
      <c r="B449" s="64"/>
      <c r="C449" s="62" t="s">
        <v>601</v>
      </c>
      <c r="D449" s="64"/>
      <c r="E449" s="63"/>
      <c r="F449" s="65"/>
      <c r="G449" s="66"/>
      <c r="H449" s="50">
        <f>SUM(H450:H455)</f>
        <v>0</v>
      </c>
    </row>
    <row r="450" spans="1:12" ht="25.5" x14ac:dyDescent="0.25">
      <c r="A450" s="91" t="s">
        <v>897</v>
      </c>
      <c r="B450" s="52" t="s">
        <v>618</v>
      </c>
      <c r="C450" s="52"/>
      <c r="D450" s="53" t="s">
        <v>619</v>
      </c>
      <c r="E450" s="54" t="s">
        <v>43</v>
      </c>
      <c r="F450" s="55"/>
      <c r="G450" s="56">
        <f>VLOOKUP(B450,[1]Serviços!$A$11:$G4860,7,FALSE)</f>
        <v>7.37</v>
      </c>
      <c r="H450" s="57">
        <f>ROUND(F450*G450,2)</f>
        <v>0</v>
      </c>
    </row>
    <row r="451" spans="1:12" ht="25.5" x14ac:dyDescent="0.25">
      <c r="A451" s="91" t="s">
        <v>898</v>
      </c>
      <c r="B451" s="52" t="s">
        <v>621</v>
      </c>
      <c r="C451" s="52"/>
      <c r="D451" s="53" t="s">
        <v>622</v>
      </c>
      <c r="E451" s="54" t="s">
        <v>43</v>
      </c>
      <c r="F451" s="55"/>
      <c r="G451" s="56">
        <f>VLOOKUP(B451,[1]Serviços!$A$11:$G4861,7,FALSE)</f>
        <v>9.7200000000000006</v>
      </c>
      <c r="H451" s="57">
        <f>ROUND(F451*G451,2)</f>
        <v>0</v>
      </c>
    </row>
    <row r="452" spans="1:12" ht="25.5" x14ac:dyDescent="0.25">
      <c r="A452" s="91" t="s">
        <v>899</v>
      </c>
      <c r="B452" s="52" t="s">
        <v>624</v>
      </c>
      <c r="C452" s="52"/>
      <c r="D452" s="53" t="s">
        <v>625</v>
      </c>
      <c r="E452" s="54" t="s">
        <v>43</v>
      </c>
      <c r="F452" s="55"/>
      <c r="G452" s="56">
        <f>VLOOKUP(B452,[1]Serviços!$A$11:$G4862,7,FALSE)</f>
        <v>19.43</v>
      </c>
      <c r="H452" s="57">
        <f>ROUND(F452*G452,2)</f>
        <v>0</v>
      </c>
    </row>
    <row r="453" spans="1:12" ht="25.5" x14ac:dyDescent="0.25">
      <c r="A453" s="91" t="s">
        <v>900</v>
      </c>
      <c r="B453" s="52" t="s">
        <v>627</v>
      </c>
      <c r="C453" s="52"/>
      <c r="D453" s="53" t="str">
        <f>VLOOKUP(B453,[1]Serviços!$1:$1048576,3,FALSE)</f>
        <v>Taxa de mobilização e desmobilização para reforço estrutural com fibra de carbono</v>
      </c>
      <c r="E453" s="54" t="str">
        <f>VLOOKUP(B453,[1]Serviços!$1:$1048576,4,FALSE)</f>
        <v>tx</v>
      </c>
      <c r="F453" s="55"/>
      <c r="G453" s="56">
        <f>VLOOKUP(B453,[1]Serviços!$1:$1048576,7,FALSE)</f>
        <v>3999.65</v>
      </c>
      <c r="H453" s="57">
        <f t="shared" ref="H453:H454" si="24">ROUND(F453*G453,2)</f>
        <v>0</v>
      </c>
    </row>
    <row r="454" spans="1:12" ht="38.25" x14ac:dyDescent="0.25">
      <c r="A454" s="91" t="s">
        <v>901</v>
      </c>
      <c r="B454" s="52" t="s">
        <v>629</v>
      </c>
      <c r="C454" s="52"/>
      <c r="D454" s="53" t="str">
        <f>VLOOKUP(B454,[1]Serviços!$1:$1048576,3,FALSE)</f>
        <v>Preparação de substrato para colagem de fibra de carbono, mediante lixamento e/ou apicoamento e escovação</v>
      </c>
      <c r="E454" s="54" t="str">
        <f>VLOOKUP(B454,[1]Serviços!$1:$1048576,4,FALSE)</f>
        <v>m²</v>
      </c>
      <c r="F454" s="55"/>
      <c r="G454" s="56">
        <f>VLOOKUP(B454,[1]Serviços!$1:$1048576,7,FALSE)</f>
        <v>37.159999999999997</v>
      </c>
      <c r="H454" s="57">
        <f t="shared" si="24"/>
        <v>0</v>
      </c>
    </row>
    <row r="455" spans="1:12" ht="25.5" x14ac:dyDescent="0.25">
      <c r="A455" s="91" t="s">
        <v>902</v>
      </c>
      <c r="B455" s="52" t="s">
        <v>631</v>
      </c>
      <c r="C455" s="52"/>
      <c r="D455" s="53" t="str">
        <f>VLOOKUP(B455,[1]Serviços!$1:$1048576,3,FALSE)</f>
        <v>Fibra de carbono para reforço estrutural de alta resistencia - 300 g/m²</v>
      </c>
      <c r="E455" s="54" t="str">
        <f>VLOOKUP(B455,[1]Serviços!$1:$1048576,4,FALSE)</f>
        <v>m²</v>
      </c>
      <c r="F455" s="55"/>
      <c r="G455" s="56">
        <f>VLOOKUP(B455,[1]Serviços!$1:$1048576,7,FALSE)</f>
        <v>505.52</v>
      </c>
      <c r="H455" s="57">
        <f>ROUND(F455*G455,2)</f>
        <v>0</v>
      </c>
      <c r="I455" s="43"/>
    </row>
    <row r="456" spans="1:12" x14ac:dyDescent="0.25">
      <c r="A456" s="91"/>
      <c r="B456" s="52"/>
      <c r="C456" s="52"/>
      <c r="D456" s="53"/>
      <c r="E456" s="54"/>
      <c r="F456" s="55"/>
      <c r="G456" s="56"/>
      <c r="H456" s="57"/>
      <c r="I456" s="43"/>
    </row>
    <row r="457" spans="1:12" x14ac:dyDescent="0.25">
      <c r="A457" s="63" t="s">
        <v>903</v>
      </c>
      <c r="B457" s="64"/>
      <c r="C457" s="62" t="s">
        <v>904</v>
      </c>
      <c r="D457" s="64"/>
      <c r="E457" s="63"/>
      <c r="F457" s="65"/>
      <c r="G457" s="66"/>
      <c r="H457" s="50">
        <f>SUM(H458:H459)</f>
        <v>0</v>
      </c>
    </row>
    <row r="458" spans="1:12" ht="25.5" x14ac:dyDescent="0.25">
      <c r="A458" s="91" t="s">
        <v>905</v>
      </c>
      <c r="B458" s="52" t="s">
        <v>638</v>
      </c>
      <c r="C458" s="52"/>
      <c r="D458" s="84" t="s">
        <v>639</v>
      </c>
      <c r="E458" s="54" t="s">
        <v>209</v>
      </c>
      <c r="F458" s="55"/>
      <c r="G458" s="56">
        <f>VLOOKUP(B458,[1]Serviços!$A$11:$G4865,7,FALSE)</f>
        <v>13.88</v>
      </c>
      <c r="H458" s="57">
        <f>ROUND(F458*G458,2)</f>
        <v>0</v>
      </c>
    </row>
    <row r="459" spans="1:12" x14ac:dyDescent="0.25">
      <c r="A459" s="91" t="s">
        <v>906</v>
      </c>
      <c r="B459" s="85" t="s">
        <v>642</v>
      </c>
      <c r="C459" s="52"/>
      <c r="D459" s="85" t="s">
        <v>643</v>
      </c>
      <c r="E459" s="88" t="s">
        <v>209</v>
      </c>
      <c r="F459" s="55"/>
      <c r="G459" s="56">
        <f>VLOOKUP(B459,[1]Serviços!$A$11:$G4854,7,FALSE)</f>
        <v>3.6</v>
      </c>
      <c r="H459" s="57">
        <f>ROUND(F459*G459,2)</f>
        <v>0</v>
      </c>
      <c r="L459" s="52" t="s">
        <v>640</v>
      </c>
    </row>
    <row r="460" spans="1:12" x14ac:dyDescent="0.25">
      <c r="A460" s="91"/>
      <c r="B460" s="85"/>
      <c r="C460" s="52"/>
      <c r="D460" s="85"/>
      <c r="E460" s="88"/>
      <c r="F460" s="55"/>
      <c r="G460" s="56"/>
      <c r="H460" s="57"/>
    </row>
    <row r="461" spans="1:12" x14ac:dyDescent="0.25">
      <c r="A461" s="61" t="s">
        <v>907</v>
      </c>
      <c r="B461" s="62"/>
      <c r="C461" s="62" t="s">
        <v>908</v>
      </c>
      <c r="D461" s="46"/>
      <c r="E461" s="47"/>
      <c r="F461" s="48"/>
      <c r="G461" s="49"/>
      <c r="H461" s="50">
        <f>SUM(H462:H463)</f>
        <v>0</v>
      </c>
    </row>
    <row r="462" spans="1:12" ht="25.5" x14ac:dyDescent="0.25">
      <c r="A462" s="91" t="s">
        <v>909</v>
      </c>
      <c r="B462" s="52" t="s">
        <v>653</v>
      </c>
      <c r="C462" s="52"/>
      <c r="D462" s="53" t="s">
        <v>654</v>
      </c>
      <c r="E462" s="54" t="s">
        <v>18</v>
      </c>
      <c r="F462" s="55"/>
      <c r="G462" s="56">
        <f>VLOOKUP(B462,[1]Serviços!$A$11:$G4867,7,FALSE)</f>
        <v>44.64</v>
      </c>
      <c r="H462" s="57">
        <f>ROUND(F462*G462,2)</f>
        <v>0</v>
      </c>
    </row>
    <row r="463" spans="1:12" x14ac:dyDescent="0.25">
      <c r="A463" s="91" t="s">
        <v>910</v>
      </c>
      <c r="B463" s="52" t="s">
        <v>656</v>
      </c>
      <c r="C463" s="52"/>
      <c r="D463" s="53" t="s">
        <v>657</v>
      </c>
      <c r="E463" s="54" t="s">
        <v>98</v>
      </c>
      <c r="F463" s="55"/>
      <c r="G463" s="56">
        <f>VLOOKUP(B463,[1]Serviços!$A$11:$G4868,7,FALSE)</f>
        <v>1176.08</v>
      </c>
      <c r="H463" s="57">
        <f>ROUND(F463*G463,2)</f>
        <v>0</v>
      </c>
    </row>
    <row r="464" spans="1:12" x14ac:dyDescent="0.25">
      <c r="A464" s="91"/>
      <c r="B464" s="52"/>
      <c r="C464" s="52"/>
      <c r="D464" s="53"/>
      <c r="E464" s="54"/>
      <c r="F464" s="55"/>
      <c r="G464" s="56"/>
      <c r="H464" s="57"/>
    </row>
    <row r="465" spans="1:11" x14ac:dyDescent="0.25">
      <c r="A465" s="61" t="s">
        <v>911</v>
      </c>
      <c r="B465" s="62"/>
      <c r="C465" s="62" t="s">
        <v>912</v>
      </c>
      <c r="D465" s="46"/>
      <c r="E465" s="47"/>
      <c r="F465" s="48"/>
      <c r="G465" s="49"/>
      <c r="H465" s="50">
        <f>SUM(H466:H470)</f>
        <v>0</v>
      </c>
    </row>
    <row r="466" spans="1:11" x14ac:dyDescent="0.25">
      <c r="A466" s="91" t="s">
        <v>913</v>
      </c>
      <c r="B466" s="52" t="s">
        <v>661</v>
      </c>
      <c r="C466" s="52"/>
      <c r="D466" s="53" t="s">
        <v>662</v>
      </c>
      <c r="E466" s="54" t="s">
        <v>18</v>
      </c>
      <c r="F466" s="55"/>
      <c r="G466" s="56">
        <f>VLOOKUP(B466,[1]Serviços!$A$11:$G4870,7,FALSE)</f>
        <v>14.99</v>
      </c>
      <c r="H466" s="57">
        <f>ROUND(F466*G466,2)</f>
        <v>0</v>
      </c>
    </row>
    <row r="467" spans="1:11" x14ac:dyDescent="0.25">
      <c r="A467" s="91" t="s">
        <v>914</v>
      </c>
      <c r="B467" s="52" t="s">
        <v>664</v>
      </c>
      <c r="C467" s="52"/>
      <c r="D467" s="53" t="s">
        <v>665</v>
      </c>
      <c r="E467" s="54" t="s">
        <v>18</v>
      </c>
      <c r="F467" s="55"/>
      <c r="G467" s="56">
        <f>VLOOKUP(B467,[1]Serviços!$A$11:$G4871,7,FALSE)</f>
        <v>9.4</v>
      </c>
      <c r="H467" s="57">
        <f>ROUND(F467*G467,2)</f>
        <v>0</v>
      </c>
    </row>
    <row r="468" spans="1:11" x14ac:dyDescent="0.25">
      <c r="A468" s="91" t="s">
        <v>915</v>
      </c>
      <c r="B468" s="52" t="s">
        <v>667</v>
      </c>
      <c r="C468" s="52"/>
      <c r="D468" s="53" t="s">
        <v>668</v>
      </c>
      <c r="E468" s="54" t="s">
        <v>18</v>
      </c>
      <c r="F468" s="71"/>
      <c r="G468" s="56">
        <f>VLOOKUP(B468,[1]Serviços!$A$11:$G4872,7,FALSE)</f>
        <v>4.82</v>
      </c>
      <c r="H468" s="57">
        <f>ROUND(F468*G468,2)</f>
        <v>0</v>
      </c>
    </row>
    <row r="469" spans="1:11" ht="38.25" x14ac:dyDescent="0.25">
      <c r="A469" s="91" t="s">
        <v>916</v>
      </c>
      <c r="B469" s="101" t="s">
        <v>917</v>
      </c>
      <c r="C469" s="102"/>
      <c r="D469" s="101" t="s">
        <v>918</v>
      </c>
      <c r="E469" s="103" t="s">
        <v>18</v>
      </c>
      <c r="F469" s="104"/>
      <c r="G469" s="105">
        <v>93.35</v>
      </c>
      <c r="H469" s="57">
        <f>ROUND(F469*G469,2)</f>
        <v>0</v>
      </c>
      <c r="K469" s="92">
        <v>1085</v>
      </c>
    </row>
    <row r="470" spans="1:11" ht="38.25" x14ac:dyDescent="0.25">
      <c r="A470" s="91" t="s">
        <v>919</v>
      </c>
      <c r="B470" s="52" t="s">
        <v>920</v>
      </c>
      <c r="C470" s="52"/>
      <c r="D470" s="53" t="s">
        <v>921</v>
      </c>
      <c r="E470" s="54" t="s">
        <v>18</v>
      </c>
      <c r="F470" s="75"/>
      <c r="G470" s="56">
        <f>VLOOKUP(B470,[1]Serviços!$A$11:$G4873,7,FALSE)</f>
        <v>69.88</v>
      </c>
      <c r="H470" s="57">
        <f>ROUND(F470*G470,2)</f>
        <v>0</v>
      </c>
    </row>
    <row r="471" spans="1:11" x14ac:dyDescent="0.25">
      <c r="A471" s="91"/>
      <c r="B471" s="52"/>
      <c r="C471" s="52"/>
      <c r="D471" s="53"/>
      <c r="E471" s="54"/>
      <c r="F471" s="75"/>
      <c r="G471" s="56"/>
      <c r="H471" s="57"/>
    </row>
    <row r="472" spans="1:11" x14ac:dyDescent="0.25">
      <c r="A472" s="61" t="s">
        <v>922</v>
      </c>
      <c r="B472" s="62"/>
      <c r="C472" s="62" t="s">
        <v>673</v>
      </c>
      <c r="D472" s="46"/>
      <c r="E472" s="47"/>
      <c r="F472" s="48"/>
      <c r="G472" s="49"/>
      <c r="H472" s="50">
        <f>SUM(H473)</f>
        <v>0</v>
      </c>
    </row>
    <row r="473" spans="1:11" ht="25.5" x14ac:dyDescent="0.25">
      <c r="A473" s="91" t="s">
        <v>923</v>
      </c>
      <c r="B473" s="52" t="s">
        <v>675</v>
      </c>
      <c r="C473" s="52"/>
      <c r="D473" s="53" t="s">
        <v>676</v>
      </c>
      <c r="E473" s="54" t="s">
        <v>18</v>
      </c>
      <c r="F473" s="55"/>
      <c r="G473" s="56">
        <f>VLOOKUP(B473,[1]Serviços!$A$11:$G4875,7,FALSE)</f>
        <v>63.51</v>
      </c>
      <c r="H473" s="57">
        <f>ROUND(F473*G473,2)</f>
        <v>0</v>
      </c>
    </row>
    <row r="474" spans="1:11" x14ac:dyDescent="0.25">
      <c r="A474" s="91"/>
      <c r="B474" s="52"/>
      <c r="C474" s="52"/>
      <c r="D474" s="53"/>
      <c r="E474" s="54"/>
      <c r="F474" s="55"/>
      <c r="G474" s="56"/>
      <c r="H474" s="57"/>
    </row>
    <row r="475" spans="1:11" x14ac:dyDescent="0.25">
      <c r="A475" s="61" t="s">
        <v>924</v>
      </c>
      <c r="B475" s="62"/>
      <c r="C475" s="62" t="s">
        <v>105</v>
      </c>
      <c r="D475" s="46"/>
      <c r="E475" s="47"/>
      <c r="F475" s="48"/>
      <c r="G475" s="49"/>
      <c r="H475" s="50">
        <f>SUM(H476:H477)</f>
        <v>0</v>
      </c>
    </row>
    <row r="476" spans="1:11" x14ac:dyDescent="0.25">
      <c r="A476" s="91" t="s">
        <v>925</v>
      </c>
      <c r="B476" s="60" t="s">
        <v>107</v>
      </c>
      <c r="C476" s="52"/>
      <c r="D476" s="53" t="s">
        <v>108</v>
      </c>
      <c r="E476" s="54" t="s">
        <v>18</v>
      </c>
      <c r="F476" s="55"/>
      <c r="G476" s="56">
        <f>VLOOKUP(B476,[1]Serviços!$A$11:$G4877,7,FALSE)</f>
        <v>957.3</v>
      </c>
      <c r="H476" s="57">
        <f>ROUND(F476*G476,2)</f>
        <v>0</v>
      </c>
    </row>
    <row r="477" spans="1:11" x14ac:dyDescent="0.25">
      <c r="A477" s="91" t="s">
        <v>926</v>
      </c>
      <c r="B477" s="52" t="s">
        <v>110</v>
      </c>
      <c r="C477" s="52"/>
      <c r="D477" s="53" t="s">
        <v>111</v>
      </c>
      <c r="E477" s="54" t="s">
        <v>18</v>
      </c>
      <c r="F477" s="55"/>
      <c r="G477" s="56">
        <f>VLOOKUP(B477,[1]Serviços!$A$11:$G4878,7,FALSE)</f>
        <v>740.92</v>
      </c>
      <c r="H477" s="57">
        <f>ROUND(F477*G477,2)</f>
        <v>0</v>
      </c>
    </row>
    <row r="478" spans="1:11" x14ac:dyDescent="0.25">
      <c r="A478" s="91"/>
      <c r="B478" s="52"/>
      <c r="C478" s="52"/>
      <c r="D478" s="53"/>
      <c r="E478" s="54"/>
      <c r="F478" s="55"/>
      <c r="G478" s="56"/>
      <c r="H478" s="57"/>
    </row>
    <row r="479" spans="1:11" x14ac:dyDescent="0.25">
      <c r="A479" s="61" t="s">
        <v>927</v>
      </c>
      <c r="B479" s="62"/>
      <c r="C479" s="62" t="s">
        <v>113</v>
      </c>
      <c r="D479" s="46"/>
      <c r="E479" s="47"/>
      <c r="F479" s="48"/>
      <c r="G479" s="49"/>
      <c r="H479" s="50">
        <f>SUM(H480:H482)</f>
        <v>0</v>
      </c>
    </row>
    <row r="480" spans="1:11" ht="38.25" x14ac:dyDescent="0.25">
      <c r="A480" s="91" t="s">
        <v>928</v>
      </c>
      <c r="B480" s="52" t="s">
        <v>118</v>
      </c>
      <c r="C480" s="52"/>
      <c r="D480" s="53" t="s">
        <v>119</v>
      </c>
      <c r="E480" s="54" t="s">
        <v>18</v>
      </c>
      <c r="F480" s="55"/>
      <c r="G480" s="56">
        <f>VLOOKUP(B480,[1]Serviços!$A$11:$G4880,7,FALSE)</f>
        <v>158.58000000000001</v>
      </c>
      <c r="H480" s="57">
        <f>ROUND(F480*G480,2)</f>
        <v>0</v>
      </c>
    </row>
    <row r="481" spans="1:8" x14ac:dyDescent="0.25">
      <c r="A481" s="91" t="s">
        <v>929</v>
      </c>
      <c r="B481" s="52" t="s">
        <v>115</v>
      </c>
      <c r="C481" s="52"/>
      <c r="D481" s="53" t="s">
        <v>116</v>
      </c>
      <c r="E481" s="54" t="s">
        <v>18</v>
      </c>
      <c r="F481" s="55"/>
      <c r="G481" s="56">
        <f>VLOOKUP(B481,[1]Serviços!$A$11:$G4881,7,FALSE)</f>
        <v>18.52</v>
      </c>
      <c r="H481" s="57">
        <f>ROUND(F481*G481,2)</f>
        <v>0</v>
      </c>
    </row>
    <row r="482" spans="1:8" x14ac:dyDescent="0.25">
      <c r="A482" s="91" t="s">
        <v>930</v>
      </c>
      <c r="B482" s="60" t="s">
        <v>684</v>
      </c>
      <c r="C482" s="52"/>
      <c r="D482" s="53" t="s">
        <v>685</v>
      </c>
      <c r="E482" s="54" t="s">
        <v>18</v>
      </c>
      <c r="F482" s="55"/>
      <c r="G482" s="81">
        <v>30.44</v>
      </c>
      <c r="H482" s="57">
        <f>ROUND(F482*G482,2)</f>
        <v>0</v>
      </c>
    </row>
    <row r="483" spans="1:8" x14ac:dyDescent="0.25">
      <c r="A483" s="91"/>
      <c r="B483" s="60"/>
      <c r="C483" s="52"/>
      <c r="D483" s="53"/>
      <c r="E483" s="54"/>
      <c r="F483" s="55"/>
      <c r="G483" s="81"/>
      <c r="H483" s="57"/>
    </row>
    <row r="484" spans="1:8" x14ac:dyDescent="0.25">
      <c r="A484" s="61" t="s">
        <v>931</v>
      </c>
      <c r="B484" s="62"/>
      <c r="C484" s="62" t="s">
        <v>126</v>
      </c>
      <c r="D484" s="46"/>
      <c r="E484" s="47"/>
      <c r="F484" s="48"/>
      <c r="G484" s="49"/>
      <c r="H484" s="50">
        <f>SUM(H485,H505)</f>
        <v>0</v>
      </c>
    </row>
    <row r="485" spans="1:8" x14ac:dyDescent="0.25">
      <c r="A485" s="63" t="s">
        <v>932</v>
      </c>
      <c r="B485" s="64"/>
      <c r="C485" s="62" t="s">
        <v>128</v>
      </c>
      <c r="D485" s="64"/>
      <c r="E485" s="63"/>
      <c r="F485" s="65"/>
      <c r="G485" s="66"/>
      <c r="H485" s="50">
        <f>SUM(H486:H503)</f>
        <v>0</v>
      </c>
    </row>
    <row r="486" spans="1:8" ht="25.5" x14ac:dyDescent="0.25">
      <c r="A486" s="91" t="s">
        <v>933</v>
      </c>
      <c r="B486" s="69" t="s">
        <v>130</v>
      </c>
      <c r="C486" s="70"/>
      <c r="D486" s="53" t="s">
        <v>131</v>
      </c>
      <c r="E486" s="54" t="s">
        <v>90</v>
      </c>
      <c r="F486" s="55"/>
      <c r="G486" s="56">
        <f>VLOOKUP(B486,[1]Serviços!$A$11:$G4885,7,FALSE)</f>
        <v>34.42</v>
      </c>
      <c r="H486" s="57">
        <f t="shared" ref="H486:H503" si="25">ROUND(F486*G486,2)</f>
        <v>0</v>
      </c>
    </row>
    <row r="487" spans="1:8" ht="25.5" x14ac:dyDescent="0.25">
      <c r="A487" s="91" t="s">
        <v>934</v>
      </c>
      <c r="B487" s="69" t="s">
        <v>133</v>
      </c>
      <c r="C487" s="70"/>
      <c r="D487" s="53" t="s">
        <v>134</v>
      </c>
      <c r="E487" s="54" t="s">
        <v>90</v>
      </c>
      <c r="F487" s="55"/>
      <c r="G487" s="56">
        <f>VLOOKUP(B487,[1]Serviços!$A$11:$G4886,7,FALSE)</f>
        <v>60.77</v>
      </c>
      <c r="H487" s="57">
        <f t="shared" si="25"/>
        <v>0</v>
      </c>
    </row>
    <row r="488" spans="1:8" ht="25.5" x14ac:dyDescent="0.25">
      <c r="A488" s="91" t="s">
        <v>935</v>
      </c>
      <c r="B488" s="69" t="s">
        <v>136</v>
      </c>
      <c r="C488" s="70"/>
      <c r="D488" s="53" t="s">
        <v>137</v>
      </c>
      <c r="E488" s="54" t="s">
        <v>90</v>
      </c>
      <c r="F488" s="55"/>
      <c r="G488" s="56">
        <f>VLOOKUP(B488,[1]Serviços!$A$11:$G4887,7,FALSE)</f>
        <v>52.36</v>
      </c>
      <c r="H488" s="57">
        <f t="shared" si="25"/>
        <v>0</v>
      </c>
    </row>
    <row r="489" spans="1:8" ht="25.5" x14ac:dyDescent="0.25">
      <c r="A489" s="91" t="s">
        <v>936</v>
      </c>
      <c r="B489" s="69" t="s">
        <v>148</v>
      </c>
      <c r="C489" s="70"/>
      <c r="D489" s="53" t="s">
        <v>149</v>
      </c>
      <c r="E489" s="54" t="s">
        <v>90</v>
      </c>
      <c r="F489" s="55"/>
      <c r="G489" s="56">
        <f>VLOOKUP(B489,[1]Serviços!$A$11:$G4888,7,FALSE)</f>
        <v>48.98</v>
      </c>
      <c r="H489" s="57">
        <f t="shared" si="25"/>
        <v>0</v>
      </c>
    </row>
    <row r="490" spans="1:8" ht="25.5" x14ac:dyDescent="0.25">
      <c r="A490" s="91" t="s">
        <v>937</v>
      </c>
      <c r="B490" s="69" t="s">
        <v>151</v>
      </c>
      <c r="C490" s="70"/>
      <c r="D490" s="53" t="s">
        <v>152</v>
      </c>
      <c r="E490" s="54" t="s">
        <v>90</v>
      </c>
      <c r="F490" s="55"/>
      <c r="G490" s="56">
        <f>VLOOKUP(B490,[1]Serviços!$A$11:$G4889,7,FALSE)</f>
        <v>72.44</v>
      </c>
      <c r="H490" s="57">
        <f t="shared" si="25"/>
        <v>0</v>
      </c>
    </row>
    <row r="491" spans="1:8" ht="25.5" x14ac:dyDescent="0.25">
      <c r="A491" s="91" t="s">
        <v>938</v>
      </c>
      <c r="B491" s="85" t="s">
        <v>154</v>
      </c>
      <c r="C491" s="70"/>
      <c r="D491" s="85" t="s">
        <v>155</v>
      </c>
      <c r="E491" s="88" t="s">
        <v>90</v>
      </c>
      <c r="F491" s="55"/>
      <c r="G491" s="106">
        <v>20.21</v>
      </c>
      <c r="H491" s="57">
        <f t="shared" si="25"/>
        <v>0</v>
      </c>
    </row>
    <row r="492" spans="1:8" ht="25.5" x14ac:dyDescent="0.25">
      <c r="A492" s="91" t="s">
        <v>939</v>
      </c>
      <c r="B492" s="85" t="s">
        <v>157</v>
      </c>
      <c r="C492" s="70"/>
      <c r="D492" s="85" t="s">
        <v>158</v>
      </c>
      <c r="E492" s="88" t="s">
        <v>90</v>
      </c>
      <c r="F492" s="55"/>
      <c r="G492" s="106">
        <v>44.21</v>
      </c>
      <c r="H492" s="57">
        <f t="shared" si="25"/>
        <v>0</v>
      </c>
    </row>
    <row r="493" spans="1:8" ht="25.5" x14ac:dyDescent="0.25">
      <c r="A493" s="91" t="s">
        <v>940</v>
      </c>
      <c r="B493" s="69" t="s">
        <v>160</v>
      </c>
      <c r="C493" s="70"/>
      <c r="D493" s="53" t="s">
        <v>161</v>
      </c>
      <c r="E493" s="54" t="s">
        <v>90</v>
      </c>
      <c r="F493" s="55"/>
      <c r="G493" s="56">
        <f>VLOOKUP(B493,[1]Serviços!$A$11:$G4890,7,FALSE)</f>
        <v>7.62</v>
      </c>
      <c r="H493" s="57">
        <f t="shared" si="25"/>
        <v>0</v>
      </c>
    </row>
    <row r="494" spans="1:8" ht="25.5" x14ac:dyDescent="0.25">
      <c r="A494" s="91" t="s">
        <v>941</v>
      </c>
      <c r="B494" s="69" t="s">
        <v>163</v>
      </c>
      <c r="C494" s="70"/>
      <c r="D494" s="53" t="s">
        <v>164</v>
      </c>
      <c r="E494" s="54" t="s">
        <v>90</v>
      </c>
      <c r="F494" s="55"/>
      <c r="G494" s="56">
        <f>VLOOKUP(B494,[1]Serviços!$A$11:$G4891,7,FALSE)</f>
        <v>24.83</v>
      </c>
      <c r="H494" s="57">
        <f t="shared" si="25"/>
        <v>0</v>
      </c>
    </row>
    <row r="495" spans="1:8" ht="25.5" x14ac:dyDescent="0.25">
      <c r="A495" s="91" t="s">
        <v>942</v>
      </c>
      <c r="B495" s="69" t="s">
        <v>695</v>
      </c>
      <c r="C495" s="70"/>
      <c r="D495" s="53" t="s">
        <v>696</v>
      </c>
      <c r="E495" s="54" t="s">
        <v>43</v>
      </c>
      <c r="F495" s="55"/>
      <c r="G495" s="56">
        <f>VLOOKUP(B495,[1]Serviços!$A$11:$G4892,7,FALSE)</f>
        <v>23.22</v>
      </c>
      <c r="H495" s="57">
        <f t="shared" si="25"/>
        <v>0</v>
      </c>
    </row>
    <row r="496" spans="1:8" x14ac:dyDescent="0.25">
      <c r="A496" s="91" t="s">
        <v>943</v>
      </c>
      <c r="B496" s="69" t="s">
        <v>166</v>
      </c>
      <c r="C496" s="70"/>
      <c r="D496" s="53" t="s">
        <v>167</v>
      </c>
      <c r="E496" s="54" t="s">
        <v>33</v>
      </c>
      <c r="F496" s="55"/>
      <c r="G496" s="56">
        <f>VLOOKUP(B496,[1]Serviços!$A$11:$G4893,7,FALSE)</f>
        <v>18.18</v>
      </c>
      <c r="H496" s="57">
        <f t="shared" si="25"/>
        <v>0</v>
      </c>
    </row>
    <row r="497" spans="1:8" ht="25.5" x14ac:dyDescent="0.25">
      <c r="A497" s="91" t="s">
        <v>944</v>
      </c>
      <c r="B497" s="69" t="s">
        <v>169</v>
      </c>
      <c r="C497" s="70"/>
      <c r="D497" s="53" t="s">
        <v>170</v>
      </c>
      <c r="E497" s="54" t="s">
        <v>43</v>
      </c>
      <c r="F497" s="55"/>
      <c r="G497" s="56">
        <f>VLOOKUP(B497,[1]Serviços!$A$11:$G4894,7,FALSE)</f>
        <v>79.38</v>
      </c>
      <c r="H497" s="57">
        <f t="shared" si="25"/>
        <v>0</v>
      </c>
    </row>
    <row r="498" spans="1:8" ht="25.5" x14ac:dyDescent="0.25">
      <c r="A498" s="91" t="s">
        <v>945</v>
      </c>
      <c r="B498" s="69" t="s">
        <v>172</v>
      </c>
      <c r="C498" s="70"/>
      <c r="D498" s="53" t="s">
        <v>173</v>
      </c>
      <c r="E498" s="54" t="s">
        <v>43</v>
      </c>
      <c r="F498" s="55"/>
      <c r="G498" s="56">
        <f>VLOOKUP(B498,[1]Serviços!$A$11:$G4895,7,FALSE)</f>
        <v>16.05</v>
      </c>
      <c r="H498" s="57">
        <f t="shared" si="25"/>
        <v>0</v>
      </c>
    </row>
    <row r="499" spans="1:8" ht="38.25" x14ac:dyDescent="0.25">
      <c r="A499" s="91" t="s">
        <v>946</v>
      </c>
      <c r="B499" s="60" t="s">
        <v>175</v>
      </c>
      <c r="C499" s="70"/>
      <c r="D499" s="53" t="s">
        <v>176</v>
      </c>
      <c r="E499" s="54" t="s">
        <v>43</v>
      </c>
      <c r="F499" s="55"/>
      <c r="G499" s="56">
        <f>VLOOKUP(B499,[1]Serviços!$A$11:$G4896,7,FALSE)</f>
        <v>101.68</v>
      </c>
      <c r="H499" s="57">
        <f t="shared" si="25"/>
        <v>0</v>
      </c>
    </row>
    <row r="500" spans="1:8" ht="25.5" x14ac:dyDescent="0.25">
      <c r="A500" s="91" t="s">
        <v>947</v>
      </c>
      <c r="B500" s="69" t="s">
        <v>178</v>
      </c>
      <c r="C500" s="70"/>
      <c r="D500" s="53" t="s">
        <v>179</v>
      </c>
      <c r="E500" s="54" t="s">
        <v>43</v>
      </c>
      <c r="F500" s="55"/>
      <c r="G500" s="56">
        <f>VLOOKUP(B500,[1]Serviços!$A$11:$G4897,7,FALSE)</f>
        <v>11.02</v>
      </c>
      <c r="H500" s="57">
        <f t="shared" si="25"/>
        <v>0</v>
      </c>
    </row>
    <row r="501" spans="1:8" ht="38.25" x14ac:dyDescent="0.25">
      <c r="A501" s="91" t="s">
        <v>948</v>
      </c>
      <c r="B501" s="69" t="s">
        <v>181</v>
      </c>
      <c r="C501" s="70"/>
      <c r="D501" s="53" t="s">
        <v>182</v>
      </c>
      <c r="E501" s="54" t="s">
        <v>43</v>
      </c>
      <c r="F501" s="55"/>
      <c r="G501" s="56">
        <f>VLOOKUP(B501,[1]Serviços!$A$11:$G4898,7,FALSE)</f>
        <v>50.19</v>
      </c>
      <c r="H501" s="57">
        <f t="shared" si="25"/>
        <v>0</v>
      </c>
    </row>
    <row r="502" spans="1:8" x14ac:dyDescent="0.25">
      <c r="A502" s="91" t="s">
        <v>949</v>
      </c>
      <c r="B502" s="69" t="s">
        <v>184</v>
      </c>
      <c r="C502" s="70"/>
      <c r="D502" s="53" t="s">
        <v>185</v>
      </c>
      <c r="E502" s="54" t="s">
        <v>33</v>
      </c>
      <c r="F502" s="55"/>
      <c r="G502" s="56">
        <f>VLOOKUP(B502,[1]Serviços!$A$11:$G4899,7,FALSE)</f>
        <v>31.41</v>
      </c>
      <c r="H502" s="57">
        <f t="shared" si="25"/>
        <v>0</v>
      </c>
    </row>
    <row r="503" spans="1:8" x14ac:dyDescent="0.25">
      <c r="A503" s="91" t="s">
        <v>950</v>
      </c>
      <c r="B503" s="69" t="s">
        <v>187</v>
      </c>
      <c r="C503" s="70"/>
      <c r="D503" s="53" t="s">
        <v>188</v>
      </c>
      <c r="E503" s="54" t="s">
        <v>33</v>
      </c>
      <c r="F503" s="55"/>
      <c r="G503" s="56">
        <f>VLOOKUP(B503,[1]Serviços!$A$11:$G4900,7,FALSE)</f>
        <v>18.66</v>
      </c>
      <c r="H503" s="57">
        <f t="shared" si="25"/>
        <v>0</v>
      </c>
    </row>
    <row r="504" spans="1:8" x14ac:dyDescent="0.25">
      <c r="A504" s="91"/>
      <c r="B504" s="69"/>
      <c r="C504" s="70"/>
      <c r="D504" s="53"/>
      <c r="E504" s="54"/>
      <c r="F504" s="55"/>
      <c r="G504" s="56"/>
      <c r="H504" s="57"/>
    </row>
    <row r="505" spans="1:8" x14ac:dyDescent="0.25">
      <c r="A505" s="63" t="s">
        <v>951</v>
      </c>
      <c r="B505" s="64"/>
      <c r="C505" s="62" t="s">
        <v>190</v>
      </c>
      <c r="D505" s="64"/>
      <c r="E505" s="63"/>
      <c r="F505" s="65"/>
      <c r="G505" s="66"/>
      <c r="H505" s="50">
        <f>SUM(H506:H518)</f>
        <v>0</v>
      </c>
    </row>
    <row r="506" spans="1:8" ht="38.25" x14ac:dyDescent="0.25">
      <c r="A506" s="91" t="s">
        <v>952</v>
      </c>
      <c r="B506" s="69" t="s">
        <v>195</v>
      </c>
      <c r="C506" s="70"/>
      <c r="D506" s="53" t="s">
        <v>196</v>
      </c>
      <c r="E506" s="54" t="s">
        <v>43</v>
      </c>
      <c r="F506" s="55"/>
      <c r="G506" s="56">
        <f>VLOOKUP(B506,[1]Serviços!$A$11:$G4902,7,FALSE)</f>
        <v>594.52</v>
      </c>
      <c r="H506" s="57">
        <f t="shared" ref="H506:H518" si="26">ROUND(F506*G506,2)</f>
        <v>0</v>
      </c>
    </row>
    <row r="507" spans="1:8" ht="38.25" x14ac:dyDescent="0.25">
      <c r="A507" s="91" t="s">
        <v>953</v>
      </c>
      <c r="B507" s="69" t="s">
        <v>707</v>
      </c>
      <c r="C507" s="70"/>
      <c r="D507" s="53" t="s">
        <v>708</v>
      </c>
      <c r="E507" s="54" t="s">
        <v>43</v>
      </c>
      <c r="F507" s="55"/>
      <c r="G507" s="56">
        <f>VLOOKUP(B507,[1]Serviços!$A$11:$G4903,7,FALSE)</f>
        <v>669.52</v>
      </c>
      <c r="H507" s="57">
        <f t="shared" si="26"/>
        <v>0</v>
      </c>
    </row>
    <row r="508" spans="1:8" x14ac:dyDescent="0.25">
      <c r="A508" s="91" t="s">
        <v>954</v>
      </c>
      <c r="B508" s="69" t="s">
        <v>207</v>
      </c>
      <c r="C508" s="70"/>
      <c r="D508" s="53" t="s">
        <v>208</v>
      </c>
      <c r="E508" s="54" t="s">
        <v>209</v>
      </c>
      <c r="F508" s="55"/>
      <c r="G508" s="56">
        <f>VLOOKUP(B508,[1]Serviços!$A$11:$G4904,7,FALSE)</f>
        <v>54.58</v>
      </c>
      <c r="H508" s="57">
        <f t="shared" si="26"/>
        <v>0</v>
      </c>
    </row>
    <row r="509" spans="1:8" ht="25.5" x14ac:dyDescent="0.25">
      <c r="A509" s="91" t="s">
        <v>955</v>
      </c>
      <c r="B509" s="69" t="s">
        <v>956</v>
      </c>
      <c r="C509" s="70"/>
      <c r="D509" s="53" t="s">
        <v>957</v>
      </c>
      <c r="E509" s="54" t="s">
        <v>43</v>
      </c>
      <c r="F509" s="55"/>
      <c r="G509" s="56">
        <f>VLOOKUP(B509,[1]Serviços!$A$11:$G4905,7,FALSE)</f>
        <v>441.74</v>
      </c>
      <c r="H509" s="57">
        <f t="shared" si="26"/>
        <v>0</v>
      </c>
    </row>
    <row r="510" spans="1:8" ht="25.5" x14ac:dyDescent="0.25">
      <c r="A510" s="91" t="s">
        <v>958</v>
      </c>
      <c r="B510" s="69" t="s">
        <v>211</v>
      </c>
      <c r="C510" s="70"/>
      <c r="D510" s="53" t="s">
        <v>212</v>
      </c>
      <c r="E510" s="54" t="s">
        <v>43</v>
      </c>
      <c r="F510" s="55"/>
      <c r="G510" s="56">
        <f>VLOOKUP(B510,[1]Serviços!$A$11:$G4906,7,FALSE)</f>
        <v>90.9</v>
      </c>
      <c r="H510" s="57">
        <f t="shared" si="26"/>
        <v>0</v>
      </c>
    </row>
    <row r="511" spans="1:8" ht="38.25" x14ac:dyDescent="0.25">
      <c r="A511" s="91" t="s">
        <v>959</v>
      </c>
      <c r="B511" s="69" t="s">
        <v>292</v>
      </c>
      <c r="C511" s="70"/>
      <c r="D511" s="53" t="s">
        <v>293</v>
      </c>
      <c r="E511" s="54" t="s">
        <v>43</v>
      </c>
      <c r="F511" s="55"/>
      <c r="G511" s="56">
        <f>VLOOKUP(B511,[1]Serviços!$A$11:$G4907,7,FALSE)</f>
        <v>1826.69</v>
      </c>
      <c r="H511" s="57">
        <f t="shared" si="26"/>
        <v>0</v>
      </c>
    </row>
    <row r="512" spans="1:8" ht="25.5" x14ac:dyDescent="0.25">
      <c r="A512" s="91" t="s">
        <v>960</v>
      </c>
      <c r="B512" s="69" t="s">
        <v>223</v>
      </c>
      <c r="C512" s="70"/>
      <c r="D512" s="53" t="s">
        <v>224</v>
      </c>
      <c r="E512" s="54" t="s">
        <v>43</v>
      </c>
      <c r="F512" s="55"/>
      <c r="G512" s="56">
        <f>VLOOKUP(B512,[1]Serviços!$A$11:$G4908,7,FALSE)</f>
        <v>38.9</v>
      </c>
      <c r="H512" s="57">
        <f t="shared" si="26"/>
        <v>0</v>
      </c>
    </row>
    <row r="513" spans="1:8" ht="25.5" x14ac:dyDescent="0.25">
      <c r="A513" s="91" t="s">
        <v>961</v>
      </c>
      <c r="B513" s="69" t="s">
        <v>226</v>
      </c>
      <c r="C513" s="70"/>
      <c r="D513" s="53" t="s">
        <v>227</v>
      </c>
      <c r="E513" s="54" t="s">
        <v>43</v>
      </c>
      <c r="F513" s="55"/>
      <c r="G513" s="56">
        <f>VLOOKUP(B513,[1]Serviços!$A$11:$G4909,7,FALSE)</f>
        <v>50.07</v>
      </c>
      <c r="H513" s="57">
        <f t="shared" si="26"/>
        <v>0</v>
      </c>
    </row>
    <row r="514" spans="1:8" ht="25.5" x14ac:dyDescent="0.25">
      <c r="A514" s="91" t="s">
        <v>962</v>
      </c>
      <c r="B514" s="69" t="s">
        <v>963</v>
      </c>
      <c r="C514" s="70"/>
      <c r="D514" s="53" t="s">
        <v>964</v>
      </c>
      <c r="E514" s="54" t="s">
        <v>43</v>
      </c>
      <c r="F514" s="55"/>
      <c r="G514" s="56">
        <f>VLOOKUP(B514,[1]Serviços!$A$11:$G4910,7,FALSE)</f>
        <v>61.83</v>
      </c>
      <c r="H514" s="57">
        <f t="shared" si="26"/>
        <v>0</v>
      </c>
    </row>
    <row r="515" spans="1:8" x14ac:dyDescent="0.25">
      <c r="A515" s="91" t="s">
        <v>965</v>
      </c>
      <c r="B515" s="69" t="s">
        <v>235</v>
      </c>
      <c r="C515" s="70"/>
      <c r="D515" s="53" t="s">
        <v>236</v>
      </c>
      <c r="E515" s="54" t="s">
        <v>43</v>
      </c>
      <c r="F515" s="55"/>
      <c r="G515" s="56">
        <f>VLOOKUP(B515,[1]Serviços!$A$11:$G4911,7,FALSE)</f>
        <v>21.72</v>
      </c>
      <c r="H515" s="57">
        <f t="shared" si="26"/>
        <v>0</v>
      </c>
    </row>
    <row r="516" spans="1:8" x14ac:dyDescent="0.25">
      <c r="A516" s="91" t="s">
        <v>966</v>
      </c>
      <c r="B516" s="69" t="s">
        <v>238</v>
      </c>
      <c r="C516" s="70"/>
      <c r="D516" s="53" t="s">
        <v>239</v>
      </c>
      <c r="E516" s="54" t="s">
        <v>43</v>
      </c>
      <c r="F516" s="55"/>
      <c r="G516" s="56">
        <f>VLOOKUP(B516,[1]Serviços!$A$11:$G4912,7,FALSE)</f>
        <v>19.43</v>
      </c>
      <c r="H516" s="57">
        <f t="shared" si="26"/>
        <v>0</v>
      </c>
    </row>
    <row r="517" spans="1:8" ht="25.5" x14ac:dyDescent="0.25">
      <c r="A517" s="91" t="s">
        <v>967</v>
      </c>
      <c r="B517" s="69" t="s">
        <v>241</v>
      </c>
      <c r="C517" s="70"/>
      <c r="D517" s="53" t="s">
        <v>242</v>
      </c>
      <c r="E517" s="54" t="s">
        <v>43</v>
      </c>
      <c r="F517" s="55"/>
      <c r="G517" s="56">
        <f>VLOOKUP(B517,[1]Serviços!$A$11:$G4913,7,FALSE)</f>
        <v>141.46</v>
      </c>
      <c r="H517" s="57">
        <f t="shared" si="26"/>
        <v>0</v>
      </c>
    </row>
    <row r="518" spans="1:8" ht="25.5" x14ac:dyDescent="0.25">
      <c r="A518" s="91" t="s">
        <v>968</v>
      </c>
      <c r="B518" s="69" t="s">
        <v>244</v>
      </c>
      <c r="C518" s="70"/>
      <c r="D518" s="53" t="s">
        <v>245</v>
      </c>
      <c r="E518" s="54" t="s">
        <v>43</v>
      </c>
      <c r="F518" s="55"/>
      <c r="G518" s="56">
        <f>VLOOKUP(B518,[1]Serviços!$A$11:$G4914,7,FALSE)</f>
        <v>171.67</v>
      </c>
      <c r="H518" s="57">
        <f t="shared" si="26"/>
        <v>0</v>
      </c>
    </row>
    <row r="519" spans="1:8" x14ac:dyDescent="0.25">
      <c r="A519" s="91"/>
      <c r="B519" s="69"/>
      <c r="C519" s="70"/>
      <c r="D519" s="53"/>
      <c r="E519" s="54"/>
      <c r="F519" s="55"/>
      <c r="G519" s="56"/>
      <c r="H519" s="57"/>
    </row>
    <row r="520" spans="1:8" x14ac:dyDescent="0.25">
      <c r="A520" s="61" t="s">
        <v>969</v>
      </c>
      <c r="B520" s="62"/>
      <c r="C520" s="62" t="s">
        <v>259</v>
      </c>
      <c r="D520" s="46"/>
      <c r="E520" s="47"/>
      <c r="F520" s="48"/>
      <c r="G520" s="49"/>
      <c r="H520" s="50">
        <f>SUM(H521,H525)</f>
        <v>0</v>
      </c>
    </row>
    <row r="521" spans="1:8" x14ac:dyDescent="0.25">
      <c r="A521" s="63" t="s">
        <v>970</v>
      </c>
      <c r="B521" s="64"/>
      <c r="C521" s="62" t="s">
        <v>261</v>
      </c>
      <c r="D521" s="64"/>
      <c r="E521" s="63"/>
      <c r="F521" s="65"/>
      <c r="G521" s="66"/>
      <c r="H521" s="50">
        <f>SUM(H522:H523)</f>
        <v>0</v>
      </c>
    </row>
    <row r="522" spans="1:8" ht="25.5" x14ac:dyDescent="0.25">
      <c r="A522" s="91" t="s">
        <v>971</v>
      </c>
      <c r="B522" s="93" t="s">
        <v>263</v>
      </c>
      <c r="C522" s="94"/>
      <c r="D522" s="53" t="s">
        <v>264</v>
      </c>
      <c r="E522" s="54" t="s">
        <v>90</v>
      </c>
      <c r="F522" s="55"/>
      <c r="G522" s="56">
        <f>VLOOKUP(B522,[1]Serviços!$A$11:$G4917,7,FALSE)</f>
        <v>27.78</v>
      </c>
      <c r="H522" s="57">
        <f>ROUND(F522*G522,2)</f>
        <v>0</v>
      </c>
    </row>
    <row r="523" spans="1:8" ht="25.5" x14ac:dyDescent="0.25">
      <c r="A523" s="91" t="s">
        <v>972</v>
      </c>
      <c r="B523" s="93" t="s">
        <v>266</v>
      </c>
      <c r="C523" s="94"/>
      <c r="D523" s="53" t="s">
        <v>267</v>
      </c>
      <c r="E523" s="54" t="s">
        <v>90</v>
      </c>
      <c r="F523" s="55"/>
      <c r="G523" s="56">
        <f>VLOOKUP(B523,[1]Serviços!$A$11:$G4918,7,FALSE)</f>
        <v>35.72</v>
      </c>
      <c r="H523" s="57">
        <f>ROUND(F523*G523,2)</f>
        <v>0</v>
      </c>
    </row>
    <row r="524" spans="1:8" x14ac:dyDescent="0.25">
      <c r="A524" s="91"/>
      <c r="B524" s="93"/>
      <c r="C524" s="94"/>
      <c r="D524" s="53"/>
      <c r="E524" s="54"/>
      <c r="F524" s="75"/>
      <c r="G524" s="56"/>
      <c r="H524" s="57"/>
    </row>
    <row r="525" spans="1:8" x14ac:dyDescent="0.25">
      <c r="A525" s="63" t="s">
        <v>973</v>
      </c>
      <c r="B525" s="64"/>
      <c r="C525" s="62" t="s">
        <v>974</v>
      </c>
      <c r="D525" s="64"/>
      <c r="E525" s="63"/>
      <c r="F525" s="67"/>
      <c r="G525" s="66"/>
      <c r="H525" s="50">
        <f>SUM(H526)</f>
        <v>0</v>
      </c>
    </row>
    <row r="526" spans="1:8" ht="38.25" x14ac:dyDescent="0.25">
      <c r="A526" s="91" t="s">
        <v>975</v>
      </c>
      <c r="B526" s="93" t="s">
        <v>722</v>
      </c>
      <c r="C526" s="94"/>
      <c r="D526" s="53" t="s">
        <v>723</v>
      </c>
      <c r="E526" s="54" t="s">
        <v>90</v>
      </c>
      <c r="F526" s="55"/>
      <c r="G526" s="56">
        <f>VLOOKUP(B526,[1]Serviços!$A$11:$G4922,7,FALSE)</f>
        <v>70</v>
      </c>
      <c r="H526" s="57">
        <f>ROUND(F526*G526,2)</f>
        <v>0</v>
      </c>
    </row>
    <row r="527" spans="1:8" x14ac:dyDescent="0.25">
      <c r="A527" s="91"/>
      <c r="B527" s="93"/>
      <c r="C527" s="94"/>
      <c r="D527" s="53"/>
      <c r="E527" s="54"/>
      <c r="F527" s="55"/>
      <c r="G527" s="56"/>
      <c r="H527" s="57"/>
    </row>
    <row r="528" spans="1:8" x14ac:dyDescent="0.25">
      <c r="A528" s="61" t="s">
        <v>976</v>
      </c>
      <c r="B528" s="62"/>
      <c r="C528" s="62" t="s">
        <v>275</v>
      </c>
      <c r="D528" s="46"/>
      <c r="E528" s="47"/>
      <c r="F528" s="48"/>
      <c r="G528" s="49"/>
      <c r="H528" s="50">
        <f>SUM(H529,H537,H549,H566,H579,H596,H626,H632)</f>
        <v>0</v>
      </c>
    </row>
    <row r="529" spans="1:9" x14ac:dyDescent="0.25">
      <c r="A529" s="63" t="s">
        <v>977</v>
      </c>
      <c r="B529" s="64"/>
      <c r="C529" s="62" t="s">
        <v>277</v>
      </c>
      <c r="D529" s="64"/>
      <c r="E529" s="63"/>
      <c r="F529" s="65"/>
      <c r="G529" s="66"/>
      <c r="H529" s="50">
        <f>SUM(H530:H535)</f>
        <v>0</v>
      </c>
    </row>
    <row r="530" spans="1:9" ht="25.5" x14ac:dyDescent="0.25">
      <c r="A530" s="91" t="s">
        <v>978</v>
      </c>
      <c r="B530" s="77" t="s">
        <v>979</v>
      </c>
      <c r="C530" s="52"/>
      <c r="D530" s="53" t="str">
        <f>VLOOKUP(B530,[1]Comp!$1:$1048576,2,FALSE)</f>
        <v>Unidade de tratamento de ar (Fan Coil), 15 TR e vazão 10.000m³/h - com filtro de Ar G4/F8</v>
      </c>
      <c r="E530" s="54" t="str">
        <f>VLOOKUP(B530,[1]Comp!$1:$1048576,3,FALSE)</f>
        <v>un</v>
      </c>
      <c r="F530" s="55"/>
      <c r="G530" s="56">
        <f>VLOOKUP(B530,[1]Comp!$1:$1048576,6,FALSE)</f>
        <v>37117.42</v>
      </c>
      <c r="H530" s="57">
        <f>ROUND(F530*G530,2)</f>
        <v>0</v>
      </c>
    </row>
    <row r="531" spans="1:9" ht="38.25" x14ac:dyDescent="0.25">
      <c r="A531" s="91" t="s">
        <v>980</v>
      </c>
      <c r="B531" s="77" t="s">
        <v>981</v>
      </c>
      <c r="C531" s="52"/>
      <c r="D531" s="53" t="str">
        <f>VLOOKUP(B531,[1]Comp!$1:$1048576,2,FALSE)</f>
        <v>Unidade de tratamento de ar (Fan Coil), 5 a 10 TR´s e vazão 2.000 a 6.000m³/h - com filtro de Ar G4/F8/H13 e atenuador</v>
      </c>
      <c r="E531" s="54" t="str">
        <f>VLOOKUP(B531,[1]Comp!$1:$1048576,3,FALSE)</f>
        <v>un</v>
      </c>
      <c r="F531" s="55"/>
      <c r="G531" s="56">
        <f>VLOOKUP(B531,[1]Comp!$1:$1048576,6,FALSE)</f>
        <v>40073.14</v>
      </c>
      <c r="H531" s="57">
        <f t="shared" ref="H531:H532" si="27">ROUND(F531*G531,2)</f>
        <v>0</v>
      </c>
    </row>
    <row r="532" spans="1:9" ht="38.25" x14ac:dyDescent="0.25">
      <c r="A532" s="91" t="s">
        <v>982</v>
      </c>
      <c r="B532" s="77" t="s">
        <v>727</v>
      </c>
      <c r="C532" s="52"/>
      <c r="D532" s="53" t="str">
        <f>VLOOKUP(B532,[1]Comp!$1:$1048576,2,FALSE)</f>
        <v>Climatizador de ar tipo Self Contained - condensador remoto com descarga horizontal - 180.000 BTU/h - Completo conforme Memorial Descritivo</v>
      </c>
      <c r="E532" s="54" t="str">
        <f>VLOOKUP(B532,[1]Comp!$1:$1048576,3,FALSE)</f>
        <v>cj</v>
      </c>
      <c r="F532" s="55"/>
      <c r="G532" s="56">
        <f>VLOOKUP(B532,[1]Comp!$1:$1048576,6,FALSE)</f>
        <v>50900.340000000004</v>
      </c>
      <c r="H532" s="95">
        <f t="shared" si="27"/>
        <v>0</v>
      </c>
      <c r="I532" s="96"/>
    </row>
    <row r="533" spans="1:9" ht="25.5" x14ac:dyDescent="0.25">
      <c r="A533" s="91" t="s">
        <v>983</v>
      </c>
      <c r="B533" s="78" t="s">
        <v>984</v>
      </c>
      <c r="C533" s="78"/>
      <c r="D533" s="79" t="s">
        <v>985</v>
      </c>
      <c r="E533" s="54" t="s">
        <v>43</v>
      </c>
      <c r="F533" s="55"/>
      <c r="G533" s="56">
        <f>VLOOKUP(B533,[1]Serviços!$A$11:$G4928,7,FALSE)</f>
        <v>3055.59</v>
      </c>
      <c r="H533" s="57">
        <f>ROUND(F533*G533,2)</f>
        <v>0</v>
      </c>
    </row>
    <row r="534" spans="1:9" ht="25.5" x14ac:dyDescent="0.25">
      <c r="A534" s="91" t="s">
        <v>986</v>
      </c>
      <c r="B534" s="77" t="s">
        <v>729</v>
      </c>
      <c r="C534" s="69"/>
      <c r="D534" s="53" t="s">
        <v>987</v>
      </c>
      <c r="E534" s="54" t="s">
        <v>43</v>
      </c>
      <c r="F534" s="55"/>
      <c r="G534" s="56">
        <f>VLOOKUP(B534,[1]Serviços!$A$11:$G4929,7,FALSE)</f>
        <v>6510.25</v>
      </c>
      <c r="H534" s="57">
        <f>ROUND(F534*G534,2)</f>
        <v>0</v>
      </c>
    </row>
    <row r="535" spans="1:9" ht="29.25" customHeight="1" x14ac:dyDescent="0.25">
      <c r="A535" s="91" t="s">
        <v>988</v>
      </c>
      <c r="B535" s="77" t="s">
        <v>989</v>
      </c>
      <c r="C535" s="78"/>
      <c r="D535" s="79" t="s">
        <v>990</v>
      </c>
      <c r="E535" s="80" t="s">
        <v>43</v>
      </c>
      <c r="F535" s="55"/>
      <c r="G535" s="56">
        <f>VLOOKUP(B535,[1]Serviços!$A$11:$G4930,7,FALSE)</f>
        <v>10275.030000000001</v>
      </c>
      <c r="H535" s="57">
        <f>ROUND(F535*G535,2)</f>
        <v>0</v>
      </c>
    </row>
    <row r="536" spans="1:9" x14ac:dyDescent="0.25">
      <c r="A536" s="91"/>
      <c r="B536" s="77"/>
      <c r="C536" s="78"/>
      <c r="D536" s="79"/>
      <c r="E536" s="80"/>
      <c r="F536" s="55"/>
      <c r="G536" s="56"/>
      <c r="H536" s="57"/>
    </row>
    <row r="537" spans="1:9" x14ac:dyDescent="0.25">
      <c r="A537" s="63" t="s">
        <v>991</v>
      </c>
      <c r="B537" s="64"/>
      <c r="C537" s="62" t="s">
        <v>732</v>
      </c>
      <c r="D537" s="64"/>
      <c r="E537" s="63"/>
      <c r="F537" s="65"/>
      <c r="G537" s="66"/>
      <c r="H537" s="50">
        <f>SUM(H538:H547)</f>
        <v>0</v>
      </c>
    </row>
    <row r="538" spans="1:9" x14ac:dyDescent="0.25">
      <c r="A538" s="91" t="s">
        <v>992</v>
      </c>
      <c r="B538" s="77" t="s">
        <v>734</v>
      </c>
      <c r="C538" s="69"/>
      <c r="D538" s="53" t="s">
        <v>735</v>
      </c>
      <c r="E538" s="54" t="s">
        <v>209</v>
      </c>
      <c r="F538" s="55"/>
      <c r="G538" s="56">
        <f>VLOOKUP(B538,[1]Serviços!$A$11:$G4932,7,FALSE)</f>
        <v>34.93</v>
      </c>
      <c r="H538" s="57">
        <f t="shared" ref="H538:H544" si="28">ROUND(F538*G538,2)</f>
        <v>0</v>
      </c>
    </row>
    <row r="539" spans="1:9" x14ac:dyDescent="0.25">
      <c r="A539" s="91" t="s">
        <v>993</v>
      </c>
      <c r="B539" s="77" t="s">
        <v>994</v>
      </c>
      <c r="C539" s="69"/>
      <c r="D539" s="53" t="str">
        <f>VLOOKUP(B539,[1]Comp!$1:$1048576,2,FALSE)</f>
        <v>Duto em chapa de alumínio</v>
      </c>
      <c r="E539" s="54" t="str">
        <f>VLOOKUP(B539,[1]Comp!$1:$1048576,3,FALSE)</f>
        <v>kg</v>
      </c>
      <c r="F539" s="55"/>
      <c r="G539" s="56">
        <f>VLOOKUP(B539,[1]Comp!$1:$1048576,6,FALSE)</f>
        <v>55.49</v>
      </c>
      <c r="H539" s="57">
        <f t="shared" si="28"/>
        <v>0</v>
      </c>
      <c r="I539" s="96"/>
    </row>
    <row r="540" spans="1:9" ht="25.5" x14ac:dyDescent="0.25">
      <c r="A540" s="91" t="s">
        <v>995</v>
      </c>
      <c r="B540" s="77" t="s">
        <v>737</v>
      </c>
      <c r="C540" s="69"/>
      <c r="D540" s="53" t="s">
        <v>738</v>
      </c>
      <c r="E540" s="54" t="s">
        <v>209</v>
      </c>
      <c r="F540" s="55"/>
      <c r="G540" s="56">
        <f>VLOOKUP(B540,[1]Serviços!$A$11:$G4934,7,FALSE)</f>
        <v>16.059999999999999</v>
      </c>
      <c r="H540" s="57">
        <f t="shared" si="28"/>
        <v>0</v>
      </c>
    </row>
    <row r="541" spans="1:9" x14ac:dyDescent="0.25">
      <c r="A541" s="91" t="s">
        <v>996</v>
      </c>
      <c r="B541" s="77" t="s">
        <v>741</v>
      </c>
      <c r="C541" s="69"/>
      <c r="D541" s="53" t="s">
        <v>742</v>
      </c>
      <c r="E541" s="54" t="s">
        <v>18</v>
      </c>
      <c r="F541" s="55"/>
      <c r="G541" s="56">
        <f>VLOOKUP(B541,[1]Serviços!$A$11:$G4935,7,FALSE)</f>
        <v>19.88</v>
      </c>
      <c r="H541" s="57">
        <f t="shared" si="28"/>
        <v>0</v>
      </c>
    </row>
    <row r="542" spans="1:9" x14ac:dyDescent="0.25">
      <c r="A542" s="91" t="s">
        <v>997</v>
      </c>
      <c r="B542" s="77" t="s">
        <v>744</v>
      </c>
      <c r="C542" s="69"/>
      <c r="D542" s="53" t="s">
        <v>745</v>
      </c>
      <c r="E542" s="54" t="s">
        <v>18</v>
      </c>
      <c r="F542" s="55"/>
      <c r="G542" s="56">
        <f>VLOOKUP(B542,[1]Serviços!$A$11:$G4936,7,FALSE)</f>
        <v>27.55</v>
      </c>
      <c r="H542" s="57">
        <f t="shared" si="28"/>
        <v>0</v>
      </c>
    </row>
    <row r="543" spans="1:9" ht="38.25" x14ac:dyDescent="0.25">
      <c r="A543" s="91" t="s">
        <v>998</v>
      </c>
      <c r="B543" s="77" t="s">
        <v>999</v>
      </c>
      <c r="C543" s="69"/>
      <c r="D543" s="53" t="s">
        <v>1000</v>
      </c>
      <c r="E543" s="54" t="s">
        <v>90</v>
      </c>
      <c r="F543" s="55"/>
      <c r="G543" s="56">
        <f>VLOOKUP(B543,[1]Serviços!$A$11:$G4937,7,FALSE)</f>
        <v>106.85</v>
      </c>
      <c r="H543" s="57">
        <f t="shared" si="28"/>
        <v>0</v>
      </c>
    </row>
    <row r="544" spans="1:9" x14ac:dyDescent="0.25">
      <c r="A544" s="91" t="s">
        <v>1001</v>
      </c>
      <c r="B544" s="77" t="s">
        <v>1002</v>
      </c>
      <c r="C544" s="69"/>
      <c r="D544" s="53" t="str">
        <f>VLOOKUP(B544,[1]Comp!$1:$1048576,2,FALSE)</f>
        <v>Caixa de filtros F8 para vazão de 10.500 m³/h</v>
      </c>
      <c r="E544" s="54" t="str">
        <f>VLOOKUP(B544,[1]Comp!$1:$1048576,3,FALSE)</f>
        <v>cj</v>
      </c>
      <c r="F544" s="55"/>
      <c r="G544" s="56">
        <f>VLOOKUP(B544,[1]Comp!$1:$1048576,6,FALSE)</f>
        <v>9646.76</v>
      </c>
      <c r="H544" s="57">
        <f t="shared" si="28"/>
        <v>0</v>
      </c>
      <c r="I544" s="96"/>
    </row>
    <row r="545" spans="1:8" x14ac:dyDescent="0.25">
      <c r="A545" s="91" t="s">
        <v>1003</v>
      </c>
      <c r="B545" s="77" t="s">
        <v>749</v>
      </c>
      <c r="C545" s="52"/>
      <c r="D545" s="53" t="s">
        <v>750</v>
      </c>
      <c r="E545" s="54" t="s">
        <v>90</v>
      </c>
      <c r="F545" s="55"/>
      <c r="G545" s="56">
        <f>VLOOKUP(B545,[1]Serviços!$A$11:$G4939,7,FALSE)</f>
        <v>17.82</v>
      </c>
      <c r="H545" s="57">
        <v>0</v>
      </c>
    </row>
    <row r="546" spans="1:8" x14ac:dyDescent="0.25">
      <c r="A546" s="91" t="s">
        <v>1004</v>
      </c>
      <c r="B546" s="77" t="s">
        <v>752</v>
      </c>
      <c r="C546" s="69"/>
      <c r="D546" s="53" t="s">
        <v>753</v>
      </c>
      <c r="E546" s="54" t="s">
        <v>90</v>
      </c>
      <c r="F546" s="55"/>
      <c r="G546" s="56">
        <f>VLOOKUP(B546,[1]Serviços!$A$11:$G4940,7,FALSE)</f>
        <v>21.41</v>
      </c>
      <c r="H546" s="57">
        <f t="shared" ref="H546" si="29">ROUND(F546*G546,2)</f>
        <v>0</v>
      </c>
    </row>
    <row r="547" spans="1:8" x14ac:dyDescent="0.25">
      <c r="A547" s="91" t="s">
        <v>1005</v>
      </c>
      <c r="B547" s="77" t="s">
        <v>755</v>
      </c>
      <c r="C547" s="52"/>
      <c r="D547" s="53" t="s">
        <v>756</v>
      </c>
      <c r="E547" s="54" t="s">
        <v>90</v>
      </c>
      <c r="F547" s="55"/>
      <c r="G547" s="56">
        <f>VLOOKUP(B547,[1]Serviços!$A$11:$G4941,7,FALSE)</f>
        <v>24</v>
      </c>
      <c r="H547" s="57">
        <v>0</v>
      </c>
    </row>
    <row r="548" spans="1:8" x14ac:dyDescent="0.25">
      <c r="A548" s="91"/>
      <c r="B548" s="77"/>
      <c r="C548" s="52"/>
      <c r="D548" s="53"/>
      <c r="E548" s="54"/>
      <c r="F548" s="55"/>
      <c r="G548" s="56"/>
      <c r="H548" s="57"/>
    </row>
    <row r="549" spans="1:8" x14ac:dyDescent="0.25">
      <c r="A549" s="63" t="s">
        <v>1006</v>
      </c>
      <c r="B549" s="64"/>
      <c r="C549" s="62" t="s">
        <v>758</v>
      </c>
      <c r="D549" s="64"/>
      <c r="E549" s="63"/>
      <c r="F549" s="65"/>
      <c r="G549" s="66"/>
      <c r="H549" s="50">
        <f>SUM(H550:H564)</f>
        <v>0</v>
      </c>
    </row>
    <row r="550" spans="1:8" ht="25.5" x14ac:dyDescent="0.25">
      <c r="A550" s="91" t="s">
        <v>1007</v>
      </c>
      <c r="B550" s="77" t="s">
        <v>760</v>
      </c>
      <c r="C550" s="69"/>
      <c r="D550" s="53" t="s">
        <v>761</v>
      </c>
      <c r="E550" s="54" t="s">
        <v>43</v>
      </c>
      <c r="F550" s="55"/>
      <c r="G550" s="56">
        <f>VLOOKUP(B550,[1]Serviços!$A$11:$G4943,7,FALSE)</f>
        <v>265.14999999999998</v>
      </c>
      <c r="H550" s="57">
        <f>ROUND(F550*G550,2)</f>
        <v>0</v>
      </c>
    </row>
    <row r="551" spans="1:8" ht="25.5" x14ac:dyDescent="0.25">
      <c r="A551" s="91" t="s">
        <v>1008</v>
      </c>
      <c r="B551" s="60" t="s">
        <v>763</v>
      </c>
      <c r="C551" s="69"/>
      <c r="D551" s="85" t="s">
        <v>764</v>
      </c>
      <c r="E551" s="54" t="s">
        <v>18</v>
      </c>
      <c r="F551" s="55"/>
      <c r="G551" s="56">
        <f>VLOOKUP(B551,[1]Serviços!$A$11:$G4944,7,FALSE)</f>
        <v>880.15</v>
      </c>
      <c r="H551" s="57">
        <f>ROUND(F551*G551,2)</f>
        <v>0</v>
      </c>
    </row>
    <row r="552" spans="1:8" ht="25.5" x14ac:dyDescent="0.25">
      <c r="A552" s="91" t="s">
        <v>1009</v>
      </c>
      <c r="B552" s="77" t="s">
        <v>766</v>
      </c>
      <c r="C552" s="52"/>
      <c r="D552" s="53" t="s">
        <v>767</v>
      </c>
      <c r="E552" s="54" t="s">
        <v>18</v>
      </c>
      <c r="F552" s="55"/>
      <c r="G552" s="56">
        <f>VLOOKUP(B552,[1]Serviços!$A$11:$G4945,7,FALSE)</f>
        <v>1512.66</v>
      </c>
      <c r="H552" s="55">
        <f t="shared" ref="H552:H564" si="30">ROUND(F552*G552,2)</f>
        <v>0</v>
      </c>
    </row>
    <row r="553" spans="1:8" ht="25.5" x14ac:dyDescent="0.25">
      <c r="A553" s="91" t="s">
        <v>1010</v>
      </c>
      <c r="B553" s="77" t="s">
        <v>769</v>
      </c>
      <c r="C553" s="52"/>
      <c r="D553" s="53" t="s">
        <v>770</v>
      </c>
      <c r="E553" s="54" t="s">
        <v>18</v>
      </c>
      <c r="F553" s="55"/>
      <c r="G553" s="56">
        <f>VLOOKUP(B553,[1]Serviços!$A$11:$G4946,7,FALSE)</f>
        <v>1073.45</v>
      </c>
      <c r="H553" s="55">
        <f t="shared" si="30"/>
        <v>0</v>
      </c>
    </row>
    <row r="554" spans="1:8" ht="25.5" x14ac:dyDescent="0.25">
      <c r="A554" s="91" t="s">
        <v>1011</v>
      </c>
      <c r="B554" s="77" t="s">
        <v>772</v>
      </c>
      <c r="C554" s="52"/>
      <c r="D554" s="53" t="s">
        <v>773</v>
      </c>
      <c r="E554" s="54" t="s">
        <v>18</v>
      </c>
      <c r="F554" s="55"/>
      <c r="G554" s="56">
        <f>VLOOKUP(B554,[1]Serviços!$A$11:$G4947,7,FALSE)</f>
        <v>1422.81</v>
      </c>
      <c r="H554" s="55">
        <f t="shared" si="30"/>
        <v>0</v>
      </c>
    </row>
    <row r="555" spans="1:8" x14ac:dyDescent="0.25">
      <c r="A555" s="91" t="s">
        <v>1012</v>
      </c>
      <c r="B555" s="77" t="s">
        <v>775</v>
      </c>
      <c r="C555" s="52"/>
      <c r="D555" s="53" t="s">
        <v>776</v>
      </c>
      <c r="E555" s="54" t="s">
        <v>18</v>
      </c>
      <c r="F555" s="55"/>
      <c r="G555" s="56">
        <f>VLOOKUP(B555,[1]Serviços!$A$11:$G4948,7,FALSE)</f>
        <v>2045.83</v>
      </c>
      <c r="H555" s="55">
        <f t="shared" si="30"/>
        <v>0</v>
      </c>
    </row>
    <row r="556" spans="1:8" x14ac:dyDescent="0.25">
      <c r="A556" s="91" t="s">
        <v>1013</v>
      </c>
      <c r="B556" s="77" t="s">
        <v>778</v>
      </c>
      <c r="C556" s="52"/>
      <c r="D556" s="53" t="s">
        <v>779</v>
      </c>
      <c r="E556" s="54" t="s">
        <v>18</v>
      </c>
      <c r="F556" s="55"/>
      <c r="G556" s="56">
        <f>VLOOKUP(B556,[1]Serviços!$A$11:$G4949,7,FALSE)</f>
        <v>1276.28</v>
      </c>
      <c r="H556" s="55">
        <f t="shared" si="30"/>
        <v>0</v>
      </c>
    </row>
    <row r="557" spans="1:8" ht="25.5" x14ac:dyDescent="0.25">
      <c r="A557" s="91" t="s">
        <v>1014</v>
      </c>
      <c r="B557" s="77" t="s">
        <v>781</v>
      </c>
      <c r="C557" s="52"/>
      <c r="D557" s="53" t="s">
        <v>782</v>
      </c>
      <c r="E557" s="54" t="s">
        <v>18</v>
      </c>
      <c r="F557" s="55"/>
      <c r="G557" s="56">
        <f>VLOOKUP(B557,[1]Serviços!$A$11:$G4950,7,FALSE)</f>
        <v>718.11</v>
      </c>
      <c r="H557" s="55">
        <f t="shared" si="30"/>
        <v>0</v>
      </c>
    </row>
    <row r="558" spans="1:8" ht="25.5" x14ac:dyDescent="0.25">
      <c r="A558" s="91" t="s">
        <v>1015</v>
      </c>
      <c r="B558" s="77" t="s">
        <v>784</v>
      </c>
      <c r="C558" s="52"/>
      <c r="D558" s="53" t="s">
        <v>785</v>
      </c>
      <c r="E558" s="54" t="s">
        <v>18</v>
      </c>
      <c r="F558" s="55"/>
      <c r="G558" s="56">
        <f>VLOOKUP(B558,[1]Serviços!$A$11:$G4951,7,FALSE)</f>
        <v>901.94</v>
      </c>
      <c r="H558" s="55">
        <f t="shared" si="30"/>
        <v>0</v>
      </c>
    </row>
    <row r="559" spans="1:8" ht="25.5" x14ac:dyDescent="0.25">
      <c r="A559" s="91" t="s">
        <v>1016</v>
      </c>
      <c r="B559" s="77" t="s">
        <v>787</v>
      </c>
      <c r="C559" s="52"/>
      <c r="D559" s="53" t="s">
        <v>788</v>
      </c>
      <c r="E559" s="54" t="s">
        <v>18</v>
      </c>
      <c r="F559" s="55"/>
      <c r="G559" s="56">
        <f>VLOOKUP(B559,[1]Serviços!$A$11:$G4952,7,FALSE)</f>
        <v>807.57</v>
      </c>
      <c r="H559" s="55">
        <f t="shared" si="30"/>
        <v>0</v>
      </c>
    </row>
    <row r="560" spans="1:8" x14ac:dyDescent="0.25">
      <c r="A560" s="91" t="s">
        <v>1017</v>
      </c>
      <c r="B560" s="77" t="s">
        <v>790</v>
      </c>
      <c r="C560" s="52"/>
      <c r="D560" s="53" t="s">
        <v>791</v>
      </c>
      <c r="E560" s="54" t="s">
        <v>18</v>
      </c>
      <c r="F560" s="55"/>
      <c r="G560" s="56">
        <f>VLOOKUP(B560,[1]Serviços!$A$11:$G4953,7,FALSE)</f>
        <v>1069.42</v>
      </c>
      <c r="H560" s="55">
        <f t="shared" si="30"/>
        <v>0</v>
      </c>
    </row>
    <row r="561" spans="1:8" ht="25.5" x14ac:dyDescent="0.25">
      <c r="A561" s="91" t="s">
        <v>1018</v>
      </c>
      <c r="B561" s="77" t="s">
        <v>793</v>
      </c>
      <c r="C561" s="52"/>
      <c r="D561" s="53" t="s">
        <v>794</v>
      </c>
      <c r="E561" s="54" t="s">
        <v>18</v>
      </c>
      <c r="F561" s="55"/>
      <c r="G561" s="56">
        <f>VLOOKUP(B561,[1]Serviços!$A$11:$G4954,7,FALSE)</f>
        <v>592.38</v>
      </c>
      <c r="H561" s="55">
        <f t="shared" si="30"/>
        <v>0</v>
      </c>
    </row>
    <row r="562" spans="1:8" ht="25.5" x14ac:dyDescent="0.25">
      <c r="A562" s="91" t="s">
        <v>1019</v>
      </c>
      <c r="B562" s="77" t="s">
        <v>796</v>
      </c>
      <c r="C562" s="52"/>
      <c r="D562" s="53" t="s">
        <v>797</v>
      </c>
      <c r="E562" s="54" t="s">
        <v>18</v>
      </c>
      <c r="F562" s="55"/>
      <c r="G562" s="56">
        <f>VLOOKUP(B562,[1]Serviços!$A$11:$G4955,7,FALSE)</f>
        <v>729.66</v>
      </c>
      <c r="H562" s="55">
        <f t="shared" si="30"/>
        <v>0</v>
      </c>
    </row>
    <row r="563" spans="1:8" ht="25.5" x14ac:dyDescent="0.25">
      <c r="A563" s="91" t="s">
        <v>1020</v>
      </c>
      <c r="B563" s="77" t="s">
        <v>799</v>
      </c>
      <c r="C563" s="52"/>
      <c r="D563" s="53" t="s">
        <v>800</v>
      </c>
      <c r="E563" s="54" t="s">
        <v>18</v>
      </c>
      <c r="F563" s="55"/>
      <c r="G563" s="56">
        <f>VLOOKUP(B563,[1]Serviços!$A$11:$G4956,7,FALSE)</f>
        <v>886.08</v>
      </c>
      <c r="H563" s="55">
        <f t="shared" si="30"/>
        <v>0</v>
      </c>
    </row>
    <row r="564" spans="1:8" x14ac:dyDescent="0.25">
      <c r="A564" s="91" t="s">
        <v>1021</v>
      </c>
      <c r="B564" s="77" t="s">
        <v>802</v>
      </c>
      <c r="C564" s="52"/>
      <c r="D564" s="53" t="s">
        <v>803</v>
      </c>
      <c r="E564" s="54" t="s">
        <v>18</v>
      </c>
      <c r="F564" s="55"/>
      <c r="G564" s="56">
        <f>VLOOKUP(B564,[1]Serviços!$A$11:$G4957,7,FALSE)</f>
        <v>974.32</v>
      </c>
      <c r="H564" s="55">
        <f t="shared" si="30"/>
        <v>0</v>
      </c>
    </row>
    <row r="565" spans="1:8" x14ac:dyDescent="0.25">
      <c r="A565" s="91"/>
      <c r="B565" s="77"/>
      <c r="C565" s="52"/>
      <c r="D565" s="53"/>
      <c r="E565" s="54"/>
      <c r="F565" s="55"/>
      <c r="G565" s="56"/>
      <c r="H565" s="55"/>
    </row>
    <row r="566" spans="1:8" x14ac:dyDescent="0.25">
      <c r="A566" s="63" t="s">
        <v>1022</v>
      </c>
      <c r="B566" s="64"/>
      <c r="C566" s="62" t="s">
        <v>1023</v>
      </c>
      <c r="D566" s="64"/>
      <c r="E566" s="63"/>
      <c r="F566" s="65"/>
      <c r="G566" s="66"/>
      <c r="H566" s="50">
        <f>SUM(H567:H577)</f>
        <v>0</v>
      </c>
    </row>
    <row r="567" spans="1:8" ht="38.25" x14ac:dyDescent="0.25">
      <c r="A567" s="91" t="s">
        <v>1024</v>
      </c>
      <c r="B567" s="77" t="s">
        <v>201</v>
      </c>
      <c r="C567" s="69"/>
      <c r="D567" s="53" t="s">
        <v>202</v>
      </c>
      <c r="E567" s="54" t="s">
        <v>43</v>
      </c>
      <c r="F567" s="55"/>
      <c r="G567" s="56">
        <f>VLOOKUP(B567,[1]Serviços!$A$11:$G4959,7,FALSE)</f>
        <v>1213.68</v>
      </c>
      <c r="H567" s="57">
        <f t="shared" ref="H567:H577" si="31">ROUND(F567*G567,2)</f>
        <v>0</v>
      </c>
    </row>
    <row r="568" spans="1:8" ht="25.5" x14ac:dyDescent="0.25">
      <c r="A568" s="91" t="s">
        <v>1025</v>
      </c>
      <c r="B568" s="77" t="s">
        <v>214</v>
      </c>
      <c r="C568" s="69"/>
      <c r="D568" s="53" t="s">
        <v>215</v>
      </c>
      <c r="E568" s="54" t="s">
        <v>43</v>
      </c>
      <c r="F568" s="55"/>
      <c r="G568" s="56">
        <f>VLOOKUP(B568,[1]Serviços!$A$11:$G4960,7,FALSE)</f>
        <v>134.32</v>
      </c>
      <c r="H568" s="57">
        <f t="shared" si="31"/>
        <v>0</v>
      </c>
    </row>
    <row r="569" spans="1:8" ht="38.25" x14ac:dyDescent="0.25">
      <c r="A569" s="91" t="s">
        <v>1026</v>
      </c>
      <c r="B569" s="77" t="s">
        <v>292</v>
      </c>
      <c r="C569" s="69"/>
      <c r="D569" s="53" t="s">
        <v>293</v>
      </c>
      <c r="E569" s="54" t="s">
        <v>43</v>
      </c>
      <c r="F569" s="55"/>
      <c r="G569" s="56">
        <f>VLOOKUP(B569,[1]Serviços!$A$11:$G4961,7,FALSE)</f>
        <v>1826.69</v>
      </c>
      <c r="H569" s="57">
        <f t="shared" si="31"/>
        <v>0</v>
      </c>
    </row>
    <row r="570" spans="1:8" ht="25.5" x14ac:dyDescent="0.25">
      <c r="A570" s="91" t="s">
        <v>1027</v>
      </c>
      <c r="B570" s="77" t="s">
        <v>311</v>
      </c>
      <c r="C570" s="69"/>
      <c r="D570" s="53" t="s">
        <v>312</v>
      </c>
      <c r="E570" s="54" t="s">
        <v>43</v>
      </c>
      <c r="F570" s="55"/>
      <c r="G570" s="56">
        <f>VLOOKUP(B570,[1]Serviços!$A$11:$G4962,7,FALSE)</f>
        <v>14.89</v>
      </c>
      <c r="H570" s="57">
        <f t="shared" si="31"/>
        <v>0</v>
      </c>
    </row>
    <row r="571" spans="1:8" x14ac:dyDescent="0.25">
      <c r="A571" s="91" t="s">
        <v>1028</v>
      </c>
      <c r="B571" s="77" t="s">
        <v>817</v>
      </c>
      <c r="C571" s="69"/>
      <c r="D571" s="53" t="s">
        <v>818</v>
      </c>
      <c r="E571" s="54" t="s">
        <v>43</v>
      </c>
      <c r="F571" s="55"/>
      <c r="G571" s="56">
        <f>VLOOKUP(B571,[1]Serviços!$A$11:$G4963,7,FALSE)</f>
        <v>182.08</v>
      </c>
      <c r="H571" s="57">
        <f t="shared" si="31"/>
        <v>0</v>
      </c>
    </row>
    <row r="572" spans="1:8" x14ac:dyDescent="0.25">
      <c r="A572" s="91" t="s">
        <v>1029</v>
      </c>
      <c r="B572" s="77" t="s">
        <v>330</v>
      </c>
      <c r="C572" s="69"/>
      <c r="D572" s="53" t="s">
        <v>331</v>
      </c>
      <c r="E572" s="54" t="s">
        <v>43</v>
      </c>
      <c r="F572" s="55"/>
      <c r="G572" s="56">
        <f>VLOOKUP(B572,[1]Serviços!$A$11:$G4964,7,FALSE)</f>
        <v>176.03</v>
      </c>
      <c r="H572" s="57">
        <f t="shared" si="31"/>
        <v>0</v>
      </c>
    </row>
    <row r="573" spans="1:8" x14ac:dyDescent="0.25">
      <c r="A573" s="91" t="s">
        <v>1030</v>
      </c>
      <c r="B573" s="77" t="s">
        <v>342</v>
      </c>
      <c r="C573" s="69"/>
      <c r="D573" s="53" t="s">
        <v>343</v>
      </c>
      <c r="E573" s="54" t="s">
        <v>43</v>
      </c>
      <c r="F573" s="55"/>
      <c r="G573" s="56">
        <f>VLOOKUP(B573,[1]Serviços!$A$11:$G4965,7,FALSE)</f>
        <v>100.09</v>
      </c>
      <c r="H573" s="57">
        <f t="shared" si="31"/>
        <v>0</v>
      </c>
    </row>
    <row r="574" spans="1:8" x14ac:dyDescent="0.25">
      <c r="A574" s="91" t="s">
        <v>1031</v>
      </c>
      <c r="B574" s="77" t="s">
        <v>345</v>
      </c>
      <c r="C574" s="69"/>
      <c r="D574" s="53" t="s">
        <v>346</v>
      </c>
      <c r="E574" s="54" t="s">
        <v>43</v>
      </c>
      <c r="F574" s="55"/>
      <c r="G574" s="56">
        <f>VLOOKUP(B574,[1]Serviços!$A$11:$G4966,7,FALSE)</f>
        <v>216.73</v>
      </c>
      <c r="H574" s="57">
        <f t="shared" si="31"/>
        <v>0</v>
      </c>
    </row>
    <row r="575" spans="1:8" x14ac:dyDescent="0.25">
      <c r="A575" s="91" t="s">
        <v>1032</v>
      </c>
      <c r="B575" s="77" t="s">
        <v>348</v>
      </c>
      <c r="C575" s="69"/>
      <c r="D575" s="53" t="s">
        <v>349</v>
      </c>
      <c r="E575" s="54" t="s">
        <v>43</v>
      </c>
      <c r="F575" s="55"/>
      <c r="G575" s="56">
        <f>VLOOKUP(B575,[1]Serviços!$A$11:$G4967,7,FALSE)</f>
        <v>102.34</v>
      </c>
      <c r="H575" s="57">
        <f t="shared" si="31"/>
        <v>0</v>
      </c>
    </row>
    <row r="576" spans="1:8" x14ac:dyDescent="0.25">
      <c r="A576" s="91" t="s">
        <v>1033</v>
      </c>
      <c r="B576" s="77" t="s">
        <v>247</v>
      </c>
      <c r="C576" s="69"/>
      <c r="D576" s="53" t="s">
        <v>248</v>
      </c>
      <c r="E576" s="54" t="s">
        <v>43</v>
      </c>
      <c r="F576" s="55"/>
      <c r="G576" s="56">
        <f>VLOOKUP(B576,[1]Serviços!$A$11:$G4968,7,FALSE)</f>
        <v>105.44</v>
      </c>
      <c r="H576" s="57">
        <f t="shared" si="31"/>
        <v>0</v>
      </c>
    </row>
    <row r="577" spans="1:8" x14ac:dyDescent="0.25">
      <c r="A577" s="91" t="s">
        <v>1034</v>
      </c>
      <c r="B577" s="77" t="s">
        <v>253</v>
      </c>
      <c r="C577" s="69"/>
      <c r="D577" s="53" t="s">
        <v>254</v>
      </c>
      <c r="E577" s="54" t="s">
        <v>43</v>
      </c>
      <c r="F577" s="55"/>
      <c r="G577" s="56">
        <f>VLOOKUP(B577,[1]Serviços!$A$11:$G4969,7,FALSE)</f>
        <v>86.17</v>
      </c>
      <c r="H577" s="57">
        <f t="shared" si="31"/>
        <v>0</v>
      </c>
    </row>
    <row r="578" spans="1:8" x14ac:dyDescent="0.25">
      <c r="A578" s="91"/>
      <c r="B578" s="77"/>
      <c r="C578" s="69"/>
      <c r="D578" s="53"/>
      <c r="E578" s="54"/>
      <c r="F578" s="55"/>
      <c r="G578" s="56"/>
      <c r="H578" s="57"/>
    </row>
    <row r="579" spans="1:8" x14ac:dyDescent="0.25">
      <c r="A579" s="63" t="s">
        <v>1035</v>
      </c>
      <c r="B579" s="64"/>
      <c r="C579" s="62" t="s">
        <v>1036</v>
      </c>
      <c r="D579" s="64"/>
      <c r="E579" s="63"/>
      <c r="F579" s="65"/>
      <c r="G579" s="66"/>
      <c r="H579" s="50">
        <f>SUM(H580:H594)</f>
        <v>0</v>
      </c>
    </row>
    <row r="580" spans="1:8" ht="38.25" x14ac:dyDescent="0.25">
      <c r="A580" s="91" t="s">
        <v>1037</v>
      </c>
      <c r="B580" s="77" t="s">
        <v>204</v>
      </c>
      <c r="C580" s="69"/>
      <c r="D580" s="53" t="s">
        <v>205</v>
      </c>
      <c r="E580" s="54" t="s">
        <v>18</v>
      </c>
      <c r="F580" s="55"/>
      <c r="G580" s="56">
        <f>VLOOKUP(B580,[1]Serviços!$A$11:$G4971,7,FALSE)</f>
        <v>2332.29</v>
      </c>
      <c r="H580" s="57">
        <f t="shared" ref="H580:H594" si="32">ROUND(F580*G580,2)</f>
        <v>0</v>
      </c>
    </row>
    <row r="581" spans="1:8" ht="29.25" customHeight="1" x14ac:dyDescent="0.25">
      <c r="A581" s="91" t="s">
        <v>1038</v>
      </c>
      <c r="B581" s="60" t="s">
        <v>408</v>
      </c>
      <c r="C581" s="69"/>
      <c r="D581" s="85" t="s">
        <v>1039</v>
      </c>
      <c r="E581" s="54" t="s">
        <v>43</v>
      </c>
      <c r="F581" s="55"/>
      <c r="G581" s="56">
        <f>VLOOKUP(B581,[1]Serviços!$A$11:$G4972,7,FALSE)</f>
        <v>3478.94</v>
      </c>
      <c r="H581" s="57">
        <f t="shared" si="32"/>
        <v>0</v>
      </c>
    </row>
    <row r="582" spans="1:8" x14ac:dyDescent="0.25">
      <c r="A582" s="91" t="s">
        <v>1040</v>
      </c>
      <c r="B582" s="60" t="s">
        <v>411</v>
      </c>
      <c r="C582" s="69"/>
      <c r="D582" s="85" t="s">
        <v>1041</v>
      </c>
      <c r="E582" s="54" t="s">
        <v>43</v>
      </c>
      <c r="F582" s="55"/>
      <c r="G582" s="56">
        <f>VLOOKUP(B582,[1]Serviços!$A$11:$G4973,7,FALSE)</f>
        <v>3999.44</v>
      </c>
      <c r="H582" s="57">
        <f t="shared" si="32"/>
        <v>0</v>
      </c>
    </row>
    <row r="583" spans="1:8" ht="25.5" x14ac:dyDescent="0.25">
      <c r="A583" s="91" t="s">
        <v>1042</v>
      </c>
      <c r="B583" s="60" t="s">
        <v>414</v>
      </c>
      <c r="C583" s="69"/>
      <c r="D583" s="53" t="s">
        <v>415</v>
      </c>
      <c r="E583" s="54" t="s">
        <v>43</v>
      </c>
      <c r="F583" s="55"/>
      <c r="G583" s="56">
        <f>VLOOKUP(B583,[1]Serviços!$A$11:$G4974,7,FALSE)</f>
        <v>821.34</v>
      </c>
      <c r="H583" s="57">
        <f t="shared" si="32"/>
        <v>0</v>
      </c>
    </row>
    <row r="584" spans="1:8" x14ac:dyDescent="0.25">
      <c r="A584" s="91" t="s">
        <v>1043</v>
      </c>
      <c r="B584" s="60" t="s">
        <v>417</v>
      </c>
      <c r="C584" s="69"/>
      <c r="D584" s="53" t="s">
        <v>418</v>
      </c>
      <c r="E584" s="54" t="s">
        <v>43</v>
      </c>
      <c r="F584" s="55"/>
      <c r="G584" s="56">
        <f>VLOOKUP(B584,[1]Serviços!$A$11:$G4975,7,FALSE)</f>
        <v>2745.06</v>
      </c>
      <c r="H584" s="57">
        <f t="shared" si="32"/>
        <v>0</v>
      </c>
    </row>
    <row r="585" spans="1:8" ht="25.5" x14ac:dyDescent="0.25">
      <c r="A585" s="91" t="s">
        <v>1044</v>
      </c>
      <c r="B585" s="77" t="s">
        <v>420</v>
      </c>
      <c r="C585" s="69"/>
      <c r="D585" s="53" t="s">
        <v>421</v>
      </c>
      <c r="E585" s="54" t="s">
        <v>43</v>
      </c>
      <c r="F585" s="55"/>
      <c r="G585" s="56">
        <f>VLOOKUP(B585,[1]Serviços!$A$11:$G4976,7,FALSE)</f>
        <v>134.85</v>
      </c>
      <c r="H585" s="57">
        <f t="shared" si="32"/>
        <v>0</v>
      </c>
    </row>
    <row r="586" spans="1:8" ht="25.5" x14ac:dyDescent="0.25">
      <c r="A586" s="91" t="s">
        <v>1045</v>
      </c>
      <c r="B586" s="77" t="s">
        <v>423</v>
      </c>
      <c r="C586" s="69"/>
      <c r="D586" s="53" t="s">
        <v>424</v>
      </c>
      <c r="E586" s="54" t="s">
        <v>43</v>
      </c>
      <c r="F586" s="55"/>
      <c r="G586" s="56">
        <f>VLOOKUP(B586,[1]Serviços!$A$11:$G4977,7,FALSE)</f>
        <v>70.84</v>
      </c>
      <c r="H586" s="57">
        <f t="shared" si="32"/>
        <v>0</v>
      </c>
    </row>
    <row r="587" spans="1:8" x14ac:dyDescent="0.25">
      <c r="A587" s="91" t="s">
        <v>1046</v>
      </c>
      <c r="B587" s="77" t="s">
        <v>426</v>
      </c>
      <c r="C587" s="69"/>
      <c r="D587" s="53" t="s">
        <v>427</v>
      </c>
      <c r="E587" s="54" t="s">
        <v>43</v>
      </c>
      <c r="F587" s="55"/>
      <c r="G587" s="56">
        <f>VLOOKUP(B587,[1]Serviços!$A$11:$G4978,7,FALSE)</f>
        <v>1075.92</v>
      </c>
      <c r="H587" s="57">
        <f t="shared" si="32"/>
        <v>0</v>
      </c>
    </row>
    <row r="588" spans="1:8" x14ac:dyDescent="0.25">
      <c r="A588" s="91" t="s">
        <v>1047</v>
      </c>
      <c r="B588" s="77" t="s">
        <v>429</v>
      </c>
      <c r="C588" s="69"/>
      <c r="D588" s="53" t="s">
        <v>430</v>
      </c>
      <c r="E588" s="54" t="s">
        <v>43</v>
      </c>
      <c r="F588" s="55"/>
      <c r="G588" s="56">
        <f>VLOOKUP(B588,[1]Serviços!$A$11:$G4979,7,FALSE)</f>
        <v>74.91</v>
      </c>
      <c r="H588" s="57">
        <f t="shared" si="32"/>
        <v>0</v>
      </c>
    </row>
    <row r="589" spans="1:8" ht="25.5" x14ac:dyDescent="0.25">
      <c r="A589" s="91" t="s">
        <v>1048</v>
      </c>
      <c r="B589" s="77" t="s">
        <v>432</v>
      </c>
      <c r="C589" s="69"/>
      <c r="D589" s="53" t="s">
        <v>433</v>
      </c>
      <c r="E589" s="54" t="s">
        <v>43</v>
      </c>
      <c r="F589" s="55"/>
      <c r="G589" s="56">
        <f>VLOOKUP(B589,[1]Serviços!$A$11:$G4980,7,FALSE)</f>
        <v>21.14</v>
      </c>
      <c r="H589" s="57">
        <f t="shared" si="32"/>
        <v>0</v>
      </c>
    </row>
    <row r="590" spans="1:8" x14ac:dyDescent="0.25">
      <c r="A590" s="91" t="s">
        <v>1049</v>
      </c>
      <c r="B590" s="77" t="s">
        <v>435</v>
      </c>
      <c r="C590" s="69"/>
      <c r="D590" s="53" t="s">
        <v>436</v>
      </c>
      <c r="E590" s="54" t="s">
        <v>43</v>
      </c>
      <c r="F590" s="55"/>
      <c r="G590" s="56">
        <f>VLOOKUP(B590,[1]Serviços!$A$11:$G4981,7,FALSE)</f>
        <v>185.06</v>
      </c>
      <c r="H590" s="57">
        <f t="shared" si="32"/>
        <v>0</v>
      </c>
    </row>
    <row r="591" spans="1:8" x14ac:dyDescent="0.25">
      <c r="A591" s="91" t="s">
        <v>1050</v>
      </c>
      <c r="B591" s="77" t="s">
        <v>438</v>
      </c>
      <c r="C591" s="69"/>
      <c r="D591" s="53" t="s">
        <v>439</v>
      </c>
      <c r="E591" s="54" t="s">
        <v>43</v>
      </c>
      <c r="F591" s="55"/>
      <c r="G591" s="56">
        <f>VLOOKUP(B591,[1]Serviços!$A$11:$G4982,7,FALSE)</f>
        <v>178.52</v>
      </c>
      <c r="H591" s="57">
        <f t="shared" si="32"/>
        <v>0</v>
      </c>
    </row>
    <row r="592" spans="1:8" ht="25.5" x14ac:dyDescent="0.25">
      <c r="A592" s="91" t="s">
        <v>1051</v>
      </c>
      <c r="B592" s="77" t="s">
        <v>441</v>
      </c>
      <c r="C592" s="69"/>
      <c r="D592" s="53" t="s">
        <v>442</v>
      </c>
      <c r="E592" s="54" t="s">
        <v>43</v>
      </c>
      <c r="F592" s="55"/>
      <c r="G592" s="56">
        <f>VLOOKUP(B592,[1]Serviços!$A$11:$G4983,7,FALSE)</f>
        <v>505.52</v>
      </c>
      <c r="H592" s="57">
        <f t="shared" si="32"/>
        <v>0</v>
      </c>
    </row>
    <row r="593" spans="1:8" ht="25.5" x14ac:dyDescent="0.25">
      <c r="A593" s="91" t="s">
        <v>1052</v>
      </c>
      <c r="B593" s="77" t="s">
        <v>444</v>
      </c>
      <c r="C593" s="69"/>
      <c r="D593" s="53" t="s">
        <v>445</v>
      </c>
      <c r="E593" s="54" t="s">
        <v>43</v>
      </c>
      <c r="F593" s="55"/>
      <c r="G593" s="56">
        <f>VLOOKUP(B593,[1]Serviços!$A$11:$G4984,7,FALSE)</f>
        <v>993.35</v>
      </c>
      <c r="H593" s="57">
        <f t="shared" si="32"/>
        <v>0</v>
      </c>
    </row>
    <row r="594" spans="1:8" x14ac:dyDescent="0.25">
      <c r="A594" s="91" t="s">
        <v>1053</v>
      </c>
      <c r="B594" s="77" t="s">
        <v>447</v>
      </c>
      <c r="C594" s="69"/>
      <c r="D594" s="53" t="s">
        <v>448</v>
      </c>
      <c r="E594" s="54" t="s">
        <v>43</v>
      </c>
      <c r="F594" s="55"/>
      <c r="G594" s="56">
        <f>VLOOKUP(B594,[1]Serviços!$A$11:$G4985,7,FALSE)</f>
        <v>183.91</v>
      </c>
      <c r="H594" s="57">
        <f t="shared" si="32"/>
        <v>0</v>
      </c>
    </row>
    <row r="595" spans="1:8" x14ac:dyDescent="0.25">
      <c r="A595" s="91"/>
      <c r="B595" s="77"/>
      <c r="C595" s="69"/>
      <c r="D595" s="53"/>
      <c r="E595" s="54"/>
      <c r="F595" s="55"/>
      <c r="G595" s="56"/>
      <c r="H595" s="57"/>
    </row>
    <row r="596" spans="1:8" x14ac:dyDescent="0.25">
      <c r="A596" s="63" t="s">
        <v>1054</v>
      </c>
      <c r="B596" s="64"/>
      <c r="C596" s="62" t="s">
        <v>1055</v>
      </c>
      <c r="D596" s="64"/>
      <c r="E596" s="63"/>
      <c r="F596" s="65"/>
      <c r="G596" s="66"/>
      <c r="H596" s="50">
        <f>SUM(H597:H624)</f>
        <v>0</v>
      </c>
    </row>
    <row r="597" spans="1:8" x14ac:dyDescent="0.25">
      <c r="A597" s="91" t="s">
        <v>1056</v>
      </c>
      <c r="B597" s="77" t="s">
        <v>475</v>
      </c>
      <c r="C597" s="69"/>
      <c r="D597" s="53" t="s">
        <v>476</v>
      </c>
      <c r="E597" s="54" t="s">
        <v>90</v>
      </c>
      <c r="F597" s="55"/>
      <c r="G597" s="56">
        <f>VLOOKUP(B597,[1]Serviços!$A$11:$G4987,7,FALSE)</f>
        <v>98.81</v>
      </c>
      <c r="H597" s="57">
        <f t="shared" ref="H597:H624" si="33">ROUND(F597*G597,2)</f>
        <v>0</v>
      </c>
    </row>
    <row r="598" spans="1:8" x14ac:dyDescent="0.25">
      <c r="A598" s="91" t="s">
        <v>1057</v>
      </c>
      <c r="B598" s="77" t="s">
        <v>472</v>
      </c>
      <c r="C598" s="52"/>
      <c r="D598" s="53" t="s">
        <v>473</v>
      </c>
      <c r="E598" s="54" t="s">
        <v>90</v>
      </c>
      <c r="F598" s="55"/>
      <c r="G598" s="56">
        <f>VLOOKUP(B598,[1]Serviços!$A$11:$G4988,7,FALSE)</f>
        <v>84.45</v>
      </c>
      <c r="H598" s="57">
        <f t="shared" si="33"/>
        <v>0</v>
      </c>
    </row>
    <row r="599" spans="1:8" x14ac:dyDescent="0.25">
      <c r="A599" s="91" t="s">
        <v>1058</v>
      </c>
      <c r="B599" s="77" t="s">
        <v>478</v>
      </c>
      <c r="C599" s="69"/>
      <c r="D599" s="53" t="s">
        <v>479</v>
      </c>
      <c r="E599" s="54" t="s">
        <v>90</v>
      </c>
      <c r="F599" s="55"/>
      <c r="G599" s="56">
        <f>VLOOKUP(B599,[1]Serviços!$A$11:$G4989,7,FALSE)</f>
        <v>109.79</v>
      </c>
      <c r="H599" s="57">
        <f t="shared" si="33"/>
        <v>0</v>
      </c>
    </row>
    <row r="600" spans="1:8" x14ac:dyDescent="0.25">
      <c r="A600" s="91" t="s">
        <v>1059</v>
      </c>
      <c r="B600" s="77" t="s">
        <v>481</v>
      </c>
      <c r="C600" s="69"/>
      <c r="D600" s="53" t="s">
        <v>482</v>
      </c>
      <c r="E600" s="54" t="s">
        <v>90</v>
      </c>
      <c r="F600" s="55"/>
      <c r="G600" s="56">
        <f>VLOOKUP(B600,[1]Serviços!$A$11:$G4990,7,FALSE)</f>
        <v>136.35</v>
      </c>
      <c r="H600" s="57">
        <f t="shared" si="33"/>
        <v>0</v>
      </c>
    </row>
    <row r="601" spans="1:8" x14ac:dyDescent="0.25">
      <c r="A601" s="91" t="s">
        <v>1060</v>
      </c>
      <c r="B601" s="77" t="s">
        <v>484</v>
      </c>
      <c r="C601" s="69"/>
      <c r="D601" s="53" t="s">
        <v>485</v>
      </c>
      <c r="E601" s="54" t="s">
        <v>90</v>
      </c>
      <c r="F601" s="55"/>
      <c r="G601" s="56">
        <f>VLOOKUP(B601,[1]Serviços!$A$11:$G4991,7,FALSE)</f>
        <v>164.45</v>
      </c>
      <c r="H601" s="57">
        <f t="shared" si="33"/>
        <v>0</v>
      </c>
    </row>
    <row r="602" spans="1:8" x14ac:dyDescent="0.25">
      <c r="A602" s="91" t="s">
        <v>1061</v>
      </c>
      <c r="B602" s="77" t="s">
        <v>1062</v>
      </c>
      <c r="C602" s="69"/>
      <c r="D602" s="53" t="s">
        <v>1063</v>
      </c>
      <c r="E602" s="54" t="s">
        <v>90</v>
      </c>
      <c r="F602" s="55"/>
      <c r="G602" s="56">
        <f>VLOOKUP(B602,[1]Serviços!$A$11:$G4992,7,FALSE)</f>
        <v>187.59</v>
      </c>
      <c r="H602" s="57">
        <f t="shared" si="33"/>
        <v>0</v>
      </c>
    </row>
    <row r="603" spans="1:8" x14ac:dyDescent="0.25">
      <c r="A603" s="91" t="s">
        <v>1064</v>
      </c>
      <c r="B603" s="77" t="s">
        <v>1065</v>
      </c>
      <c r="C603" s="69"/>
      <c r="D603" s="53" t="s">
        <v>1066</v>
      </c>
      <c r="E603" s="54" t="s">
        <v>90</v>
      </c>
      <c r="F603" s="55"/>
      <c r="G603" s="56">
        <f>VLOOKUP(B603,[1]Serviços!$A$11:$G4993,7,FALSE)</f>
        <v>243.04</v>
      </c>
      <c r="H603" s="57">
        <f t="shared" si="33"/>
        <v>0</v>
      </c>
    </row>
    <row r="604" spans="1:8" ht="25.5" x14ac:dyDescent="0.25">
      <c r="A604" s="91" t="s">
        <v>1067</v>
      </c>
      <c r="B604" s="78" t="s">
        <v>1068</v>
      </c>
      <c r="C604" s="78"/>
      <c r="D604" s="79" t="s">
        <v>1069</v>
      </c>
      <c r="E604" s="80" t="s">
        <v>90</v>
      </c>
      <c r="F604" s="55"/>
      <c r="G604" s="56">
        <f>VLOOKUP(B604,[1]Serviços!$A$11:$G4994,7,FALSE)</f>
        <v>13.92</v>
      </c>
      <c r="H604" s="57">
        <f t="shared" si="33"/>
        <v>0</v>
      </c>
    </row>
    <row r="605" spans="1:8" ht="38.25" x14ac:dyDescent="0.25">
      <c r="A605" s="91" t="s">
        <v>1070</v>
      </c>
      <c r="B605" s="77" t="s">
        <v>499</v>
      </c>
      <c r="C605" s="69"/>
      <c r="D605" s="53" t="s">
        <v>500</v>
      </c>
      <c r="E605" s="54" t="s">
        <v>90</v>
      </c>
      <c r="F605" s="55"/>
      <c r="G605" s="56">
        <f>VLOOKUP(B605,[1]Serviços!$A$11:$G4995,7,FALSE)</f>
        <v>26.73</v>
      </c>
      <c r="H605" s="57">
        <f t="shared" si="33"/>
        <v>0</v>
      </c>
    </row>
    <row r="606" spans="1:8" ht="40.5" customHeight="1" x14ac:dyDescent="0.25">
      <c r="A606" s="91" t="s">
        <v>1071</v>
      </c>
      <c r="B606" s="77" t="s">
        <v>502</v>
      </c>
      <c r="C606" s="69"/>
      <c r="D606" s="53" t="s">
        <v>503</v>
      </c>
      <c r="E606" s="54" t="s">
        <v>90</v>
      </c>
      <c r="F606" s="55"/>
      <c r="G606" s="56">
        <f>VLOOKUP(B606,[1]Serviços!$A$11:$G4996,7,FALSE)</f>
        <v>30.17</v>
      </c>
      <c r="H606" s="57">
        <f t="shared" si="33"/>
        <v>0</v>
      </c>
    </row>
    <row r="607" spans="1:8" ht="25.5" x14ac:dyDescent="0.25">
      <c r="A607" s="91" t="s">
        <v>1072</v>
      </c>
      <c r="B607" s="77" t="s">
        <v>505</v>
      </c>
      <c r="C607" s="69"/>
      <c r="D607" s="53" t="s">
        <v>506</v>
      </c>
      <c r="E607" s="54" t="s">
        <v>90</v>
      </c>
      <c r="F607" s="55"/>
      <c r="G607" s="56">
        <f>VLOOKUP(B607,[1]Serviços!$A$11:$G4997,7,FALSE)</f>
        <v>32.64</v>
      </c>
      <c r="H607" s="57">
        <f t="shared" si="33"/>
        <v>0</v>
      </c>
    </row>
    <row r="608" spans="1:8" ht="42" customHeight="1" x14ac:dyDescent="0.25">
      <c r="A608" s="91" t="s">
        <v>1073</v>
      </c>
      <c r="B608" s="77" t="s">
        <v>508</v>
      </c>
      <c r="C608" s="69"/>
      <c r="D608" s="53" t="s">
        <v>509</v>
      </c>
      <c r="E608" s="54" t="s">
        <v>90</v>
      </c>
      <c r="F608" s="55"/>
      <c r="G608" s="56">
        <f>VLOOKUP(B608,[1]Serviços!$A$11:$G4998,7,FALSE)</f>
        <v>38.159999999999997</v>
      </c>
      <c r="H608" s="57">
        <f t="shared" si="33"/>
        <v>0</v>
      </c>
    </row>
    <row r="609" spans="1:9" ht="38.25" x14ac:dyDescent="0.25">
      <c r="A609" s="91" t="s">
        <v>1074</v>
      </c>
      <c r="B609" s="85" t="s">
        <v>511</v>
      </c>
      <c r="C609" s="69"/>
      <c r="D609" s="85" t="s">
        <v>512</v>
      </c>
      <c r="E609" s="88" t="s">
        <v>90</v>
      </c>
      <c r="F609" s="107"/>
      <c r="G609" s="56">
        <v>40.619999999999997</v>
      </c>
      <c r="H609" s="57">
        <f t="shared" si="33"/>
        <v>0</v>
      </c>
    </row>
    <row r="610" spans="1:9" ht="25.5" x14ac:dyDescent="0.25">
      <c r="A610" s="91" t="s">
        <v>1075</v>
      </c>
      <c r="B610" s="77" t="s">
        <v>514</v>
      </c>
      <c r="C610" s="69"/>
      <c r="D610" s="53" t="s">
        <v>515</v>
      </c>
      <c r="E610" s="54" t="s">
        <v>90</v>
      </c>
      <c r="F610" s="55"/>
      <c r="G610" s="56">
        <f>VLOOKUP(B610,[1]Serviços!$A$11:$G4999,7,FALSE)</f>
        <v>56.3</v>
      </c>
      <c r="H610" s="57">
        <f t="shared" si="33"/>
        <v>0</v>
      </c>
    </row>
    <row r="611" spans="1:9" x14ac:dyDescent="0.25">
      <c r="A611" s="91" t="s">
        <v>1076</v>
      </c>
      <c r="B611" s="77" t="s">
        <v>1077</v>
      </c>
      <c r="C611" s="69"/>
      <c r="D611" s="53" t="str">
        <f>VLOOKUP(B611,[1]Comp!$1:$1048576,2,FALSE)</f>
        <v>Proteção mecânica dos isolamentos em alumínio liso</v>
      </c>
      <c r="E611" s="54" t="str">
        <f>VLOOKUP(B611,[1]Comp!$1:$1048576,3,FALSE)</f>
        <v>m²</v>
      </c>
      <c r="F611" s="55"/>
      <c r="G611" s="56">
        <f>VLOOKUP(B611,[1]Comp!$1:$1048576,6,FALSE)</f>
        <v>208.61</v>
      </c>
      <c r="H611" s="57">
        <f t="shared" si="33"/>
        <v>0</v>
      </c>
      <c r="I611" s="96"/>
    </row>
    <row r="612" spans="1:9" ht="25.5" x14ac:dyDescent="0.25">
      <c r="A612" s="91" t="s">
        <v>1078</v>
      </c>
      <c r="B612" s="60" t="s">
        <v>1079</v>
      </c>
      <c r="C612" s="78"/>
      <c r="D612" s="79" t="s">
        <v>1080</v>
      </c>
      <c r="E612" s="80" t="s">
        <v>43</v>
      </c>
      <c r="F612" s="55"/>
      <c r="G612" s="56">
        <f>VLOOKUP(B612,[1]Serviços!$A$11:$G5001,7,FALSE)</f>
        <v>3105.6</v>
      </c>
      <c r="H612" s="57">
        <f t="shared" si="33"/>
        <v>0</v>
      </c>
    </row>
    <row r="613" spans="1:9" ht="25.5" x14ac:dyDescent="0.25">
      <c r="A613" s="91" t="s">
        <v>1081</v>
      </c>
      <c r="B613" s="78" t="s">
        <v>1082</v>
      </c>
      <c r="C613" s="78"/>
      <c r="D613" s="79" t="s">
        <v>1083</v>
      </c>
      <c r="E613" s="80" t="s">
        <v>43</v>
      </c>
      <c r="F613" s="55"/>
      <c r="G613" s="56">
        <f>VLOOKUP(B613,[1]Serviços!$A$11:$G5002,7,FALSE)</f>
        <v>272.43</v>
      </c>
      <c r="H613" s="57">
        <f t="shared" si="33"/>
        <v>0</v>
      </c>
    </row>
    <row r="614" spans="1:9" ht="39.75" customHeight="1" x14ac:dyDescent="0.25">
      <c r="A614" s="91" t="s">
        <v>1084</v>
      </c>
      <c r="B614" s="78" t="s">
        <v>1085</v>
      </c>
      <c r="C614" s="78"/>
      <c r="D614" s="79" t="s">
        <v>1086</v>
      </c>
      <c r="E614" s="80" t="s">
        <v>43</v>
      </c>
      <c r="F614" s="55"/>
      <c r="G614" s="56">
        <f>VLOOKUP(B614,[1]Serviços!$A$11:$G5003,7,FALSE)</f>
        <v>455.43</v>
      </c>
      <c r="H614" s="57">
        <f t="shared" si="33"/>
        <v>0</v>
      </c>
    </row>
    <row r="615" spans="1:9" ht="25.5" x14ac:dyDescent="0.25">
      <c r="A615" s="91" t="s">
        <v>1087</v>
      </c>
      <c r="B615" s="78" t="s">
        <v>1088</v>
      </c>
      <c r="C615" s="78"/>
      <c r="D615" s="79" t="s">
        <v>1089</v>
      </c>
      <c r="E615" s="80" t="s">
        <v>43</v>
      </c>
      <c r="F615" s="55"/>
      <c r="G615" s="56">
        <f>VLOOKUP(B615,[1]Serviços!$A$11:$G5004,7,FALSE)</f>
        <v>158.28</v>
      </c>
      <c r="H615" s="57">
        <f t="shared" si="33"/>
        <v>0</v>
      </c>
    </row>
    <row r="616" spans="1:9" ht="25.5" x14ac:dyDescent="0.25">
      <c r="A616" s="91" t="s">
        <v>1090</v>
      </c>
      <c r="B616" s="78" t="s">
        <v>1091</v>
      </c>
      <c r="C616" s="78"/>
      <c r="D616" s="79" t="s">
        <v>1092</v>
      </c>
      <c r="E616" s="80" t="s">
        <v>43</v>
      </c>
      <c r="F616" s="55"/>
      <c r="G616" s="56">
        <f>VLOOKUP(B616,[1]Serviços!$A$11:$G5005,7,FALSE)</f>
        <v>136.22999999999999</v>
      </c>
      <c r="H616" s="57">
        <f t="shared" si="33"/>
        <v>0</v>
      </c>
    </row>
    <row r="617" spans="1:9" ht="25.5" x14ac:dyDescent="0.25">
      <c r="A617" s="91" t="s">
        <v>1093</v>
      </c>
      <c r="B617" s="59" t="s">
        <v>1094</v>
      </c>
      <c r="C617" s="78"/>
      <c r="D617" s="79" t="str">
        <f>VLOOKUP(B617,[1]Comp!$1:$1048576,2,FALSE)</f>
        <v>Valvula Borboleta 3" motorizada proporcional e sensor de pressão  (completa)</v>
      </c>
      <c r="E617" s="108" t="str">
        <f>VLOOKUP(B617,[1]Comp!$1:$1048576,3,FALSE)</f>
        <v>un</v>
      </c>
      <c r="F617" s="55"/>
      <c r="G617" s="109">
        <f>VLOOKUP(B617,[1]Comp!$1:$1048576,6,FALSE)</f>
        <v>9709.7100000000009</v>
      </c>
      <c r="H617" s="57">
        <f t="shared" si="33"/>
        <v>0</v>
      </c>
      <c r="I617" s="96"/>
    </row>
    <row r="618" spans="1:9" x14ac:dyDescent="0.25">
      <c r="A618" s="91" t="s">
        <v>1095</v>
      </c>
      <c r="B618" s="78" t="s">
        <v>1096</v>
      </c>
      <c r="C618" s="78"/>
      <c r="D618" s="79" t="s">
        <v>1097</v>
      </c>
      <c r="E618" s="80" t="s">
        <v>43</v>
      </c>
      <c r="F618" s="55"/>
      <c r="G618" s="56">
        <f>VLOOKUP(B618,[1]Serviços!$A$11:$G5007,7,FALSE)</f>
        <v>235.05</v>
      </c>
      <c r="H618" s="57">
        <f t="shared" si="33"/>
        <v>0</v>
      </c>
    </row>
    <row r="619" spans="1:9" ht="25.5" x14ac:dyDescent="0.25">
      <c r="A619" s="91" t="s">
        <v>1098</v>
      </c>
      <c r="B619" s="78" t="s">
        <v>1099</v>
      </c>
      <c r="C619" s="78"/>
      <c r="D619" s="79" t="s">
        <v>1100</v>
      </c>
      <c r="E619" s="80" t="s">
        <v>43</v>
      </c>
      <c r="F619" s="55"/>
      <c r="G619" s="56">
        <f>VLOOKUP(B619,[1]Serviços!$A$11:$G5008,7,FALSE)</f>
        <v>640.04999999999995</v>
      </c>
      <c r="H619" s="57">
        <f t="shared" si="33"/>
        <v>0</v>
      </c>
    </row>
    <row r="620" spans="1:9" ht="25.5" x14ac:dyDescent="0.25">
      <c r="A620" s="91" t="s">
        <v>1101</v>
      </c>
      <c r="B620" s="78" t="s">
        <v>1102</v>
      </c>
      <c r="C620" s="78"/>
      <c r="D620" s="79" t="s">
        <v>1103</v>
      </c>
      <c r="E620" s="80" t="s">
        <v>43</v>
      </c>
      <c r="F620" s="55"/>
      <c r="G620" s="56">
        <f>VLOOKUP(B620,[1]Serviços!$A$11:$G5009,7,FALSE)</f>
        <v>1125.33</v>
      </c>
      <c r="H620" s="57">
        <f t="shared" si="33"/>
        <v>0</v>
      </c>
    </row>
    <row r="621" spans="1:9" ht="25.5" x14ac:dyDescent="0.25">
      <c r="A621" s="91" t="s">
        <v>1104</v>
      </c>
      <c r="B621" s="77" t="s">
        <v>1105</v>
      </c>
      <c r="C621" s="69"/>
      <c r="D621" s="53" t="s">
        <v>1106</v>
      </c>
      <c r="E621" s="54" t="s">
        <v>33</v>
      </c>
      <c r="F621" s="55"/>
      <c r="G621" s="56">
        <f>VLOOKUP(B621,[1]Serviços!$A$11:$G5010,7,FALSE)</f>
        <v>1289.3</v>
      </c>
      <c r="H621" s="57">
        <f t="shared" si="33"/>
        <v>0</v>
      </c>
    </row>
    <row r="622" spans="1:9" ht="28.5" customHeight="1" x14ac:dyDescent="0.25">
      <c r="A622" s="91" t="s">
        <v>1107</v>
      </c>
      <c r="B622" s="77" t="s">
        <v>1108</v>
      </c>
      <c r="C622" s="69"/>
      <c r="D622" s="53" t="s">
        <v>1109</v>
      </c>
      <c r="E622" s="54" t="s">
        <v>33</v>
      </c>
      <c r="F622" s="55"/>
      <c r="G622" s="56">
        <f>VLOOKUP(B622,[1]Serviços!$A$11:$G5011,7,FALSE)</f>
        <v>1525.48</v>
      </c>
      <c r="H622" s="57">
        <f t="shared" si="33"/>
        <v>0</v>
      </c>
    </row>
    <row r="623" spans="1:9" ht="42.75" customHeight="1" x14ac:dyDescent="0.25">
      <c r="A623" s="91" t="s">
        <v>1110</v>
      </c>
      <c r="B623" s="77" t="s">
        <v>1111</v>
      </c>
      <c r="C623" s="69"/>
      <c r="D623" s="53" t="s">
        <v>1112</v>
      </c>
      <c r="E623" s="54" t="s">
        <v>33</v>
      </c>
      <c r="F623" s="55"/>
      <c r="G623" s="56">
        <f>VLOOKUP(B623,[1]Serviços!$A$11:$G5012,7,FALSE)</f>
        <v>1838.76</v>
      </c>
      <c r="H623" s="57">
        <f t="shared" si="33"/>
        <v>0</v>
      </c>
      <c r="I623" s="110"/>
    </row>
    <row r="624" spans="1:9" ht="36.75" customHeight="1" x14ac:dyDescent="0.25">
      <c r="A624" s="91" t="s">
        <v>1113</v>
      </c>
      <c r="B624" s="111" t="s">
        <v>1114</v>
      </c>
      <c r="C624" s="69"/>
      <c r="D624" s="111" t="s">
        <v>1115</v>
      </c>
      <c r="E624" s="112" t="s">
        <v>43</v>
      </c>
      <c r="F624" s="55"/>
      <c r="G624" s="113">
        <v>417.35</v>
      </c>
      <c r="H624" s="57">
        <f t="shared" si="33"/>
        <v>0</v>
      </c>
    </row>
    <row r="625" spans="1:10" x14ac:dyDescent="0.25">
      <c r="A625" s="91"/>
      <c r="B625" s="77"/>
      <c r="C625" s="69"/>
      <c r="D625" s="53"/>
      <c r="E625" s="54"/>
      <c r="F625" s="55"/>
      <c r="G625" s="56"/>
      <c r="H625" s="57"/>
    </row>
    <row r="626" spans="1:10" x14ac:dyDescent="0.25">
      <c r="A626" s="63" t="s">
        <v>1116</v>
      </c>
      <c r="B626" s="64"/>
      <c r="C626" s="62" t="s">
        <v>826</v>
      </c>
      <c r="D626" s="64"/>
      <c r="E626" s="63"/>
      <c r="F626" s="65"/>
      <c r="G626" s="66"/>
      <c r="H626" s="50">
        <f>SUM(H627:H630)</f>
        <v>0</v>
      </c>
    </row>
    <row r="627" spans="1:10" ht="25.5" x14ac:dyDescent="0.25">
      <c r="A627" s="91" t="s">
        <v>1117</v>
      </c>
      <c r="B627" s="97" t="s">
        <v>828</v>
      </c>
      <c r="C627" s="98"/>
      <c r="D627" s="97" t="s">
        <v>829</v>
      </c>
      <c r="E627" s="99" t="s">
        <v>90</v>
      </c>
      <c r="F627" s="55"/>
      <c r="G627" s="56">
        <f>VLOOKUP(B627,[1]Serviços!$A$11:$G5014,7,FALSE)</f>
        <v>98.86</v>
      </c>
      <c r="H627" s="55">
        <f t="shared" ref="H627:H630" si="34">ROUND(F627*G627,2)</f>
        <v>0</v>
      </c>
    </row>
    <row r="628" spans="1:10" ht="25.5" x14ac:dyDescent="0.25">
      <c r="A628" s="91" t="s">
        <v>1118</v>
      </c>
      <c r="B628" s="97" t="s">
        <v>831</v>
      </c>
      <c r="C628" s="98"/>
      <c r="D628" s="53" t="s">
        <v>832</v>
      </c>
      <c r="E628" s="99" t="s">
        <v>90</v>
      </c>
      <c r="F628" s="55"/>
      <c r="G628" s="56">
        <f>VLOOKUP(B628,[1]Serviços!$A$11:$G5015,7,FALSE)</f>
        <v>26.23</v>
      </c>
      <c r="H628" s="55">
        <f t="shared" si="34"/>
        <v>0</v>
      </c>
    </row>
    <row r="629" spans="1:10" ht="25.5" x14ac:dyDescent="0.25">
      <c r="A629" s="91" t="s">
        <v>1119</v>
      </c>
      <c r="B629" s="97" t="s">
        <v>834</v>
      </c>
      <c r="C629" s="98"/>
      <c r="D629" s="53" t="s">
        <v>835</v>
      </c>
      <c r="E629" s="99" t="s">
        <v>90</v>
      </c>
      <c r="F629" s="55"/>
      <c r="G629" s="56">
        <f>VLOOKUP(B629,[1]Serviços!$A$11:$G5016,7,FALSE)</f>
        <v>13.06</v>
      </c>
      <c r="H629" s="55">
        <f t="shared" si="34"/>
        <v>0</v>
      </c>
      <c r="J629" s="92">
        <v>120</v>
      </c>
    </row>
    <row r="630" spans="1:10" ht="25.5" x14ac:dyDescent="0.25">
      <c r="A630" s="91" t="s">
        <v>1120</v>
      </c>
      <c r="B630" s="97" t="s">
        <v>496</v>
      </c>
      <c r="C630" s="98"/>
      <c r="D630" s="97" t="s">
        <v>837</v>
      </c>
      <c r="E630" s="99" t="s">
        <v>90</v>
      </c>
      <c r="F630" s="55"/>
      <c r="G630" s="56">
        <f>VLOOKUP(B630,[1]Serviços!$A$11:$G5017,7,FALSE)</f>
        <v>24.32</v>
      </c>
      <c r="H630" s="55">
        <f t="shared" si="34"/>
        <v>0</v>
      </c>
      <c r="J630" s="92">
        <v>120</v>
      </c>
    </row>
    <row r="631" spans="1:10" x14ac:dyDescent="0.25">
      <c r="A631" s="91"/>
      <c r="B631" s="97"/>
      <c r="C631" s="98"/>
      <c r="D631" s="97"/>
      <c r="E631" s="99"/>
      <c r="F631" s="55"/>
      <c r="G631" s="56"/>
      <c r="H631" s="55"/>
    </row>
    <row r="632" spans="1:10" x14ac:dyDescent="0.25">
      <c r="A632" s="63" t="s">
        <v>1121</v>
      </c>
      <c r="B632" s="64"/>
      <c r="C632" s="62" t="s">
        <v>839</v>
      </c>
      <c r="D632" s="64"/>
      <c r="E632" s="63"/>
      <c r="F632" s="65"/>
      <c r="G632" s="66"/>
      <c r="H632" s="50">
        <f>SUM(H633:H645)</f>
        <v>0</v>
      </c>
    </row>
    <row r="633" spans="1:10" x14ac:dyDescent="0.25">
      <c r="A633" s="91" t="s">
        <v>1122</v>
      </c>
      <c r="B633" s="77" t="s">
        <v>366</v>
      </c>
      <c r="C633" s="69"/>
      <c r="D633" s="53" t="s">
        <v>367</v>
      </c>
      <c r="E633" s="54" t="s">
        <v>90</v>
      </c>
      <c r="F633" s="55"/>
      <c r="G633" s="56">
        <f>VLOOKUP(B633,[1]Serviços!$A$11:$G5019,7,FALSE)</f>
        <v>27.85</v>
      </c>
      <c r="H633" s="57">
        <f t="shared" ref="H633:H645" si="35">ROUND(F633*G633,2)</f>
        <v>0</v>
      </c>
    </row>
    <row r="634" spans="1:10" x14ac:dyDescent="0.25">
      <c r="A634" s="91" t="s">
        <v>1123</v>
      </c>
      <c r="B634" s="77" t="s">
        <v>369</v>
      </c>
      <c r="C634" s="69"/>
      <c r="D634" s="53" t="s">
        <v>370</v>
      </c>
      <c r="E634" s="54" t="s">
        <v>90</v>
      </c>
      <c r="F634" s="55"/>
      <c r="G634" s="56">
        <f>VLOOKUP(B634,[1]Serviços!$A$11:$G5020,7,FALSE)</f>
        <v>32.68</v>
      </c>
      <c r="H634" s="57">
        <f t="shared" si="35"/>
        <v>0</v>
      </c>
    </row>
    <row r="635" spans="1:10" x14ac:dyDescent="0.25">
      <c r="A635" s="91" t="s">
        <v>1124</v>
      </c>
      <c r="B635" s="77" t="s">
        <v>372</v>
      </c>
      <c r="C635" s="69"/>
      <c r="D635" s="53" t="s">
        <v>373</v>
      </c>
      <c r="E635" s="54" t="s">
        <v>90</v>
      </c>
      <c r="F635" s="55"/>
      <c r="G635" s="56">
        <f>VLOOKUP(B635,[1]Serviços!$A$11:$G5021,7,FALSE)</f>
        <v>40.1</v>
      </c>
      <c r="H635" s="57">
        <f t="shared" si="35"/>
        <v>0</v>
      </c>
    </row>
    <row r="636" spans="1:10" x14ac:dyDescent="0.25">
      <c r="A636" s="91" t="s">
        <v>1125</v>
      </c>
      <c r="B636" s="77" t="s">
        <v>375</v>
      </c>
      <c r="C636" s="69"/>
      <c r="D636" s="53" t="s">
        <v>376</v>
      </c>
      <c r="E636" s="54" t="s">
        <v>90</v>
      </c>
      <c r="F636" s="55"/>
      <c r="G636" s="56">
        <f>VLOOKUP(B636,[1]Serviços!$A$11:$G5022,7,FALSE)</f>
        <v>46.53</v>
      </c>
      <c r="H636" s="57">
        <f t="shared" si="35"/>
        <v>0</v>
      </c>
    </row>
    <row r="637" spans="1:10" x14ac:dyDescent="0.25">
      <c r="A637" s="91" t="s">
        <v>1126</v>
      </c>
      <c r="B637" s="77" t="s">
        <v>378</v>
      </c>
      <c r="C637" s="69"/>
      <c r="D637" s="53" t="s">
        <v>379</v>
      </c>
      <c r="E637" s="54" t="s">
        <v>90</v>
      </c>
      <c r="F637" s="55"/>
      <c r="G637" s="56">
        <f>VLOOKUP(B637,[1]Serviços!$A$11:$G5023,7,FALSE)</f>
        <v>52.84</v>
      </c>
      <c r="H637" s="57">
        <f t="shared" si="35"/>
        <v>0</v>
      </c>
    </row>
    <row r="638" spans="1:10" x14ac:dyDescent="0.25">
      <c r="A638" s="91" t="s">
        <v>1127</v>
      </c>
      <c r="B638" s="77" t="s">
        <v>381</v>
      </c>
      <c r="C638" s="69"/>
      <c r="D638" s="53" t="s">
        <v>382</v>
      </c>
      <c r="E638" s="54" t="s">
        <v>90</v>
      </c>
      <c r="F638" s="55"/>
      <c r="G638" s="56">
        <f>VLOOKUP(B638,[1]Serviços!$A$11:$G5024,7,FALSE)</f>
        <v>72.08</v>
      </c>
      <c r="H638" s="57">
        <f t="shared" si="35"/>
        <v>0</v>
      </c>
    </row>
    <row r="639" spans="1:10" x14ac:dyDescent="0.25">
      <c r="A639" s="91" t="s">
        <v>1128</v>
      </c>
      <c r="B639" s="77" t="s">
        <v>384</v>
      </c>
      <c r="C639" s="69"/>
      <c r="D639" s="53" t="s">
        <v>385</v>
      </c>
      <c r="E639" s="54" t="s">
        <v>90</v>
      </c>
      <c r="F639" s="55"/>
      <c r="G639" s="56">
        <f>VLOOKUP(B639,[1]Serviços!$A$11:$G5025,7,FALSE)</f>
        <v>90.7</v>
      </c>
      <c r="H639" s="57">
        <f t="shared" si="35"/>
        <v>0</v>
      </c>
    </row>
    <row r="640" spans="1:10" ht="25.5" x14ac:dyDescent="0.25">
      <c r="A640" s="91" t="s">
        <v>1129</v>
      </c>
      <c r="B640" s="77" t="s">
        <v>387</v>
      </c>
      <c r="C640" s="69"/>
      <c r="D640" s="53" t="s">
        <v>388</v>
      </c>
      <c r="E640" s="54" t="s">
        <v>90</v>
      </c>
      <c r="F640" s="55"/>
      <c r="G640" s="56">
        <f>VLOOKUP(B640,[1]Serviços!$A$11:$G5027,7,FALSE)</f>
        <v>2.17</v>
      </c>
      <c r="H640" s="57">
        <f t="shared" si="35"/>
        <v>0</v>
      </c>
    </row>
    <row r="641" spans="1:10" ht="25.5" x14ac:dyDescent="0.25">
      <c r="A641" s="91" t="s">
        <v>1130</v>
      </c>
      <c r="B641" s="77" t="s">
        <v>390</v>
      </c>
      <c r="C641" s="69"/>
      <c r="D641" s="53" t="s">
        <v>391</v>
      </c>
      <c r="E641" s="54" t="s">
        <v>90</v>
      </c>
      <c r="F641" s="55"/>
      <c r="G641" s="56">
        <f>VLOOKUP(B641,[1]Serviços!$A$11:$G5028,7,FALSE)</f>
        <v>2.86</v>
      </c>
      <c r="H641" s="57">
        <f t="shared" si="35"/>
        <v>0</v>
      </c>
    </row>
    <row r="642" spans="1:10" ht="25.5" x14ac:dyDescent="0.25">
      <c r="A642" s="91" t="s">
        <v>1131</v>
      </c>
      <c r="B642" s="77" t="s">
        <v>393</v>
      </c>
      <c r="C642" s="69"/>
      <c r="D642" s="53" t="s">
        <v>394</v>
      </c>
      <c r="E642" s="54" t="s">
        <v>90</v>
      </c>
      <c r="F642" s="55"/>
      <c r="G642" s="56">
        <f>VLOOKUP(B642,[1]Serviços!$A$11:$G5029,7,FALSE)</f>
        <v>3.82</v>
      </c>
      <c r="H642" s="57">
        <f t="shared" si="35"/>
        <v>0</v>
      </c>
    </row>
    <row r="643" spans="1:10" ht="25.5" x14ac:dyDescent="0.25">
      <c r="A643" s="91" t="s">
        <v>1132</v>
      </c>
      <c r="B643" s="77" t="s">
        <v>396</v>
      </c>
      <c r="C643" s="69"/>
      <c r="D643" s="53" t="s">
        <v>397</v>
      </c>
      <c r="E643" s="54" t="s">
        <v>90</v>
      </c>
      <c r="F643" s="55"/>
      <c r="G643" s="56">
        <f>VLOOKUP(B643,[1]Serviços!$A$11:$G5030,7,FALSE)</f>
        <v>7.42</v>
      </c>
      <c r="H643" s="57">
        <f t="shared" si="35"/>
        <v>0</v>
      </c>
    </row>
    <row r="644" spans="1:10" ht="25.5" x14ac:dyDescent="0.25">
      <c r="A644" s="91" t="s">
        <v>1133</v>
      </c>
      <c r="B644" s="77" t="s">
        <v>399</v>
      </c>
      <c r="C644" s="69"/>
      <c r="D644" s="53" t="s">
        <v>400</v>
      </c>
      <c r="E644" s="54" t="s">
        <v>90</v>
      </c>
      <c r="F644" s="55"/>
      <c r="G644" s="56">
        <f>VLOOKUP(B644,[1]Serviços!$A$11:$G5031,7,FALSE)</f>
        <v>10.15</v>
      </c>
      <c r="H644" s="57">
        <f t="shared" si="35"/>
        <v>0</v>
      </c>
    </row>
    <row r="645" spans="1:10" ht="25.5" x14ac:dyDescent="0.25">
      <c r="A645" s="91" t="s">
        <v>1134</v>
      </c>
      <c r="B645" s="77" t="s">
        <v>402</v>
      </c>
      <c r="C645" s="69"/>
      <c r="D645" s="53" t="s">
        <v>403</v>
      </c>
      <c r="E645" s="54" t="s">
        <v>90</v>
      </c>
      <c r="F645" s="55"/>
      <c r="G645" s="56">
        <f>VLOOKUP(B645,[1]Serviços!$A$11:$G5032,7,FALSE)</f>
        <v>14.37</v>
      </c>
      <c r="H645" s="57">
        <f t="shared" si="35"/>
        <v>0</v>
      </c>
    </row>
    <row r="646" spans="1:10" x14ac:dyDescent="0.25">
      <c r="A646" s="91"/>
      <c r="B646" s="77"/>
      <c r="C646" s="69"/>
      <c r="D646" s="53"/>
      <c r="E646" s="54"/>
      <c r="F646" s="55"/>
      <c r="G646" s="56"/>
      <c r="H646" s="57"/>
    </row>
    <row r="647" spans="1:10" x14ac:dyDescent="0.25">
      <c r="A647" s="61" t="s">
        <v>1135</v>
      </c>
      <c r="B647" s="62"/>
      <c r="C647" s="62" t="s">
        <v>520</v>
      </c>
      <c r="D647" s="46"/>
      <c r="E647" s="47"/>
      <c r="F647" s="48"/>
      <c r="G647" s="49"/>
      <c r="H647" s="50">
        <f>SUM(H648:H648)</f>
        <v>0</v>
      </c>
    </row>
    <row r="648" spans="1:10" x14ac:dyDescent="0.25">
      <c r="A648" s="91" t="s">
        <v>1136</v>
      </c>
      <c r="B648" s="93" t="s">
        <v>522</v>
      </c>
      <c r="C648" s="93"/>
      <c r="D648" s="53" t="s">
        <v>523</v>
      </c>
      <c r="E648" s="54" t="s">
        <v>18</v>
      </c>
      <c r="F648" s="55"/>
      <c r="G648" s="56">
        <f>VLOOKUP(B648,[1]Serviços!$A$11:$G5034,7,FALSE)</f>
        <v>10.4</v>
      </c>
      <c r="H648" s="57">
        <f>ROUND(F648*G648,2)</f>
        <v>0</v>
      </c>
      <c r="J648" s="92">
        <v>512</v>
      </c>
    </row>
    <row r="649" spans="1:10" x14ac:dyDescent="0.25">
      <c r="A649" s="91"/>
      <c r="B649" s="93"/>
      <c r="C649" s="93"/>
      <c r="D649" s="53"/>
      <c r="E649" s="54"/>
      <c r="F649" s="55"/>
      <c r="G649" s="56"/>
      <c r="H649" s="57"/>
    </row>
    <row r="650" spans="1:10" x14ac:dyDescent="0.25">
      <c r="A650" s="36" t="s">
        <v>1137</v>
      </c>
      <c r="B650" s="37"/>
      <c r="C650" s="37" t="s">
        <v>1138</v>
      </c>
      <c r="D650" s="38"/>
      <c r="E650" s="39"/>
      <c r="F650" s="40"/>
      <c r="G650" s="41"/>
      <c r="H650" s="42">
        <f>SUM(H651,H662,H686,H699,H703,H709,H712,H716,H721,H754,H762)</f>
        <v>0</v>
      </c>
    </row>
    <row r="651" spans="1:10" x14ac:dyDescent="0.25">
      <c r="A651" s="61" t="s">
        <v>1139</v>
      </c>
      <c r="B651" s="62"/>
      <c r="C651" s="62" t="s">
        <v>12</v>
      </c>
      <c r="D651" s="46"/>
      <c r="E651" s="47"/>
      <c r="F651" s="48"/>
      <c r="G651" s="49"/>
      <c r="H651" s="50">
        <f>SUM(H652,H655,H659)</f>
        <v>0</v>
      </c>
    </row>
    <row r="652" spans="1:10" x14ac:dyDescent="0.25">
      <c r="A652" s="63" t="s">
        <v>1140</v>
      </c>
      <c r="B652" s="64"/>
      <c r="C652" s="62" t="s">
        <v>78</v>
      </c>
      <c r="D652" s="64"/>
      <c r="E652" s="63"/>
      <c r="F652" s="65"/>
      <c r="G652" s="66"/>
      <c r="H652" s="50">
        <f>SUM(H653:H653)</f>
        <v>0</v>
      </c>
    </row>
    <row r="653" spans="1:10" x14ac:dyDescent="0.25">
      <c r="A653" s="91" t="s">
        <v>1141</v>
      </c>
      <c r="B653" s="52" t="s">
        <v>80</v>
      </c>
      <c r="C653" s="52"/>
      <c r="D653" s="53" t="s">
        <v>81</v>
      </c>
      <c r="E653" s="54" t="s">
        <v>18</v>
      </c>
      <c r="F653" s="55"/>
      <c r="G653" s="56">
        <f>VLOOKUP(B653,[1]Serviços!$A$11:$G5038,7,FALSE)</f>
        <v>63.15</v>
      </c>
      <c r="H653" s="57">
        <f>ROUND(F653*G653,2)</f>
        <v>0</v>
      </c>
    </row>
    <row r="654" spans="1:10" x14ac:dyDescent="0.25">
      <c r="A654" s="91"/>
      <c r="B654" s="52"/>
      <c r="C654" s="52"/>
      <c r="D654" s="53"/>
      <c r="E654" s="54"/>
      <c r="F654" s="75"/>
      <c r="G654" s="56"/>
      <c r="H654" s="57"/>
    </row>
    <row r="655" spans="1:10" x14ac:dyDescent="0.25">
      <c r="A655" s="63" t="s">
        <v>1142</v>
      </c>
      <c r="B655" s="64"/>
      <c r="C655" s="62" t="s">
        <v>35</v>
      </c>
      <c r="D655" s="64"/>
      <c r="E655" s="63"/>
      <c r="F655" s="67"/>
      <c r="G655" s="66"/>
      <c r="H655" s="50">
        <f>SUM(H656:H657)</f>
        <v>0</v>
      </c>
    </row>
    <row r="656" spans="1:10" x14ac:dyDescent="0.25">
      <c r="A656" s="91" t="s">
        <v>1143</v>
      </c>
      <c r="B656" s="60" t="s">
        <v>84</v>
      </c>
      <c r="C656" s="52"/>
      <c r="D656" s="53" t="s">
        <v>85</v>
      </c>
      <c r="E656" s="54" t="s">
        <v>86</v>
      </c>
      <c r="F656" s="55"/>
      <c r="G656" s="56">
        <f>VLOOKUP(B656,[1]Serviços!$A$11:$G5043,7,FALSE)</f>
        <v>18.43</v>
      </c>
      <c r="H656" s="57">
        <f>ROUND(F656*G656,2)</f>
        <v>0</v>
      </c>
    </row>
    <row r="657" spans="1:8" ht="25.5" x14ac:dyDescent="0.25">
      <c r="A657" s="91" t="s">
        <v>1144</v>
      </c>
      <c r="B657" s="52" t="s">
        <v>88</v>
      </c>
      <c r="C657" s="52"/>
      <c r="D657" s="53" t="s">
        <v>89</v>
      </c>
      <c r="E657" s="54" t="s">
        <v>90</v>
      </c>
      <c r="F657" s="55"/>
      <c r="G657" s="56">
        <f>VLOOKUP(B657,[1]Serviços!$A$11:$G5044,7,FALSE)</f>
        <v>9.07</v>
      </c>
      <c r="H657" s="57">
        <f>ROUND(F657*G657,2)</f>
        <v>0</v>
      </c>
    </row>
    <row r="658" spans="1:8" x14ac:dyDescent="0.25">
      <c r="A658" s="91"/>
      <c r="B658" s="52"/>
      <c r="C658" s="52"/>
      <c r="D658" s="53"/>
      <c r="E658" s="54"/>
      <c r="F658" s="55"/>
      <c r="G658" s="56"/>
      <c r="H658" s="57"/>
    </row>
    <row r="659" spans="1:8" x14ac:dyDescent="0.25">
      <c r="A659" s="63" t="s">
        <v>1145</v>
      </c>
      <c r="B659" s="64"/>
      <c r="C659" s="62" t="s">
        <v>535</v>
      </c>
      <c r="D659" s="64"/>
      <c r="E659" s="63"/>
      <c r="F659" s="65"/>
      <c r="G659" s="66"/>
      <c r="H659" s="50">
        <f>SUM(H660)</f>
        <v>0</v>
      </c>
    </row>
    <row r="660" spans="1:8" ht="38.25" x14ac:dyDescent="0.25">
      <c r="A660" s="91" t="s">
        <v>1146</v>
      </c>
      <c r="B660" s="52" t="s">
        <v>102</v>
      </c>
      <c r="C660" s="52"/>
      <c r="D660" s="53" t="s">
        <v>103</v>
      </c>
      <c r="E660" s="54" t="s">
        <v>98</v>
      </c>
      <c r="F660" s="55"/>
      <c r="G660" s="56">
        <f>VLOOKUP(B660,[1]Serviços!$A$11:$G5046,7,FALSE)</f>
        <v>88.73</v>
      </c>
      <c r="H660" s="57">
        <f>ROUND(F660*G660,2)</f>
        <v>0</v>
      </c>
    </row>
    <row r="661" spans="1:8" x14ac:dyDescent="0.25">
      <c r="A661" s="91"/>
      <c r="B661" s="52"/>
      <c r="C661" s="52"/>
      <c r="D661" s="53"/>
      <c r="E661" s="54"/>
      <c r="F661" s="55"/>
      <c r="G661" s="56"/>
      <c r="H661" s="57"/>
    </row>
    <row r="662" spans="1:8" x14ac:dyDescent="0.25">
      <c r="A662" s="61" t="s">
        <v>1147</v>
      </c>
      <c r="B662" s="62"/>
      <c r="C662" s="62" t="s">
        <v>538</v>
      </c>
      <c r="D662" s="46"/>
      <c r="E662" s="47"/>
      <c r="F662" s="48"/>
      <c r="G662" s="49"/>
      <c r="H662" s="50">
        <f>SUM(H663,H678)</f>
        <v>0</v>
      </c>
    </row>
    <row r="663" spans="1:8" x14ac:dyDescent="0.25">
      <c r="A663" s="63" t="s">
        <v>1148</v>
      </c>
      <c r="B663" s="64"/>
      <c r="C663" s="62" t="s">
        <v>540</v>
      </c>
      <c r="D663" s="64"/>
      <c r="E663" s="63"/>
      <c r="F663" s="65"/>
      <c r="G663" s="66"/>
      <c r="H663" s="50">
        <f>SUM(H664:H676)</f>
        <v>0</v>
      </c>
    </row>
    <row r="664" spans="1:8" ht="25.5" x14ac:dyDescent="0.25">
      <c r="A664" s="91" t="s">
        <v>1149</v>
      </c>
      <c r="B664" s="52" t="s">
        <v>542</v>
      </c>
      <c r="C664" s="52"/>
      <c r="D664" s="53" t="s">
        <v>543</v>
      </c>
      <c r="E664" s="54" t="s">
        <v>98</v>
      </c>
      <c r="F664" s="55"/>
      <c r="G664" s="56">
        <f>VLOOKUP(B664,[1]Serviços!$A$11:$G5049,7,FALSE)</f>
        <v>93.15</v>
      </c>
      <c r="H664" s="57">
        <f t="shared" ref="H664:H676" si="36">ROUND(F664*G664,2)</f>
        <v>0</v>
      </c>
    </row>
    <row r="665" spans="1:8" ht="38.25" x14ac:dyDescent="0.25">
      <c r="A665" s="91" t="s">
        <v>1150</v>
      </c>
      <c r="B665" s="52" t="s">
        <v>545</v>
      </c>
      <c r="C665" s="52"/>
      <c r="D665" s="53" t="s">
        <v>546</v>
      </c>
      <c r="E665" s="54" t="s">
        <v>98</v>
      </c>
      <c r="F665" s="55"/>
      <c r="G665" s="56">
        <f>VLOOKUP(B665,[1]Serviços!$A$11:$G5050,7,FALSE)</f>
        <v>86.84</v>
      </c>
      <c r="H665" s="57">
        <f t="shared" si="36"/>
        <v>0</v>
      </c>
    </row>
    <row r="666" spans="1:8" x14ac:dyDescent="0.25">
      <c r="A666" s="91" t="s">
        <v>1151</v>
      </c>
      <c r="B666" s="52" t="s">
        <v>548</v>
      </c>
      <c r="C666" s="52"/>
      <c r="D666" s="53" t="s">
        <v>549</v>
      </c>
      <c r="E666" s="54" t="s">
        <v>98</v>
      </c>
      <c r="F666" s="55"/>
      <c r="G666" s="56">
        <f>VLOOKUP(B666,[1]Serviços!$A$11:$G5051,7,FALSE)</f>
        <v>297</v>
      </c>
      <c r="H666" s="57">
        <f t="shared" si="36"/>
        <v>0</v>
      </c>
    </row>
    <row r="667" spans="1:8" x14ac:dyDescent="0.25">
      <c r="A667" s="91" t="s">
        <v>1152</v>
      </c>
      <c r="B667" s="52" t="s">
        <v>551</v>
      </c>
      <c r="C667" s="52"/>
      <c r="D667" s="53" t="s">
        <v>552</v>
      </c>
      <c r="E667" s="54" t="s">
        <v>18</v>
      </c>
      <c r="F667" s="55"/>
      <c r="G667" s="56">
        <f>VLOOKUP(B667,[1]Serviços!$A$11:$G5052,7,FALSE)</f>
        <v>2.23</v>
      </c>
      <c r="H667" s="57">
        <f t="shared" si="36"/>
        <v>0</v>
      </c>
    </row>
    <row r="668" spans="1:8" x14ac:dyDescent="0.25">
      <c r="A668" s="91" t="s">
        <v>1153</v>
      </c>
      <c r="B668" s="52" t="s">
        <v>563</v>
      </c>
      <c r="C668" s="52"/>
      <c r="D668" s="53" t="s">
        <v>564</v>
      </c>
      <c r="E668" s="54" t="s">
        <v>43</v>
      </c>
      <c r="F668" s="55"/>
      <c r="G668" s="56">
        <f>VLOOKUP(B668,[1]Serviços!$A$11:$G5053,7,FALSE)</f>
        <v>16.47</v>
      </c>
      <c r="H668" s="57">
        <f t="shared" si="36"/>
        <v>0</v>
      </c>
    </row>
    <row r="669" spans="1:8" ht="25.5" x14ac:dyDescent="0.25">
      <c r="A669" s="91" t="s">
        <v>1154</v>
      </c>
      <c r="B669" s="52" t="s">
        <v>566</v>
      </c>
      <c r="C669" s="52"/>
      <c r="D669" s="53" t="s">
        <v>567</v>
      </c>
      <c r="E669" s="54" t="s">
        <v>18</v>
      </c>
      <c r="F669" s="55"/>
      <c r="G669" s="56">
        <f>VLOOKUP(B669,[1]Serviços!$A$11:$G5054,7,FALSE)</f>
        <v>4.46</v>
      </c>
      <c r="H669" s="57">
        <f t="shared" si="36"/>
        <v>0</v>
      </c>
    </row>
    <row r="670" spans="1:8" x14ac:dyDescent="0.25">
      <c r="A670" s="91" t="s">
        <v>1155</v>
      </c>
      <c r="B670" s="52" t="s">
        <v>569</v>
      </c>
      <c r="C670" s="52"/>
      <c r="D670" s="53" t="s">
        <v>570</v>
      </c>
      <c r="E670" s="54" t="s">
        <v>18</v>
      </c>
      <c r="F670" s="55"/>
      <c r="G670" s="56">
        <f>VLOOKUP(B670,[1]Serviços!$A$11:$G5055,7,FALSE)</f>
        <v>23.05</v>
      </c>
      <c r="H670" s="57">
        <f t="shared" si="36"/>
        <v>0</v>
      </c>
    </row>
    <row r="671" spans="1:8" ht="25.5" x14ac:dyDescent="0.25">
      <c r="A671" s="91" t="s">
        <v>1156</v>
      </c>
      <c r="B671" s="52" t="s">
        <v>881</v>
      </c>
      <c r="C671" s="52"/>
      <c r="D671" s="53" t="s">
        <v>882</v>
      </c>
      <c r="E671" s="54" t="s">
        <v>90</v>
      </c>
      <c r="F671" s="55"/>
      <c r="G671" s="56">
        <f>VLOOKUP(B671,[1]Serviços!$A$11:$G5056,7,FALSE)</f>
        <v>9.8800000000000008</v>
      </c>
      <c r="H671" s="57">
        <f t="shared" si="36"/>
        <v>0</v>
      </c>
    </row>
    <row r="672" spans="1:8" ht="25.5" x14ac:dyDescent="0.25">
      <c r="A672" s="91" t="s">
        <v>1157</v>
      </c>
      <c r="B672" s="52" t="s">
        <v>554</v>
      </c>
      <c r="C672" s="52"/>
      <c r="D672" s="53" t="s">
        <v>555</v>
      </c>
      <c r="E672" s="54" t="s">
        <v>18</v>
      </c>
      <c r="F672" s="55"/>
      <c r="G672" s="56">
        <f>VLOOKUP(B672,[1]Serviços!$A$11:$G5057,7,FALSE)</f>
        <v>4.46</v>
      </c>
      <c r="H672" s="57">
        <f t="shared" si="36"/>
        <v>0</v>
      </c>
    </row>
    <row r="673" spans="1:8" x14ac:dyDescent="0.25">
      <c r="A673" s="91" t="s">
        <v>1158</v>
      </c>
      <c r="B673" s="52" t="s">
        <v>560</v>
      </c>
      <c r="C673" s="52"/>
      <c r="D673" s="53" t="s">
        <v>561</v>
      </c>
      <c r="E673" s="54" t="s">
        <v>18</v>
      </c>
      <c r="F673" s="55"/>
      <c r="G673" s="56">
        <f>VLOOKUP(B673,[1]Serviços!$A$11:$G5058,7,FALSE)</f>
        <v>3.98</v>
      </c>
      <c r="H673" s="57">
        <f t="shared" si="36"/>
        <v>0</v>
      </c>
    </row>
    <row r="674" spans="1:8" ht="25.5" x14ac:dyDescent="0.25">
      <c r="A674" s="91" t="s">
        <v>1159</v>
      </c>
      <c r="B674" s="52" t="s">
        <v>572</v>
      </c>
      <c r="C674" s="52"/>
      <c r="D674" s="53" t="s">
        <v>573</v>
      </c>
      <c r="E674" s="54" t="s">
        <v>98</v>
      </c>
      <c r="F674" s="55"/>
      <c r="G674" s="56">
        <f>VLOOKUP(B674,[1]Serviços!$A$11:$G5059,7,FALSE)</f>
        <v>93.06</v>
      </c>
      <c r="H674" s="57">
        <f t="shared" si="36"/>
        <v>0</v>
      </c>
    </row>
    <row r="675" spans="1:8" ht="38.25" x14ac:dyDescent="0.25">
      <c r="A675" s="91" t="s">
        <v>1160</v>
      </c>
      <c r="B675" s="52" t="s">
        <v>102</v>
      </c>
      <c r="C675" s="52"/>
      <c r="D675" s="53" t="s">
        <v>103</v>
      </c>
      <c r="E675" s="54" t="s">
        <v>98</v>
      </c>
      <c r="F675" s="55"/>
      <c r="G675" s="56">
        <f>VLOOKUP(B675,[1]Serviços!$A$11:$G5061,7,FALSE)</f>
        <v>88.73</v>
      </c>
      <c r="H675" s="57">
        <f t="shared" si="36"/>
        <v>0</v>
      </c>
    </row>
    <row r="676" spans="1:8" ht="25.5" x14ac:dyDescent="0.25">
      <c r="A676" s="91" t="s">
        <v>1161</v>
      </c>
      <c r="B676" s="52" t="s">
        <v>576</v>
      </c>
      <c r="C676" s="52"/>
      <c r="D676" s="53" t="s">
        <v>577</v>
      </c>
      <c r="E676" s="54" t="s">
        <v>98</v>
      </c>
      <c r="F676" s="55"/>
      <c r="G676" s="56">
        <f>VLOOKUP(B676,[1]Serviços!$A$11:$G5062,7,FALSE)</f>
        <v>59.4</v>
      </c>
      <c r="H676" s="57">
        <f t="shared" si="36"/>
        <v>0</v>
      </c>
    </row>
    <row r="677" spans="1:8" x14ac:dyDescent="0.25">
      <c r="A677" s="91"/>
      <c r="B677" s="52"/>
      <c r="C677" s="52"/>
      <c r="D677" s="53"/>
      <c r="E677" s="54"/>
      <c r="F677" s="55"/>
      <c r="G677" s="56"/>
      <c r="H677" s="57"/>
    </row>
    <row r="678" spans="1:8" x14ac:dyDescent="0.25">
      <c r="A678" s="63" t="s">
        <v>1162</v>
      </c>
      <c r="B678" s="64"/>
      <c r="C678" s="62" t="s">
        <v>364</v>
      </c>
      <c r="D678" s="64"/>
      <c r="E678" s="63"/>
      <c r="F678" s="65"/>
      <c r="G678" s="66"/>
      <c r="H678" s="50">
        <f>SUM(H679:H684)</f>
        <v>0</v>
      </c>
    </row>
    <row r="679" spans="1:8" ht="25.5" x14ac:dyDescent="0.25">
      <c r="A679" s="91" t="s">
        <v>1163</v>
      </c>
      <c r="B679" s="52" t="s">
        <v>581</v>
      </c>
      <c r="C679" s="52"/>
      <c r="D679" s="53" t="s">
        <v>582</v>
      </c>
      <c r="E679" s="54" t="s">
        <v>90</v>
      </c>
      <c r="F679" s="55"/>
      <c r="G679" s="56">
        <f>VLOOKUP(B679,[1]Serviços!$A$11:$G5064,7,FALSE)</f>
        <v>9.14</v>
      </c>
      <c r="H679" s="57">
        <f t="shared" ref="H679:H684" si="37">ROUND(F679*G679,2)</f>
        <v>0</v>
      </c>
    </row>
    <row r="680" spans="1:8" ht="25.5" x14ac:dyDescent="0.25">
      <c r="A680" s="91" t="s">
        <v>1164</v>
      </c>
      <c r="B680" s="52" t="s">
        <v>584</v>
      </c>
      <c r="C680" s="52"/>
      <c r="D680" s="53" t="s">
        <v>585</v>
      </c>
      <c r="E680" s="54" t="s">
        <v>90</v>
      </c>
      <c r="F680" s="55"/>
      <c r="G680" s="56">
        <f>VLOOKUP(B680,[1]Serviços!$A$11:$G5065,7,FALSE)</f>
        <v>5.23</v>
      </c>
      <c r="H680" s="57">
        <f t="shared" si="37"/>
        <v>0</v>
      </c>
    </row>
    <row r="681" spans="1:8" x14ac:dyDescent="0.25">
      <c r="A681" s="91" t="s">
        <v>1165</v>
      </c>
      <c r="B681" s="52" t="s">
        <v>587</v>
      </c>
      <c r="C681" s="52"/>
      <c r="D681" s="53" t="s">
        <v>588</v>
      </c>
      <c r="E681" s="54" t="s">
        <v>43</v>
      </c>
      <c r="F681" s="55"/>
      <c r="G681" s="56">
        <f>VLOOKUP(B681,[1]Serviços!$A$11:$G5066,7,FALSE)</f>
        <v>2.97</v>
      </c>
      <c r="H681" s="57">
        <f t="shared" si="37"/>
        <v>0</v>
      </c>
    </row>
    <row r="682" spans="1:8" x14ac:dyDescent="0.25">
      <c r="A682" s="91" t="s">
        <v>1166</v>
      </c>
      <c r="B682" s="52" t="s">
        <v>590</v>
      </c>
      <c r="C682" s="52"/>
      <c r="D682" s="53" t="s">
        <v>591</v>
      </c>
      <c r="E682" s="54" t="s">
        <v>43</v>
      </c>
      <c r="F682" s="55"/>
      <c r="G682" s="56">
        <f>VLOOKUP(B682,[1]Serviços!$A$11:$G5067,7,FALSE)</f>
        <v>12.85</v>
      </c>
      <c r="H682" s="57">
        <f t="shared" si="37"/>
        <v>0</v>
      </c>
    </row>
    <row r="683" spans="1:8" ht="25.5" x14ac:dyDescent="0.25">
      <c r="A683" s="91" t="s">
        <v>1167</v>
      </c>
      <c r="B683" s="52" t="s">
        <v>593</v>
      </c>
      <c r="C683" s="52"/>
      <c r="D683" s="53" t="s">
        <v>594</v>
      </c>
      <c r="E683" s="54" t="s">
        <v>43</v>
      </c>
      <c r="F683" s="55"/>
      <c r="G683" s="56">
        <f>VLOOKUP(B683,[1]Serviços!$A$11:$G5068,7,FALSE)</f>
        <v>14.6</v>
      </c>
      <c r="H683" s="57">
        <f t="shared" si="37"/>
        <v>0</v>
      </c>
    </row>
    <row r="684" spans="1:8" ht="25.5" x14ac:dyDescent="0.25">
      <c r="A684" s="91" t="s">
        <v>1168</v>
      </c>
      <c r="B684" s="52" t="s">
        <v>596</v>
      </c>
      <c r="C684" s="52"/>
      <c r="D684" s="53" t="s">
        <v>597</v>
      </c>
      <c r="E684" s="54" t="s">
        <v>98</v>
      </c>
      <c r="F684" s="55"/>
      <c r="G684" s="56">
        <f>VLOOKUP(B684,[1]Serviços!$A$11:$G5069,7,FALSE)</f>
        <v>27.62</v>
      </c>
      <c r="H684" s="57">
        <f t="shared" si="37"/>
        <v>0</v>
      </c>
    </row>
    <row r="685" spans="1:8" x14ac:dyDescent="0.25">
      <c r="A685" s="91"/>
      <c r="B685" s="52"/>
      <c r="C685" s="52"/>
      <c r="D685" s="53"/>
      <c r="E685" s="54"/>
      <c r="F685" s="55"/>
      <c r="G685" s="56"/>
      <c r="H685" s="57"/>
    </row>
    <row r="686" spans="1:8" x14ac:dyDescent="0.25">
      <c r="A686" s="61" t="s">
        <v>1169</v>
      </c>
      <c r="B686" s="62"/>
      <c r="C686" s="62" t="s">
        <v>599</v>
      </c>
      <c r="D686" s="46"/>
      <c r="E686" s="47"/>
      <c r="F686" s="48"/>
      <c r="G686" s="49"/>
      <c r="H686" s="50">
        <f>SUM(H687,H695)</f>
        <v>0</v>
      </c>
    </row>
    <row r="687" spans="1:8" x14ac:dyDescent="0.25">
      <c r="A687" s="63" t="s">
        <v>1170</v>
      </c>
      <c r="B687" s="64"/>
      <c r="C687" s="62" t="s">
        <v>601</v>
      </c>
      <c r="D687" s="64"/>
      <c r="E687" s="63"/>
      <c r="F687" s="65"/>
      <c r="G687" s="66"/>
      <c r="H687" s="50">
        <f>SUM(H688:H693)</f>
        <v>0</v>
      </c>
    </row>
    <row r="688" spans="1:8" ht="25.5" x14ac:dyDescent="0.25">
      <c r="A688" s="91" t="s">
        <v>1171</v>
      </c>
      <c r="B688" s="52" t="s">
        <v>618</v>
      </c>
      <c r="C688" s="52"/>
      <c r="D688" s="53" t="s">
        <v>619</v>
      </c>
      <c r="E688" s="54" t="s">
        <v>43</v>
      </c>
      <c r="F688" s="55"/>
      <c r="G688" s="56">
        <f>VLOOKUP(B688,[1]Serviços!$A$11:$G5072,7,FALSE)</f>
        <v>7.37</v>
      </c>
      <c r="H688" s="57">
        <f>ROUND(F688*G688,2)</f>
        <v>0</v>
      </c>
    </row>
    <row r="689" spans="1:8" ht="25.5" x14ac:dyDescent="0.25">
      <c r="A689" s="91" t="s">
        <v>1172</v>
      </c>
      <c r="B689" s="52" t="s">
        <v>621</v>
      </c>
      <c r="C689" s="52"/>
      <c r="D689" s="53" t="s">
        <v>622</v>
      </c>
      <c r="E689" s="54" t="s">
        <v>43</v>
      </c>
      <c r="F689" s="55"/>
      <c r="G689" s="56">
        <f>VLOOKUP(B689,[1]Serviços!$A$11:$G5073,7,FALSE)</f>
        <v>9.7200000000000006</v>
      </c>
      <c r="H689" s="57">
        <f>ROUND(F689*G689,2)</f>
        <v>0</v>
      </c>
    </row>
    <row r="690" spans="1:8" ht="25.5" x14ac:dyDescent="0.25">
      <c r="A690" s="91" t="s">
        <v>1173</v>
      </c>
      <c r="B690" s="52" t="s">
        <v>624</v>
      </c>
      <c r="C690" s="52"/>
      <c r="D690" s="53" t="s">
        <v>625</v>
      </c>
      <c r="E690" s="54" t="s">
        <v>43</v>
      </c>
      <c r="F690" s="55"/>
      <c r="G690" s="56">
        <f>VLOOKUP(B690,[1]Serviços!$A$11:$G5074,7,FALSE)</f>
        <v>19.43</v>
      </c>
      <c r="H690" s="57">
        <f>ROUND(F690*G690,2)</f>
        <v>0</v>
      </c>
    </row>
    <row r="691" spans="1:8" ht="25.5" x14ac:dyDescent="0.25">
      <c r="A691" s="91" t="s">
        <v>1174</v>
      </c>
      <c r="B691" s="52" t="s">
        <v>627</v>
      </c>
      <c r="C691" s="52"/>
      <c r="D691" s="53" t="str">
        <f>VLOOKUP(B691,[1]Serviços!$1:$1048576,3,FALSE)</f>
        <v>Taxa de mobilização e desmobilização para reforço estrutural com fibra de carbono</v>
      </c>
      <c r="E691" s="53" t="str">
        <f>VLOOKUP(B691,[1]Serviços!$1:$1048576,4,FALSE)</f>
        <v>tx</v>
      </c>
      <c r="F691" s="55"/>
      <c r="G691" s="56">
        <f>VLOOKUP(B691,[1]Serviços!$1:$1048576,7,FALSE)</f>
        <v>3999.65</v>
      </c>
      <c r="H691" s="57">
        <f t="shared" ref="H691:H692" si="38">ROUND(F691*G691,2)</f>
        <v>0</v>
      </c>
    </row>
    <row r="692" spans="1:8" ht="38.25" x14ac:dyDescent="0.25">
      <c r="A692" s="91" t="s">
        <v>1175</v>
      </c>
      <c r="B692" s="52" t="s">
        <v>629</v>
      </c>
      <c r="C692" s="52"/>
      <c r="D692" s="53" t="str">
        <f>VLOOKUP(B692,[1]Serviços!$1:$1048576,3,FALSE)</f>
        <v>Preparação de substrato para colagem de fibra de carbono, mediante lixamento e/ou apicoamento e escovação</v>
      </c>
      <c r="E692" s="53" t="str">
        <f>VLOOKUP(B692,[1]Serviços!$1:$1048576,4,FALSE)</f>
        <v>m²</v>
      </c>
      <c r="F692" s="55"/>
      <c r="G692" s="56">
        <f>VLOOKUP(B692,[1]Serviços!$1:$1048576,7,FALSE)</f>
        <v>37.159999999999997</v>
      </c>
      <c r="H692" s="57">
        <f t="shared" si="38"/>
        <v>0</v>
      </c>
    </row>
    <row r="693" spans="1:8" ht="25.5" x14ac:dyDescent="0.25">
      <c r="A693" s="91" t="s">
        <v>1176</v>
      </c>
      <c r="B693" s="52" t="s">
        <v>631</v>
      </c>
      <c r="C693" s="52"/>
      <c r="D693" s="53" t="str">
        <f>VLOOKUP(B693,[1]Serviços!$1:$1048576,3,FALSE)</f>
        <v>Fibra de carbono para reforço estrutural de alta resistencia - 300 g/m²</v>
      </c>
      <c r="E693" s="53" t="str">
        <f>VLOOKUP(B693,[1]Serviços!$1:$1048576,4,FALSE)</f>
        <v>m²</v>
      </c>
      <c r="F693" s="55"/>
      <c r="G693" s="56">
        <f>VLOOKUP(B693,[1]Serviços!$1:$1048576,7,FALSE)</f>
        <v>505.52</v>
      </c>
      <c r="H693" s="57">
        <f>ROUND(F693*G693,2)</f>
        <v>0</v>
      </c>
    </row>
    <row r="694" spans="1:8" x14ac:dyDescent="0.25">
      <c r="A694" s="91"/>
      <c r="B694" s="52"/>
      <c r="C694" s="52"/>
      <c r="D694" s="53"/>
      <c r="E694" s="54"/>
      <c r="F694" s="55"/>
      <c r="G694" s="56"/>
      <c r="H694" s="57"/>
    </row>
    <row r="695" spans="1:8" x14ac:dyDescent="0.25">
      <c r="A695" s="63" t="s">
        <v>1177</v>
      </c>
      <c r="B695" s="64"/>
      <c r="C695" s="62" t="s">
        <v>633</v>
      </c>
      <c r="D695" s="64"/>
      <c r="E695" s="63"/>
      <c r="F695" s="65"/>
      <c r="G695" s="66"/>
      <c r="H695" s="50">
        <f>SUM(H696:H697)</f>
        <v>0</v>
      </c>
    </row>
    <row r="696" spans="1:8" ht="25.5" x14ac:dyDescent="0.25">
      <c r="A696" s="91" t="s">
        <v>1178</v>
      </c>
      <c r="B696" s="52" t="s">
        <v>638</v>
      </c>
      <c r="C696" s="52"/>
      <c r="D696" s="84" t="s">
        <v>639</v>
      </c>
      <c r="E696" s="54" t="s">
        <v>209</v>
      </c>
      <c r="F696" s="55"/>
      <c r="G696" s="56">
        <f>VLOOKUP(B696,[1]Serviços!$A$11:$G5077,7,FALSE)</f>
        <v>13.88</v>
      </c>
      <c r="H696" s="57">
        <f>ROUND(F696*G696,2)</f>
        <v>0</v>
      </c>
    </row>
    <row r="697" spans="1:8" x14ac:dyDescent="0.25">
      <c r="A697" s="91" t="s">
        <v>1179</v>
      </c>
      <c r="B697" s="85" t="s">
        <v>642</v>
      </c>
      <c r="C697" s="52"/>
      <c r="D697" s="85" t="s">
        <v>643</v>
      </c>
      <c r="E697" s="88" t="s">
        <v>209</v>
      </c>
      <c r="F697" s="55"/>
      <c r="G697" s="56">
        <f>VLOOKUP(B697,[1]Serviços!$A$11:$G5066,7,FALSE)</f>
        <v>3.6</v>
      </c>
      <c r="H697" s="57">
        <f>ROUND(F697*G697,2)</f>
        <v>0</v>
      </c>
    </row>
    <row r="698" spans="1:8" x14ac:dyDescent="0.25">
      <c r="A698" s="91"/>
      <c r="B698" s="85"/>
      <c r="C698" s="52"/>
      <c r="D698" s="85"/>
      <c r="E698" s="88"/>
      <c r="F698" s="55"/>
      <c r="G698" s="56"/>
      <c r="H698" s="57"/>
    </row>
    <row r="699" spans="1:8" x14ac:dyDescent="0.25">
      <c r="A699" s="61" t="s">
        <v>1180</v>
      </c>
      <c r="B699" s="62"/>
      <c r="C699" s="62" t="s">
        <v>908</v>
      </c>
      <c r="D699" s="46"/>
      <c r="E699" s="47"/>
      <c r="F699" s="48"/>
      <c r="G699" s="49"/>
      <c r="H699" s="50">
        <f>SUM(H700:H701)</f>
        <v>0</v>
      </c>
    </row>
    <row r="700" spans="1:8" ht="25.5" x14ac:dyDescent="0.25">
      <c r="A700" s="91" t="s">
        <v>1181</v>
      </c>
      <c r="B700" s="52" t="s">
        <v>647</v>
      </c>
      <c r="C700" s="52"/>
      <c r="D700" s="53" t="s">
        <v>648</v>
      </c>
      <c r="E700" s="54" t="s">
        <v>18</v>
      </c>
      <c r="F700" s="55"/>
      <c r="G700" s="56">
        <f>VLOOKUP(B700,[1]Serviços!$A$11:$G5079,7,FALSE)</f>
        <v>67.599999999999994</v>
      </c>
      <c r="H700" s="57">
        <f>ROUND(F700*G700,2)</f>
        <v>0</v>
      </c>
    </row>
    <row r="701" spans="1:8" x14ac:dyDescent="0.25">
      <c r="A701" s="91"/>
      <c r="B701" s="52" t="s">
        <v>656</v>
      </c>
      <c r="C701" s="52"/>
      <c r="D701" s="53" t="s">
        <v>657</v>
      </c>
      <c r="E701" s="54" t="s">
        <v>98</v>
      </c>
      <c r="F701" s="55"/>
      <c r="G701" s="56">
        <f>VLOOKUP(B701,[1]Serviços!$A$11:$G5080,7,FALSE)</f>
        <v>1176.08</v>
      </c>
      <c r="H701" s="57">
        <f>ROUND(F701*G701,2)</f>
        <v>0</v>
      </c>
    </row>
    <row r="702" spans="1:8" x14ac:dyDescent="0.25">
      <c r="A702" s="91"/>
      <c r="B702" s="52"/>
      <c r="C702" s="52"/>
      <c r="D702" s="53"/>
      <c r="E702" s="54"/>
      <c r="F702" s="55"/>
      <c r="G702" s="56"/>
      <c r="H702" s="57"/>
    </row>
    <row r="703" spans="1:8" x14ac:dyDescent="0.25">
      <c r="A703" s="61" t="s">
        <v>1182</v>
      </c>
      <c r="B703" s="62"/>
      <c r="C703" s="62" t="s">
        <v>1183</v>
      </c>
      <c r="D703" s="46"/>
      <c r="E703" s="47"/>
      <c r="F703" s="48"/>
      <c r="G703" s="49"/>
      <c r="H703" s="50">
        <f>SUM(H704:H707)</f>
        <v>0</v>
      </c>
    </row>
    <row r="704" spans="1:8" x14ac:dyDescent="0.25">
      <c r="A704" s="91" t="s">
        <v>1184</v>
      </c>
      <c r="B704" s="52" t="s">
        <v>661</v>
      </c>
      <c r="C704" s="52"/>
      <c r="D704" s="53" t="s">
        <v>662</v>
      </c>
      <c r="E704" s="54" t="s">
        <v>18</v>
      </c>
      <c r="F704" s="55"/>
      <c r="G704" s="56">
        <f>VLOOKUP(B704,[1]Serviços!$A$11:$G5082,7,FALSE)</f>
        <v>14.99</v>
      </c>
      <c r="H704" s="57">
        <f>ROUND(F704*G704,2)</f>
        <v>0</v>
      </c>
    </row>
    <row r="705" spans="1:8" x14ac:dyDescent="0.25">
      <c r="A705" s="91" t="s">
        <v>1185</v>
      </c>
      <c r="B705" s="52" t="s">
        <v>664</v>
      </c>
      <c r="C705" s="52"/>
      <c r="D705" s="53" t="s">
        <v>665</v>
      </c>
      <c r="E705" s="54" t="s">
        <v>18</v>
      </c>
      <c r="F705" s="55"/>
      <c r="G705" s="56">
        <f>VLOOKUP(B705,[1]Serviços!$A$11:$G5083,7,FALSE)</f>
        <v>9.4</v>
      </c>
      <c r="H705" s="57">
        <f>ROUND(F705*G705,2)</f>
        <v>0</v>
      </c>
    </row>
    <row r="706" spans="1:8" x14ac:dyDescent="0.25">
      <c r="A706" s="91" t="s">
        <v>1186</v>
      </c>
      <c r="B706" s="52" t="s">
        <v>667</v>
      </c>
      <c r="C706" s="52"/>
      <c r="D706" s="53" t="s">
        <v>668</v>
      </c>
      <c r="E706" s="54" t="s">
        <v>18</v>
      </c>
      <c r="F706" s="55"/>
      <c r="G706" s="56">
        <f>VLOOKUP(B706,[1]Serviços!$A$11:$G5083,7,FALSE)</f>
        <v>4.82</v>
      </c>
      <c r="H706" s="57">
        <f>ROUND(F706*G706,2)</f>
        <v>0</v>
      </c>
    </row>
    <row r="707" spans="1:8" ht="38.25" x14ac:dyDescent="0.25">
      <c r="A707" s="91" t="s">
        <v>1187</v>
      </c>
      <c r="B707" s="101" t="s">
        <v>917</v>
      </c>
      <c r="C707" s="102"/>
      <c r="D707" s="101" t="s">
        <v>1188</v>
      </c>
      <c r="E707" s="108" t="s">
        <v>18</v>
      </c>
      <c r="F707" s="114"/>
      <c r="G707" s="115">
        <v>93.35</v>
      </c>
      <c r="H707" s="57">
        <f>ROUND(F707*G707,2)</f>
        <v>0</v>
      </c>
    </row>
    <row r="708" spans="1:8" x14ac:dyDescent="0.25">
      <c r="A708" s="91"/>
      <c r="B708" s="116"/>
      <c r="C708" s="117"/>
      <c r="D708" s="116"/>
      <c r="E708" s="118"/>
      <c r="F708" s="119"/>
      <c r="G708" s="115"/>
      <c r="H708" s="57"/>
    </row>
    <row r="709" spans="1:8" x14ac:dyDescent="0.25">
      <c r="A709" s="61" t="s">
        <v>1189</v>
      </c>
      <c r="B709" s="62"/>
      <c r="C709" s="62" t="s">
        <v>673</v>
      </c>
      <c r="D709" s="46"/>
      <c r="E709" s="47"/>
      <c r="F709" s="48"/>
      <c r="G709" s="49"/>
      <c r="H709" s="50">
        <f>SUM(H710:H710)</f>
        <v>0</v>
      </c>
    </row>
    <row r="710" spans="1:8" ht="25.5" x14ac:dyDescent="0.25">
      <c r="A710" s="91" t="s">
        <v>1190</v>
      </c>
      <c r="B710" s="52" t="s">
        <v>675</v>
      </c>
      <c r="C710" s="52"/>
      <c r="D710" s="53" t="s">
        <v>676</v>
      </c>
      <c r="E710" s="54" t="s">
        <v>18</v>
      </c>
      <c r="F710" s="55"/>
      <c r="G710" s="56">
        <f>VLOOKUP(B710,[1]Serviços!$A$11:$G5086,7,FALSE)</f>
        <v>63.51</v>
      </c>
      <c r="H710" s="57">
        <f>ROUND(F710*G710,2)</f>
        <v>0</v>
      </c>
    </row>
    <row r="711" spans="1:8" x14ac:dyDescent="0.25">
      <c r="A711" s="91"/>
      <c r="B711" s="52"/>
      <c r="C711" s="52"/>
      <c r="D711" s="53"/>
      <c r="E711" s="54"/>
      <c r="F711" s="55"/>
      <c r="G711" s="56"/>
      <c r="H711" s="57"/>
    </row>
    <row r="712" spans="1:8" x14ac:dyDescent="0.25">
      <c r="A712" s="61" t="s">
        <v>1191</v>
      </c>
      <c r="B712" s="62"/>
      <c r="C712" s="62" t="s">
        <v>678</v>
      </c>
      <c r="D712" s="46"/>
      <c r="E712" s="47"/>
      <c r="F712" s="48"/>
      <c r="G712" s="49"/>
      <c r="H712" s="50">
        <f>SUM(H713:H714)</f>
        <v>0</v>
      </c>
    </row>
    <row r="713" spans="1:8" x14ac:dyDescent="0.25">
      <c r="A713" s="91" t="s">
        <v>1192</v>
      </c>
      <c r="B713" s="60" t="s">
        <v>107</v>
      </c>
      <c r="C713" s="52"/>
      <c r="D713" s="53" t="s">
        <v>108</v>
      </c>
      <c r="E713" s="54" t="s">
        <v>18</v>
      </c>
      <c r="F713" s="55"/>
      <c r="G713" s="56">
        <f>VLOOKUP(B713,[1]Serviços!$A$11:$G5088,7,FALSE)</f>
        <v>957.3</v>
      </c>
      <c r="H713" s="57">
        <f>ROUND(F713*G713,2)</f>
        <v>0</v>
      </c>
    </row>
    <row r="714" spans="1:8" x14ac:dyDescent="0.25">
      <c r="A714" s="91" t="s">
        <v>1193</v>
      </c>
      <c r="B714" s="52" t="s">
        <v>110</v>
      </c>
      <c r="C714" s="52"/>
      <c r="D714" s="53" t="s">
        <v>111</v>
      </c>
      <c r="E714" s="54" t="s">
        <v>18</v>
      </c>
      <c r="F714" s="55"/>
      <c r="G714" s="56">
        <f>VLOOKUP(B714,[1]Serviços!$A$11:$G5089,7,FALSE)</f>
        <v>740.92</v>
      </c>
      <c r="H714" s="57">
        <f>ROUND(F714*G714,2)</f>
        <v>0</v>
      </c>
    </row>
    <row r="715" spans="1:8" x14ac:dyDescent="0.25">
      <c r="A715" s="91"/>
      <c r="B715" s="52"/>
      <c r="C715" s="52"/>
      <c r="D715" s="53"/>
      <c r="E715" s="54"/>
      <c r="F715" s="55"/>
      <c r="G715" s="56"/>
      <c r="H715" s="57"/>
    </row>
    <row r="716" spans="1:8" x14ac:dyDescent="0.25">
      <c r="A716" s="61" t="s">
        <v>1194</v>
      </c>
      <c r="B716" s="62"/>
      <c r="C716" s="62" t="s">
        <v>113</v>
      </c>
      <c r="D716" s="46"/>
      <c r="E716" s="47"/>
      <c r="F716" s="48"/>
      <c r="G716" s="49"/>
      <c r="H716" s="50">
        <f>SUM(H717:H719)</f>
        <v>0</v>
      </c>
    </row>
    <row r="717" spans="1:8" ht="38.25" x14ac:dyDescent="0.25">
      <c r="A717" s="91" t="s">
        <v>1195</v>
      </c>
      <c r="B717" s="52" t="s">
        <v>118</v>
      </c>
      <c r="C717" s="52"/>
      <c r="D717" s="53" t="s">
        <v>119</v>
      </c>
      <c r="E717" s="54" t="s">
        <v>18</v>
      </c>
      <c r="F717" s="55"/>
      <c r="G717" s="56">
        <f>VLOOKUP(B717,[1]Serviços!$A$11:$G5091,7,FALSE)</f>
        <v>158.58000000000001</v>
      </c>
      <c r="H717" s="57">
        <f>ROUND(F717*G717,2)</f>
        <v>0</v>
      </c>
    </row>
    <row r="718" spans="1:8" x14ac:dyDescent="0.25">
      <c r="A718" s="91" t="s">
        <v>1196</v>
      </c>
      <c r="B718" s="52" t="s">
        <v>115</v>
      </c>
      <c r="C718" s="52"/>
      <c r="D718" s="53" t="s">
        <v>116</v>
      </c>
      <c r="E718" s="54" t="s">
        <v>18</v>
      </c>
      <c r="F718" s="55"/>
      <c r="G718" s="56">
        <f>VLOOKUP(B718,[1]Serviços!$A$11:$G5092,7,FALSE)</f>
        <v>18.52</v>
      </c>
      <c r="H718" s="57">
        <f>ROUND(F718*G718,2)</f>
        <v>0</v>
      </c>
    </row>
    <row r="719" spans="1:8" x14ac:dyDescent="0.25">
      <c r="A719" s="91" t="s">
        <v>1197</v>
      </c>
      <c r="B719" s="60" t="s">
        <v>684</v>
      </c>
      <c r="C719" s="52"/>
      <c r="D719" s="53" t="s">
        <v>685</v>
      </c>
      <c r="E719" s="54" t="s">
        <v>18</v>
      </c>
      <c r="F719" s="55"/>
      <c r="G719" s="56">
        <f>VLOOKUP(B719,[1]Serviços!$A$11:$G5093,7,FALSE)</f>
        <v>30.44</v>
      </c>
      <c r="H719" s="57">
        <f>ROUND(F719*G719,2)</f>
        <v>0</v>
      </c>
    </row>
    <row r="720" spans="1:8" x14ac:dyDescent="0.25">
      <c r="A720" s="91"/>
      <c r="B720" s="60"/>
      <c r="C720" s="52"/>
      <c r="D720" s="53"/>
      <c r="E720" s="54"/>
      <c r="F720" s="55"/>
      <c r="G720" s="56"/>
      <c r="H720" s="57"/>
    </row>
    <row r="721" spans="1:8" x14ac:dyDescent="0.25">
      <c r="A721" s="61" t="s">
        <v>1198</v>
      </c>
      <c r="B721" s="62"/>
      <c r="C721" s="62" t="s">
        <v>126</v>
      </c>
      <c r="D721" s="46"/>
      <c r="E721" s="47"/>
      <c r="F721" s="48"/>
      <c r="G721" s="49"/>
      <c r="H721" s="50">
        <f>SUM(H722,H741)</f>
        <v>0</v>
      </c>
    </row>
    <row r="722" spans="1:8" x14ac:dyDescent="0.25">
      <c r="A722" s="63" t="s">
        <v>1199</v>
      </c>
      <c r="B722" s="64"/>
      <c r="C722" s="62" t="s">
        <v>128</v>
      </c>
      <c r="D722" s="64"/>
      <c r="E722" s="63"/>
      <c r="F722" s="65"/>
      <c r="G722" s="66"/>
      <c r="H722" s="50">
        <f>SUM(H723:H739)</f>
        <v>0</v>
      </c>
    </row>
    <row r="723" spans="1:8" ht="25.5" x14ac:dyDescent="0.25">
      <c r="A723" s="91" t="s">
        <v>1200</v>
      </c>
      <c r="B723" s="69" t="s">
        <v>130</v>
      </c>
      <c r="C723" s="70"/>
      <c r="D723" s="53" t="s">
        <v>131</v>
      </c>
      <c r="E723" s="54" t="s">
        <v>90</v>
      </c>
      <c r="F723" s="55"/>
      <c r="G723" s="56">
        <f>VLOOKUP(B723,[1]Serviços!$A$11:$G5096,7,FALSE)</f>
        <v>34.42</v>
      </c>
      <c r="H723" s="57">
        <f t="shared" ref="H723:H739" si="39">ROUND(F723*G723,2)</f>
        <v>0</v>
      </c>
    </row>
    <row r="724" spans="1:8" ht="25.5" x14ac:dyDescent="0.25">
      <c r="A724" s="91" t="s">
        <v>1201</v>
      </c>
      <c r="B724" s="69" t="s">
        <v>133</v>
      </c>
      <c r="C724" s="70"/>
      <c r="D724" s="53" t="s">
        <v>134</v>
      </c>
      <c r="E724" s="54" t="s">
        <v>90</v>
      </c>
      <c r="F724" s="55"/>
      <c r="G724" s="56">
        <f>VLOOKUP(B724,[1]Serviços!$A$11:$G5097,7,FALSE)</f>
        <v>60.77</v>
      </c>
      <c r="H724" s="57">
        <f t="shared" si="39"/>
        <v>0</v>
      </c>
    </row>
    <row r="725" spans="1:8" ht="25.5" x14ac:dyDescent="0.25">
      <c r="A725" s="91" t="s">
        <v>1202</v>
      </c>
      <c r="B725" s="69" t="s">
        <v>148</v>
      </c>
      <c r="C725" s="70"/>
      <c r="D725" s="53" t="s">
        <v>149</v>
      </c>
      <c r="E725" s="54" t="s">
        <v>90</v>
      </c>
      <c r="F725" s="55"/>
      <c r="G725" s="56">
        <f>VLOOKUP(B725,[1]Serviços!$A$11:$G5098,7,FALSE)</f>
        <v>48.98</v>
      </c>
      <c r="H725" s="57">
        <f t="shared" si="39"/>
        <v>0</v>
      </c>
    </row>
    <row r="726" spans="1:8" ht="25.5" x14ac:dyDescent="0.25">
      <c r="A726" s="91" t="s">
        <v>1203</v>
      </c>
      <c r="B726" s="69" t="s">
        <v>151</v>
      </c>
      <c r="C726" s="52"/>
      <c r="D726" s="53" t="s">
        <v>152</v>
      </c>
      <c r="E726" s="54" t="s">
        <v>90</v>
      </c>
      <c r="F726" s="55"/>
      <c r="G726" s="56">
        <f>VLOOKUP(B726,[1]Serviços!$A$11:$G5099,7,FALSE)</f>
        <v>72.44</v>
      </c>
      <c r="H726" s="57">
        <f t="shared" si="39"/>
        <v>0</v>
      </c>
    </row>
    <row r="727" spans="1:8" ht="25.5" x14ac:dyDescent="0.25">
      <c r="A727" s="91" t="s">
        <v>1204</v>
      </c>
      <c r="B727" s="85" t="s">
        <v>154</v>
      </c>
      <c r="C727" s="70"/>
      <c r="D727" s="85" t="s">
        <v>155</v>
      </c>
      <c r="E727" s="88" t="s">
        <v>90</v>
      </c>
      <c r="F727" s="55"/>
      <c r="G727" s="106">
        <v>20.21</v>
      </c>
      <c r="H727" s="57">
        <f t="shared" si="39"/>
        <v>0</v>
      </c>
    </row>
    <row r="728" spans="1:8" ht="25.5" x14ac:dyDescent="0.25">
      <c r="A728" s="91" t="s">
        <v>1205</v>
      </c>
      <c r="B728" s="85" t="s">
        <v>157</v>
      </c>
      <c r="C728" s="70"/>
      <c r="D728" s="85" t="s">
        <v>158</v>
      </c>
      <c r="E728" s="88" t="s">
        <v>90</v>
      </c>
      <c r="F728" s="55"/>
      <c r="G728" s="106">
        <v>44.21</v>
      </c>
      <c r="H728" s="57">
        <f t="shared" si="39"/>
        <v>0</v>
      </c>
    </row>
    <row r="729" spans="1:8" ht="25.5" x14ac:dyDescent="0.25">
      <c r="A729" s="91" t="s">
        <v>1206</v>
      </c>
      <c r="B729" s="69" t="s">
        <v>160</v>
      </c>
      <c r="C729" s="52"/>
      <c r="D729" s="53" t="s">
        <v>161</v>
      </c>
      <c r="E729" s="54" t="s">
        <v>90</v>
      </c>
      <c r="F729" s="55"/>
      <c r="G729" s="56">
        <f>VLOOKUP(B729,[1]Serviços!$A$11:$G5100,7,FALSE)</f>
        <v>7.62</v>
      </c>
      <c r="H729" s="57">
        <f t="shared" si="39"/>
        <v>0</v>
      </c>
    </row>
    <row r="730" spans="1:8" ht="25.5" x14ac:dyDescent="0.25">
      <c r="A730" s="91" t="s">
        <v>1207</v>
      </c>
      <c r="B730" s="69" t="s">
        <v>163</v>
      </c>
      <c r="C730" s="52"/>
      <c r="D730" s="53" t="s">
        <v>164</v>
      </c>
      <c r="E730" s="54" t="s">
        <v>90</v>
      </c>
      <c r="F730" s="55"/>
      <c r="G730" s="56">
        <f>VLOOKUP(B730,[1]Serviços!$A$11:$G5101,7,FALSE)</f>
        <v>24.83</v>
      </c>
      <c r="H730" s="57">
        <f t="shared" si="39"/>
        <v>0</v>
      </c>
    </row>
    <row r="731" spans="1:8" ht="25.5" x14ac:dyDescent="0.25">
      <c r="A731" s="91" t="s">
        <v>1208</v>
      </c>
      <c r="B731" s="69" t="s">
        <v>695</v>
      </c>
      <c r="C731" s="70"/>
      <c r="D731" s="53" t="s">
        <v>696</v>
      </c>
      <c r="E731" s="54" t="s">
        <v>43</v>
      </c>
      <c r="F731" s="55"/>
      <c r="G731" s="56">
        <f>VLOOKUP(B731,[1]Serviços!$A$11:$G5102,7,FALSE)</f>
        <v>23.22</v>
      </c>
      <c r="H731" s="57">
        <f t="shared" si="39"/>
        <v>0</v>
      </c>
    </row>
    <row r="732" spans="1:8" x14ac:dyDescent="0.25">
      <c r="A732" s="91" t="s">
        <v>1209</v>
      </c>
      <c r="B732" s="69" t="s">
        <v>166</v>
      </c>
      <c r="C732" s="70"/>
      <c r="D732" s="53" t="s">
        <v>167</v>
      </c>
      <c r="E732" s="54" t="s">
        <v>33</v>
      </c>
      <c r="F732" s="55"/>
      <c r="G732" s="56">
        <f>VLOOKUP(B732,[1]Serviços!$A$11:$G5103,7,FALSE)</f>
        <v>18.18</v>
      </c>
      <c r="H732" s="57">
        <f t="shared" si="39"/>
        <v>0</v>
      </c>
    </row>
    <row r="733" spans="1:8" ht="25.5" x14ac:dyDescent="0.25">
      <c r="A733" s="91" t="s">
        <v>1210</v>
      </c>
      <c r="B733" s="69" t="s">
        <v>169</v>
      </c>
      <c r="C733" s="70"/>
      <c r="D733" s="53" t="s">
        <v>170</v>
      </c>
      <c r="E733" s="54" t="s">
        <v>43</v>
      </c>
      <c r="F733" s="55"/>
      <c r="G733" s="56">
        <f>VLOOKUP(B733,[1]Serviços!$A$11:$G5104,7,FALSE)</f>
        <v>79.38</v>
      </c>
      <c r="H733" s="57">
        <f t="shared" si="39"/>
        <v>0</v>
      </c>
    </row>
    <row r="734" spans="1:8" ht="25.5" x14ac:dyDescent="0.25">
      <c r="A734" s="91" t="s">
        <v>1211</v>
      </c>
      <c r="B734" s="69" t="s">
        <v>172</v>
      </c>
      <c r="C734" s="70"/>
      <c r="D734" s="53" t="s">
        <v>173</v>
      </c>
      <c r="E734" s="54" t="s">
        <v>43</v>
      </c>
      <c r="F734" s="55"/>
      <c r="G734" s="56">
        <f>VLOOKUP(B734,[1]Serviços!$A$11:$G5105,7,FALSE)</f>
        <v>16.05</v>
      </c>
      <c r="H734" s="57">
        <f t="shared" si="39"/>
        <v>0</v>
      </c>
    </row>
    <row r="735" spans="1:8" ht="38.25" x14ac:dyDescent="0.25">
      <c r="A735" s="91" t="s">
        <v>1212</v>
      </c>
      <c r="B735" s="60" t="s">
        <v>175</v>
      </c>
      <c r="C735" s="70"/>
      <c r="D735" s="53" t="s">
        <v>176</v>
      </c>
      <c r="E735" s="54" t="s">
        <v>43</v>
      </c>
      <c r="F735" s="55"/>
      <c r="G735" s="56">
        <f>VLOOKUP(B735,[1]Serviços!$A$11:$G5106,7,FALSE)</f>
        <v>101.68</v>
      </c>
      <c r="H735" s="57">
        <f t="shared" si="39"/>
        <v>0</v>
      </c>
    </row>
    <row r="736" spans="1:8" ht="25.5" x14ac:dyDescent="0.25">
      <c r="A736" s="91" t="s">
        <v>1213</v>
      </c>
      <c r="B736" s="69" t="s">
        <v>178</v>
      </c>
      <c r="C736" s="70"/>
      <c r="D736" s="53" t="s">
        <v>179</v>
      </c>
      <c r="E736" s="54" t="s">
        <v>43</v>
      </c>
      <c r="F736" s="55"/>
      <c r="G736" s="56">
        <f>VLOOKUP(B736,[1]Serviços!$A$11:$G5107,7,FALSE)</f>
        <v>11.02</v>
      </c>
      <c r="H736" s="57">
        <f t="shared" si="39"/>
        <v>0</v>
      </c>
    </row>
    <row r="737" spans="1:8" ht="38.25" x14ac:dyDescent="0.25">
      <c r="A737" s="91" t="s">
        <v>1214</v>
      </c>
      <c r="B737" s="69" t="s">
        <v>181</v>
      </c>
      <c r="C737" s="70"/>
      <c r="D737" s="53" t="s">
        <v>182</v>
      </c>
      <c r="E737" s="54" t="s">
        <v>43</v>
      </c>
      <c r="F737" s="55"/>
      <c r="G737" s="56">
        <f>VLOOKUP(B737,[1]Serviços!$A$11:$G5108,7,FALSE)</f>
        <v>50.19</v>
      </c>
      <c r="H737" s="57">
        <f t="shared" si="39"/>
        <v>0</v>
      </c>
    </row>
    <row r="738" spans="1:8" x14ac:dyDescent="0.25">
      <c r="A738" s="91" t="s">
        <v>1215</v>
      </c>
      <c r="B738" s="69" t="s">
        <v>184</v>
      </c>
      <c r="C738" s="70"/>
      <c r="D738" s="53" t="s">
        <v>185</v>
      </c>
      <c r="E738" s="54" t="s">
        <v>33</v>
      </c>
      <c r="F738" s="55"/>
      <c r="G738" s="56">
        <f>VLOOKUP(B738,[1]Serviços!$A$11:$G5109,7,FALSE)</f>
        <v>31.41</v>
      </c>
      <c r="H738" s="57">
        <f t="shared" si="39"/>
        <v>0</v>
      </c>
    </row>
    <row r="739" spans="1:8" x14ac:dyDescent="0.25">
      <c r="A739" s="91" t="s">
        <v>1216</v>
      </c>
      <c r="B739" s="69" t="s">
        <v>187</v>
      </c>
      <c r="C739" s="70"/>
      <c r="D739" s="53" t="s">
        <v>188</v>
      </c>
      <c r="E739" s="54" t="s">
        <v>33</v>
      </c>
      <c r="F739" s="55"/>
      <c r="G739" s="56">
        <f>VLOOKUP(B739,[1]Serviços!$A$11:$G5110,7,FALSE)</f>
        <v>18.66</v>
      </c>
      <c r="H739" s="57">
        <f t="shared" si="39"/>
        <v>0</v>
      </c>
    </row>
    <row r="740" spans="1:8" x14ac:dyDescent="0.25">
      <c r="A740" s="91"/>
      <c r="B740" s="69"/>
      <c r="C740" s="70"/>
      <c r="D740" s="53"/>
      <c r="E740" s="54"/>
      <c r="F740" s="55"/>
      <c r="G740" s="56"/>
      <c r="H740" s="57"/>
    </row>
    <row r="741" spans="1:8" x14ac:dyDescent="0.25">
      <c r="A741" s="63" t="s">
        <v>1217</v>
      </c>
      <c r="B741" s="64"/>
      <c r="C741" s="62" t="s">
        <v>190</v>
      </c>
      <c r="D741" s="64"/>
      <c r="E741" s="63"/>
      <c r="F741" s="65"/>
      <c r="G741" s="66"/>
      <c r="H741" s="50">
        <f>SUM(H742:H752)</f>
        <v>0</v>
      </c>
    </row>
    <row r="742" spans="1:8" ht="38.25" x14ac:dyDescent="0.25">
      <c r="A742" s="91" t="s">
        <v>1218</v>
      </c>
      <c r="B742" s="69" t="s">
        <v>195</v>
      </c>
      <c r="C742" s="70"/>
      <c r="D742" s="53" t="s">
        <v>196</v>
      </c>
      <c r="E742" s="54" t="s">
        <v>43</v>
      </c>
      <c r="F742" s="55"/>
      <c r="G742" s="56">
        <f>VLOOKUP(B742,[1]Serviços!$A$11:$G5112,7,FALSE)</f>
        <v>594.52</v>
      </c>
      <c r="H742" s="57">
        <f t="shared" ref="H742:H752" si="40">ROUND(F742*G742,2)</f>
        <v>0</v>
      </c>
    </row>
    <row r="743" spans="1:8" ht="38.25" x14ac:dyDescent="0.25">
      <c r="A743" s="91" t="s">
        <v>1219</v>
      </c>
      <c r="B743" s="69" t="s">
        <v>707</v>
      </c>
      <c r="C743" s="70"/>
      <c r="D743" s="53" t="s">
        <v>708</v>
      </c>
      <c r="E743" s="54" t="s">
        <v>43</v>
      </c>
      <c r="F743" s="55"/>
      <c r="G743" s="56">
        <f>VLOOKUP(B743,[1]Serviços!$A$11:$G5113,7,FALSE)</f>
        <v>669.52</v>
      </c>
      <c r="H743" s="57">
        <f t="shared" si="40"/>
        <v>0</v>
      </c>
    </row>
    <row r="744" spans="1:8" x14ac:dyDescent="0.25">
      <c r="A744" s="91" t="s">
        <v>1220</v>
      </c>
      <c r="B744" s="69" t="s">
        <v>207</v>
      </c>
      <c r="C744" s="70"/>
      <c r="D744" s="53" t="s">
        <v>208</v>
      </c>
      <c r="E744" s="54" t="s">
        <v>209</v>
      </c>
      <c r="F744" s="55"/>
      <c r="G744" s="56">
        <f>VLOOKUP(B744,[1]Serviços!$A$11:$G5114,7,FALSE)</f>
        <v>54.58</v>
      </c>
      <c r="H744" s="57">
        <f t="shared" si="40"/>
        <v>0</v>
      </c>
    </row>
    <row r="745" spans="1:8" ht="25.5" x14ac:dyDescent="0.25">
      <c r="A745" s="91" t="s">
        <v>1221</v>
      </c>
      <c r="B745" s="69" t="s">
        <v>211</v>
      </c>
      <c r="C745" s="70"/>
      <c r="D745" s="53" t="s">
        <v>212</v>
      </c>
      <c r="E745" s="54" t="s">
        <v>43</v>
      </c>
      <c r="F745" s="55"/>
      <c r="G745" s="56">
        <f>VLOOKUP(B745,[1]Serviços!$A$11:$G5115,7,FALSE)</f>
        <v>90.9</v>
      </c>
      <c r="H745" s="57">
        <f t="shared" si="40"/>
        <v>0</v>
      </c>
    </row>
    <row r="746" spans="1:8" ht="25.5" x14ac:dyDescent="0.25">
      <c r="A746" s="91" t="s">
        <v>1222</v>
      </c>
      <c r="B746" s="69" t="s">
        <v>223</v>
      </c>
      <c r="C746" s="70"/>
      <c r="D746" s="53" t="s">
        <v>224</v>
      </c>
      <c r="E746" s="54" t="s">
        <v>43</v>
      </c>
      <c r="F746" s="55"/>
      <c r="G746" s="56">
        <f>VLOOKUP(B746,[1]Serviços!$A$11:$G5116,7,FALSE)</f>
        <v>38.9</v>
      </c>
      <c r="H746" s="57">
        <f t="shared" si="40"/>
        <v>0</v>
      </c>
    </row>
    <row r="747" spans="1:8" ht="25.5" x14ac:dyDescent="0.25">
      <c r="A747" s="91" t="s">
        <v>1223</v>
      </c>
      <c r="B747" s="69" t="s">
        <v>226</v>
      </c>
      <c r="C747" s="70"/>
      <c r="D747" s="53" t="s">
        <v>227</v>
      </c>
      <c r="E747" s="54" t="s">
        <v>43</v>
      </c>
      <c r="F747" s="55"/>
      <c r="G747" s="56">
        <f>VLOOKUP(B747,[1]Serviços!$A$11:$G5117,7,FALSE)</f>
        <v>50.07</v>
      </c>
      <c r="H747" s="57">
        <f t="shared" si="40"/>
        <v>0</v>
      </c>
    </row>
    <row r="748" spans="1:8" ht="25.5" x14ac:dyDescent="0.25">
      <c r="A748" s="91" t="s">
        <v>1224</v>
      </c>
      <c r="B748" s="69" t="s">
        <v>229</v>
      </c>
      <c r="C748" s="70"/>
      <c r="D748" s="53" t="s">
        <v>230</v>
      </c>
      <c r="E748" s="54" t="s">
        <v>43</v>
      </c>
      <c r="F748" s="55"/>
      <c r="G748" s="56">
        <f>VLOOKUP(B748,[1]Serviços!$A$11:$G5118,7,FALSE)</f>
        <v>53.24</v>
      </c>
      <c r="H748" s="57">
        <f t="shared" si="40"/>
        <v>0</v>
      </c>
    </row>
    <row r="749" spans="1:8" x14ac:dyDescent="0.25">
      <c r="A749" s="91" t="s">
        <v>1225</v>
      </c>
      <c r="B749" s="69" t="s">
        <v>235</v>
      </c>
      <c r="C749" s="70"/>
      <c r="D749" s="53" t="s">
        <v>236</v>
      </c>
      <c r="E749" s="54" t="s">
        <v>43</v>
      </c>
      <c r="F749" s="55"/>
      <c r="G749" s="56">
        <f>VLOOKUP(B749,[1]Serviços!$A$11:$G5119,7,FALSE)</f>
        <v>21.72</v>
      </c>
      <c r="H749" s="57">
        <f t="shared" si="40"/>
        <v>0</v>
      </c>
    </row>
    <row r="750" spans="1:8" x14ac:dyDescent="0.25">
      <c r="A750" s="91" t="s">
        <v>1226</v>
      </c>
      <c r="B750" s="69" t="s">
        <v>238</v>
      </c>
      <c r="C750" s="70"/>
      <c r="D750" s="53" t="s">
        <v>239</v>
      </c>
      <c r="E750" s="54" t="s">
        <v>43</v>
      </c>
      <c r="F750" s="55"/>
      <c r="G750" s="56">
        <f>VLOOKUP(B750,[1]Serviços!$A$11:$G5120,7,FALSE)</f>
        <v>19.43</v>
      </c>
      <c r="H750" s="57">
        <f t="shared" si="40"/>
        <v>0</v>
      </c>
    </row>
    <row r="751" spans="1:8" ht="25.5" x14ac:dyDescent="0.25">
      <c r="A751" s="91" t="s">
        <v>1227</v>
      </c>
      <c r="B751" s="69" t="s">
        <v>241</v>
      </c>
      <c r="C751" s="70"/>
      <c r="D751" s="53" t="s">
        <v>242</v>
      </c>
      <c r="E751" s="54" t="s">
        <v>43</v>
      </c>
      <c r="F751" s="55"/>
      <c r="G751" s="56">
        <f>VLOOKUP(B751,[1]Serviços!$A$11:$G5121,7,FALSE)</f>
        <v>141.46</v>
      </c>
      <c r="H751" s="57">
        <f t="shared" si="40"/>
        <v>0</v>
      </c>
    </row>
    <row r="752" spans="1:8" ht="25.5" x14ac:dyDescent="0.25">
      <c r="A752" s="91" t="s">
        <v>1228</v>
      </c>
      <c r="B752" s="69" t="s">
        <v>244</v>
      </c>
      <c r="C752" s="70"/>
      <c r="D752" s="53" t="s">
        <v>245</v>
      </c>
      <c r="E752" s="54" t="s">
        <v>43</v>
      </c>
      <c r="F752" s="55"/>
      <c r="G752" s="56">
        <f>VLOOKUP(B752,[1]Serviços!$A$11:$G5122,7,FALSE)</f>
        <v>171.67</v>
      </c>
      <c r="H752" s="57">
        <f t="shared" si="40"/>
        <v>0</v>
      </c>
    </row>
    <row r="753" spans="1:9" x14ac:dyDescent="0.25">
      <c r="A753" s="91"/>
      <c r="B753" s="69"/>
      <c r="C753" s="70"/>
      <c r="D753" s="53"/>
      <c r="E753" s="54"/>
      <c r="F753" s="55"/>
      <c r="G753" s="56"/>
      <c r="H753" s="57"/>
    </row>
    <row r="754" spans="1:9" x14ac:dyDescent="0.25">
      <c r="A754" s="61" t="s">
        <v>1229</v>
      </c>
      <c r="B754" s="62"/>
      <c r="C754" s="62" t="s">
        <v>259</v>
      </c>
      <c r="D754" s="46"/>
      <c r="E754" s="47"/>
      <c r="F754" s="48"/>
      <c r="G754" s="49"/>
      <c r="H754" s="50">
        <f>SUM(H755,H759)</f>
        <v>0</v>
      </c>
    </row>
    <row r="755" spans="1:9" x14ac:dyDescent="0.25">
      <c r="A755" s="63" t="s">
        <v>1230</v>
      </c>
      <c r="B755" s="64"/>
      <c r="C755" s="62" t="s">
        <v>261</v>
      </c>
      <c r="D755" s="64"/>
      <c r="E755" s="63"/>
      <c r="F755" s="65"/>
      <c r="G755" s="66"/>
      <c r="H755" s="50">
        <f>SUM(H756:H757)</f>
        <v>0</v>
      </c>
    </row>
    <row r="756" spans="1:9" ht="25.5" x14ac:dyDescent="0.25">
      <c r="A756" s="91" t="s">
        <v>1231</v>
      </c>
      <c r="B756" s="77" t="s">
        <v>263</v>
      </c>
      <c r="C756" s="94"/>
      <c r="D756" s="53" t="s">
        <v>264</v>
      </c>
      <c r="E756" s="54" t="s">
        <v>90</v>
      </c>
      <c r="F756" s="55"/>
      <c r="G756" s="56">
        <f>VLOOKUP(B756,[1]Serviços!$A$11:$G5125,7,FALSE)</f>
        <v>27.78</v>
      </c>
      <c r="H756" s="57">
        <f>ROUND(F756*G756,2)</f>
        <v>0</v>
      </c>
    </row>
    <row r="757" spans="1:9" ht="25.5" x14ac:dyDescent="0.25">
      <c r="A757" s="91" t="s">
        <v>1232</v>
      </c>
      <c r="B757" s="77" t="s">
        <v>266</v>
      </c>
      <c r="C757" s="94"/>
      <c r="D757" s="53" t="s">
        <v>267</v>
      </c>
      <c r="E757" s="54" t="s">
        <v>90</v>
      </c>
      <c r="F757" s="55"/>
      <c r="G757" s="56">
        <f>VLOOKUP(B757,[1]Serviços!$A$11:$G5126,7,FALSE)</f>
        <v>35.72</v>
      </c>
      <c r="H757" s="57">
        <f>ROUND(F757*G757,2)</f>
        <v>0</v>
      </c>
    </row>
    <row r="758" spans="1:9" x14ac:dyDescent="0.25">
      <c r="A758" s="91"/>
      <c r="B758" s="77"/>
      <c r="C758" s="94"/>
      <c r="D758" s="53"/>
      <c r="E758" s="54"/>
      <c r="F758" s="55"/>
      <c r="G758" s="56"/>
      <c r="H758" s="57"/>
    </row>
    <row r="759" spans="1:9" x14ac:dyDescent="0.25">
      <c r="A759" s="63" t="s">
        <v>1233</v>
      </c>
      <c r="B759" s="64"/>
      <c r="C759" s="62" t="s">
        <v>974</v>
      </c>
      <c r="D759" s="64"/>
      <c r="E759" s="63"/>
      <c r="F759" s="65"/>
      <c r="G759" s="66"/>
      <c r="H759" s="50">
        <f>SUM(H760)</f>
        <v>0</v>
      </c>
    </row>
    <row r="760" spans="1:9" ht="38.25" x14ac:dyDescent="0.25">
      <c r="A760" s="91" t="s">
        <v>1234</v>
      </c>
      <c r="B760" s="77" t="s">
        <v>722</v>
      </c>
      <c r="C760" s="94"/>
      <c r="D760" s="53" t="s">
        <v>723</v>
      </c>
      <c r="E760" s="54" t="s">
        <v>90</v>
      </c>
      <c r="F760" s="55"/>
      <c r="G760" s="56">
        <f>VLOOKUP(B760,[1]Serviços!$A$11:$G5129,7,FALSE)</f>
        <v>70</v>
      </c>
      <c r="H760" s="57">
        <f>ROUND(F760*G760,2)</f>
        <v>0</v>
      </c>
    </row>
    <row r="761" spans="1:9" x14ac:dyDescent="0.25">
      <c r="A761" s="91"/>
      <c r="B761" s="77"/>
      <c r="C761" s="94"/>
      <c r="D761" s="53"/>
      <c r="E761" s="54"/>
      <c r="F761" s="55"/>
      <c r="G761" s="56"/>
      <c r="H761" s="57"/>
    </row>
    <row r="762" spans="1:9" x14ac:dyDescent="0.25">
      <c r="A762" s="61" t="s">
        <v>1235</v>
      </c>
      <c r="B762" s="62"/>
      <c r="C762" s="62" t="s">
        <v>275</v>
      </c>
      <c r="D762" s="46"/>
      <c r="E762" s="47"/>
      <c r="F762" s="48"/>
      <c r="G762" s="49"/>
      <c r="H762" s="50">
        <f>SUM(H763,H767,H776,H793,H810,H816,H834,)</f>
        <v>0</v>
      </c>
    </row>
    <row r="763" spans="1:9" x14ac:dyDescent="0.25">
      <c r="A763" s="63" t="s">
        <v>1236</v>
      </c>
      <c r="B763" s="64"/>
      <c r="C763" s="62" t="s">
        <v>277</v>
      </c>
      <c r="D763" s="64"/>
      <c r="E763" s="63"/>
      <c r="F763" s="65"/>
      <c r="G763" s="66"/>
      <c r="H763" s="50">
        <f>SUM(H764:H765)</f>
        <v>0</v>
      </c>
    </row>
    <row r="764" spans="1:9" ht="38.25" x14ac:dyDescent="0.25">
      <c r="A764" s="91" t="s">
        <v>1237</v>
      </c>
      <c r="B764" s="77" t="s">
        <v>727</v>
      </c>
      <c r="C764" s="52"/>
      <c r="D764" s="79" t="str">
        <f>VLOOKUP(B764,[1]Comp!$1:$1048576,2,FALSE)</f>
        <v>Climatizador de ar tipo Self Contained - condensador remoto com descarga horizontal - 180.000 BTU/h - Completo conforme Memorial Descritivo</v>
      </c>
      <c r="E764" s="108" t="str">
        <f>VLOOKUP(B764,[1]Comp!$1:$1048576,3,FALSE)</f>
        <v>cj</v>
      </c>
      <c r="F764" s="55"/>
      <c r="G764" s="56">
        <f>VLOOKUP(B764,[1]Comp!$1:$1048576,6,FALSE)</f>
        <v>50900.340000000004</v>
      </c>
      <c r="H764" s="55">
        <f t="shared" ref="H764" si="41">ROUND(F764*G764,2)</f>
        <v>0</v>
      </c>
      <c r="I764" s="96"/>
    </row>
    <row r="765" spans="1:9" ht="25.5" x14ac:dyDescent="0.25">
      <c r="A765" s="91" t="s">
        <v>1238</v>
      </c>
      <c r="B765" s="77" t="s">
        <v>729</v>
      </c>
      <c r="C765" s="69"/>
      <c r="D765" s="53" t="s">
        <v>730</v>
      </c>
      <c r="E765" s="54" t="s">
        <v>43</v>
      </c>
      <c r="F765" s="55"/>
      <c r="G765" s="56">
        <f>VLOOKUP(B765,[1]Serviços!$A$11:$G5133,7,FALSE)</f>
        <v>6510.25</v>
      </c>
      <c r="H765" s="57">
        <f>ROUND(F765*G765,2)</f>
        <v>0</v>
      </c>
    </row>
    <row r="766" spans="1:9" x14ac:dyDescent="0.25">
      <c r="A766" s="91"/>
      <c r="B766" s="77"/>
      <c r="C766" s="69"/>
      <c r="D766" s="53"/>
      <c r="E766" s="54"/>
      <c r="F766" s="55"/>
      <c r="G766" s="56"/>
      <c r="H766" s="57"/>
    </row>
    <row r="767" spans="1:9" x14ac:dyDescent="0.25">
      <c r="A767" s="63" t="s">
        <v>1239</v>
      </c>
      <c r="B767" s="64"/>
      <c r="C767" s="62" t="s">
        <v>732</v>
      </c>
      <c r="D767" s="64"/>
      <c r="E767" s="63"/>
      <c r="F767" s="65"/>
      <c r="G767" s="66"/>
      <c r="H767" s="50">
        <f>SUM(H768:H774)</f>
        <v>0</v>
      </c>
    </row>
    <row r="768" spans="1:9" x14ac:dyDescent="0.25">
      <c r="A768" s="91" t="s">
        <v>1240</v>
      </c>
      <c r="B768" s="77" t="s">
        <v>734</v>
      </c>
      <c r="C768" s="69"/>
      <c r="D768" s="53" t="s">
        <v>735</v>
      </c>
      <c r="E768" s="54" t="s">
        <v>209</v>
      </c>
      <c r="F768" s="55"/>
      <c r="G768" s="56">
        <f>VLOOKUP(B768,[1]Serviços!$A$11:$G5135,7,FALSE)</f>
        <v>34.93</v>
      </c>
      <c r="H768" s="57">
        <f t="shared" ref="H768:H774" si="42">ROUND(F768*G768,2)</f>
        <v>0</v>
      </c>
    </row>
    <row r="769" spans="1:9" x14ac:dyDescent="0.25">
      <c r="A769" s="91" t="s">
        <v>1241</v>
      </c>
      <c r="B769" s="77" t="s">
        <v>741</v>
      </c>
      <c r="C769" s="69"/>
      <c r="D769" s="53" t="s">
        <v>742</v>
      </c>
      <c r="E769" s="54" t="s">
        <v>18</v>
      </c>
      <c r="F769" s="55"/>
      <c r="G769" s="56">
        <f>VLOOKUP(B769,[1]Serviços!$A$11:$G5136,7,FALSE)</f>
        <v>19.88</v>
      </c>
      <c r="H769" s="57">
        <f t="shared" si="42"/>
        <v>0</v>
      </c>
    </row>
    <row r="770" spans="1:9" x14ac:dyDescent="0.25">
      <c r="A770" s="91" t="s">
        <v>1242</v>
      </c>
      <c r="B770" s="77" t="s">
        <v>744</v>
      </c>
      <c r="C770" s="69"/>
      <c r="D770" s="53" t="s">
        <v>745</v>
      </c>
      <c r="E770" s="54" t="s">
        <v>18</v>
      </c>
      <c r="F770" s="55"/>
      <c r="G770" s="56">
        <f>VLOOKUP(B770,[1]Serviços!$A$11:$G5137,7,FALSE)</f>
        <v>27.55</v>
      </c>
      <c r="H770" s="57">
        <f t="shared" si="42"/>
        <v>0</v>
      </c>
    </row>
    <row r="771" spans="1:9" x14ac:dyDescent="0.25">
      <c r="A771" s="91" t="s">
        <v>1243</v>
      </c>
      <c r="B771" s="77" t="s">
        <v>1002</v>
      </c>
      <c r="C771" s="69"/>
      <c r="D771" s="79" t="str">
        <f>VLOOKUP(B771,[1]Comp!$1:$1048576,2,FALSE)</f>
        <v>Caixa de filtros F8 para vazão de 10.500 m³/h</v>
      </c>
      <c r="E771" s="108" t="str">
        <f>VLOOKUP(B771,[1]Comp!$1:$1048576,3,FALSE)</f>
        <v>cj</v>
      </c>
      <c r="F771" s="55"/>
      <c r="G771" s="56">
        <f>VLOOKUP(B771,[1]Comp!$1:$1048576,6,FALSE)</f>
        <v>9646.76</v>
      </c>
      <c r="H771" s="57">
        <f t="shared" si="42"/>
        <v>0</v>
      </c>
      <c r="I771" s="96"/>
    </row>
    <row r="772" spans="1:9" x14ac:dyDescent="0.25">
      <c r="A772" s="91" t="s">
        <v>1244</v>
      </c>
      <c r="B772" s="77" t="s">
        <v>749</v>
      </c>
      <c r="C772" s="52"/>
      <c r="D772" s="53" t="s">
        <v>750</v>
      </c>
      <c r="E772" s="54" t="s">
        <v>90</v>
      </c>
      <c r="F772" s="55"/>
      <c r="G772" s="56">
        <f>VLOOKUP(B772,[1]Serviços!$A$11:$G5139,7,FALSE)</f>
        <v>17.82</v>
      </c>
      <c r="H772" s="57">
        <f t="shared" si="42"/>
        <v>0</v>
      </c>
    </row>
    <row r="773" spans="1:9" x14ac:dyDescent="0.25">
      <c r="A773" s="91" t="s">
        <v>1245</v>
      </c>
      <c r="B773" s="77" t="s">
        <v>752</v>
      </c>
      <c r="C773" s="69"/>
      <c r="D773" s="53" t="s">
        <v>753</v>
      </c>
      <c r="E773" s="54" t="s">
        <v>90</v>
      </c>
      <c r="F773" s="55"/>
      <c r="G773" s="56">
        <f>VLOOKUP(B773,[1]Serviços!$A$11:$G5140,7,FALSE)</f>
        <v>21.41</v>
      </c>
      <c r="H773" s="57">
        <f t="shared" si="42"/>
        <v>0</v>
      </c>
    </row>
    <row r="774" spans="1:9" x14ac:dyDescent="0.25">
      <c r="A774" s="91" t="s">
        <v>1246</v>
      </c>
      <c r="B774" s="77" t="s">
        <v>755</v>
      </c>
      <c r="C774" s="52"/>
      <c r="D774" s="53" t="s">
        <v>756</v>
      </c>
      <c r="E774" s="54" t="s">
        <v>90</v>
      </c>
      <c r="F774" s="55"/>
      <c r="G774" s="56">
        <f>VLOOKUP(B774,[1]Serviços!$A$11:$G5141,7,FALSE)</f>
        <v>24</v>
      </c>
      <c r="H774" s="57">
        <f t="shared" si="42"/>
        <v>0</v>
      </c>
    </row>
    <row r="775" spans="1:9" x14ac:dyDescent="0.25">
      <c r="A775" s="91"/>
      <c r="B775" s="77"/>
      <c r="C775" s="52"/>
      <c r="D775" s="53"/>
      <c r="E775" s="54"/>
      <c r="F775" s="55"/>
      <c r="G775" s="56"/>
      <c r="H775" s="57"/>
    </row>
    <row r="776" spans="1:9" x14ac:dyDescent="0.25">
      <c r="A776" s="63" t="s">
        <v>1247</v>
      </c>
      <c r="B776" s="64"/>
      <c r="C776" s="62" t="s">
        <v>758</v>
      </c>
      <c r="D776" s="64"/>
      <c r="E776" s="63"/>
      <c r="F776" s="65"/>
      <c r="G776" s="66"/>
      <c r="H776" s="50">
        <f>SUM(H777:H791)</f>
        <v>0</v>
      </c>
    </row>
    <row r="777" spans="1:9" ht="25.5" x14ac:dyDescent="0.25">
      <c r="A777" s="91" t="s">
        <v>1248</v>
      </c>
      <c r="B777" s="77" t="s">
        <v>760</v>
      </c>
      <c r="C777" s="69"/>
      <c r="D777" s="53" t="s">
        <v>761</v>
      </c>
      <c r="E777" s="54" t="s">
        <v>43</v>
      </c>
      <c r="F777" s="55"/>
      <c r="G777" s="56">
        <f>VLOOKUP(B777,[1]Serviços!$A$11:$G5143,7,FALSE)</f>
        <v>265.14999999999998</v>
      </c>
      <c r="H777" s="57">
        <f>ROUND(F777*G777,2)</f>
        <v>0</v>
      </c>
    </row>
    <row r="778" spans="1:9" ht="25.5" x14ac:dyDescent="0.25">
      <c r="A778" s="91" t="s">
        <v>1249</v>
      </c>
      <c r="B778" s="120" t="s">
        <v>763</v>
      </c>
      <c r="C778" s="69"/>
      <c r="D778" s="85" t="s">
        <v>764</v>
      </c>
      <c r="E778" s="54" t="s">
        <v>18</v>
      </c>
      <c r="F778" s="55"/>
      <c r="G778" s="56">
        <f>VLOOKUP(B778,[1]Serviços!$A$11:$G5144,7,FALSE)</f>
        <v>880.15</v>
      </c>
      <c r="H778" s="57">
        <f>ROUND(F778*G778,2)</f>
        <v>0</v>
      </c>
    </row>
    <row r="779" spans="1:9" ht="25.5" x14ac:dyDescent="0.25">
      <c r="A779" s="91" t="s">
        <v>1250</v>
      </c>
      <c r="B779" s="77" t="s">
        <v>766</v>
      </c>
      <c r="C779" s="52"/>
      <c r="D779" s="53" t="s">
        <v>767</v>
      </c>
      <c r="E779" s="54" t="s">
        <v>18</v>
      </c>
      <c r="F779" s="55"/>
      <c r="G779" s="56">
        <f>VLOOKUP(B779,[1]Serviços!$A$11:$G5145,7,FALSE)</f>
        <v>1512.66</v>
      </c>
      <c r="H779" s="55">
        <f t="shared" ref="H779:H791" si="43">ROUND(F779*G779,2)</f>
        <v>0</v>
      </c>
    </row>
    <row r="780" spans="1:9" ht="25.5" x14ac:dyDescent="0.25">
      <c r="A780" s="91" t="s">
        <v>1251</v>
      </c>
      <c r="B780" s="77" t="s">
        <v>769</v>
      </c>
      <c r="C780" s="52"/>
      <c r="D780" s="53" t="s">
        <v>770</v>
      </c>
      <c r="E780" s="54" t="s">
        <v>18</v>
      </c>
      <c r="F780" s="55"/>
      <c r="G780" s="56">
        <f>VLOOKUP(B780,[1]Serviços!$A$11:$G5146,7,FALSE)</f>
        <v>1073.45</v>
      </c>
      <c r="H780" s="55">
        <f t="shared" si="43"/>
        <v>0</v>
      </c>
    </row>
    <row r="781" spans="1:9" ht="25.5" x14ac:dyDescent="0.25">
      <c r="A781" s="91" t="s">
        <v>1252</v>
      </c>
      <c r="B781" s="77" t="s">
        <v>772</v>
      </c>
      <c r="C781" s="52"/>
      <c r="D781" s="53" t="s">
        <v>773</v>
      </c>
      <c r="E781" s="54" t="s">
        <v>18</v>
      </c>
      <c r="F781" s="55"/>
      <c r="G781" s="56">
        <f>VLOOKUP(B781,[1]Serviços!$A$11:$G5147,7,FALSE)</f>
        <v>1422.81</v>
      </c>
      <c r="H781" s="55">
        <f t="shared" si="43"/>
        <v>0</v>
      </c>
    </row>
    <row r="782" spans="1:9" x14ac:dyDescent="0.25">
      <c r="A782" s="91" t="s">
        <v>1253</v>
      </c>
      <c r="B782" s="77" t="s">
        <v>775</v>
      </c>
      <c r="C782" s="52"/>
      <c r="D782" s="53" t="s">
        <v>776</v>
      </c>
      <c r="E782" s="54" t="s">
        <v>18</v>
      </c>
      <c r="F782" s="55"/>
      <c r="G782" s="56">
        <f>VLOOKUP(B782,[1]Serviços!$A$11:$G5148,7,FALSE)</f>
        <v>2045.83</v>
      </c>
      <c r="H782" s="55">
        <f t="shared" si="43"/>
        <v>0</v>
      </c>
    </row>
    <row r="783" spans="1:9" x14ac:dyDescent="0.25">
      <c r="A783" s="91" t="s">
        <v>1254</v>
      </c>
      <c r="B783" s="77" t="s">
        <v>778</v>
      </c>
      <c r="C783" s="52"/>
      <c r="D783" s="53" t="s">
        <v>779</v>
      </c>
      <c r="E783" s="54" t="s">
        <v>18</v>
      </c>
      <c r="F783" s="55"/>
      <c r="G783" s="56">
        <f>VLOOKUP(B783,[1]Serviços!$A$11:$G5149,7,FALSE)</f>
        <v>1276.28</v>
      </c>
      <c r="H783" s="55">
        <f t="shared" si="43"/>
        <v>0</v>
      </c>
    </row>
    <row r="784" spans="1:9" ht="25.5" x14ac:dyDescent="0.25">
      <c r="A784" s="91" t="s">
        <v>1255</v>
      </c>
      <c r="B784" s="77" t="s">
        <v>781</v>
      </c>
      <c r="C784" s="52"/>
      <c r="D784" s="53" t="s">
        <v>782</v>
      </c>
      <c r="E784" s="54" t="s">
        <v>18</v>
      </c>
      <c r="F784" s="55"/>
      <c r="G784" s="56">
        <f>VLOOKUP(B784,[1]Serviços!$A$11:$G5150,7,FALSE)</f>
        <v>718.11</v>
      </c>
      <c r="H784" s="55">
        <f t="shared" si="43"/>
        <v>0</v>
      </c>
    </row>
    <row r="785" spans="1:8" ht="25.5" x14ac:dyDescent="0.25">
      <c r="A785" s="91" t="s">
        <v>1256</v>
      </c>
      <c r="B785" s="77" t="s">
        <v>784</v>
      </c>
      <c r="C785" s="52"/>
      <c r="D785" s="53" t="s">
        <v>785</v>
      </c>
      <c r="E785" s="54" t="s">
        <v>18</v>
      </c>
      <c r="F785" s="55"/>
      <c r="G785" s="56">
        <f>VLOOKUP(B785,[1]Serviços!$A$11:$G5151,7,FALSE)</f>
        <v>901.94</v>
      </c>
      <c r="H785" s="55">
        <f t="shared" si="43"/>
        <v>0</v>
      </c>
    </row>
    <row r="786" spans="1:8" ht="25.5" x14ac:dyDescent="0.25">
      <c r="A786" s="91" t="s">
        <v>1257</v>
      </c>
      <c r="B786" s="77" t="s">
        <v>787</v>
      </c>
      <c r="C786" s="52"/>
      <c r="D786" s="53" t="s">
        <v>788</v>
      </c>
      <c r="E786" s="54" t="s">
        <v>18</v>
      </c>
      <c r="F786" s="55"/>
      <c r="G786" s="56">
        <f>VLOOKUP(B786,[1]Serviços!$A$11:$G5152,7,FALSE)</f>
        <v>807.57</v>
      </c>
      <c r="H786" s="55">
        <f t="shared" si="43"/>
        <v>0</v>
      </c>
    </row>
    <row r="787" spans="1:8" x14ac:dyDescent="0.25">
      <c r="A787" s="91" t="s">
        <v>1258</v>
      </c>
      <c r="B787" s="77" t="s">
        <v>790</v>
      </c>
      <c r="C787" s="52"/>
      <c r="D787" s="53" t="s">
        <v>791</v>
      </c>
      <c r="E787" s="54" t="s">
        <v>18</v>
      </c>
      <c r="F787" s="55"/>
      <c r="G787" s="56">
        <f>VLOOKUP(B787,[1]Serviços!$A$11:$G5153,7,FALSE)</f>
        <v>1069.42</v>
      </c>
      <c r="H787" s="55">
        <f t="shared" si="43"/>
        <v>0</v>
      </c>
    </row>
    <row r="788" spans="1:8" ht="25.5" x14ac:dyDescent="0.25">
      <c r="A788" s="91" t="s">
        <v>1259</v>
      </c>
      <c r="B788" s="77" t="s">
        <v>793</v>
      </c>
      <c r="C788" s="52"/>
      <c r="D788" s="53" t="s">
        <v>794</v>
      </c>
      <c r="E788" s="54" t="s">
        <v>18</v>
      </c>
      <c r="F788" s="55"/>
      <c r="G788" s="56">
        <f>VLOOKUP(B788,[1]Serviços!$A$11:$G5154,7,FALSE)</f>
        <v>592.38</v>
      </c>
      <c r="H788" s="55">
        <f t="shared" si="43"/>
        <v>0</v>
      </c>
    </row>
    <row r="789" spans="1:8" ht="25.5" x14ac:dyDescent="0.25">
      <c r="A789" s="91" t="s">
        <v>1260</v>
      </c>
      <c r="B789" s="77" t="s">
        <v>796</v>
      </c>
      <c r="C789" s="52"/>
      <c r="D789" s="53" t="s">
        <v>797</v>
      </c>
      <c r="E789" s="54" t="s">
        <v>18</v>
      </c>
      <c r="F789" s="55"/>
      <c r="G789" s="56">
        <f>VLOOKUP(B789,[1]Serviços!$A$11:$G5155,7,FALSE)</f>
        <v>729.66</v>
      </c>
      <c r="H789" s="55">
        <f t="shared" si="43"/>
        <v>0</v>
      </c>
    </row>
    <row r="790" spans="1:8" ht="25.5" x14ac:dyDescent="0.25">
      <c r="A790" s="91" t="s">
        <v>1261</v>
      </c>
      <c r="B790" s="77" t="s">
        <v>799</v>
      </c>
      <c r="C790" s="52"/>
      <c r="D790" s="53" t="s">
        <v>800</v>
      </c>
      <c r="E790" s="54" t="s">
        <v>18</v>
      </c>
      <c r="F790" s="55"/>
      <c r="G790" s="56">
        <f>VLOOKUP(B790,[1]Serviços!$A$11:$G5156,7,FALSE)</f>
        <v>886.08</v>
      </c>
      <c r="H790" s="55">
        <f t="shared" si="43"/>
        <v>0</v>
      </c>
    </row>
    <row r="791" spans="1:8" x14ac:dyDescent="0.25">
      <c r="A791" s="91" t="s">
        <v>1262</v>
      </c>
      <c r="B791" s="77" t="s">
        <v>802</v>
      </c>
      <c r="C791" s="52"/>
      <c r="D791" s="53" t="s">
        <v>803</v>
      </c>
      <c r="E791" s="54" t="s">
        <v>18</v>
      </c>
      <c r="F791" s="55"/>
      <c r="G791" s="56">
        <f>VLOOKUP(B791,[1]Serviços!$A$11:$G5157,7,FALSE)</f>
        <v>974.32</v>
      </c>
      <c r="H791" s="55">
        <f t="shared" si="43"/>
        <v>0</v>
      </c>
    </row>
    <row r="792" spans="1:8" x14ac:dyDescent="0.25">
      <c r="A792" s="91"/>
      <c r="B792" s="77"/>
      <c r="C792" s="52"/>
      <c r="D792" s="53"/>
      <c r="E792" s="54"/>
      <c r="F792" s="55"/>
      <c r="G792" s="56"/>
      <c r="H792" s="55"/>
    </row>
    <row r="793" spans="1:8" x14ac:dyDescent="0.25">
      <c r="A793" s="63" t="s">
        <v>1263</v>
      </c>
      <c r="B793" s="64"/>
      <c r="C793" s="62" t="s">
        <v>1264</v>
      </c>
      <c r="D793" s="64"/>
      <c r="E793" s="63"/>
      <c r="F793" s="65"/>
      <c r="G793" s="66"/>
      <c r="H793" s="50">
        <f>SUM(H794:H808)</f>
        <v>0</v>
      </c>
    </row>
    <row r="794" spans="1:8" ht="38.25" x14ac:dyDescent="0.25">
      <c r="A794" s="91" t="s">
        <v>1265</v>
      </c>
      <c r="B794" s="77" t="s">
        <v>201</v>
      </c>
      <c r="C794" s="69"/>
      <c r="D794" s="53" t="s">
        <v>202</v>
      </c>
      <c r="E794" s="54" t="s">
        <v>43</v>
      </c>
      <c r="F794" s="55"/>
      <c r="G794" s="56">
        <f>VLOOKUP(B794,[1]Serviços!$A$11:$G5159,7,FALSE)</f>
        <v>1213.68</v>
      </c>
      <c r="H794" s="57">
        <f t="shared" ref="H794:H808" si="44">ROUND(F794*G794,2)</f>
        <v>0</v>
      </c>
    </row>
    <row r="795" spans="1:8" x14ac:dyDescent="0.25">
      <c r="A795" s="91" t="s">
        <v>1266</v>
      </c>
      <c r="B795" s="77" t="s">
        <v>207</v>
      </c>
      <c r="C795" s="69"/>
      <c r="D795" s="53" t="s">
        <v>208</v>
      </c>
      <c r="E795" s="54" t="s">
        <v>209</v>
      </c>
      <c r="F795" s="55"/>
      <c r="G795" s="56">
        <f>VLOOKUP(B795,[1]Serviços!$A$11:$G5160,7,FALSE)</f>
        <v>54.58</v>
      </c>
      <c r="H795" s="57">
        <f t="shared" si="44"/>
        <v>0</v>
      </c>
    </row>
    <row r="796" spans="1:8" ht="25.5" x14ac:dyDescent="0.25">
      <c r="A796" s="91" t="s">
        <v>1267</v>
      </c>
      <c r="B796" s="77" t="s">
        <v>214</v>
      </c>
      <c r="C796" s="69"/>
      <c r="D796" s="53" t="s">
        <v>215</v>
      </c>
      <c r="E796" s="54" t="s">
        <v>43</v>
      </c>
      <c r="F796" s="55"/>
      <c r="G796" s="56">
        <f>VLOOKUP(B796,[1]Serviços!$A$11:$G5161,7,FALSE)</f>
        <v>134.32</v>
      </c>
      <c r="H796" s="57">
        <f t="shared" si="44"/>
        <v>0</v>
      </c>
    </row>
    <row r="797" spans="1:8" ht="38.25" x14ac:dyDescent="0.25">
      <c r="A797" s="91" t="s">
        <v>1268</v>
      </c>
      <c r="B797" s="77" t="s">
        <v>292</v>
      </c>
      <c r="C797" s="69"/>
      <c r="D797" s="53" t="s">
        <v>293</v>
      </c>
      <c r="E797" s="54" t="s">
        <v>43</v>
      </c>
      <c r="F797" s="55"/>
      <c r="G797" s="56">
        <f>VLOOKUP(B797,[1]Serviços!$A$11:$G5162,7,FALSE)</f>
        <v>1826.69</v>
      </c>
      <c r="H797" s="57">
        <f t="shared" si="44"/>
        <v>0</v>
      </c>
    </row>
    <row r="798" spans="1:8" ht="25.5" x14ac:dyDescent="0.25">
      <c r="A798" s="91" t="s">
        <v>1269</v>
      </c>
      <c r="B798" s="77" t="s">
        <v>311</v>
      </c>
      <c r="C798" s="69"/>
      <c r="D798" s="53" t="s">
        <v>312</v>
      </c>
      <c r="E798" s="54" t="s">
        <v>43</v>
      </c>
      <c r="F798" s="55"/>
      <c r="G798" s="56">
        <f>VLOOKUP(B798,[1]Serviços!$A$11:$G5163,7,FALSE)</f>
        <v>14.89</v>
      </c>
      <c r="H798" s="57">
        <f t="shared" si="44"/>
        <v>0</v>
      </c>
    </row>
    <row r="799" spans="1:8" x14ac:dyDescent="0.25">
      <c r="A799" s="91" t="s">
        <v>1270</v>
      </c>
      <c r="B799" s="77" t="s">
        <v>235</v>
      </c>
      <c r="C799" s="69"/>
      <c r="D799" s="53" t="s">
        <v>236</v>
      </c>
      <c r="E799" s="54" t="s">
        <v>43</v>
      </c>
      <c r="F799" s="55"/>
      <c r="G799" s="56">
        <f>VLOOKUP(B799,[1]Serviços!$A$11:$G5164,7,FALSE)</f>
        <v>21.72</v>
      </c>
      <c r="H799" s="57">
        <f t="shared" si="44"/>
        <v>0</v>
      </c>
    </row>
    <row r="800" spans="1:8" ht="25.5" x14ac:dyDescent="0.25">
      <c r="A800" s="91" t="s">
        <v>1271</v>
      </c>
      <c r="B800" s="77" t="s">
        <v>321</v>
      </c>
      <c r="C800" s="69"/>
      <c r="D800" s="53" t="s">
        <v>322</v>
      </c>
      <c r="E800" s="54" t="s">
        <v>43</v>
      </c>
      <c r="F800" s="55"/>
      <c r="G800" s="56">
        <f>VLOOKUP(B800,[1]Serviços!$A$11:$G5165,7,FALSE)</f>
        <v>710.74</v>
      </c>
      <c r="H800" s="57">
        <f t="shared" si="44"/>
        <v>0</v>
      </c>
    </row>
    <row r="801" spans="1:8" ht="25.5" x14ac:dyDescent="0.25">
      <c r="A801" s="91" t="s">
        <v>1272</v>
      </c>
      <c r="B801" s="77" t="s">
        <v>327</v>
      </c>
      <c r="C801" s="69"/>
      <c r="D801" s="53" t="s">
        <v>328</v>
      </c>
      <c r="E801" s="54" t="s">
        <v>90</v>
      </c>
      <c r="F801" s="55"/>
      <c r="G801" s="56">
        <f>VLOOKUP(B801,[1]Serviços!$A$11:$G5166,7,FALSE)</f>
        <v>2.5499999999999998</v>
      </c>
      <c r="H801" s="57">
        <f t="shared" si="44"/>
        <v>0</v>
      </c>
    </row>
    <row r="802" spans="1:8" x14ac:dyDescent="0.25">
      <c r="A802" s="91" t="s">
        <v>1273</v>
      </c>
      <c r="B802" s="77" t="s">
        <v>817</v>
      </c>
      <c r="C802" s="69"/>
      <c r="D802" s="53" t="s">
        <v>818</v>
      </c>
      <c r="E802" s="54" t="s">
        <v>43</v>
      </c>
      <c r="F802" s="55"/>
      <c r="G802" s="56">
        <f>VLOOKUP(B802,[1]Serviços!$A$11:$G5167,7,FALSE)</f>
        <v>182.08</v>
      </c>
      <c r="H802" s="57">
        <f t="shared" si="44"/>
        <v>0</v>
      </c>
    </row>
    <row r="803" spans="1:8" x14ac:dyDescent="0.25">
      <c r="A803" s="91" t="s">
        <v>1274</v>
      </c>
      <c r="B803" s="77" t="s">
        <v>330</v>
      </c>
      <c r="C803" s="69"/>
      <c r="D803" s="53" t="s">
        <v>331</v>
      </c>
      <c r="E803" s="54" t="s">
        <v>43</v>
      </c>
      <c r="F803" s="55"/>
      <c r="G803" s="56">
        <f>VLOOKUP(B803,[1]Serviços!$A$11:$G5168,7,FALSE)</f>
        <v>176.03</v>
      </c>
      <c r="H803" s="57">
        <f t="shared" si="44"/>
        <v>0</v>
      </c>
    </row>
    <row r="804" spans="1:8" x14ac:dyDescent="0.25">
      <c r="A804" s="91" t="s">
        <v>1275</v>
      </c>
      <c r="B804" s="77" t="s">
        <v>342</v>
      </c>
      <c r="C804" s="69"/>
      <c r="D804" s="53" t="s">
        <v>343</v>
      </c>
      <c r="E804" s="54" t="s">
        <v>43</v>
      </c>
      <c r="F804" s="55"/>
      <c r="G804" s="56">
        <f>VLOOKUP(B804,[1]Serviços!$A$11:$G5169,7,FALSE)</f>
        <v>100.09</v>
      </c>
      <c r="H804" s="57">
        <f t="shared" si="44"/>
        <v>0</v>
      </c>
    </row>
    <row r="805" spans="1:8" x14ac:dyDescent="0.25">
      <c r="A805" s="91" t="s">
        <v>1276</v>
      </c>
      <c r="B805" s="77" t="s">
        <v>345</v>
      </c>
      <c r="C805" s="69"/>
      <c r="D805" s="53" t="s">
        <v>346</v>
      </c>
      <c r="E805" s="54" t="s">
        <v>43</v>
      </c>
      <c r="F805" s="55"/>
      <c r="G805" s="56">
        <f>VLOOKUP(B805,[1]Serviços!$A$11:$G5170,7,FALSE)</f>
        <v>216.73</v>
      </c>
      <c r="H805" s="57">
        <f t="shared" si="44"/>
        <v>0</v>
      </c>
    </row>
    <row r="806" spans="1:8" x14ac:dyDescent="0.25">
      <c r="A806" s="91" t="s">
        <v>1277</v>
      </c>
      <c r="B806" s="77" t="s">
        <v>348</v>
      </c>
      <c r="C806" s="69"/>
      <c r="D806" s="53" t="s">
        <v>349</v>
      </c>
      <c r="E806" s="54" t="s">
        <v>43</v>
      </c>
      <c r="F806" s="55"/>
      <c r="G806" s="56">
        <f>VLOOKUP(B806,[1]Serviços!$A$11:$G5171,7,FALSE)</f>
        <v>102.34</v>
      </c>
      <c r="H806" s="57">
        <f t="shared" si="44"/>
        <v>0</v>
      </c>
    </row>
    <row r="807" spans="1:8" x14ac:dyDescent="0.25">
      <c r="A807" s="91" t="s">
        <v>1278</v>
      </c>
      <c r="B807" s="77" t="s">
        <v>247</v>
      </c>
      <c r="C807" s="69"/>
      <c r="D807" s="53" t="s">
        <v>248</v>
      </c>
      <c r="E807" s="54" t="s">
        <v>43</v>
      </c>
      <c r="F807" s="55"/>
      <c r="G807" s="56">
        <f>VLOOKUP(B807,[1]Serviços!$A$11:$G5172,7,FALSE)</f>
        <v>105.44</v>
      </c>
      <c r="H807" s="57">
        <f t="shared" si="44"/>
        <v>0</v>
      </c>
    </row>
    <row r="808" spans="1:8" x14ac:dyDescent="0.25">
      <c r="A808" s="91" t="s">
        <v>1279</v>
      </c>
      <c r="B808" s="77" t="s">
        <v>253</v>
      </c>
      <c r="C808" s="69"/>
      <c r="D808" s="53" t="s">
        <v>254</v>
      </c>
      <c r="E808" s="54" t="s">
        <v>43</v>
      </c>
      <c r="F808" s="55"/>
      <c r="G808" s="56">
        <f>VLOOKUP(B808,[1]Serviços!$A$11:$G5173,7,FALSE)</f>
        <v>86.17</v>
      </c>
      <c r="H808" s="57">
        <f t="shared" si="44"/>
        <v>0</v>
      </c>
    </row>
    <row r="809" spans="1:8" x14ac:dyDescent="0.25">
      <c r="A809" s="91"/>
      <c r="B809" s="77"/>
      <c r="C809" s="69"/>
      <c r="D809" s="53"/>
      <c r="E809" s="54"/>
      <c r="F809" s="55"/>
      <c r="G809" s="56"/>
      <c r="H809" s="57"/>
    </row>
    <row r="810" spans="1:8" x14ac:dyDescent="0.25">
      <c r="A810" s="63" t="s">
        <v>1280</v>
      </c>
      <c r="B810" s="64"/>
      <c r="C810" s="62" t="s">
        <v>826</v>
      </c>
      <c r="D810" s="64"/>
      <c r="E810" s="63"/>
      <c r="F810" s="65"/>
      <c r="G810" s="66"/>
      <c r="H810" s="50">
        <f>SUM(H811:H814)</f>
        <v>0</v>
      </c>
    </row>
    <row r="811" spans="1:8" ht="25.5" x14ac:dyDescent="0.25">
      <c r="A811" s="91" t="s">
        <v>1281</v>
      </c>
      <c r="B811" s="97" t="s">
        <v>828</v>
      </c>
      <c r="C811" s="98"/>
      <c r="D811" s="97" t="s">
        <v>829</v>
      </c>
      <c r="E811" s="99" t="s">
        <v>90</v>
      </c>
      <c r="F811" s="55"/>
      <c r="G811" s="56">
        <f>VLOOKUP(B811,[1]Serviços!$A$11:$G5175,7,FALSE)</f>
        <v>98.86</v>
      </c>
      <c r="H811" s="55">
        <f t="shared" ref="H811:H814" si="45">ROUND(F811*G811,2)</f>
        <v>0</v>
      </c>
    </row>
    <row r="812" spans="1:8" ht="25.5" x14ac:dyDescent="0.25">
      <c r="A812" s="91" t="s">
        <v>1282</v>
      </c>
      <c r="B812" s="97" t="s">
        <v>831</v>
      </c>
      <c r="C812" s="98"/>
      <c r="D812" s="53" t="s">
        <v>832</v>
      </c>
      <c r="E812" s="99" t="s">
        <v>90</v>
      </c>
      <c r="F812" s="55"/>
      <c r="G812" s="56">
        <f>VLOOKUP(B812,[1]Serviços!$A$11:$G5176,7,FALSE)</f>
        <v>26.23</v>
      </c>
      <c r="H812" s="55">
        <f t="shared" si="45"/>
        <v>0</v>
      </c>
    </row>
    <row r="813" spans="1:8" ht="25.5" x14ac:dyDescent="0.25">
      <c r="A813" s="91" t="s">
        <v>1283</v>
      </c>
      <c r="B813" s="97" t="s">
        <v>834</v>
      </c>
      <c r="C813" s="98"/>
      <c r="D813" s="53" t="s">
        <v>835</v>
      </c>
      <c r="E813" s="99" t="s">
        <v>90</v>
      </c>
      <c r="F813" s="55"/>
      <c r="G813" s="56">
        <f>VLOOKUP(B813,[1]Serviços!$A$11:$G5177,7,FALSE)</f>
        <v>13.06</v>
      </c>
      <c r="H813" s="55">
        <f t="shared" si="45"/>
        <v>0</v>
      </c>
    </row>
    <row r="814" spans="1:8" ht="25.5" x14ac:dyDescent="0.25">
      <c r="A814" s="91" t="s">
        <v>1284</v>
      </c>
      <c r="B814" s="97" t="s">
        <v>496</v>
      </c>
      <c r="C814" s="98"/>
      <c r="D814" s="97" t="s">
        <v>837</v>
      </c>
      <c r="E814" s="99" t="s">
        <v>90</v>
      </c>
      <c r="F814" s="55"/>
      <c r="G814" s="56">
        <f>VLOOKUP(B814,[1]Serviços!$A$11:$G5178,7,FALSE)</f>
        <v>24.32</v>
      </c>
      <c r="H814" s="55">
        <f t="shared" si="45"/>
        <v>0</v>
      </c>
    </row>
    <row r="815" spans="1:8" x14ac:dyDescent="0.25">
      <c r="A815" s="91"/>
      <c r="B815" s="97"/>
      <c r="C815" s="98"/>
      <c r="D815" s="97"/>
      <c r="E815" s="99"/>
      <c r="F815" s="55"/>
      <c r="G815" s="56"/>
      <c r="H815" s="55"/>
    </row>
    <row r="816" spans="1:8" x14ac:dyDescent="0.25">
      <c r="A816" s="63" t="s">
        <v>1285</v>
      </c>
      <c r="B816" s="64"/>
      <c r="C816" s="62" t="s">
        <v>839</v>
      </c>
      <c r="D816" s="64"/>
      <c r="E816" s="63"/>
      <c r="F816" s="65"/>
      <c r="G816" s="66"/>
      <c r="H816" s="50">
        <f>SUM(H817:H829)</f>
        <v>0</v>
      </c>
    </row>
    <row r="817" spans="1:8" x14ac:dyDescent="0.25">
      <c r="A817" s="91" t="s">
        <v>1286</v>
      </c>
      <c r="B817" s="77" t="s">
        <v>366</v>
      </c>
      <c r="C817" s="69"/>
      <c r="D817" s="53" t="s">
        <v>367</v>
      </c>
      <c r="E817" s="54" t="s">
        <v>90</v>
      </c>
      <c r="F817" s="55"/>
      <c r="G817" s="56">
        <f>VLOOKUP(B817,[1]Serviços!$A$11:$G5180,7,FALSE)</f>
        <v>27.85</v>
      </c>
      <c r="H817" s="57">
        <f t="shared" ref="H817:H829" si="46">ROUND(F817*G817,2)</f>
        <v>0</v>
      </c>
    </row>
    <row r="818" spans="1:8" x14ac:dyDescent="0.25">
      <c r="A818" s="91" t="s">
        <v>1287</v>
      </c>
      <c r="B818" s="77" t="s">
        <v>369</v>
      </c>
      <c r="C818" s="69"/>
      <c r="D818" s="53" t="s">
        <v>370</v>
      </c>
      <c r="E818" s="54" t="s">
        <v>90</v>
      </c>
      <c r="F818" s="55"/>
      <c r="G818" s="56">
        <f>VLOOKUP(B818,[1]Serviços!$A$11:$G5181,7,FALSE)</f>
        <v>32.68</v>
      </c>
      <c r="H818" s="57">
        <f t="shared" si="46"/>
        <v>0</v>
      </c>
    </row>
    <row r="819" spans="1:8" x14ac:dyDescent="0.25">
      <c r="A819" s="91" t="s">
        <v>1288</v>
      </c>
      <c r="B819" s="77" t="s">
        <v>372</v>
      </c>
      <c r="C819" s="69"/>
      <c r="D819" s="53" t="s">
        <v>373</v>
      </c>
      <c r="E819" s="54" t="s">
        <v>90</v>
      </c>
      <c r="F819" s="55"/>
      <c r="G819" s="56">
        <f>VLOOKUP(B819,[1]Serviços!$A$11:$G5182,7,FALSE)</f>
        <v>40.1</v>
      </c>
      <c r="H819" s="57">
        <f t="shared" si="46"/>
        <v>0</v>
      </c>
    </row>
    <row r="820" spans="1:8" x14ac:dyDescent="0.25">
      <c r="A820" s="91" t="s">
        <v>1289</v>
      </c>
      <c r="B820" s="77" t="s">
        <v>375</v>
      </c>
      <c r="C820" s="69"/>
      <c r="D820" s="53" t="s">
        <v>376</v>
      </c>
      <c r="E820" s="54" t="s">
        <v>90</v>
      </c>
      <c r="F820" s="55"/>
      <c r="G820" s="56">
        <f>VLOOKUP(B820,[1]Serviços!$A$11:$G5183,7,FALSE)</f>
        <v>46.53</v>
      </c>
      <c r="H820" s="57">
        <f t="shared" si="46"/>
        <v>0</v>
      </c>
    </row>
    <row r="821" spans="1:8" x14ac:dyDescent="0.25">
      <c r="A821" s="91" t="s">
        <v>1290</v>
      </c>
      <c r="B821" s="77" t="s">
        <v>378</v>
      </c>
      <c r="C821" s="69"/>
      <c r="D821" s="53" t="s">
        <v>379</v>
      </c>
      <c r="E821" s="54" t="s">
        <v>90</v>
      </c>
      <c r="F821" s="55"/>
      <c r="G821" s="56">
        <f>VLOOKUP(B821,[1]Serviços!$A$11:$G5184,7,FALSE)</f>
        <v>52.84</v>
      </c>
      <c r="H821" s="57">
        <f t="shared" si="46"/>
        <v>0</v>
      </c>
    </row>
    <row r="822" spans="1:8" x14ac:dyDescent="0.25">
      <c r="A822" s="91" t="s">
        <v>1291</v>
      </c>
      <c r="B822" s="77" t="s">
        <v>381</v>
      </c>
      <c r="C822" s="69"/>
      <c r="D822" s="53" t="s">
        <v>382</v>
      </c>
      <c r="E822" s="54" t="s">
        <v>90</v>
      </c>
      <c r="F822" s="55"/>
      <c r="G822" s="56">
        <f>VLOOKUP(B822,[1]Serviços!$A$11:$G5185,7,FALSE)</f>
        <v>72.08</v>
      </c>
      <c r="H822" s="57">
        <f t="shared" si="46"/>
        <v>0</v>
      </c>
    </row>
    <row r="823" spans="1:8" x14ac:dyDescent="0.25">
      <c r="A823" s="91" t="s">
        <v>1292</v>
      </c>
      <c r="B823" s="77" t="s">
        <v>384</v>
      </c>
      <c r="C823" s="69"/>
      <c r="D823" s="53" t="s">
        <v>385</v>
      </c>
      <c r="E823" s="54" t="s">
        <v>90</v>
      </c>
      <c r="F823" s="55"/>
      <c r="G823" s="56">
        <f>VLOOKUP(B823,[1]Serviços!$A$11:$G5186,7,FALSE)</f>
        <v>90.7</v>
      </c>
      <c r="H823" s="57">
        <f t="shared" si="46"/>
        <v>0</v>
      </c>
    </row>
    <row r="824" spans="1:8" ht="25.5" x14ac:dyDescent="0.25">
      <c r="A824" s="91" t="s">
        <v>1293</v>
      </c>
      <c r="B824" s="77" t="s">
        <v>387</v>
      </c>
      <c r="C824" s="69"/>
      <c r="D824" s="53" t="s">
        <v>388</v>
      </c>
      <c r="E824" s="54" t="s">
        <v>90</v>
      </c>
      <c r="F824" s="55"/>
      <c r="G824" s="56">
        <f>VLOOKUP(B824,[1]Serviços!$A$11:$G5188,7,FALSE)</f>
        <v>2.17</v>
      </c>
      <c r="H824" s="57">
        <f t="shared" si="46"/>
        <v>0</v>
      </c>
    </row>
    <row r="825" spans="1:8" ht="25.5" x14ac:dyDescent="0.25">
      <c r="A825" s="91" t="s">
        <v>1294</v>
      </c>
      <c r="B825" s="77" t="s">
        <v>390</v>
      </c>
      <c r="C825" s="69"/>
      <c r="D825" s="53" t="s">
        <v>391</v>
      </c>
      <c r="E825" s="54" t="s">
        <v>90</v>
      </c>
      <c r="F825" s="55"/>
      <c r="G825" s="56">
        <f>VLOOKUP(B825,[1]Serviços!$A$11:$G5189,7,FALSE)</f>
        <v>2.86</v>
      </c>
      <c r="H825" s="57">
        <f t="shared" si="46"/>
        <v>0</v>
      </c>
    </row>
    <row r="826" spans="1:8" ht="25.5" x14ac:dyDescent="0.25">
      <c r="A826" s="91" t="s">
        <v>1295</v>
      </c>
      <c r="B826" s="77" t="s">
        <v>393</v>
      </c>
      <c r="C826" s="69"/>
      <c r="D826" s="53" t="s">
        <v>394</v>
      </c>
      <c r="E826" s="54" t="s">
        <v>90</v>
      </c>
      <c r="F826" s="55"/>
      <c r="G826" s="56">
        <f>VLOOKUP(B826,[1]Serviços!$A$11:$G5190,7,FALSE)</f>
        <v>3.82</v>
      </c>
      <c r="H826" s="57">
        <f t="shared" si="46"/>
        <v>0</v>
      </c>
    </row>
    <row r="827" spans="1:8" ht="25.5" x14ac:dyDescent="0.25">
      <c r="A827" s="91" t="s">
        <v>1296</v>
      </c>
      <c r="B827" s="77" t="s">
        <v>396</v>
      </c>
      <c r="C827" s="69"/>
      <c r="D827" s="53" t="s">
        <v>397</v>
      </c>
      <c r="E827" s="54" t="s">
        <v>90</v>
      </c>
      <c r="F827" s="55"/>
      <c r="G827" s="56">
        <f>VLOOKUP(B827,[1]Serviços!$A$11:$G5191,7,FALSE)</f>
        <v>7.42</v>
      </c>
      <c r="H827" s="57">
        <f t="shared" si="46"/>
        <v>0</v>
      </c>
    </row>
    <row r="828" spans="1:8" ht="25.5" x14ac:dyDescent="0.25">
      <c r="A828" s="91" t="s">
        <v>1297</v>
      </c>
      <c r="B828" s="77" t="s">
        <v>399</v>
      </c>
      <c r="C828" s="69"/>
      <c r="D828" s="53" t="s">
        <v>400</v>
      </c>
      <c r="E828" s="54" t="s">
        <v>90</v>
      </c>
      <c r="F828" s="55"/>
      <c r="G828" s="56">
        <f>VLOOKUP(B828,[1]Serviços!$A$11:$G5192,7,FALSE)</f>
        <v>10.15</v>
      </c>
      <c r="H828" s="57">
        <f t="shared" si="46"/>
        <v>0</v>
      </c>
    </row>
    <row r="829" spans="1:8" ht="25.5" x14ac:dyDescent="0.25">
      <c r="A829" s="91" t="s">
        <v>1298</v>
      </c>
      <c r="B829" s="77" t="s">
        <v>402</v>
      </c>
      <c r="C829" s="69"/>
      <c r="D829" s="53" t="s">
        <v>403</v>
      </c>
      <c r="E829" s="54" t="s">
        <v>90</v>
      </c>
      <c r="F829" s="55"/>
      <c r="G829" s="56">
        <f>VLOOKUP(B829,[1]Serviços!$A$11:$G5193,7,FALSE)</f>
        <v>14.37</v>
      </c>
      <c r="H829" s="57">
        <f t="shared" si="46"/>
        <v>0</v>
      </c>
    </row>
    <row r="830" spans="1:8" x14ac:dyDescent="0.25">
      <c r="A830" s="91"/>
      <c r="B830" s="77"/>
      <c r="C830" s="69"/>
      <c r="D830" s="53"/>
      <c r="E830" s="54"/>
      <c r="F830" s="55"/>
      <c r="G830" s="56"/>
      <c r="H830" s="57"/>
    </row>
    <row r="831" spans="1:8" x14ac:dyDescent="0.25">
      <c r="A831" s="61" t="s">
        <v>1299</v>
      </c>
      <c r="B831" s="62"/>
      <c r="C831" s="62" t="s">
        <v>854</v>
      </c>
      <c r="D831" s="46"/>
      <c r="E831" s="47"/>
      <c r="F831" s="48"/>
      <c r="G831" s="49"/>
      <c r="H831" s="50">
        <f>SUM(H832:H835)</f>
        <v>0</v>
      </c>
    </row>
    <row r="832" spans="1:8" x14ac:dyDescent="0.25">
      <c r="A832" s="91" t="s">
        <v>1300</v>
      </c>
      <c r="B832" s="52" t="s">
        <v>667</v>
      </c>
      <c r="C832" s="52"/>
      <c r="D832" s="53" t="s">
        <v>668</v>
      </c>
      <c r="E832" s="54" t="s">
        <v>18</v>
      </c>
      <c r="F832" s="55"/>
      <c r="G832" s="56">
        <f>VLOOKUP(B832,[1]Serviços!$A$11:$G5195,7,FALSE)</f>
        <v>4.82</v>
      </c>
      <c r="H832" s="57">
        <f>ROUND(F832*G832,2)</f>
        <v>0</v>
      </c>
    </row>
    <row r="833" spans="1:8" x14ac:dyDescent="0.25">
      <c r="A833" s="91" t="s">
        <v>1301</v>
      </c>
      <c r="B833" s="52" t="s">
        <v>664</v>
      </c>
      <c r="C833" s="52"/>
      <c r="D833" s="53" t="s">
        <v>665</v>
      </c>
      <c r="E833" s="54" t="s">
        <v>18</v>
      </c>
      <c r="F833" s="55"/>
      <c r="G833" s="56">
        <f>VLOOKUP(B833,[1]Serviços!$A$11:$G5196,7,FALSE)</f>
        <v>9.4</v>
      </c>
      <c r="H833" s="57">
        <f>ROUND(F833*G833,2)</f>
        <v>0</v>
      </c>
    </row>
    <row r="834" spans="1:8" x14ac:dyDescent="0.25">
      <c r="A834" s="91" t="s">
        <v>1302</v>
      </c>
      <c r="B834" s="52" t="s">
        <v>661</v>
      </c>
      <c r="C834" s="52"/>
      <c r="D834" s="53" t="s">
        <v>662</v>
      </c>
      <c r="E834" s="54" t="s">
        <v>18</v>
      </c>
      <c r="F834" s="55"/>
      <c r="G834" s="56">
        <f>VLOOKUP(B834,[1]Serviços!$A$11:$G5197,7,FALSE)</f>
        <v>14.99</v>
      </c>
      <c r="H834" s="57">
        <f>ROUND(F834*G834,2)</f>
        <v>0</v>
      </c>
    </row>
    <row r="835" spans="1:8" x14ac:dyDescent="0.25">
      <c r="A835" s="91" t="s">
        <v>1303</v>
      </c>
      <c r="B835" s="52" t="s">
        <v>115</v>
      </c>
      <c r="C835" s="52"/>
      <c r="D835" s="53" t="s">
        <v>116</v>
      </c>
      <c r="E835" s="54" t="s">
        <v>18</v>
      </c>
      <c r="F835" s="55"/>
      <c r="G835" s="56">
        <f>VLOOKUP(B835,[1]Serviços!$A$11:$G5198,7,FALSE)</f>
        <v>18.52</v>
      </c>
      <c r="H835" s="57">
        <f>ROUND(F835*G835,2)</f>
        <v>0</v>
      </c>
    </row>
    <row r="836" spans="1:8" x14ac:dyDescent="0.25">
      <c r="A836" s="91"/>
      <c r="B836" s="52"/>
      <c r="C836" s="52"/>
      <c r="D836" s="53"/>
      <c r="E836" s="54"/>
      <c r="F836" s="55"/>
      <c r="G836" s="56"/>
      <c r="H836" s="57"/>
    </row>
    <row r="837" spans="1:8" x14ac:dyDescent="0.25">
      <c r="A837" s="61" t="s">
        <v>1304</v>
      </c>
      <c r="B837" s="62"/>
      <c r="C837" s="62" t="s">
        <v>520</v>
      </c>
      <c r="D837" s="46"/>
      <c r="E837" s="47"/>
      <c r="F837" s="48"/>
      <c r="G837" s="49"/>
      <c r="H837" s="50">
        <f>SUM(H838:H838)</f>
        <v>0</v>
      </c>
    </row>
    <row r="838" spans="1:8" x14ac:dyDescent="0.25">
      <c r="A838" s="91" t="s">
        <v>1305</v>
      </c>
      <c r="B838" s="93" t="s">
        <v>522</v>
      </c>
      <c r="C838" s="93"/>
      <c r="D838" s="53" t="s">
        <v>523</v>
      </c>
      <c r="E838" s="54" t="s">
        <v>18</v>
      </c>
      <c r="F838" s="55"/>
      <c r="G838" s="56">
        <f>VLOOKUP(B838,[1]Serviços!$A$11:$G5200,7,FALSE)</f>
        <v>10.4</v>
      </c>
      <c r="H838" s="57">
        <f>ROUND(F838*G838,2)</f>
        <v>0</v>
      </c>
    </row>
    <row r="839" spans="1:8" x14ac:dyDescent="0.25">
      <c r="A839" s="91"/>
      <c r="B839" s="93"/>
      <c r="C839" s="93"/>
      <c r="D839" s="53"/>
      <c r="E839" s="54"/>
      <c r="F839" s="55"/>
      <c r="G839" s="56"/>
      <c r="H839" s="57"/>
    </row>
    <row r="840" spans="1:8" x14ac:dyDescent="0.25">
      <c r="A840" s="36" t="s">
        <v>1306</v>
      </c>
      <c r="B840" s="37"/>
      <c r="C840" s="37" t="s">
        <v>1307</v>
      </c>
      <c r="D840" s="38"/>
      <c r="E840" s="39"/>
      <c r="F840" s="40"/>
      <c r="G840" s="41"/>
      <c r="H840" s="42">
        <f>SUM(H841)</f>
        <v>0</v>
      </c>
    </row>
    <row r="841" spans="1:8" x14ac:dyDescent="0.25">
      <c r="A841" s="61" t="s">
        <v>1308</v>
      </c>
      <c r="B841" s="62"/>
      <c r="C841" s="62" t="s">
        <v>364</v>
      </c>
      <c r="D841" s="46"/>
      <c r="E841" s="47"/>
      <c r="F841" s="48"/>
      <c r="G841" s="49"/>
      <c r="H841" s="50">
        <f>SUM(H842,H849)</f>
        <v>0</v>
      </c>
    </row>
    <row r="842" spans="1:8" x14ac:dyDescent="0.25">
      <c r="A842" s="63" t="s">
        <v>1309</v>
      </c>
      <c r="B842" s="64"/>
      <c r="C842" s="62" t="s">
        <v>128</v>
      </c>
      <c r="D842" s="64"/>
      <c r="E842" s="63"/>
      <c r="F842" s="65"/>
      <c r="G842" s="66"/>
      <c r="H842" s="50">
        <f>SUM(H843:H847)</f>
        <v>0</v>
      </c>
    </row>
    <row r="843" spans="1:8" ht="25.5" x14ac:dyDescent="0.25">
      <c r="A843" s="91" t="s">
        <v>1310</v>
      </c>
      <c r="B843" s="52" t="s">
        <v>133</v>
      </c>
      <c r="C843" s="52"/>
      <c r="D843" s="53" t="s">
        <v>134</v>
      </c>
      <c r="E843" s="54" t="s">
        <v>90</v>
      </c>
      <c r="F843" s="55"/>
      <c r="G843" s="56">
        <f>VLOOKUP(B843,[1]Serviços!$A$11:$G5204,7,FALSE)</f>
        <v>60.77</v>
      </c>
      <c r="H843" s="57">
        <f>ROUND(F843*G843,2)</f>
        <v>0</v>
      </c>
    </row>
    <row r="844" spans="1:8" ht="25.5" x14ac:dyDescent="0.25">
      <c r="A844" s="91" t="s">
        <v>1311</v>
      </c>
      <c r="B844" s="69" t="s">
        <v>136</v>
      </c>
      <c r="C844" s="70"/>
      <c r="D844" s="53" t="s">
        <v>137</v>
      </c>
      <c r="E844" s="54" t="s">
        <v>90</v>
      </c>
      <c r="F844" s="55"/>
      <c r="G844" s="56">
        <f>VLOOKUP(B844,[1]Serviços!$A$11:$G5205,7,FALSE)</f>
        <v>52.36</v>
      </c>
      <c r="H844" s="57">
        <f>ROUND(F844*G844,2)</f>
        <v>0</v>
      </c>
    </row>
    <row r="845" spans="1:8" ht="25.5" x14ac:dyDescent="0.25">
      <c r="A845" s="91" t="s">
        <v>1312</v>
      </c>
      <c r="B845" s="69" t="s">
        <v>139</v>
      </c>
      <c r="C845" s="70"/>
      <c r="D845" s="53" t="s">
        <v>140</v>
      </c>
      <c r="E845" s="54" t="s">
        <v>90</v>
      </c>
      <c r="F845" s="55"/>
      <c r="G845" s="56">
        <f>VLOOKUP(B845,[1]Serviços!$A$11:$G5206,7,FALSE)</f>
        <v>71.400000000000006</v>
      </c>
      <c r="H845" s="57">
        <f>ROUND(F845*G845,2)</f>
        <v>0</v>
      </c>
    </row>
    <row r="846" spans="1:8" ht="25.5" x14ac:dyDescent="0.25">
      <c r="A846" s="91" t="s">
        <v>1313</v>
      </c>
      <c r="B846" s="69" t="s">
        <v>142</v>
      </c>
      <c r="C846" s="70"/>
      <c r="D846" s="53" t="s">
        <v>143</v>
      </c>
      <c r="E846" s="54" t="s">
        <v>90</v>
      </c>
      <c r="F846" s="55"/>
      <c r="G846" s="56">
        <f>VLOOKUP(B846,[1]Serviços!$A$11:$G5207,7,FALSE)</f>
        <v>94.03</v>
      </c>
      <c r="H846" s="57">
        <f>ROUND(F846*G846,2)</f>
        <v>0</v>
      </c>
    </row>
    <row r="847" spans="1:8" ht="25.5" x14ac:dyDescent="0.25">
      <c r="A847" s="91" t="s">
        <v>1314</v>
      </c>
      <c r="B847" s="69" t="s">
        <v>163</v>
      </c>
      <c r="C847" s="70"/>
      <c r="D847" s="53" t="s">
        <v>164</v>
      </c>
      <c r="E847" s="54" t="s">
        <v>90</v>
      </c>
      <c r="F847" s="55"/>
      <c r="G847" s="56">
        <f>VLOOKUP(B847,[1]Serviços!$A$11:$G5208,7,FALSE)</f>
        <v>24.83</v>
      </c>
      <c r="H847" s="57">
        <f>ROUND(F847*G847,2)</f>
        <v>0</v>
      </c>
    </row>
    <row r="848" spans="1:8" x14ac:dyDescent="0.25">
      <c r="A848" s="91"/>
      <c r="B848" s="69"/>
      <c r="C848" s="70"/>
      <c r="D848" s="53"/>
      <c r="E848" s="54"/>
      <c r="F848" s="55"/>
      <c r="G848" s="56"/>
      <c r="H848" s="57"/>
    </row>
    <row r="849" spans="1:8" x14ac:dyDescent="0.25">
      <c r="A849" s="63" t="s">
        <v>1315</v>
      </c>
      <c r="B849" s="64"/>
      <c r="C849" s="62" t="s">
        <v>1316</v>
      </c>
      <c r="D849" s="64"/>
      <c r="E849" s="63"/>
      <c r="F849" s="65"/>
      <c r="G849" s="66"/>
      <c r="H849" s="50">
        <f>SUM(H850:H861)</f>
        <v>0</v>
      </c>
    </row>
    <row r="850" spans="1:8" ht="25.5" x14ac:dyDescent="0.25">
      <c r="A850" s="91" t="s">
        <v>1317</v>
      </c>
      <c r="B850" s="69" t="s">
        <v>396</v>
      </c>
      <c r="C850" s="70"/>
      <c r="D850" s="53" t="s">
        <v>397</v>
      </c>
      <c r="E850" s="54" t="s">
        <v>90</v>
      </c>
      <c r="F850" s="55"/>
      <c r="G850" s="56">
        <f>VLOOKUP(B850,[1]Serviços!$A$11:$G5210,7,FALSE)</f>
        <v>7.42</v>
      </c>
      <c r="H850" s="57">
        <f t="shared" ref="H850:H861" si="47">ROUND(F850*G850,2)</f>
        <v>0</v>
      </c>
    </row>
    <row r="851" spans="1:8" ht="25.5" x14ac:dyDescent="0.25">
      <c r="A851" s="91" t="s">
        <v>1318</v>
      </c>
      <c r="B851" s="69" t="s">
        <v>399</v>
      </c>
      <c r="C851" s="70"/>
      <c r="D851" s="53" t="s">
        <v>400</v>
      </c>
      <c r="E851" s="54" t="s">
        <v>90</v>
      </c>
      <c r="F851" s="55"/>
      <c r="G851" s="56">
        <f>VLOOKUP(B851,[1]Serviços!$A$11:$G5211,7,FALSE)</f>
        <v>10.15</v>
      </c>
      <c r="H851" s="57">
        <f t="shared" si="47"/>
        <v>0</v>
      </c>
    </row>
    <row r="852" spans="1:8" ht="25.5" x14ac:dyDescent="0.25">
      <c r="A852" s="91" t="s">
        <v>1319</v>
      </c>
      <c r="B852" s="69" t="s">
        <v>1320</v>
      </c>
      <c r="C852" s="70"/>
      <c r="D852" s="53" t="s">
        <v>1321</v>
      </c>
      <c r="E852" s="54" t="s">
        <v>90</v>
      </c>
      <c r="F852" s="55"/>
      <c r="G852" s="56">
        <f>VLOOKUP(B852,[1]Serviços!$A$11:$G5212,7,FALSE)</f>
        <v>28.13</v>
      </c>
      <c r="H852" s="57">
        <f t="shared" si="47"/>
        <v>0</v>
      </c>
    </row>
    <row r="853" spans="1:8" ht="25.5" x14ac:dyDescent="0.25">
      <c r="A853" s="91" t="s">
        <v>1322</v>
      </c>
      <c r="B853" s="69" t="s">
        <v>1323</v>
      </c>
      <c r="C853" s="70"/>
      <c r="D853" s="53" t="s">
        <v>1324</v>
      </c>
      <c r="E853" s="54" t="s">
        <v>90</v>
      </c>
      <c r="F853" s="55"/>
      <c r="G853" s="56">
        <f>VLOOKUP(B853,[1]Serviços!$A$11:$G5213,7,FALSE)</f>
        <v>39.18</v>
      </c>
      <c r="H853" s="57">
        <f t="shared" si="47"/>
        <v>0</v>
      </c>
    </row>
    <row r="854" spans="1:8" ht="25.5" x14ac:dyDescent="0.25">
      <c r="A854" s="91" t="s">
        <v>1325</v>
      </c>
      <c r="B854" s="69" t="s">
        <v>1326</v>
      </c>
      <c r="C854" s="70"/>
      <c r="D854" s="53" t="s">
        <v>1327</v>
      </c>
      <c r="E854" s="54" t="s">
        <v>90</v>
      </c>
      <c r="F854" s="55"/>
      <c r="G854" s="56">
        <f>VLOOKUP(B854,[1]Serviços!$A$11:$G5214,7,FALSE)</f>
        <v>50.08</v>
      </c>
      <c r="H854" s="57">
        <f t="shared" si="47"/>
        <v>0</v>
      </c>
    </row>
    <row r="855" spans="1:8" ht="25.5" x14ac:dyDescent="0.25">
      <c r="A855" s="91" t="s">
        <v>1328</v>
      </c>
      <c r="B855" s="69" t="s">
        <v>1329</v>
      </c>
      <c r="C855" s="70"/>
      <c r="D855" s="53" t="s">
        <v>1330</v>
      </c>
      <c r="E855" s="54" t="s">
        <v>90</v>
      </c>
      <c r="F855" s="55"/>
      <c r="G855" s="56">
        <f>VLOOKUP(B855,[1]Serviços!$A$11:$G5215,7,FALSE)</f>
        <v>62.3</v>
      </c>
      <c r="H855" s="57">
        <f t="shared" si="47"/>
        <v>0</v>
      </c>
    </row>
    <row r="856" spans="1:8" ht="25.5" x14ac:dyDescent="0.25">
      <c r="A856" s="91" t="s">
        <v>1331</v>
      </c>
      <c r="B856" s="69" t="s">
        <v>1332</v>
      </c>
      <c r="C856" s="70"/>
      <c r="D856" s="53" t="s">
        <v>1333</v>
      </c>
      <c r="E856" s="54" t="s">
        <v>43</v>
      </c>
      <c r="F856" s="55"/>
      <c r="G856" s="56">
        <f>VLOOKUP(B856,[1]Serviços!$A$11:$G5216,7,FALSE)</f>
        <v>8.92</v>
      </c>
      <c r="H856" s="57">
        <f t="shared" si="47"/>
        <v>0</v>
      </c>
    </row>
    <row r="857" spans="1:8" x14ac:dyDescent="0.25">
      <c r="A857" s="91" t="s">
        <v>1334</v>
      </c>
      <c r="B857" s="69" t="s">
        <v>1335</v>
      </c>
      <c r="C857" s="70"/>
      <c r="D857" s="53" t="s">
        <v>1336</v>
      </c>
      <c r="E857" s="54" t="s">
        <v>43</v>
      </c>
      <c r="F857" s="55"/>
      <c r="G857" s="56">
        <f>VLOOKUP(B857,[1]Serviços!$A$11:$G5217,7,FALSE)</f>
        <v>10.33</v>
      </c>
      <c r="H857" s="57">
        <f t="shared" si="47"/>
        <v>0</v>
      </c>
    </row>
    <row r="858" spans="1:8" x14ac:dyDescent="0.25">
      <c r="A858" s="91" t="s">
        <v>1337</v>
      </c>
      <c r="B858" s="69" t="s">
        <v>1338</v>
      </c>
      <c r="C858" s="70"/>
      <c r="D858" s="53" t="s">
        <v>1339</v>
      </c>
      <c r="E858" s="54" t="s">
        <v>43</v>
      </c>
      <c r="F858" s="55"/>
      <c r="G858" s="56">
        <f>VLOOKUP(B858,[1]Serviços!$A$11:$G5218,7,FALSE)</f>
        <v>12.3</v>
      </c>
      <c r="H858" s="57">
        <f t="shared" si="47"/>
        <v>0</v>
      </c>
    </row>
    <row r="859" spans="1:8" x14ac:dyDescent="0.25">
      <c r="A859" s="91" t="s">
        <v>1340</v>
      </c>
      <c r="B859" s="69" t="s">
        <v>1341</v>
      </c>
      <c r="C859" s="70"/>
      <c r="D859" s="53" t="s">
        <v>1342</v>
      </c>
      <c r="E859" s="54" t="s">
        <v>43</v>
      </c>
      <c r="F859" s="55"/>
      <c r="G859" s="56">
        <f>VLOOKUP(B859,[1]Serviços!$A$11:$G5219,7,FALSE)</f>
        <v>16.38</v>
      </c>
      <c r="H859" s="57">
        <f t="shared" si="47"/>
        <v>0</v>
      </c>
    </row>
    <row r="860" spans="1:8" ht="23.25" customHeight="1" x14ac:dyDescent="0.25">
      <c r="A860" s="91" t="s">
        <v>1343</v>
      </c>
      <c r="B860" s="69" t="s">
        <v>1344</v>
      </c>
      <c r="C860" s="70"/>
      <c r="D860" s="53" t="s">
        <v>1345</v>
      </c>
      <c r="E860" s="54" t="s">
        <v>43</v>
      </c>
      <c r="F860" s="55"/>
      <c r="G860" s="56">
        <f>VLOOKUP(B860,[1]Serviços!$A$11:$G5220,7,FALSE)</f>
        <v>23.36</v>
      </c>
      <c r="H860" s="57">
        <f t="shared" si="47"/>
        <v>0</v>
      </c>
    </row>
    <row r="861" spans="1:8" ht="24.75" customHeight="1" x14ac:dyDescent="0.25">
      <c r="A861" s="91" t="s">
        <v>1346</v>
      </c>
      <c r="B861" s="69" t="s">
        <v>1347</v>
      </c>
      <c r="C861" s="70"/>
      <c r="D861" s="53" t="s">
        <v>1348</v>
      </c>
      <c r="E861" s="54" t="s">
        <v>43</v>
      </c>
      <c r="F861" s="55"/>
      <c r="G861" s="56">
        <f>VLOOKUP(B861,[1]Serviços!$A$11:$G5221,7,FALSE)</f>
        <v>22.02</v>
      </c>
      <c r="H861" s="57">
        <f t="shared" si="47"/>
        <v>0</v>
      </c>
    </row>
    <row r="862" spans="1:8" x14ac:dyDescent="0.25">
      <c r="A862" s="91"/>
      <c r="B862" s="69"/>
      <c r="C862" s="70"/>
      <c r="D862" s="53"/>
      <c r="E862" s="54"/>
      <c r="F862" s="55"/>
      <c r="G862" s="56"/>
      <c r="H862" s="57"/>
    </row>
    <row r="863" spans="1:8" x14ac:dyDescent="0.25">
      <c r="A863" s="36" t="s">
        <v>1349</v>
      </c>
      <c r="B863" s="37"/>
      <c r="C863" s="37" t="s">
        <v>1350</v>
      </c>
      <c r="D863" s="38"/>
      <c r="E863" s="39"/>
      <c r="F863" s="40"/>
      <c r="G863" s="41"/>
      <c r="H863" s="42">
        <f>SUM(H864,H871,H882,H885,H892,H959,H998,H1084)</f>
        <v>0</v>
      </c>
    </row>
    <row r="864" spans="1:8" x14ac:dyDescent="0.25">
      <c r="A864" s="61" t="s">
        <v>1351</v>
      </c>
      <c r="B864" s="62"/>
      <c r="C864" s="62" t="s">
        <v>12</v>
      </c>
      <c r="D864" s="46"/>
      <c r="E864" s="47"/>
      <c r="F864" s="48"/>
      <c r="G864" s="49"/>
      <c r="H864" s="50">
        <f>SUM(H865,H868)</f>
        <v>0</v>
      </c>
    </row>
    <row r="865" spans="1:8" x14ac:dyDescent="0.25">
      <c r="A865" s="63" t="s">
        <v>1352</v>
      </c>
      <c r="B865" s="64"/>
      <c r="C865" s="62" t="s">
        <v>78</v>
      </c>
      <c r="D865" s="64"/>
      <c r="E865" s="63"/>
      <c r="F865" s="65"/>
      <c r="G865" s="66"/>
      <c r="H865" s="50">
        <f>SUM(H866:H866)</f>
        <v>0</v>
      </c>
    </row>
    <row r="866" spans="1:8" ht="25.5" x14ac:dyDescent="0.25">
      <c r="A866" s="91" t="s">
        <v>1353</v>
      </c>
      <c r="B866" s="52" t="s">
        <v>1354</v>
      </c>
      <c r="C866" s="52"/>
      <c r="D866" s="53" t="s">
        <v>1355</v>
      </c>
      <c r="E866" s="54" t="s">
        <v>18</v>
      </c>
      <c r="F866" s="55"/>
      <c r="G866" s="56">
        <f>VLOOKUP(B866,[1]Serviços!$A$11:$G5225,7,FALSE)</f>
        <v>29.23</v>
      </c>
      <c r="H866" s="57">
        <f>ROUND(F866*G866,2)</f>
        <v>0</v>
      </c>
    </row>
    <row r="867" spans="1:8" x14ac:dyDescent="0.25">
      <c r="A867" s="121"/>
      <c r="B867" s="122"/>
      <c r="C867" s="122"/>
      <c r="D867" s="123"/>
      <c r="E867" s="124"/>
      <c r="F867" s="125"/>
      <c r="G867" s="126"/>
      <c r="H867" s="127"/>
    </row>
    <row r="868" spans="1:8" x14ac:dyDescent="0.25">
      <c r="A868" s="63" t="s">
        <v>1356</v>
      </c>
      <c r="B868" s="64"/>
      <c r="C868" s="62" t="s">
        <v>535</v>
      </c>
      <c r="D868" s="64"/>
      <c r="E868" s="63"/>
      <c r="F868" s="65"/>
      <c r="G868" s="66"/>
      <c r="H868" s="50">
        <f>SUM(H869:H869)</f>
        <v>0</v>
      </c>
    </row>
    <row r="869" spans="1:8" ht="38.25" x14ac:dyDescent="0.25">
      <c r="A869" s="91" t="s">
        <v>1357</v>
      </c>
      <c r="B869" s="52" t="s">
        <v>102</v>
      </c>
      <c r="C869" s="52"/>
      <c r="D869" s="53" t="s">
        <v>103</v>
      </c>
      <c r="E869" s="54" t="s">
        <v>98</v>
      </c>
      <c r="F869" s="55"/>
      <c r="G869" s="56">
        <f>VLOOKUP(B869,[1]Serviços!$A$11:$G5228,7,FALSE)</f>
        <v>88.73</v>
      </c>
      <c r="H869" s="57">
        <f>ROUND(F869*G869,2)</f>
        <v>0</v>
      </c>
    </row>
    <row r="870" spans="1:8" x14ac:dyDescent="0.25">
      <c r="A870" s="91"/>
      <c r="B870" s="52"/>
      <c r="C870" s="52"/>
      <c r="D870" s="53"/>
      <c r="E870" s="54"/>
      <c r="F870" s="55"/>
      <c r="G870" s="56"/>
      <c r="H870" s="57"/>
    </row>
    <row r="871" spans="1:8" x14ac:dyDescent="0.25">
      <c r="A871" s="61" t="s">
        <v>1358</v>
      </c>
      <c r="B871" s="62"/>
      <c r="C871" s="62" t="s">
        <v>538</v>
      </c>
      <c r="D871" s="46"/>
      <c r="E871" s="47"/>
      <c r="F871" s="48"/>
      <c r="G871" s="49"/>
      <c r="H871" s="50">
        <f>SUM(H872,H877)</f>
        <v>0</v>
      </c>
    </row>
    <row r="872" spans="1:8" x14ac:dyDescent="0.25">
      <c r="A872" s="63" t="s">
        <v>1359</v>
      </c>
      <c r="B872" s="64"/>
      <c r="C872" s="62" t="s">
        <v>540</v>
      </c>
      <c r="D872" s="64"/>
      <c r="E872" s="63"/>
      <c r="F872" s="65"/>
      <c r="G872" s="66"/>
      <c r="H872" s="50">
        <f>SUM(H873:H875)</f>
        <v>0</v>
      </c>
    </row>
    <row r="873" spans="1:8" ht="38.25" x14ac:dyDescent="0.25">
      <c r="A873" s="91" t="s">
        <v>1360</v>
      </c>
      <c r="B873" s="52" t="s">
        <v>1361</v>
      </c>
      <c r="C873" s="52"/>
      <c r="D873" s="53" t="s">
        <v>1362</v>
      </c>
      <c r="E873" s="54" t="s">
        <v>98</v>
      </c>
      <c r="F873" s="55"/>
      <c r="G873" s="56">
        <f>VLOOKUP(B873,[1]Serviços!$A$11:$G5231,7,FALSE)</f>
        <v>9.36</v>
      </c>
      <c r="H873" s="57">
        <f>ROUND(F873*G873,2)</f>
        <v>0</v>
      </c>
    </row>
    <row r="874" spans="1:8" ht="38.25" x14ac:dyDescent="0.25">
      <c r="A874" s="91" t="s">
        <v>1363</v>
      </c>
      <c r="B874" s="52" t="s">
        <v>1364</v>
      </c>
      <c r="C874" s="52"/>
      <c r="D874" s="53" t="s">
        <v>1365</v>
      </c>
      <c r="E874" s="54" t="s">
        <v>18</v>
      </c>
      <c r="F874" s="55"/>
      <c r="G874" s="56">
        <f>VLOOKUP(B874,[1]Serviços!$A$11:$G5232,7,FALSE)</f>
        <v>16.649999999999999</v>
      </c>
      <c r="H874" s="57">
        <f>ROUND(F874*G874,2)</f>
        <v>0</v>
      </c>
    </row>
    <row r="875" spans="1:8" ht="25.5" x14ac:dyDescent="0.25">
      <c r="A875" s="91" t="s">
        <v>1366</v>
      </c>
      <c r="B875" s="52" t="s">
        <v>1367</v>
      </c>
      <c r="C875" s="52"/>
      <c r="D875" s="53" t="s">
        <v>1368</v>
      </c>
      <c r="E875" s="54" t="s">
        <v>1369</v>
      </c>
      <c r="F875" s="55"/>
      <c r="G875" s="56">
        <f>VLOOKUP(B875,[1]Serviços!$A$11:$G5233,7,FALSE)</f>
        <v>1.57</v>
      </c>
      <c r="H875" s="57">
        <f>ROUND(F875*G875,2)</f>
        <v>0</v>
      </c>
    </row>
    <row r="876" spans="1:8" x14ac:dyDescent="0.25">
      <c r="A876" s="91"/>
      <c r="B876" s="52"/>
      <c r="C876" s="52"/>
      <c r="D876" s="53"/>
      <c r="E876" s="54"/>
      <c r="F876" s="55"/>
      <c r="G876" s="56"/>
      <c r="H876" s="57"/>
    </row>
    <row r="877" spans="1:8" x14ac:dyDescent="0.25">
      <c r="A877" s="63" t="s">
        <v>1370</v>
      </c>
      <c r="B877" s="64"/>
      <c r="C877" s="62" t="s">
        <v>364</v>
      </c>
      <c r="D877" s="64"/>
      <c r="E877" s="63"/>
      <c r="F877" s="65"/>
      <c r="G877" s="66"/>
      <c r="H877" s="50">
        <f>SUM(H878:H880)</f>
        <v>0</v>
      </c>
    </row>
    <row r="878" spans="1:8" ht="25.5" x14ac:dyDescent="0.25">
      <c r="A878" s="91" t="s">
        <v>1371</v>
      </c>
      <c r="B878" s="52" t="s">
        <v>1372</v>
      </c>
      <c r="C878" s="52"/>
      <c r="D878" s="53" t="s">
        <v>1373</v>
      </c>
      <c r="E878" s="54" t="s">
        <v>98</v>
      </c>
      <c r="F878" s="55"/>
      <c r="G878" s="56">
        <f>VLOOKUP(B878,[1]Serviços!$A$11:$G5235,7,FALSE)</f>
        <v>6.68</v>
      </c>
      <c r="H878" s="57">
        <f>ROUND(F878*G878,2)</f>
        <v>0</v>
      </c>
    </row>
    <row r="879" spans="1:8" ht="25.5" x14ac:dyDescent="0.25">
      <c r="A879" s="91" t="s">
        <v>1374</v>
      </c>
      <c r="B879" s="52" t="s">
        <v>596</v>
      </c>
      <c r="C879" s="52"/>
      <c r="D879" s="53" t="s">
        <v>597</v>
      </c>
      <c r="E879" s="54" t="s">
        <v>98</v>
      </c>
      <c r="F879" s="55"/>
      <c r="G879" s="56">
        <f>VLOOKUP(B879,[1]Serviços!$A$11:$G5236,7,FALSE)</f>
        <v>27.62</v>
      </c>
      <c r="H879" s="57">
        <f>ROUND(F879*G879,2)</f>
        <v>0</v>
      </c>
    </row>
    <row r="880" spans="1:8" ht="25.5" x14ac:dyDescent="0.25">
      <c r="A880" s="91" t="s">
        <v>1375</v>
      </c>
      <c r="B880" s="52" t="s">
        <v>1376</v>
      </c>
      <c r="C880" s="52"/>
      <c r="D880" s="53" t="s">
        <v>1377</v>
      </c>
      <c r="E880" s="54" t="s">
        <v>98</v>
      </c>
      <c r="F880" s="55"/>
      <c r="G880" s="56">
        <f>VLOOKUP(B880,[1]Serviços!$A$11:$G5237,7,FALSE)</f>
        <v>6.39</v>
      </c>
      <c r="H880" s="57">
        <f>ROUND(F880*G880,2)</f>
        <v>0</v>
      </c>
    </row>
    <row r="881" spans="1:8" x14ac:dyDescent="0.25">
      <c r="A881" s="91"/>
      <c r="B881" s="52"/>
      <c r="C881" s="52"/>
      <c r="D881" s="53"/>
      <c r="E881" s="54"/>
      <c r="F881" s="55"/>
      <c r="G881" s="56"/>
      <c r="H881" s="57"/>
    </row>
    <row r="882" spans="1:8" x14ac:dyDescent="0.25">
      <c r="A882" s="61" t="s">
        <v>1378</v>
      </c>
      <c r="B882" s="62"/>
      <c r="C882" s="62" t="s">
        <v>1379</v>
      </c>
      <c r="D882" s="46"/>
      <c r="E882" s="47"/>
      <c r="F882" s="48"/>
      <c r="G882" s="49"/>
      <c r="H882" s="50">
        <f>SUM(H883:H883)</f>
        <v>0</v>
      </c>
    </row>
    <row r="883" spans="1:8" ht="25.5" x14ac:dyDescent="0.25">
      <c r="A883" s="91" t="s">
        <v>2107</v>
      </c>
      <c r="B883" s="52" t="s">
        <v>1380</v>
      </c>
      <c r="C883" s="52"/>
      <c r="D883" s="53" t="s">
        <v>1381</v>
      </c>
      <c r="E883" s="54" t="s">
        <v>98</v>
      </c>
      <c r="F883" s="55"/>
      <c r="G883" s="56">
        <f>VLOOKUP(B883,[1]Serviços!$A$11:$G5240,7,FALSE)</f>
        <v>769.84</v>
      </c>
      <c r="H883" s="57">
        <f>ROUND(F883*G883,2)</f>
        <v>0</v>
      </c>
    </row>
    <row r="884" spans="1:8" x14ac:dyDescent="0.25">
      <c r="A884" s="91"/>
      <c r="B884" s="52"/>
      <c r="C884" s="52"/>
      <c r="D884" s="53"/>
      <c r="E884" s="54"/>
      <c r="F884" s="55"/>
      <c r="G884" s="56"/>
      <c r="H884" s="57"/>
    </row>
    <row r="885" spans="1:8" x14ac:dyDescent="0.25">
      <c r="A885" s="61" t="s">
        <v>1382</v>
      </c>
      <c r="B885" s="62"/>
      <c r="C885" s="62" t="s">
        <v>1383</v>
      </c>
      <c r="D885" s="46"/>
      <c r="E885" s="47"/>
      <c r="F885" s="48"/>
      <c r="G885" s="49"/>
      <c r="H885" s="50">
        <f>SUM(H886:H890)</f>
        <v>0</v>
      </c>
    </row>
    <row r="886" spans="1:8" ht="38.25" x14ac:dyDescent="0.25">
      <c r="A886" s="91" t="s">
        <v>2108</v>
      </c>
      <c r="B886" s="52" t="s">
        <v>102</v>
      </c>
      <c r="C886" s="52"/>
      <c r="D886" s="53" t="s">
        <v>103</v>
      </c>
      <c r="E886" s="54" t="s">
        <v>98</v>
      </c>
      <c r="F886" s="55"/>
      <c r="G886" s="56">
        <f>VLOOKUP(B886,[1]Serviços!$A$11:$G5245,7,FALSE)</f>
        <v>88.73</v>
      </c>
      <c r="H886" s="57">
        <f t="shared" ref="H886:H890" si="48">ROUND(F886*G886,2)</f>
        <v>0</v>
      </c>
    </row>
    <row r="887" spans="1:8" ht="25.5" x14ac:dyDescent="0.25">
      <c r="A887" s="91" t="s">
        <v>1384</v>
      </c>
      <c r="B887" s="52" t="s">
        <v>1386</v>
      </c>
      <c r="C887" s="52"/>
      <c r="D887" s="53" t="s">
        <v>1387</v>
      </c>
      <c r="E887" s="54" t="s">
        <v>98</v>
      </c>
      <c r="F887" s="55"/>
      <c r="G887" s="56">
        <f>VLOOKUP(B887,[1]Serviços!$A$11:$G5246,7,FALSE)</f>
        <v>11.87</v>
      </c>
      <c r="H887" s="57">
        <f t="shared" si="48"/>
        <v>0</v>
      </c>
    </row>
    <row r="888" spans="1:8" ht="25.5" x14ac:dyDescent="0.25">
      <c r="A888" s="91" t="s">
        <v>1385</v>
      </c>
      <c r="B888" s="52" t="s">
        <v>1389</v>
      </c>
      <c r="C888" s="52"/>
      <c r="D888" s="53" t="s">
        <v>1390</v>
      </c>
      <c r="E888" s="54" t="s">
        <v>98</v>
      </c>
      <c r="F888" s="55"/>
      <c r="G888" s="56">
        <f>VLOOKUP(B888,[1]Serviços!$A$11:$G5247,7,FALSE)</f>
        <v>20.73</v>
      </c>
      <c r="H888" s="57">
        <f t="shared" si="48"/>
        <v>0</v>
      </c>
    </row>
    <row r="889" spans="1:8" ht="25.5" x14ac:dyDescent="0.25">
      <c r="A889" s="91" t="s">
        <v>1388</v>
      </c>
      <c r="B889" s="52" t="s">
        <v>1391</v>
      </c>
      <c r="C889" s="52"/>
      <c r="D889" s="53" t="s">
        <v>1392</v>
      </c>
      <c r="E889" s="54" t="s">
        <v>1393</v>
      </c>
      <c r="F889" s="55"/>
      <c r="G889" s="56">
        <f>VLOOKUP(B889,[1]Serviços!$A$11:$G5249,7,FALSE)</f>
        <v>33.53</v>
      </c>
      <c r="H889" s="57">
        <f t="shared" si="48"/>
        <v>0</v>
      </c>
    </row>
    <row r="890" spans="1:8" ht="51" x14ac:dyDescent="0.25">
      <c r="A890" s="91" t="s">
        <v>2109</v>
      </c>
      <c r="B890" s="52" t="s">
        <v>1394</v>
      </c>
      <c r="C890" s="52"/>
      <c r="D890" s="53" t="s">
        <v>1395</v>
      </c>
      <c r="E890" s="54" t="s">
        <v>18</v>
      </c>
      <c r="F890" s="55"/>
      <c r="G890" s="56">
        <f>VLOOKUP(B890,[1]Serviços!$A$11:$G5250,7,FALSE)</f>
        <v>16.97</v>
      </c>
      <c r="H890" s="57">
        <f t="shared" si="48"/>
        <v>0</v>
      </c>
    </row>
    <row r="891" spans="1:8" x14ac:dyDescent="0.25">
      <c r="A891" s="91"/>
      <c r="B891" s="52"/>
      <c r="C891" s="52"/>
      <c r="D891" s="53"/>
      <c r="E891" s="54"/>
      <c r="F891" s="55"/>
      <c r="G891" s="56"/>
      <c r="H891" s="57"/>
    </row>
    <row r="892" spans="1:8" x14ac:dyDescent="0.25">
      <c r="A892" s="61" t="s">
        <v>1396</v>
      </c>
      <c r="B892" s="62"/>
      <c r="C892" s="62" t="s">
        <v>126</v>
      </c>
      <c r="D892" s="46"/>
      <c r="E892" s="47"/>
      <c r="F892" s="48"/>
      <c r="G892" s="49"/>
      <c r="H892" s="50">
        <f>SUM(H893,H904,H928,H943)</f>
        <v>0</v>
      </c>
    </row>
    <row r="893" spans="1:8" x14ac:dyDescent="0.25">
      <c r="A893" s="63" t="s">
        <v>1397</v>
      </c>
      <c r="B893" s="64"/>
      <c r="C893" s="62" t="s">
        <v>128</v>
      </c>
      <c r="D893" s="64"/>
      <c r="E893" s="63"/>
      <c r="F893" s="65"/>
      <c r="G893" s="66"/>
      <c r="H893" s="50">
        <f>SUM(H894:H902)</f>
        <v>0</v>
      </c>
    </row>
    <row r="894" spans="1:8" ht="25.5" x14ac:dyDescent="0.25">
      <c r="A894" s="91" t="s">
        <v>1398</v>
      </c>
      <c r="B894" s="52" t="s">
        <v>1399</v>
      </c>
      <c r="C894" s="52"/>
      <c r="D894" s="53" t="s">
        <v>1400</v>
      </c>
      <c r="E894" s="54" t="s">
        <v>90</v>
      </c>
      <c r="F894" s="55"/>
      <c r="G894" s="56">
        <f>VLOOKUP(B894,[1]Serviços!$A$11:$G5253,7,FALSE)</f>
        <v>9.11</v>
      </c>
      <c r="H894" s="57">
        <f t="shared" ref="H894:H902" si="49">ROUND(F894*G894,2)</f>
        <v>0</v>
      </c>
    </row>
    <row r="895" spans="1:8" ht="25.5" x14ac:dyDescent="0.25">
      <c r="A895" s="91" t="s">
        <v>1401</v>
      </c>
      <c r="B895" s="52" t="s">
        <v>1402</v>
      </c>
      <c r="C895" s="52"/>
      <c r="D895" s="53" t="s">
        <v>1403</v>
      </c>
      <c r="E895" s="54" t="s">
        <v>90</v>
      </c>
      <c r="F895" s="55"/>
      <c r="G895" s="56">
        <f>VLOOKUP(B895,[1]Serviços!$A$11:$G5254,7,FALSE)</f>
        <v>17.73</v>
      </c>
      <c r="H895" s="57">
        <f t="shared" si="49"/>
        <v>0</v>
      </c>
    </row>
    <row r="896" spans="1:8" ht="25.5" x14ac:dyDescent="0.25">
      <c r="A896" s="91" t="s">
        <v>1404</v>
      </c>
      <c r="B896" s="69" t="s">
        <v>1405</v>
      </c>
      <c r="C896" s="70"/>
      <c r="D896" s="53" t="s">
        <v>1406</v>
      </c>
      <c r="E896" s="54" t="s">
        <v>90</v>
      </c>
      <c r="F896" s="55"/>
      <c r="G896" s="56">
        <f>VLOOKUP(B896,[1]Serviços!$A$11:$G5255,7,FALSE)</f>
        <v>8.89</v>
      </c>
      <c r="H896" s="57">
        <f t="shared" si="49"/>
        <v>0</v>
      </c>
    </row>
    <row r="897" spans="1:8" ht="25.5" x14ac:dyDescent="0.25">
      <c r="A897" s="91" t="s">
        <v>1407</v>
      </c>
      <c r="B897" s="78" t="s">
        <v>1408</v>
      </c>
      <c r="C897" s="78"/>
      <c r="D897" s="79" t="s">
        <v>1409</v>
      </c>
      <c r="E897" s="80" t="s">
        <v>90</v>
      </c>
      <c r="F897" s="55"/>
      <c r="G897" s="56">
        <f>VLOOKUP(B897,[1]Serviços!$A$11:$G5256,7,FALSE)</f>
        <v>45.04</v>
      </c>
      <c r="H897" s="57">
        <f t="shared" si="49"/>
        <v>0</v>
      </c>
    </row>
    <row r="898" spans="1:8" ht="25.5" x14ac:dyDescent="0.25">
      <c r="A898" s="91" t="s">
        <v>1410</v>
      </c>
      <c r="B898" s="69" t="s">
        <v>1372</v>
      </c>
      <c r="C898" s="70"/>
      <c r="D898" s="53" t="s">
        <v>1373</v>
      </c>
      <c r="E898" s="54" t="s">
        <v>98</v>
      </c>
      <c r="F898" s="55"/>
      <c r="G898" s="56">
        <f>VLOOKUP(B898,[1]Serviços!$A$11:$G5257,7,FALSE)</f>
        <v>6.68</v>
      </c>
      <c r="H898" s="57">
        <f t="shared" si="49"/>
        <v>0</v>
      </c>
    </row>
    <row r="899" spans="1:8" ht="25.5" x14ac:dyDescent="0.25">
      <c r="A899" s="91" t="s">
        <v>1411</v>
      </c>
      <c r="B899" s="69" t="s">
        <v>1376</v>
      </c>
      <c r="C899" s="70"/>
      <c r="D899" s="53" t="s">
        <v>1377</v>
      </c>
      <c r="E899" s="54" t="s">
        <v>98</v>
      </c>
      <c r="F899" s="55"/>
      <c r="G899" s="56">
        <f>VLOOKUP(B899,[1]Serviços!$A$11:$G5258,7,FALSE)</f>
        <v>6.39</v>
      </c>
      <c r="H899" s="57">
        <f t="shared" si="49"/>
        <v>0</v>
      </c>
    </row>
    <row r="900" spans="1:8" x14ac:dyDescent="0.25">
      <c r="A900" s="91" t="s">
        <v>1412</v>
      </c>
      <c r="B900" s="69" t="s">
        <v>166</v>
      </c>
      <c r="C900" s="70"/>
      <c r="D900" s="53" t="s">
        <v>167</v>
      </c>
      <c r="E900" s="54" t="s">
        <v>33</v>
      </c>
      <c r="F900" s="55"/>
      <c r="G900" s="56">
        <f>VLOOKUP(B900,[1]Serviços!$A$11:$G5259,7,FALSE)</f>
        <v>18.18</v>
      </c>
      <c r="H900" s="57">
        <f t="shared" si="49"/>
        <v>0</v>
      </c>
    </row>
    <row r="901" spans="1:8" ht="25.5" x14ac:dyDescent="0.25">
      <c r="A901" s="91" t="s">
        <v>1413</v>
      </c>
      <c r="B901" s="69" t="s">
        <v>169</v>
      </c>
      <c r="C901" s="70"/>
      <c r="D901" s="53" t="s">
        <v>170</v>
      </c>
      <c r="E901" s="54" t="s">
        <v>43</v>
      </c>
      <c r="F901" s="55"/>
      <c r="G901" s="56">
        <f>VLOOKUP(B901,[1]Serviços!$A$11:$G5260,7,FALSE)</f>
        <v>79.38</v>
      </c>
      <c r="H901" s="57">
        <f t="shared" si="49"/>
        <v>0</v>
      </c>
    </row>
    <row r="902" spans="1:8" ht="25.5" x14ac:dyDescent="0.25">
      <c r="A902" s="91" t="s">
        <v>1414</v>
      </c>
      <c r="B902" s="69" t="s">
        <v>172</v>
      </c>
      <c r="C902" s="70"/>
      <c r="D902" s="53" t="s">
        <v>173</v>
      </c>
      <c r="E902" s="54" t="s">
        <v>43</v>
      </c>
      <c r="F902" s="55"/>
      <c r="G902" s="56">
        <f>VLOOKUP(B902,[1]Serviços!$A$11:$G5261,7,FALSE)</f>
        <v>16.05</v>
      </c>
      <c r="H902" s="57">
        <f t="shared" si="49"/>
        <v>0</v>
      </c>
    </row>
    <row r="903" spans="1:8" x14ac:dyDescent="0.25">
      <c r="A903" s="91"/>
      <c r="B903" s="69"/>
      <c r="C903" s="70"/>
      <c r="D903" s="53"/>
      <c r="E903" s="54"/>
      <c r="F903" s="55"/>
      <c r="G903" s="56"/>
      <c r="H903" s="57"/>
    </row>
    <row r="904" spans="1:8" x14ac:dyDescent="0.25">
      <c r="A904" s="63" t="s">
        <v>1415</v>
      </c>
      <c r="B904" s="64"/>
      <c r="C904" s="62" t="s">
        <v>1416</v>
      </c>
      <c r="D904" s="64"/>
      <c r="E904" s="63"/>
      <c r="F904" s="65"/>
      <c r="G904" s="66"/>
      <c r="H904" s="50">
        <f>SUM(H905:H926)</f>
        <v>0</v>
      </c>
    </row>
    <row r="905" spans="1:8" ht="25.5" x14ac:dyDescent="0.25">
      <c r="A905" s="91" t="s">
        <v>1417</v>
      </c>
      <c r="B905" s="69" t="s">
        <v>402</v>
      </c>
      <c r="C905" s="70"/>
      <c r="D905" s="53" t="s">
        <v>403</v>
      </c>
      <c r="E905" s="54" t="s">
        <v>90</v>
      </c>
      <c r="F905" s="55"/>
      <c r="G905" s="56">
        <f>VLOOKUP(B905,[1]Serviços!$A$11:$G5263,7,FALSE)</f>
        <v>14.37</v>
      </c>
      <c r="H905" s="57">
        <f t="shared" ref="H905:H926" si="50">ROUND(F905*G905,2)</f>
        <v>0</v>
      </c>
    </row>
    <row r="906" spans="1:8" ht="25.5" x14ac:dyDescent="0.25">
      <c r="A906" s="91" t="s">
        <v>1418</v>
      </c>
      <c r="B906" s="69" t="s">
        <v>1323</v>
      </c>
      <c r="C906" s="70"/>
      <c r="D906" s="53" t="s">
        <v>1324</v>
      </c>
      <c r="E906" s="54" t="s">
        <v>90</v>
      </c>
      <c r="F906" s="55"/>
      <c r="G906" s="56">
        <f>VLOOKUP(B906,[1]Serviços!$A$11:$G5264,7,FALSE)</f>
        <v>39.18</v>
      </c>
      <c r="H906" s="57">
        <f t="shared" si="50"/>
        <v>0</v>
      </c>
    </row>
    <row r="907" spans="1:8" ht="25.5" x14ac:dyDescent="0.25">
      <c r="A907" s="91" t="s">
        <v>1419</v>
      </c>
      <c r="B907" s="69" t="s">
        <v>1326</v>
      </c>
      <c r="C907" s="70"/>
      <c r="D907" s="53" t="s">
        <v>1327</v>
      </c>
      <c r="E907" s="54" t="s">
        <v>90</v>
      </c>
      <c r="F907" s="55"/>
      <c r="G907" s="56">
        <f>VLOOKUP(B907,[1]Serviços!$A$11:$G5265,7,FALSE)</f>
        <v>50.08</v>
      </c>
      <c r="H907" s="57">
        <f t="shared" si="50"/>
        <v>0</v>
      </c>
    </row>
    <row r="908" spans="1:8" ht="25.5" x14ac:dyDescent="0.25">
      <c r="A908" s="91" t="s">
        <v>1420</v>
      </c>
      <c r="B908" s="69" t="s">
        <v>1329</v>
      </c>
      <c r="C908" s="70"/>
      <c r="D908" s="53" t="s">
        <v>1330</v>
      </c>
      <c r="E908" s="54" t="s">
        <v>90</v>
      </c>
      <c r="F908" s="55"/>
      <c r="G908" s="56">
        <f>VLOOKUP(B908,[1]Serviços!$A$11:$G5266,7,FALSE)</f>
        <v>62.3</v>
      </c>
      <c r="H908" s="57">
        <f t="shared" si="50"/>
        <v>0</v>
      </c>
    </row>
    <row r="909" spans="1:8" ht="25.5" x14ac:dyDescent="0.25">
      <c r="A909" s="91" t="s">
        <v>1421</v>
      </c>
      <c r="B909" s="69" t="s">
        <v>1422</v>
      </c>
      <c r="C909" s="70"/>
      <c r="D909" s="53" t="s">
        <v>1423</v>
      </c>
      <c r="E909" s="54" t="s">
        <v>90</v>
      </c>
      <c r="F909" s="55"/>
      <c r="G909" s="56">
        <f>VLOOKUP(B909,[1]Serviços!$A$11:$G5267,7,FALSE)</f>
        <v>89.76</v>
      </c>
      <c r="H909" s="57">
        <f t="shared" si="50"/>
        <v>0</v>
      </c>
    </row>
    <row r="910" spans="1:8" ht="25.5" x14ac:dyDescent="0.25">
      <c r="A910" s="91" t="s">
        <v>1424</v>
      </c>
      <c r="B910" s="69" t="s">
        <v>1425</v>
      </c>
      <c r="C910" s="70"/>
      <c r="D910" s="53" t="s">
        <v>1426</v>
      </c>
      <c r="E910" s="54" t="s">
        <v>90</v>
      </c>
      <c r="F910" s="55"/>
      <c r="G910" s="56">
        <f>VLOOKUP(B910,[1]Serviços!$A$11:$G5268,7,FALSE)</f>
        <v>115.58</v>
      </c>
      <c r="H910" s="57">
        <f t="shared" si="50"/>
        <v>0</v>
      </c>
    </row>
    <row r="911" spans="1:8" ht="25.5" x14ac:dyDescent="0.25">
      <c r="A911" s="91" t="s">
        <v>1427</v>
      </c>
      <c r="B911" s="78" t="s">
        <v>1428</v>
      </c>
      <c r="C911" s="78"/>
      <c r="D911" s="79" t="s">
        <v>1429</v>
      </c>
      <c r="E911" s="80" t="s">
        <v>43</v>
      </c>
      <c r="F911" s="55"/>
      <c r="G911" s="56">
        <f>VLOOKUP(B911,[1]Serviços!$A$11:$G5269,7,FALSE)</f>
        <v>164309.53</v>
      </c>
      <c r="H911" s="57">
        <f t="shared" si="50"/>
        <v>0</v>
      </c>
    </row>
    <row r="912" spans="1:8" ht="25.5" x14ac:dyDescent="0.25">
      <c r="A912" s="91" t="s">
        <v>1430</v>
      </c>
      <c r="B912" s="78" t="s">
        <v>1431</v>
      </c>
      <c r="C912" s="78"/>
      <c r="D912" s="79" t="s">
        <v>1432</v>
      </c>
      <c r="E912" s="80" t="s">
        <v>43</v>
      </c>
      <c r="F912" s="55"/>
      <c r="G912" s="56">
        <f>VLOOKUP(B912,[1]Serviços!$A$11:$G5270,7,FALSE)</f>
        <v>1914.89</v>
      </c>
      <c r="H912" s="57">
        <f t="shared" si="50"/>
        <v>0</v>
      </c>
    </row>
    <row r="913" spans="1:8" ht="25.5" x14ac:dyDescent="0.25">
      <c r="A913" s="91" t="s">
        <v>1433</v>
      </c>
      <c r="B913" s="78" t="s">
        <v>1434</v>
      </c>
      <c r="C913" s="78"/>
      <c r="D913" s="79" t="s">
        <v>1435</v>
      </c>
      <c r="E913" s="80" t="s">
        <v>43</v>
      </c>
      <c r="F913" s="55"/>
      <c r="G913" s="56">
        <f>VLOOKUP(B913,[1]Serviços!$A$11:$G5271,7,FALSE)</f>
        <v>2942.46</v>
      </c>
      <c r="H913" s="57">
        <f t="shared" si="50"/>
        <v>0</v>
      </c>
    </row>
    <row r="914" spans="1:8" ht="25.5" x14ac:dyDescent="0.25">
      <c r="A914" s="91" t="s">
        <v>1436</v>
      </c>
      <c r="B914" s="78" t="s">
        <v>1437</v>
      </c>
      <c r="C914" s="78"/>
      <c r="D914" s="79" t="s">
        <v>1438</v>
      </c>
      <c r="E914" s="80" t="s">
        <v>43</v>
      </c>
      <c r="F914" s="55"/>
      <c r="G914" s="56">
        <f>VLOOKUP(B914,[1]Serviços!$A$11:$G5272,7,FALSE)</f>
        <v>43174.79</v>
      </c>
      <c r="H914" s="57">
        <f t="shared" si="50"/>
        <v>0</v>
      </c>
    </row>
    <row r="915" spans="1:8" ht="25.5" x14ac:dyDescent="0.25">
      <c r="A915" s="91" t="s">
        <v>1439</v>
      </c>
      <c r="B915" s="78" t="s">
        <v>1440</v>
      </c>
      <c r="C915" s="78"/>
      <c r="D915" s="79" t="s">
        <v>1441</v>
      </c>
      <c r="E915" s="80" t="s">
        <v>43</v>
      </c>
      <c r="F915" s="55"/>
      <c r="G915" s="56">
        <f>VLOOKUP(B915,[1]Serviços!$A$11:$G5273,7,FALSE)</f>
        <v>74909.11</v>
      </c>
      <c r="H915" s="57">
        <f t="shared" si="50"/>
        <v>0</v>
      </c>
    </row>
    <row r="916" spans="1:8" ht="25.5" x14ac:dyDescent="0.25">
      <c r="A916" s="91" t="s">
        <v>1442</v>
      </c>
      <c r="B916" s="60" t="s">
        <v>1443</v>
      </c>
      <c r="C916" s="78"/>
      <c r="D916" s="85" t="s">
        <v>1444</v>
      </c>
      <c r="E916" s="80" t="s">
        <v>90</v>
      </c>
      <c r="F916" s="55"/>
      <c r="G916" s="56">
        <f>VLOOKUP(B916,[1]Serviços!$A$11:$G5274,7,FALSE)</f>
        <v>159.76</v>
      </c>
      <c r="H916" s="57">
        <f t="shared" si="50"/>
        <v>0</v>
      </c>
    </row>
    <row r="917" spans="1:8" ht="25.5" x14ac:dyDescent="0.25">
      <c r="A917" s="91" t="s">
        <v>1445</v>
      </c>
      <c r="B917" s="78" t="s">
        <v>289</v>
      </c>
      <c r="C917" s="78"/>
      <c r="D917" s="79" t="s">
        <v>290</v>
      </c>
      <c r="E917" s="80" t="s">
        <v>43</v>
      </c>
      <c r="F917" s="55"/>
      <c r="G917" s="56">
        <f>VLOOKUP(B917,[1]Serviços!$A$11:$G5275,7,FALSE)</f>
        <v>117.77</v>
      </c>
      <c r="H917" s="57">
        <f t="shared" si="50"/>
        <v>0</v>
      </c>
    </row>
    <row r="918" spans="1:8" x14ac:dyDescent="0.25">
      <c r="A918" s="91" t="s">
        <v>1446</v>
      </c>
      <c r="B918" s="78" t="s">
        <v>342</v>
      </c>
      <c r="C918" s="78"/>
      <c r="D918" s="79" t="s">
        <v>343</v>
      </c>
      <c r="E918" s="80" t="s">
        <v>43</v>
      </c>
      <c r="F918" s="55"/>
      <c r="G918" s="56">
        <f>VLOOKUP(B918,[1]Serviços!$A$11:$G5276,7,FALSE)</f>
        <v>100.09</v>
      </c>
      <c r="H918" s="57">
        <f t="shared" si="50"/>
        <v>0</v>
      </c>
    </row>
    <row r="919" spans="1:8" ht="25.5" x14ac:dyDescent="0.25">
      <c r="A919" s="91" t="s">
        <v>1447</v>
      </c>
      <c r="B919" s="60" t="s">
        <v>1448</v>
      </c>
      <c r="C919" s="78"/>
      <c r="D919" s="85" t="s">
        <v>1449</v>
      </c>
      <c r="E919" s="80" t="s">
        <v>43</v>
      </c>
      <c r="F919" s="55"/>
      <c r="G919" s="56">
        <f>VLOOKUP(B919,[1]Serviços!$A$11:$G5277,7,FALSE)</f>
        <v>1562.9</v>
      </c>
      <c r="H919" s="57">
        <f t="shared" si="50"/>
        <v>0</v>
      </c>
    </row>
    <row r="920" spans="1:8" ht="25.5" x14ac:dyDescent="0.25">
      <c r="A920" s="91" t="s">
        <v>1450</v>
      </c>
      <c r="B920" s="78" t="s">
        <v>1451</v>
      </c>
      <c r="C920" s="78"/>
      <c r="D920" s="79" t="s">
        <v>1452</v>
      </c>
      <c r="E920" s="80" t="s">
        <v>43</v>
      </c>
      <c r="F920" s="55"/>
      <c r="G920" s="56">
        <f>VLOOKUP(B920,[1]Serviços!$A$11:$G5278,7,FALSE)</f>
        <v>1958.55</v>
      </c>
      <c r="H920" s="57">
        <f t="shared" si="50"/>
        <v>0</v>
      </c>
    </row>
    <row r="921" spans="1:8" x14ac:dyDescent="0.25">
      <c r="A921" s="91" t="s">
        <v>1453</v>
      </c>
      <c r="B921" s="69" t="s">
        <v>1454</v>
      </c>
      <c r="C921" s="70"/>
      <c r="D921" s="53" t="s">
        <v>1455</v>
      </c>
      <c r="E921" s="54" t="s">
        <v>43</v>
      </c>
      <c r="F921" s="55"/>
      <c r="G921" s="56">
        <f>VLOOKUP(B921,[1]Serviços!$A$11:$G5279,7,FALSE)</f>
        <v>9.93</v>
      </c>
      <c r="H921" s="57">
        <f t="shared" si="50"/>
        <v>0</v>
      </c>
    </row>
    <row r="922" spans="1:8" x14ac:dyDescent="0.25">
      <c r="A922" s="91" t="s">
        <v>1456</v>
      </c>
      <c r="B922" s="69" t="s">
        <v>1338</v>
      </c>
      <c r="C922" s="70"/>
      <c r="D922" s="53" t="s">
        <v>1339</v>
      </c>
      <c r="E922" s="54" t="s">
        <v>43</v>
      </c>
      <c r="F922" s="55"/>
      <c r="G922" s="56">
        <f>VLOOKUP(B922,[1]Serviços!$A$11:$G5280,7,FALSE)</f>
        <v>12.3</v>
      </c>
      <c r="H922" s="57">
        <f t="shared" si="50"/>
        <v>0</v>
      </c>
    </row>
    <row r="923" spans="1:8" x14ac:dyDescent="0.25">
      <c r="A923" s="91" t="s">
        <v>1457</v>
      </c>
      <c r="B923" s="69" t="s">
        <v>1341</v>
      </c>
      <c r="C923" s="70"/>
      <c r="D923" s="53" t="s">
        <v>1342</v>
      </c>
      <c r="E923" s="54" t="s">
        <v>43</v>
      </c>
      <c r="F923" s="55"/>
      <c r="G923" s="56">
        <f>VLOOKUP(B923,[1]Serviços!$A$11:$G5281,7,FALSE)</f>
        <v>16.38</v>
      </c>
      <c r="H923" s="57">
        <f t="shared" si="50"/>
        <v>0</v>
      </c>
    </row>
    <row r="924" spans="1:8" ht="27.75" customHeight="1" x14ac:dyDescent="0.25">
      <c r="A924" s="91" t="s">
        <v>1458</v>
      </c>
      <c r="B924" s="69" t="s">
        <v>1344</v>
      </c>
      <c r="C924" s="70"/>
      <c r="D924" s="53" t="s">
        <v>1345</v>
      </c>
      <c r="E924" s="54" t="s">
        <v>43</v>
      </c>
      <c r="F924" s="55"/>
      <c r="G924" s="56">
        <f>VLOOKUP(B924,[1]Serviços!$A$11:$G5282,7,FALSE)</f>
        <v>23.36</v>
      </c>
      <c r="H924" s="57">
        <f t="shared" si="50"/>
        <v>0</v>
      </c>
    </row>
    <row r="925" spans="1:8" ht="25.5" customHeight="1" x14ac:dyDescent="0.25">
      <c r="A925" s="91" t="s">
        <v>1459</v>
      </c>
      <c r="B925" s="69" t="s">
        <v>1460</v>
      </c>
      <c r="C925" s="70"/>
      <c r="D925" s="53" t="s">
        <v>1461</v>
      </c>
      <c r="E925" s="54" t="s">
        <v>43</v>
      </c>
      <c r="F925" s="55"/>
      <c r="G925" s="56">
        <f>VLOOKUP(B925,[1]Serviços!$A$11:$G5283,7,FALSE)</f>
        <v>28.63</v>
      </c>
      <c r="H925" s="57">
        <f t="shared" si="50"/>
        <v>0</v>
      </c>
    </row>
    <row r="926" spans="1:8" ht="23.25" customHeight="1" x14ac:dyDescent="0.25">
      <c r="A926" s="91" t="s">
        <v>1462</v>
      </c>
      <c r="B926" s="69" t="s">
        <v>1463</v>
      </c>
      <c r="C926" s="70"/>
      <c r="D926" s="53" t="s">
        <v>1464</v>
      </c>
      <c r="E926" s="54" t="s">
        <v>43</v>
      </c>
      <c r="F926" s="55"/>
      <c r="G926" s="56">
        <f>VLOOKUP(B926,[1]Serviços!$A$11:$G5284,7,FALSE)</f>
        <v>27.95</v>
      </c>
      <c r="H926" s="57">
        <f t="shared" si="50"/>
        <v>0</v>
      </c>
    </row>
    <row r="927" spans="1:8" x14ac:dyDescent="0.25">
      <c r="A927" s="91"/>
      <c r="B927" s="69"/>
      <c r="C927" s="70"/>
      <c r="D927" s="53"/>
      <c r="E927" s="54"/>
      <c r="F927" s="55"/>
      <c r="G927" s="56"/>
      <c r="H927" s="57"/>
    </row>
    <row r="928" spans="1:8" x14ac:dyDescent="0.25">
      <c r="A928" s="63" t="s">
        <v>1465</v>
      </c>
      <c r="B928" s="64"/>
      <c r="C928" s="62" t="s">
        <v>1466</v>
      </c>
      <c r="D928" s="64"/>
      <c r="E928" s="63"/>
      <c r="F928" s="65"/>
      <c r="G928" s="66"/>
      <c r="H928" s="50">
        <f>SUM(H929:H941)</f>
        <v>0</v>
      </c>
    </row>
    <row r="929" spans="1:8" ht="38.25" x14ac:dyDescent="0.25">
      <c r="A929" s="91" t="s">
        <v>1467</v>
      </c>
      <c r="B929" s="69" t="s">
        <v>204</v>
      </c>
      <c r="C929" s="70"/>
      <c r="D929" s="53" t="s">
        <v>205</v>
      </c>
      <c r="E929" s="54" t="s">
        <v>18</v>
      </c>
      <c r="F929" s="55"/>
      <c r="G929" s="56">
        <f>VLOOKUP(B929,[1]Serviços!$A$11:$G5286,7,FALSE)</f>
        <v>2332.29</v>
      </c>
      <c r="H929" s="57">
        <f t="shared" ref="H929:H941" si="51">ROUND(F929*G929,2)</f>
        <v>0</v>
      </c>
    </row>
    <row r="930" spans="1:8" x14ac:dyDescent="0.25">
      <c r="A930" s="91" t="s">
        <v>1468</v>
      </c>
      <c r="B930" s="69" t="s">
        <v>207</v>
      </c>
      <c r="C930" s="70"/>
      <c r="D930" s="53" t="s">
        <v>208</v>
      </c>
      <c r="E930" s="54" t="s">
        <v>209</v>
      </c>
      <c r="F930" s="55"/>
      <c r="G930" s="56">
        <f>VLOOKUP(B930,[1]Serviços!$A$11:$G5287,7,FALSE)</f>
        <v>54.58</v>
      </c>
      <c r="H930" s="57">
        <f t="shared" si="51"/>
        <v>0</v>
      </c>
    </row>
    <row r="931" spans="1:8" ht="38.25" x14ac:dyDescent="0.25">
      <c r="A931" s="91" t="s">
        <v>1469</v>
      </c>
      <c r="B931" s="69" t="s">
        <v>292</v>
      </c>
      <c r="C931" s="70"/>
      <c r="D931" s="53" t="s">
        <v>293</v>
      </c>
      <c r="E931" s="54" t="s">
        <v>43</v>
      </c>
      <c r="F931" s="55"/>
      <c r="G931" s="56">
        <f>VLOOKUP(B931,[1]Serviços!$A$11:$G5288,7,FALSE)</f>
        <v>1826.69</v>
      </c>
      <c r="H931" s="57">
        <f t="shared" si="51"/>
        <v>0</v>
      </c>
    </row>
    <row r="932" spans="1:8" ht="25.5" x14ac:dyDescent="0.25">
      <c r="A932" s="91" t="s">
        <v>1470</v>
      </c>
      <c r="B932" s="69" t="s">
        <v>217</v>
      </c>
      <c r="C932" s="70"/>
      <c r="D932" s="53" t="s">
        <v>218</v>
      </c>
      <c r="E932" s="54" t="s">
        <v>43</v>
      </c>
      <c r="F932" s="55"/>
      <c r="G932" s="56">
        <f>VLOOKUP(B932,[1]Serviços!$A$11:$G5289,7,FALSE)</f>
        <v>531.79999999999995</v>
      </c>
      <c r="H932" s="57">
        <f t="shared" si="51"/>
        <v>0</v>
      </c>
    </row>
    <row r="933" spans="1:8" ht="38.25" x14ac:dyDescent="0.25">
      <c r="A933" s="91" t="s">
        <v>1471</v>
      </c>
      <c r="B933" s="69" t="s">
        <v>220</v>
      </c>
      <c r="C933" s="70"/>
      <c r="D933" s="53" t="s">
        <v>221</v>
      </c>
      <c r="E933" s="54" t="s">
        <v>43</v>
      </c>
      <c r="F933" s="55"/>
      <c r="G933" s="56">
        <f>VLOOKUP(B933,[1]Serviços!$A$11:$G5290,7,FALSE)</f>
        <v>5117.97</v>
      </c>
      <c r="H933" s="57">
        <f t="shared" si="51"/>
        <v>0</v>
      </c>
    </row>
    <row r="934" spans="1:8" x14ac:dyDescent="0.25">
      <c r="A934" s="91" t="s">
        <v>1472</v>
      </c>
      <c r="B934" s="69" t="s">
        <v>235</v>
      </c>
      <c r="C934" s="70"/>
      <c r="D934" s="53" t="s">
        <v>236</v>
      </c>
      <c r="E934" s="54" t="s">
        <v>43</v>
      </c>
      <c r="F934" s="55"/>
      <c r="G934" s="56">
        <f>VLOOKUP(B934,[1]Serviços!$A$11:$G5291,7,FALSE)</f>
        <v>21.72</v>
      </c>
      <c r="H934" s="57">
        <f t="shared" si="51"/>
        <v>0</v>
      </c>
    </row>
    <row r="935" spans="1:8" x14ac:dyDescent="0.25">
      <c r="A935" s="91" t="s">
        <v>1473</v>
      </c>
      <c r="B935" s="69" t="s">
        <v>238</v>
      </c>
      <c r="C935" s="70"/>
      <c r="D935" s="53" t="s">
        <v>239</v>
      </c>
      <c r="E935" s="54" t="s">
        <v>43</v>
      </c>
      <c r="F935" s="55"/>
      <c r="G935" s="56">
        <f>VLOOKUP(B935,[1]Serviços!$A$11:$G5292,7,FALSE)</f>
        <v>19.43</v>
      </c>
      <c r="H935" s="57">
        <f t="shared" si="51"/>
        <v>0</v>
      </c>
    </row>
    <row r="936" spans="1:8" ht="25.5" x14ac:dyDescent="0.25">
      <c r="A936" s="91" t="s">
        <v>1474</v>
      </c>
      <c r="B936" s="69" t="s">
        <v>241</v>
      </c>
      <c r="C936" s="70"/>
      <c r="D936" s="53" t="s">
        <v>242</v>
      </c>
      <c r="E936" s="54" t="s">
        <v>43</v>
      </c>
      <c r="F936" s="55"/>
      <c r="G936" s="56">
        <f>VLOOKUP(B936,[1]Serviços!$A$11:$G5293,7,FALSE)</f>
        <v>141.46</v>
      </c>
      <c r="H936" s="57">
        <f t="shared" si="51"/>
        <v>0</v>
      </c>
    </row>
    <row r="937" spans="1:8" ht="25.5" x14ac:dyDescent="0.25">
      <c r="A937" s="91" t="s">
        <v>1475</v>
      </c>
      <c r="B937" s="69" t="s">
        <v>244</v>
      </c>
      <c r="C937" s="70"/>
      <c r="D937" s="53" t="s">
        <v>245</v>
      </c>
      <c r="E937" s="54" t="s">
        <v>43</v>
      </c>
      <c r="F937" s="55"/>
      <c r="G937" s="56">
        <f>VLOOKUP(B937,[1]Serviços!$A$11:$G5294,7,FALSE)</f>
        <v>171.67</v>
      </c>
      <c r="H937" s="57">
        <f t="shared" si="51"/>
        <v>0</v>
      </c>
    </row>
    <row r="938" spans="1:8" x14ac:dyDescent="0.25">
      <c r="A938" s="91" t="s">
        <v>1476</v>
      </c>
      <c r="B938" s="69" t="s">
        <v>247</v>
      </c>
      <c r="C938" s="70"/>
      <c r="D938" s="53" t="s">
        <v>248</v>
      </c>
      <c r="E938" s="54" t="s">
        <v>43</v>
      </c>
      <c r="F938" s="55"/>
      <c r="G938" s="56">
        <f>VLOOKUP(B938,[1]Serviços!$A$11:$G5295,7,FALSE)</f>
        <v>105.44</v>
      </c>
      <c r="H938" s="57">
        <f t="shared" si="51"/>
        <v>0</v>
      </c>
    </row>
    <row r="939" spans="1:8" ht="38.25" x14ac:dyDescent="0.25">
      <c r="A939" s="91" t="s">
        <v>1477</v>
      </c>
      <c r="B939" s="69" t="s">
        <v>250</v>
      </c>
      <c r="C939" s="70"/>
      <c r="D939" s="53" t="s">
        <v>251</v>
      </c>
      <c r="E939" s="54" t="s">
        <v>43</v>
      </c>
      <c r="F939" s="55"/>
      <c r="G939" s="56">
        <f>VLOOKUP(B939,[1]Serviços!$A$11:$G5296,7,FALSE)</f>
        <v>332.52</v>
      </c>
      <c r="H939" s="57">
        <f t="shared" si="51"/>
        <v>0</v>
      </c>
    </row>
    <row r="940" spans="1:8" x14ac:dyDescent="0.25">
      <c r="A940" s="91" t="s">
        <v>1478</v>
      </c>
      <c r="B940" s="69" t="s">
        <v>253</v>
      </c>
      <c r="C940" s="70"/>
      <c r="D940" s="53" t="s">
        <v>254</v>
      </c>
      <c r="E940" s="54" t="s">
        <v>43</v>
      </c>
      <c r="F940" s="55"/>
      <c r="G940" s="56">
        <f>VLOOKUP(B940,[1]Serviços!$A$11:$G5297,7,FALSE)</f>
        <v>86.17</v>
      </c>
      <c r="H940" s="57">
        <f t="shared" si="51"/>
        <v>0</v>
      </c>
    </row>
    <row r="941" spans="1:8" ht="25.5" x14ac:dyDescent="0.25">
      <c r="A941" s="91" t="s">
        <v>1479</v>
      </c>
      <c r="B941" s="69" t="s">
        <v>256</v>
      </c>
      <c r="C941" s="70"/>
      <c r="D941" s="53" t="s">
        <v>257</v>
      </c>
      <c r="E941" s="54" t="s">
        <v>43</v>
      </c>
      <c r="F941" s="55"/>
      <c r="G941" s="56">
        <f>VLOOKUP(B941,[1]Serviços!$A$11:$G5298,7,FALSE)</f>
        <v>190.09</v>
      </c>
      <c r="H941" s="57">
        <f t="shared" si="51"/>
        <v>0</v>
      </c>
    </row>
    <row r="942" spans="1:8" x14ac:dyDescent="0.25">
      <c r="A942" s="91"/>
      <c r="B942" s="69"/>
      <c r="C942" s="70"/>
      <c r="D942" s="53"/>
      <c r="E942" s="54"/>
      <c r="F942" s="55"/>
      <c r="G942" s="56"/>
      <c r="H942" s="57"/>
    </row>
    <row r="943" spans="1:8" x14ac:dyDescent="0.25">
      <c r="A943" s="63" t="s">
        <v>1480</v>
      </c>
      <c r="B943" s="64"/>
      <c r="C943" s="62" t="s">
        <v>1481</v>
      </c>
      <c r="D943" s="64"/>
      <c r="E943" s="63"/>
      <c r="F943" s="65"/>
      <c r="G943" s="66"/>
      <c r="H943" s="50">
        <f>SUM(H944:H957)</f>
        <v>0</v>
      </c>
    </row>
    <row r="944" spans="1:8" x14ac:dyDescent="0.25">
      <c r="A944" s="91" t="s">
        <v>1482</v>
      </c>
      <c r="B944" s="69" t="s">
        <v>1483</v>
      </c>
      <c r="C944" s="70"/>
      <c r="D944" s="53" t="s">
        <v>1484</v>
      </c>
      <c r="E944" s="54" t="s">
        <v>18</v>
      </c>
      <c r="F944" s="55"/>
      <c r="G944" s="56">
        <f>VLOOKUP(B944,[1]Serviços!$A$11:$G5300,7,FALSE)</f>
        <v>81.99</v>
      </c>
      <c r="H944" s="57">
        <f t="shared" ref="H944:H957" si="52">ROUND(F944*G944,2)</f>
        <v>0</v>
      </c>
    </row>
    <row r="945" spans="1:8" x14ac:dyDescent="0.25">
      <c r="A945" s="91" t="s">
        <v>1485</v>
      </c>
      <c r="B945" s="69" t="s">
        <v>667</v>
      </c>
      <c r="C945" s="70"/>
      <c r="D945" s="53" t="s">
        <v>668</v>
      </c>
      <c r="E945" s="54" t="s">
        <v>18</v>
      </c>
      <c r="F945" s="55"/>
      <c r="G945" s="56">
        <f>VLOOKUP(B945,[1]Serviços!$A$11:$G5301,7,FALSE)</f>
        <v>4.82</v>
      </c>
      <c r="H945" s="57">
        <f t="shared" si="52"/>
        <v>0</v>
      </c>
    </row>
    <row r="946" spans="1:8" ht="25.5" x14ac:dyDescent="0.25">
      <c r="A946" s="91" t="s">
        <v>1486</v>
      </c>
      <c r="B946" s="69" t="s">
        <v>1487</v>
      </c>
      <c r="C946" s="70"/>
      <c r="D946" s="53" t="s">
        <v>1488</v>
      </c>
      <c r="E946" s="54" t="s">
        <v>98</v>
      </c>
      <c r="F946" s="55"/>
      <c r="G946" s="56">
        <f>VLOOKUP(B946,[1]Serviços!$A$11:$G5302,7,FALSE)</f>
        <v>545.41</v>
      </c>
      <c r="H946" s="57">
        <f t="shared" si="52"/>
        <v>0</v>
      </c>
    </row>
    <row r="947" spans="1:8" ht="25.5" x14ac:dyDescent="0.25">
      <c r="A947" s="91" t="s">
        <v>1489</v>
      </c>
      <c r="B947" s="69" t="s">
        <v>1490</v>
      </c>
      <c r="C947" s="70"/>
      <c r="D947" s="53" t="s">
        <v>1491</v>
      </c>
      <c r="E947" s="54" t="s">
        <v>98</v>
      </c>
      <c r="F947" s="55"/>
      <c r="G947" s="56">
        <f>VLOOKUP(B947,[1]Serviços!$A$11:$G5303,7,FALSE)</f>
        <v>44.55</v>
      </c>
      <c r="H947" s="57">
        <f t="shared" si="52"/>
        <v>0</v>
      </c>
    </row>
    <row r="948" spans="1:8" x14ac:dyDescent="0.25">
      <c r="A948" s="91" t="s">
        <v>1492</v>
      </c>
      <c r="B948" s="69" t="s">
        <v>1493</v>
      </c>
      <c r="C948" s="70"/>
      <c r="D948" s="53" t="s">
        <v>1494</v>
      </c>
      <c r="E948" s="54" t="s">
        <v>98</v>
      </c>
      <c r="F948" s="55"/>
      <c r="G948" s="56">
        <f>VLOOKUP(B948,[1]Serviços!$A$11:$G5304,7,FALSE)</f>
        <v>145.72</v>
      </c>
      <c r="H948" s="57">
        <f t="shared" si="52"/>
        <v>0</v>
      </c>
    </row>
    <row r="949" spans="1:8" x14ac:dyDescent="0.25">
      <c r="A949" s="91" t="s">
        <v>1495</v>
      </c>
      <c r="B949" s="69" t="s">
        <v>1496</v>
      </c>
      <c r="C949" s="70"/>
      <c r="D949" s="53" t="s">
        <v>1497</v>
      </c>
      <c r="E949" s="54" t="s">
        <v>98</v>
      </c>
      <c r="F949" s="55"/>
      <c r="G949" s="56">
        <f>VLOOKUP(B949,[1]Serviços!$A$11:$G5305,7,FALSE)</f>
        <v>110.77</v>
      </c>
      <c r="H949" s="57">
        <f t="shared" si="52"/>
        <v>0</v>
      </c>
    </row>
    <row r="950" spans="1:8" ht="25.5" x14ac:dyDescent="0.25">
      <c r="A950" s="91" t="s">
        <v>1498</v>
      </c>
      <c r="B950" s="69" t="s">
        <v>1499</v>
      </c>
      <c r="C950" s="70"/>
      <c r="D950" s="53" t="s">
        <v>1500</v>
      </c>
      <c r="E950" s="54" t="s">
        <v>90</v>
      </c>
      <c r="F950" s="55"/>
      <c r="G950" s="56">
        <f>VLOOKUP(B950,[1]Serviços!$A$11:$G5306,7,FALSE)</f>
        <v>14.89</v>
      </c>
      <c r="H950" s="57">
        <f t="shared" si="52"/>
        <v>0</v>
      </c>
    </row>
    <row r="951" spans="1:8" x14ac:dyDescent="0.25">
      <c r="A951" s="91" t="s">
        <v>1501</v>
      </c>
      <c r="B951" s="69" t="s">
        <v>272</v>
      </c>
      <c r="C951" s="70"/>
      <c r="D951" s="53" t="s">
        <v>273</v>
      </c>
      <c r="E951" s="54" t="s">
        <v>98</v>
      </c>
      <c r="F951" s="55"/>
      <c r="G951" s="56">
        <f>VLOOKUP(B951,[1]Serviços!$A$11:$G5307,7,FALSE)</f>
        <v>13.86</v>
      </c>
      <c r="H951" s="57">
        <f t="shared" si="52"/>
        <v>0</v>
      </c>
    </row>
    <row r="952" spans="1:8" ht="25.5" x14ac:dyDescent="0.25">
      <c r="A952" s="91" t="s">
        <v>1502</v>
      </c>
      <c r="B952" s="69" t="s">
        <v>1503</v>
      </c>
      <c r="C952" s="70"/>
      <c r="D952" s="53" t="s">
        <v>1504</v>
      </c>
      <c r="E952" s="54" t="s">
        <v>98</v>
      </c>
      <c r="F952" s="55"/>
      <c r="G952" s="56">
        <f>VLOOKUP(B952,[1]Serviços!$A$11:$G5308,7,FALSE)</f>
        <v>4.71</v>
      </c>
      <c r="H952" s="57">
        <f t="shared" si="52"/>
        <v>0</v>
      </c>
    </row>
    <row r="953" spans="1:8" x14ac:dyDescent="0.25">
      <c r="A953" s="91" t="s">
        <v>1505</v>
      </c>
      <c r="B953" s="69" t="s">
        <v>1506</v>
      </c>
      <c r="C953" s="70"/>
      <c r="D953" s="53" t="s">
        <v>1507</v>
      </c>
      <c r="E953" s="54" t="s">
        <v>98</v>
      </c>
      <c r="F953" s="55"/>
      <c r="G953" s="56">
        <f>VLOOKUP(B953,[1]Serviços!$A$11:$G5309,7,FALSE)</f>
        <v>315.31</v>
      </c>
      <c r="H953" s="57">
        <f t="shared" si="52"/>
        <v>0</v>
      </c>
    </row>
    <row r="954" spans="1:8" ht="25.5" x14ac:dyDescent="0.25">
      <c r="A954" s="91" t="s">
        <v>1508</v>
      </c>
      <c r="B954" s="69" t="s">
        <v>615</v>
      </c>
      <c r="C954" s="70"/>
      <c r="D954" s="53" t="s">
        <v>616</v>
      </c>
      <c r="E954" s="54" t="s">
        <v>98</v>
      </c>
      <c r="F954" s="55"/>
      <c r="G954" s="56">
        <f>VLOOKUP(B954,[1]Serviços!$A$11:$G5310,7,FALSE)</f>
        <v>86.51</v>
      </c>
      <c r="H954" s="57">
        <f t="shared" si="52"/>
        <v>0</v>
      </c>
    </row>
    <row r="955" spans="1:8" ht="24.75" customHeight="1" x14ac:dyDescent="0.25">
      <c r="A955" s="91" t="s">
        <v>1509</v>
      </c>
      <c r="B955" s="69" t="s">
        <v>603</v>
      </c>
      <c r="C955" s="70"/>
      <c r="D955" s="53" t="s">
        <v>604</v>
      </c>
      <c r="E955" s="54" t="s">
        <v>18</v>
      </c>
      <c r="F955" s="55"/>
      <c r="G955" s="56">
        <f>VLOOKUP(B955,[1]Serviços!$A$11:$G5311,7,FALSE)</f>
        <v>103.84</v>
      </c>
      <c r="H955" s="57">
        <f t="shared" si="52"/>
        <v>0</v>
      </c>
    </row>
    <row r="956" spans="1:8" x14ac:dyDescent="0.25">
      <c r="A956" s="91" t="s">
        <v>1510</v>
      </c>
      <c r="B956" s="69" t="s">
        <v>609</v>
      </c>
      <c r="C956" s="70"/>
      <c r="D956" s="53" t="s">
        <v>610</v>
      </c>
      <c r="E956" s="54" t="s">
        <v>209</v>
      </c>
      <c r="F956" s="55"/>
      <c r="G956" s="56">
        <f>VLOOKUP(B956,[1]Serviços!$A$11:$G5312,7,FALSE)</f>
        <v>7.51</v>
      </c>
      <c r="H956" s="57">
        <f t="shared" si="52"/>
        <v>0</v>
      </c>
    </row>
    <row r="957" spans="1:8" x14ac:dyDescent="0.25">
      <c r="A957" s="91" t="s">
        <v>1511</v>
      </c>
      <c r="B957" s="69" t="s">
        <v>1512</v>
      </c>
      <c r="C957" s="70"/>
      <c r="D957" s="53" t="s">
        <v>1513</v>
      </c>
      <c r="E957" s="54" t="s">
        <v>209</v>
      </c>
      <c r="F957" s="55"/>
      <c r="G957" s="56">
        <f>VLOOKUP(B957,[1]Serviços!$A$11:$G5313,7,FALSE)</f>
        <v>16.8</v>
      </c>
      <c r="H957" s="57">
        <f t="shared" si="52"/>
        <v>0</v>
      </c>
    </row>
    <row r="958" spans="1:8" x14ac:dyDescent="0.25">
      <c r="A958" s="91"/>
      <c r="B958" s="69"/>
      <c r="C958" s="70"/>
      <c r="D958" s="53"/>
      <c r="E958" s="54"/>
      <c r="F958" s="55"/>
      <c r="G958" s="56"/>
      <c r="H958" s="57"/>
    </row>
    <row r="959" spans="1:8" x14ac:dyDescent="0.25">
      <c r="A959" s="61" t="s">
        <v>1514</v>
      </c>
      <c r="B959" s="62"/>
      <c r="C959" s="62" t="s">
        <v>1515</v>
      </c>
      <c r="D959" s="46"/>
      <c r="E959" s="47"/>
      <c r="F959" s="48"/>
      <c r="G959" s="49"/>
      <c r="H959" s="50">
        <f>SUM(H960,H963,H968,H978,H995)</f>
        <v>0</v>
      </c>
    </row>
    <row r="960" spans="1:8" x14ac:dyDescent="0.25">
      <c r="A960" s="63" t="s">
        <v>1516</v>
      </c>
      <c r="B960" s="64"/>
      <c r="C960" s="62" t="s">
        <v>1517</v>
      </c>
      <c r="D960" s="64"/>
      <c r="E960" s="63"/>
      <c r="F960" s="65"/>
      <c r="G960" s="66"/>
      <c r="H960" s="50">
        <f>SUM(H961)</f>
        <v>0</v>
      </c>
    </row>
    <row r="961" spans="1:8" x14ac:dyDescent="0.25">
      <c r="A961" s="91" t="s">
        <v>1518</v>
      </c>
      <c r="B961" s="52" t="s">
        <v>1519</v>
      </c>
      <c r="C961" s="52"/>
      <c r="D961" s="53" t="s">
        <v>1520</v>
      </c>
      <c r="E961" s="54" t="s">
        <v>18</v>
      </c>
      <c r="F961" s="55"/>
      <c r="G961" s="56">
        <f>VLOOKUP(B961,[1]Serviços!$A$11:$G5316,7,FALSE)</f>
        <v>9.1</v>
      </c>
      <c r="H961" s="57">
        <f>ROUND(F961*G961,2)</f>
        <v>0</v>
      </c>
    </row>
    <row r="962" spans="1:8" x14ac:dyDescent="0.25">
      <c r="A962" s="91"/>
      <c r="B962" s="52"/>
      <c r="C962" s="52"/>
      <c r="D962" s="53"/>
      <c r="E962" s="54"/>
      <c r="F962" s="55"/>
      <c r="G962" s="56"/>
      <c r="H962" s="57"/>
    </row>
    <row r="963" spans="1:8" x14ac:dyDescent="0.25">
      <c r="A963" s="63" t="s">
        <v>1521</v>
      </c>
      <c r="B963" s="64"/>
      <c r="C963" s="62" t="s">
        <v>538</v>
      </c>
      <c r="D963" s="64"/>
      <c r="E963" s="63"/>
      <c r="F963" s="65"/>
      <c r="G963" s="66"/>
      <c r="H963" s="50">
        <f>SUM(H964:H966)</f>
        <v>0</v>
      </c>
    </row>
    <row r="964" spans="1:8" ht="38.25" x14ac:dyDescent="0.25">
      <c r="A964" s="91" t="s">
        <v>1522</v>
      </c>
      <c r="B964" s="52" t="s">
        <v>1523</v>
      </c>
      <c r="C964" s="52"/>
      <c r="D964" s="53" t="s">
        <v>1524</v>
      </c>
      <c r="E964" s="54" t="s">
        <v>18</v>
      </c>
      <c r="F964" s="55"/>
      <c r="G964" s="56">
        <f>VLOOKUP(B964,[1]Serviços!$A$11:$G5318,7,FALSE)</f>
        <v>12.77</v>
      </c>
      <c r="H964" s="57">
        <f>ROUND(F964*G964,2)</f>
        <v>0</v>
      </c>
    </row>
    <row r="965" spans="1:8" ht="38.25" x14ac:dyDescent="0.25">
      <c r="A965" s="91" t="s">
        <v>1525</v>
      </c>
      <c r="B965" s="52" t="s">
        <v>102</v>
      </c>
      <c r="C965" s="52"/>
      <c r="D965" s="53" t="s">
        <v>103</v>
      </c>
      <c r="E965" s="54" t="s">
        <v>98</v>
      </c>
      <c r="F965" s="55"/>
      <c r="G965" s="56">
        <f>VLOOKUP(B965,[1]Serviços!$A$11:$G5319,7,FALSE)</f>
        <v>88.73</v>
      </c>
      <c r="H965" s="57">
        <f>ROUND(F965*G965,2)</f>
        <v>0</v>
      </c>
    </row>
    <row r="966" spans="1:8" ht="25.5" x14ac:dyDescent="0.25">
      <c r="A966" s="91" t="s">
        <v>1526</v>
      </c>
      <c r="B966" s="52" t="s">
        <v>1367</v>
      </c>
      <c r="C966" s="52"/>
      <c r="D966" s="53" t="s">
        <v>1368</v>
      </c>
      <c r="E966" s="54" t="s">
        <v>1369</v>
      </c>
      <c r="F966" s="55"/>
      <c r="G966" s="56">
        <f>VLOOKUP(B966,[1]Serviços!$A$11:$G5320,7,FALSE)</f>
        <v>1.57</v>
      </c>
      <c r="H966" s="57">
        <f>ROUND(F966*G966,2)</f>
        <v>0</v>
      </c>
    </row>
    <row r="967" spans="1:8" x14ac:dyDescent="0.25">
      <c r="A967" s="91"/>
      <c r="B967" s="52"/>
      <c r="C967" s="52"/>
      <c r="D967" s="53"/>
      <c r="E967" s="54"/>
      <c r="F967" s="55"/>
      <c r="G967" s="56"/>
      <c r="H967" s="57"/>
    </row>
    <row r="968" spans="1:8" x14ac:dyDescent="0.25">
      <c r="A968" s="63" t="s">
        <v>1527</v>
      </c>
      <c r="B968" s="64"/>
      <c r="C968" s="62" t="s">
        <v>1528</v>
      </c>
      <c r="D968" s="64"/>
      <c r="E968" s="63"/>
      <c r="F968" s="65"/>
      <c r="G968" s="66"/>
      <c r="H968" s="50">
        <f>SUM(H969:H976)</f>
        <v>0</v>
      </c>
    </row>
    <row r="969" spans="1:8" x14ac:dyDescent="0.25">
      <c r="A969" s="91" t="s">
        <v>1529</v>
      </c>
      <c r="B969" s="52" t="s">
        <v>1530</v>
      </c>
      <c r="C969" s="52"/>
      <c r="D969" s="53" t="s">
        <v>1531</v>
      </c>
      <c r="E969" s="54" t="s">
        <v>98</v>
      </c>
      <c r="F969" s="55"/>
      <c r="G969" s="56">
        <f>VLOOKUP(B969,[1]Serviços!$A$11:$G5322,7,FALSE)</f>
        <v>2.79</v>
      </c>
      <c r="H969" s="57">
        <f t="shared" ref="H969:H976" si="53">ROUND(F969*G969,2)</f>
        <v>0</v>
      </c>
    </row>
    <row r="970" spans="1:8" ht="25.5" x14ac:dyDescent="0.25">
      <c r="A970" s="91" t="s">
        <v>1532</v>
      </c>
      <c r="B970" s="52" t="s">
        <v>1533</v>
      </c>
      <c r="C970" s="52"/>
      <c r="D970" s="53" t="s">
        <v>1534</v>
      </c>
      <c r="E970" s="54" t="s">
        <v>1369</v>
      </c>
      <c r="F970" s="55"/>
      <c r="G970" s="56">
        <f>VLOOKUP(B970,[1]Serviços!$A$11:$G5323,7,FALSE)</f>
        <v>1.45</v>
      </c>
      <c r="H970" s="57">
        <f t="shared" si="53"/>
        <v>0</v>
      </c>
    </row>
    <row r="971" spans="1:8" ht="25.5" x14ac:dyDescent="0.25">
      <c r="A971" s="91" t="s">
        <v>1535</v>
      </c>
      <c r="B971" s="52" t="s">
        <v>1536</v>
      </c>
      <c r="C971" s="52"/>
      <c r="D971" s="53" t="s">
        <v>1537</v>
      </c>
      <c r="E971" s="54" t="s">
        <v>98</v>
      </c>
      <c r="F971" s="55"/>
      <c r="G971" s="56">
        <f>VLOOKUP(B971,[1]Serviços!$A$11:$G5324,7,FALSE)</f>
        <v>3.33</v>
      </c>
      <c r="H971" s="57">
        <f t="shared" si="53"/>
        <v>0</v>
      </c>
    </row>
    <row r="972" spans="1:8" x14ac:dyDescent="0.25">
      <c r="A972" s="91" t="s">
        <v>1538</v>
      </c>
      <c r="B972" s="52" t="s">
        <v>606</v>
      </c>
      <c r="C972" s="52"/>
      <c r="D972" s="53" t="s">
        <v>607</v>
      </c>
      <c r="E972" s="54" t="s">
        <v>209</v>
      </c>
      <c r="F972" s="55"/>
      <c r="G972" s="56">
        <f>VLOOKUP(B972,[1]Serviços!$A$11:$G5325,7,FALSE)</f>
        <v>6.86</v>
      </c>
      <c r="H972" s="57">
        <f t="shared" si="53"/>
        <v>0</v>
      </c>
    </row>
    <row r="973" spans="1:8" x14ac:dyDescent="0.25">
      <c r="A973" s="91" t="s">
        <v>1539</v>
      </c>
      <c r="B973" s="52" t="s">
        <v>609</v>
      </c>
      <c r="C973" s="52"/>
      <c r="D973" s="53" t="s">
        <v>610</v>
      </c>
      <c r="E973" s="54" t="s">
        <v>209</v>
      </c>
      <c r="F973" s="55"/>
      <c r="G973" s="56">
        <f>VLOOKUP(B973,[1]Serviços!$A$11:$G5326,7,FALSE)</f>
        <v>7.51</v>
      </c>
      <c r="H973" s="57">
        <f t="shared" si="53"/>
        <v>0</v>
      </c>
    </row>
    <row r="974" spans="1:8" ht="25.5" x14ac:dyDescent="0.25">
      <c r="A974" s="91" t="s">
        <v>1540</v>
      </c>
      <c r="B974" s="52" t="s">
        <v>1541</v>
      </c>
      <c r="C974" s="52"/>
      <c r="D974" s="53" t="s">
        <v>1542</v>
      </c>
      <c r="E974" s="54" t="s">
        <v>98</v>
      </c>
      <c r="F974" s="55"/>
      <c r="G974" s="56">
        <f>VLOOKUP(B974,[1]Serviços!$A$11:$G5327,7,FALSE)</f>
        <v>304.01</v>
      </c>
      <c r="H974" s="57">
        <f t="shared" si="53"/>
        <v>0</v>
      </c>
    </row>
    <row r="975" spans="1:8" ht="25.5" x14ac:dyDescent="0.25">
      <c r="A975" s="91" t="s">
        <v>1543</v>
      </c>
      <c r="B975" s="52" t="s">
        <v>1544</v>
      </c>
      <c r="C975" s="52"/>
      <c r="D975" s="53" t="s">
        <v>1545</v>
      </c>
      <c r="E975" s="54" t="s">
        <v>98</v>
      </c>
      <c r="F975" s="55"/>
      <c r="G975" s="56">
        <f>VLOOKUP(B975,[1]Serviços!$A$11:$G5328,7,FALSE)</f>
        <v>126.96</v>
      </c>
      <c r="H975" s="57">
        <f t="shared" si="53"/>
        <v>0</v>
      </c>
    </row>
    <row r="976" spans="1:8" x14ac:dyDescent="0.25">
      <c r="A976" s="91" t="s">
        <v>1546</v>
      </c>
      <c r="B976" s="52" t="s">
        <v>1547</v>
      </c>
      <c r="C976" s="52"/>
      <c r="D976" s="53" t="s">
        <v>1548</v>
      </c>
      <c r="E976" s="54" t="s">
        <v>90</v>
      </c>
      <c r="F976" s="55"/>
      <c r="G976" s="56">
        <f>VLOOKUP(B976,[1]Serviços!$A$11:$G5329,7,FALSE)</f>
        <v>37.19</v>
      </c>
      <c r="H976" s="57">
        <f t="shared" si="53"/>
        <v>0</v>
      </c>
    </row>
    <row r="977" spans="1:8" x14ac:dyDescent="0.25">
      <c r="A977" s="91"/>
      <c r="B977" s="52"/>
      <c r="C977" s="52"/>
      <c r="D977" s="53"/>
      <c r="E977" s="54"/>
      <c r="F977" s="55"/>
      <c r="G977" s="56"/>
      <c r="H977" s="57"/>
    </row>
    <row r="978" spans="1:8" x14ac:dyDescent="0.25">
      <c r="A978" s="63" t="s">
        <v>1549</v>
      </c>
      <c r="B978" s="64"/>
      <c r="C978" s="62" t="s">
        <v>128</v>
      </c>
      <c r="D978" s="64"/>
      <c r="E978" s="63"/>
      <c r="F978" s="65"/>
      <c r="G978" s="66"/>
      <c r="H978" s="50">
        <f>SUM(H979:H993)</f>
        <v>0</v>
      </c>
    </row>
    <row r="979" spans="1:8" x14ac:dyDescent="0.25">
      <c r="A979" s="91" t="s">
        <v>1550</v>
      </c>
      <c r="B979" s="52" t="s">
        <v>1530</v>
      </c>
      <c r="C979" s="52"/>
      <c r="D979" s="53" t="s">
        <v>1531</v>
      </c>
      <c r="E979" s="54" t="s">
        <v>98</v>
      </c>
      <c r="F979" s="55"/>
      <c r="G979" s="56">
        <f>VLOOKUP(B979,[1]Serviços!$A$11:$G5331,7,FALSE)</f>
        <v>2.79</v>
      </c>
      <c r="H979" s="57">
        <f t="shared" ref="H979:H993" si="54">ROUND(F979*G979,2)</f>
        <v>0</v>
      </c>
    </row>
    <row r="980" spans="1:8" ht="25.5" x14ac:dyDescent="0.25">
      <c r="A980" s="91" t="s">
        <v>1551</v>
      </c>
      <c r="B980" s="52" t="s">
        <v>1552</v>
      </c>
      <c r="C980" s="52"/>
      <c r="D980" s="53" t="s">
        <v>1553</v>
      </c>
      <c r="E980" s="54" t="s">
        <v>1369</v>
      </c>
      <c r="F980" s="55"/>
      <c r="G980" s="56">
        <f>VLOOKUP(B980,[1]Serviços!$A$11:$G5332,7,FALSE)</f>
        <v>1</v>
      </c>
      <c r="H980" s="57">
        <f t="shared" si="54"/>
        <v>0</v>
      </c>
    </row>
    <row r="981" spans="1:8" ht="25.5" x14ac:dyDescent="0.25">
      <c r="A981" s="91" t="s">
        <v>1554</v>
      </c>
      <c r="B981" s="52" t="s">
        <v>1536</v>
      </c>
      <c r="C981" s="52"/>
      <c r="D981" s="53" t="s">
        <v>1537</v>
      </c>
      <c r="E981" s="54" t="s">
        <v>98</v>
      </c>
      <c r="F981" s="55"/>
      <c r="G981" s="56">
        <f>VLOOKUP(B981,[1]Serviços!$A$11:$G5333,7,FALSE)</f>
        <v>3.33</v>
      </c>
      <c r="H981" s="57">
        <f t="shared" si="54"/>
        <v>0</v>
      </c>
    </row>
    <row r="982" spans="1:8" ht="25.5" x14ac:dyDescent="0.25">
      <c r="A982" s="91" t="s">
        <v>1555</v>
      </c>
      <c r="B982" s="52" t="s">
        <v>1490</v>
      </c>
      <c r="C982" s="52"/>
      <c r="D982" s="53" t="s">
        <v>1491</v>
      </c>
      <c r="E982" s="54" t="s">
        <v>98</v>
      </c>
      <c r="F982" s="55"/>
      <c r="G982" s="56">
        <f>VLOOKUP(B982,[1]Serviços!$A$11:$G5334,7,FALSE)</f>
        <v>44.55</v>
      </c>
      <c r="H982" s="57">
        <f t="shared" si="54"/>
        <v>0</v>
      </c>
    </row>
    <row r="983" spans="1:8" x14ac:dyDescent="0.25">
      <c r="A983" s="91" t="s">
        <v>1556</v>
      </c>
      <c r="B983" s="52" t="s">
        <v>272</v>
      </c>
      <c r="C983" s="52"/>
      <c r="D983" s="53" t="s">
        <v>273</v>
      </c>
      <c r="E983" s="54" t="s">
        <v>98</v>
      </c>
      <c r="F983" s="55"/>
      <c r="G983" s="56">
        <f>VLOOKUP(B983,[1]Serviços!$A$11:$G5335,7,FALSE)</f>
        <v>13.86</v>
      </c>
      <c r="H983" s="57">
        <f t="shared" si="54"/>
        <v>0</v>
      </c>
    </row>
    <row r="984" spans="1:8" x14ac:dyDescent="0.25">
      <c r="A984" s="91" t="s">
        <v>1557</v>
      </c>
      <c r="B984" s="52" t="s">
        <v>1558</v>
      </c>
      <c r="C984" s="52"/>
      <c r="D984" s="53" t="s">
        <v>1559</v>
      </c>
      <c r="E984" s="54" t="s">
        <v>18</v>
      </c>
      <c r="F984" s="55"/>
      <c r="G984" s="56">
        <f>VLOOKUP(B984,[1]Serviços!$A$11:$G5336,7,FALSE)</f>
        <v>36.56</v>
      </c>
      <c r="H984" s="57">
        <f t="shared" si="54"/>
        <v>0</v>
      </c>
    </row>
    <row r="985" spans="1:8" ht="25.5" x14ac:dyDescent="0.25">
      <c r="A985" s="91" t="s">
        <v>1560</v>
      </c>
      <c r="B985" s="52" t="s">
        <v>1561</v>
      </c>
      <c r="C985" s="52"/>
      <c r="D985" s="53" t="s">
        <v>1562</v>
      </c>
      <c r="E985" s="54" t="s">
        <v>98</v>
      </c>
      <c r="F985" s="55"/>
      <c r="G985" s="56">
        <f>VLOOKUP(B985,[1]Serviços!$A$11:$G5337,7,FALSE)</f>
        <v>285.82</v>
      </c>
      <c r="H985" s="57">
        <f t="shared" si="54"/>
        <v>0</v>
      </c>
    </row>
    <row r="986" spans="1:8" ht="25.5" x14ac:dyDescent="0.25">
      <c r="A986" s="91" t="s">
        <v>1563</v>
      </c>
      <c r="B986" s="52" t="s">
        <v>1564</v>
      </c>
      <c r="C986" s="52"/>
      <c r="D986" s="53" t="s">
        <v>1565</v>
      </c>
      <c r="E986" s="54" t="s">
        <v>98</v>
      </c>
      <c r="F986" s="55"/>
      <c r="G986" s="56">
        <f>VLOOKUP(B986,[1]Serviços!$A$11:$G5338,7,FALSE)</f>
        <v>62.62</v>
      </c>
      <c r="H986" s="57">
        <f t="shared" si="54"/>
        <v>0</v>
      </c>
    </row>
    <row r="987" spans="1:8" x14ac:dyDescent="0.25">
      <c r="A987" s="91" t="s">
        <v>1566</v>
      </c>
      <c r="B987" s="52" t="s">
        <v>1496</v>
      </c>
      <c r="C987" s="52"/>
      <c r="D987" s="53" t="s">
        <v>1497</v>
      </c>
      <c r="E987" s="54" t="s">
        <v>98</v>
      </c>
      <c r="F987" s="55"/>
      <c r="G987" s="56">
        <f>VLOOKUP(B987,[1]Serviços!$A$11:$G5339,7,FALSE)</f>
        <v>110.77</v>
      </c>
      <c r="H987" s="57">
        <f t="shared" si="54"/>
        <v>0</v>
      </c>
    </row>
    <row r="988" spans="1:8" x14ac:dyDescent="0.25">
      <c r="A988" s="91" t="s">
        <v>1567</v>
      </c>
      <c r="B988" s="52" t="s">
        <v>1568</v>
      </c>
      <c r="C988" s="52"/>
      <c r="D988" s="53" t="s">
        <v>1569</v>
      </c>
      <c r="E988" s="54" t="s">
        <v>18</v>
      </c>
      <c r="F988" s="55"/>
      <c r="G988" s="56">
        <f>VLOOKUP(B988,[1]Serviços!$A$11:$G5340,7,FALSE)</f>
        <v>2.1800000000000002</v>
      </c>
      <c r="H988" s="57">
        <f t="shared" si="54"/>
        <v>0</v>
      </c>
    </row>
    <row r="989" spans="1:8" x14ac:dyDescent="0.25">
      <c r="A989" s="91" t="s">
        <v>1570</v>
      </c>
      <c r="B989" s="52" t="s">
        <v>1571</v>
      </c>
      <c r="C989" s="52"/>
      <c r="D989" s="53" t="s">
        <v>1572</v>
      </c>
      <c r="E989" s="54" t="s">
        <v>18</v>
      </c>
      <c r="F989" s="55"/>
      <c r="G989" s="56">
        <f>VLOOKUP(B989,[1]Serviços!$A$11:$G5341,7,FALSE)</f>
        <v>63.16</v>
      </c>
      <c r="H989" s="57">
        <f t="shared" si="54"/>
        <v>0</v>
      </c>
    </row>
    <row r="990" spans="1:8" x14ac:dyDescent="0.25">
      <c r="A990" s="91" t="s">
        <v>1573</v>
      </c>
      <c r="B990" s="52" t="s">
        <v>1574</v>
      </c>
      <c r="C990" s="52"/>
      <c r="D990" s="53" t="s">
        <v>1575</v>
      </c>
      <c r="E990" s="54" t="s">
        <v>98</v>
      </c>
      <c r="F990" s="55"/>
      <c r="G990" s="56">
        <f>VLOOKUP(B990,[1]Serviços!$A$11:$G5342,7,FALSE)</f>
        <v>298.20999999999998</v>
      </c>
      <c r="H990" s="57">
        <f t="shared" si="54"/>
        <v>0</v>
      </c>
    </row>
    <row r="991" spans="1:8" ht="25.5" x14ac:dyDescent="0.25">
      <c r="A991" s="91" t="s">
        <v>1576</v>
      </c>
      <c r="B991" s="52" t="s">
        <v>1544</v>
      </c>
      <c r="C991" s="52"/>
      <c r="D991" s="53" t="s">
        <v>1545</v>
      </c>
      <c r="E991" s="54" t="s">
        <v>98</v>
      </c>
      <c r="F991" s="55"/>
      <c r="G991" s="56">
        <f>VLOOKUP(B991,[1]Serviços!$A$11:$G5343,7,FALSE)</f>
        <v>126.96</v>
      </c>
      <c r="H991" s="57">
        <f t="shared" si="54"/>
        <v>0</v>
      </c>
    </row>
    <row r="992" spans="1:8" x14ac:dyDescent="0.25">
      <c r="A992" s="91" t="s">
        <v>1577</v>
      </c>
      <c r="B992" s="52" t="s">
        <v>606</v>
      </c>
      <c r="C992" s="52"/>
      <c r="D992" s="53" t="s">
        <v>607</v>
      </c>
      <c r="E992" s="54" t="s">
        <v>209</v>
      </c>
      <c r="F992" s="55"/>
      <c r="G992" s="56">
        <f>VLOOKUP(B992,[1]Serviços!$A$11:$G5344,7,FALSE)</f>
        <v>6.86</v>
      </c>
      <c r="H992" s="57">
        <f t="shared" si="54"/>
        <v>0</v>
      </c>
    </row>
    <row r="993" spans="1:8" x14ac:dyDescent="0.25">
      <c r="A993" s="91" t="s">
        <v>1578</v>
      </c>
      <c r="B993" s="52" t="s">
        <v>609</v>
      </c>
      <c r="C993" s="52"/>
      <c r="D993" s="53" t="s">
        <v>610</v>
      </c>
      <c r="E993" s="54" t="s">
        <v>209</v>
      </c>
      <c r="F993" s="55"/>
      <c r="G993" s="56">
        <f>VLOOKUP(B993,[1]Serviços!$A$11:$G5345,7,FALSE)</f>
        <v>7.51</v>
      </c>
      <c r="H993" s="57">
        <f t="shared" si="54"/>
        <v>0</v>
      </c>
    </row>
    <row r="994" spans="1:8" x14ac:dyDescent="0.25">
      <c r="A994" s="91"/>
      <c r="B994" s="52"/>
      <c r="C994" s="52"/>
      <c r="D994" s="53"/>
      <c r="E994" s="54"/>
      <c r="F994" s="55"/>
      <c r="G994" s="56"/>
      <c r="H994" s="57"/>
    </row>
    <row r="995" spans="1:8" x14ac:dyDescent="0.25">
      <c r="A995" s="63" t="s">
        <v>1579</v>
      </c>
      <c r="B995" s="64"/>
      <c r="C995" s="62" t="s">
        <v>121</v>
      </c>
      <c r="D995" s="64"/>
      <c r="E995" s="63"/>
      <c r="F995" s="65"/>
      <c r="G995" s="66"/>
      <c r="H995" s="50">
        <f>SUM(H996)</f>
        <v>0</v>
      </c>
    </row>
    <row r="996" spans="1:8" ht="25.5" x14ac:dyDescent="0.25">
      <c r="A996" s="91" t="s">
        <v>1580</v>
      </c>
      <c r="B996" s="52" t="s">
        <v>123</v>
      </c>
      <c r="C996" s="52"/>
      <c r="D996" s="53" t="s">
        <v>124</v>
      </c>
      <c r="E996" s="54" t="s">
        <v>18</v>
      </c>
      <c r="F996" s="55"/>
      <c r="G996" s="56">
        <f>VLOOKUP(B996,[1]Serviços!$A$11:$G5347,7,FALSE)</f>
        <v>11.85</v>
      </c>
      <c r="H996" s="57">
        <f>ROUND(F996*G996,2)</f>
        <v>0</v>
      </c>
    </row>
    <row r="997" spans="1:8" x14ac:dyDescent="0.25">
      <c r="A997" s="91"/>
      <c r="B997" s="52"/>
      <c r="C997" s="52"/>
      <c r="D997" s="53"/>
      <c r="E997" s="54"/>
      <c r="F997" s="55"/>
      <c r="G997" s="56"/>
      <c r="H997" s="57"/>
    </row>
    <row r="998" spans="1:8" x14ac:dyDescent="0.25">
      <c r="A998" s="61" t="s">
        <v>1581</v>
      </c>
      <c r="B998" s="62"/>
      <c r="C998" s="62" t="s">
        <v>1582</v>
      </c>
      <c r="D998" s="46"/>
      <c r="E998" s="47"/>
      <c r="F998" s="48"/>
      <c r="G998" s="49"/>
      <c r="H998" s="50">
        <f>SUM(H999,H1005,H1016,H1032,H1041,H1046,H1051,H1059,H1063,H1074,H1078)</f>
        <v>0</v>
      </c>
    </row>
    <row r="999" spans="1:8" x14ac:dyDescent="0.25">
      <c r="A999" s="63" t="s">
        <v>1583</v>
      </c>
      <c r="B999" s="64"/>
      <c r="C999" s="62" t="s">
        <v>35</v>
      </c>
      <c r="D999" s="64"/>
      <c r="E999" s="63"/>
      <c r="F999" s="65"/>
      <c r="G999" s="66"/>
      <c r="H999" s="50">
        <f>SUM(H1000:H1003)</f>
        <v>0</v>
      </c>
    </row>
    <row r="1000" spans="1:8" x14ac:dyDescent="0.25">
      <c r="A1000" s="91" t="s">
        <v>1584</v>
      </c>
      <c r="B1000" s="85" t="s">
        <v>84</v>
      </c>
      <c r="C1000" s="52"/>
      <c r="D1000" s="53" t="s">
        <v>85</v>
      </c>
      <c r="E1000" s="54" t="s">
        <v>86</v>
      </c>
      <c r="F1000" s="55"/>
      <c r="G1000" s="56">
        <f>VLOOKUP(B1000,[1]Serviços!$A$11:$G5350,7,FALSE)</f>
        <v>18.43</v>
      </c>
      <c r="H1000" s="57">
        <f>ROUND(F1000*G1000,2)</f>
        <v>0</v>
      </c>
    </row>
    <row r="1001" spans="1:8" ht="25.5" x14ac:dyDescent="0.25">
      <c r="A1001" s="91" t="s">
        <v>1585</v>
      </c>
      <c r="B1001" s="52" t="s">
        <v>88</v>
      </c>
      <c r="C1001" s="52"/>
      <c r="D1001" s="53" t="s">
        <v>89</v>
      </c>
      <c r="E1001" s="54" t="s">
        <v>90</v>
      </c>
      <c r="F1001" s="55"/>
      <c r="G1001" s="56">
        <f>VLOOKUP(B1001,[1]Serviços!$A$11:$G5351,7,FALSE)</f>
        <v>9.07</v>
      </c>
      <c r="H1001" s="57">
        <f>ROUND(F1001*G1001,2)</f>
        <v>0</v>
      </c>
    </row>
    <row r="1002" spans="1:8" x14ac:dyDescent="0.25">
      <c r="A1002" s="91" t="s">
        <v>1586</v>
      </c>
      <c r="B1002" s="52" t="s">
        <v>92</v>
      </c>
      <c r="C1002" s="52"/>
      <c r="D1002" s="53" t="s">
        <v>93</v>
      </c>
      <c r="E1002" s="54" t="s">
        <v>94</v>
      </c>
      <c r="F1002" s="55"/>
      <c r="G1002" s="56">
        <f>VLOOKUP(B1002,[1]Serviços!$A$11:$G5352,7,FALSE)</f>
        <v>4.72</v>
      </c>
      <c r="H1002" s="57">
        <f>ROUND(F1002*G1002,2)</f>
        <v>0</v>
      </c>
    </row>
    <row r="1003" spans="1:8" ht="25.5" x14ac:dyDescent="0.25">
      <c r="A1003" s="91" t="s">
        <v>1587</v>
      </c>
      <c r="B1003" s="52" t="s">
        <v>96</v>
      </c>
      <c r="C1003" s="52"/>
      <c r="D1003" s="53" t="s">
        <v>97</v>
      </c>
      <c r="E1003" s="54" t="s">
        <v>98</v>
      </c>
      <c r="F1003" s="55"/>
      <c r="G1003" s="56">
        <f>VLOOKUP(B1003,[1]Serviços!$A$11:$G5353,7,FALSE)</f>
        <v>11.31</v>
      </c>
      <c r="H1003" s="57">
        <f>ROUND(F1003*G1003,2)</f>
        <v>0</v>
      </c>
    </row>
    <row r="1004" spans="1:8" x14ac:dyDescent="0.25">
      <c r="A1004" s="91"/>
      <c r="B1004" s="52"/>
      <c r="C1004" s="52"/>
      <c r="D1004" s="53"/>
      <c r="E1004" s="54"/>
      <c r="F1004" s="55"/>
      <c r="G1004" s="56"/>
      <c r="H1004" s="57"/>
    </row>
    <row r="1005" spans="1:8" x14ac:dyDescent="0.25">
      <c r="A1005" s="63" t="s">
        <v>1588</v>
      </c>
      <c r="B1005" s="64"/>
      <c r="C1005" s="62" t="s">
        <v>538</v>
      </c>
      <c r="D1005" s="64"/>
      <c r="E1005" s="63"/>
      <c r="F1005" s="65"/>
      <c r="G1005" s="66"/>
      <c r="H1005" s="50">
        <f>SUM(H1006:H1014)</f>
        <v>0</v>
      </c>
    </row>
    <row r="1006" spans="1:8" x14ac:dyDescent="0.25">
      <c r="A1006" s="91" t="s">
        <v>1589</v>
      </c>
      <c r="B1006" s="52" t="s">
        <v>1590</v>
      </c>
      <c r="C1006" s="52"/>
      <c r="D1006" s="53" t="s">
        <v>1591</v>
      </c>
      <c r="E1006" s="54" t="s">
        <v>98</v>
      </c>
      <c r="F1006" s="55"/>
      <c r="G1006" s="56">
        <f>VLOOKUP(B1006,[1]Serviços!$A$11:$G5355,7,FALSE)</f>
        <v>163.35</v>
      </c>
      <c r="H1006" s="57">
        <f t="shared" ref="H1006:H1014" si="55">ROUND(F1006*G1006,2)</f>
        <v>0</v>
      </c>
    </row>
    <row r="1007" spans="1:8" x14ac:dyDescent="0.25">
      <c r="A1007" s="91" t="s">
        <v>1592</v>
      </c>
      <c r="B1007" s="52" t="s">
        <v>569</v>
      </c>
      <c r="C1007" s="52"/>
      <c r="D1007" s="53" t="s">
        <v>570</v>
      </c>
      <c r="E1007" s="54" t="s">
        <v>18</v>
      </c>
      <c r="F1007" s="55"/>
      <c r="G1007" s="56">
        <f>VLOOKUP(B1007,[1]Serviços!$A$11:$G5356,7,FALSE)</f>
        <v>23.05</v>
      </c>
      <c r="H1007" s="57">
        <f t="shared" si="55"/>
        <v>0</v>
      </c>
    </row>
    <row r="1008" spans="1:8" ht="33.75" customHeight="1" x14ac:dyDescent="0.25">
      <c r="A1008" s="91" t="s">
        <v>1593</v>
      </c>
      <c r="B1008" s="52" t="s">
        <v>1594</v>
      </c>
      <c r="C1008" s="52"/>
      <c r="D1008" s="53" t="s">
        <v>1595</v>
      </c>
      <c r="E1008" s="54" t="s">
        <v>18</v>
      </c>
      <c r="F1008" s="55"/>
      <c r="G1008" s="56">
        <f>VLOOKUP(B1008,[1]Serviços!$A$11:$G5357,7,FALSE)</f>
        <v>7.43</v>
      </c>
      <c r="H1008" s="57">
        <f t="shared" si="55"/>
        <v>0</v>
      </c>
    </row>
    <row r="1009" spans="1:8" x14ac:dyDescent="0.25">
      <c r="A1009" s="91" t="s">
        <v>1596</v>
      </c>
      <c r="B1009" s="52" t="s">
        <v>1597</v>
      </c>
      <c r="C1009" s="52"/>
      <c r="D1009" s="53" t="s">
        <v>1598</v>
      </c>
      <c r="E1009" s="54" t="s">
        <v>43</v>
      </c>
      <c r="F1009" s="55"/>
      <c r="G1009" s="56">
        <f>VLOOKUP(B1009,[1]Serviços!$A$11:$G5358,7,FALSE)</f>
        <v>66.39</v>
      </c>
      <c r="H1009" s="57">
        <f t="shared" si="55"/>
        <v>0</v>
      </c>
    </row>
    <row r="1010" spans="1:8" ht="38.25" x14ac:dyDescent="0.25">
      <c r="A1010" s="91" t="s">
        <v>1599</v>
      </c>
      <c r="B1010" s="52" t="s">
        <v>102</v>
      </c>
      <c r="C1010" s="52"/>
      <c r="D1010" s="53" t="s">
        <v>103</v>
      </c>
      <c r="E1010" s="54" t="s">
        <v>98</v>
      </c>
      <c r="F1010" s="55"/>
      <c r="G1010" s="56">
        <f>VLOOKUP(B1010,[1]Serviços!$A$11:$G5359,7,FALSE)</f>
        <v>88.73</v>
      </c>
      <c r="H1010" s="57">
        <f t="shared" si="55"/>
        <v>0</v>
      </c>
    </row>
    <row r="1011" spans="1:8" ht="25.5" x14ac:dyDescent="0.25">
      <c r="A1011" s="91" t="s">
        <v>1600</v>
      </c>
      <c r="B1011" s="52" t="s">
        <v>1367</v>
      </c>
      <c r="C1011" s="52"/>
      <c r="D1011" s="53" t="s">
        <v>1368</v>
      </c>
      <c r="E1011" s="54" t="s">
        <v>1369</v>
      </c>
      <c r="F1011" s="55"/>
      <c r="G1011" s="56">
        <f>VLOOKUP(B1011,[1]Serviços!$A$11:$G5360,7,FALSE)</f>
        <v>1.57</v>
      </c>
      <c r="H1011" s="57">
        <f t="shared" si="55"/>
        <v>0</v>
      </c>
    </row>
    <row r="1012" spans="1:8" ht="25.5" x14ac:dyDescent="0.25">
      <c r="A1012" s="91" t="s">
        <v>1601</v>
      </c>
      <c r="B1012" s="52" t="s">
        <v>1602</v>
      </c>
      <c r="C1012" s="52"/>
      <c r="D1012" s="53" t="s">
        <v>1603</v>
      </c>
      <c r="E1012" s="54" t="s">
        <v>18</v>
      </c>
      <c r="F1012" s="55"/>
      <c r="G1012" s="56">
        <f>VLOOKUP(B1012,[1]Serviços!$A$11:$G5361,7,FALSE)</f>
        <v>5.94</v>
      </c>
      <c r="H1012" s="57">
        <f t="shared" si="55"/>
        <v>0</v>
      </c>
    </row>
    <row r="1013" spans="1:8" x14ac:dyDescent="0.25">
      <c r="A1013" s="91" t="s">
        <v>1604</v>
      </c>
      <c r="B1013" s="52" t="s">
        <v>1605</v>
      </c>
      <c r="C1013" s="52"/>
      <c r="D1013" s="53" t="s">
        <v>1606</v>
      </c>
      <c r="E1013" s="54" t="s">
        <v>209</v>
      </c>
      <c r="F1013" s="55"/>
      <c r="G1013" s="56">
        <f>VLOOKUP(B1013,[1]Serviços!$A$11:$G5362,7,FALSE)</f>
        <v>1.51</v>
      </c>
      <c r="H1013" s="57">
        <f t="shared" si="55"/>
        <v>0</v>
      </c>
    </row>
    <row r="1014" spans="1:8" ht="38.25" x14ac:dyDescent="0.25">
      <c r="A1014" s="91" t="s">
        <v>1607</v>
      </c>
      <c r="B1014" s="52" t="s">
        <v>1608</v>
      </c>
      <c r="C1014" s="52"/>
      <c r="D1014" s="53" t="s">
        <v>1609</v>
      </c>
      <c r="E1014" s="54" t="s">
        <v>98</v>
      </c>
      <c r="F1014" s="55"/>
      <c r="G1014" s="56">
        <f>VLOOKUP(B1014,[1]Serviços!$A$11:$G5363,7,FALSE)</f>
        <v>348.72</v>
      </c>
      <c r="H1014" s="57">
        <f t="shared" si="55"/>
        <v>0</v>
      </c>
    </row>
    <row r="1015" spans="1:8" x14ac:dyDescent="0.25">
      <c r="A1015" s="91"/>
      <c r="B1015" s="52"/>
      <c r="C1015" s="52"/>
      <c r="D1015" s="53"/>
      <c r="E1015" s="54"/>
      <c r="F1015" s="55"/>
      <c r="G1015" s="56"/>
      <c r="H1015" s="57"/>
    </row>
    <row r="1016" spans="1:8" x14ac:dyDescent="0.25">
      <c r="A1016" s="63" t="s">
        <v>1610</v>
      </c>
      <c r="B1016" s="64"/>
      <c r="C1016" s="62" t="s">
        <v>599</v>
      </c>
      <c r="D1016" s="64"/>
      <c r="E1016" s="63"/>
      <c r="F1016" s="65"/>
      <c r="G1016" s="66"/>
      <c r="H1016" s="50">
        <f>SUM(H1017,H1027)</f>
        <v>0</v>
      </c>
    </row>
    <row r="1017" spans="1:8" x14ac:dyDescent="0.25">
      <c r="A1017" s="63" t="s">
        <v>1611</v>
      </c>
      <c r="B1017" s="64"/>
      <c r="C1017" s="62" t="s">
        <v>601</v>
      </c>
      <c r="D1017" s="64"/>
      <c r="E1017" s="63"/>
      <c r="F1017" s="65"/>
      <c r="G1017" s="66"/>
      <c r="H1017" s="50">
        <f>SUM(H1018:H1025)</f>
        <v>0</v>
      </c>
    </row>
    <row r="1018" spans="1:8" ht="33" customHeight="1" x14ac:dyDescent="0.25">
      <c r="A1018" s="91" t="s">
        <v>1612</v>
      </c>
      <c r="B1018" s="52" t="s">
        <v>603</v>
      </c>
      <c r="C1018" s="52"/>
      <c r="D1018" s="53" t="s">
        <v>604</v>
      </c>
      <c r="E1018" s="54" t="s">
        <v>18</v>
      </c>
      <c r="F1018" s="55"/>
      <c r="G1018" s="56">
        <f>VLOOKUP(B1018,[1]Serviços!$A$11:$G5369,7,FALSE)</f>
        <v>103.84</v>
      </c>
      <c r="H1018" s="57">
        <f t="shared" ref="H1018:H1025" si="56">ROUND(F1018*G1018,2)</f>
        <v>0</v>
      </c>
    </row>
    <row r="1019" spans="1:8" x14ac:dyDescent="0.25">
      <c r="A1019" s="91" t="s">
        <v>1613</v>
      </c>
      <c r="B1019" s="52" t="s">
        <v>1574</v>
      </c>
      <c r="C1019" s="52"/>
      <c r="D1019" s="53" t="s">
        <v>1575</v>
      </c>
      <c r="E1019" s="54" t="s">
        <v>98</v>
      </c>
      <c r="F1019" s="55"/>
      <c r="G1019" s="56">
        <f>VLOOKUP(B1019,[1]Serviços!$A$11:$G5370,7,FALSE)</f>
        <v>298.20999999999998</v>
      </c>
      <c r="H1019" s="57">
        <f t="shared" si="56"/>
        <v>0</v>
      </c>
    </row>
    <row r="1020" spans="1:8" x14ac:dyDescent="0.25">
      <c r="A1020" s="91" t="s">
        <v>1614</v>
      </c>
      <c r="B1020" s="52" t="s">
        <v>1615</v>
      </c>
      <c r="C1020" s="52"/>
      <c r="D1020" s="53" t="s">
        <v>1616</v>
      </c>
      <c r="E1020" s="54" t="s">
        <v>98</v>
      </c>
      <c r="F1020" s="55"/>
      <c r="G1020" s="56">
        <f>VLOOKUP(B1020,[1]Serviços!$A$11:$G5371,7,FALSE)</f>
        <v>264.52999999999997</v>
      </c>
      <c r="H1020" s="57">
        <f t="shared" si="56"/>
        <v>0</v>
      </c>
    </row>
    <row r="1021" spans="1:8" ht="25.5" x14ac:dyDescent="0.25">
      <c r="A1021" s="91" t="s">
        <v>1617</v>
      </c>
      <c r="B1021" s="52" t="s">
        <v>615</v>
      </c>
      <c r="C1021" s="52"/>
      <c r="D1021" s="53" t="s">
        <v>616</v>
      </c>
      <c r="E1021" s="54" t="s">
        <v>98</v>
      </c>
      <c r="F1021" s="55"/>
      <c r="G1021" s="56">
        <f>VLOOKUP(B1021,[1]Serviços!$A$11:$G5372,7,FALSE)</f>
        <v>86.51</v>
      </c>
      <c r="H1021" s="57">
        <f t="shared" si="56"/>
        <v>0</v>
      </c>
    </row>
    <row r="1022" spans="1:8" ht="25.5" x14ac:dyDescent="0.25">
      <c r="A1022" s="91" t="s">
        <v>1618</v>
      </c>
      <c r="B1022" s="52" t="s">
        <v>1544</v>
      </c>
      <c r="C1022" s="52"/>
      <c r="D1022" s="53" t="s">
        <v>1545</v>
      </c>
      <c r="E1022" s="54" t="s">
        <v>98</v>
      </c>
      <c r="F1022" s="55"/>
      <c r="G1022" s="56">
        <f>VLOOKUP(B1022,[1]Serviços!$A$11:$G5373,7,FALSE)</f>
        <v>126.96</v>
      </c>
      <c r="H1022" s="57">
        <f t="shared" si="56"/>
        <v>0</v>
      </c>
    </row>
    <row r="1023" spans="1:8" ht="25.5" x14ac:dyDescent="0.25">
      <c r="A1023" s="91" t="s">
        <v>1619</v>
      </c>
      <c r="B1023" s="60" t="s">
        <v>1620</v>
      </c>
      <c r="C1023" s="52"/>
      <c r="D1023" s="53" t="s">
        <v>1621</v>
      </c>
      <c r="E1023" s="54" t="s">
        <v>18</v>
      </c>
      <c r="F1023" s="55"/>
      <c r="G1023" s="56">
        <f>VLOOKUP(B1023,[1]Serviços!$A$11:$G5374,7,FALSE)</f>
        <v>96.2</v>
      </c>
      <c r="H1023" s="57">
        <f t="shared" si="56"/>
        <v>0</v>
      </c>
    </row>
    <row r="1024" spans="1:8" x14ac:dyDescent="0.25">
      <c r="A1024" s="91" t="s">
        <v>1622</v>
      </c>
      <c r="B1024" s="52" t="s">
        <v>606</v>
      </c>
      <c r="C1024" s="52"/>
      <c r="D1024" s="53" t="s">
        <v>607</v>
      </c>
      <c r="E1024" s="54" t="s">
        <v>209</v>
      </c>
      <c r="F1024" s="55"/>
      <c r="G1024" s="56">
        <f>VLOOKUP(B1024,[1]Serviços!$A$11:$G5375,7,FALSE)</f>
        <v>6.86</v>
      </c>
      <c r="H1024" s="57">
        <f t="shared" si="56"/>
        <v>0</v>
      </c>
    </row>
    <row r="1025" spans="1:8" x14ac:dyDescent="0.25">
      <c r="A1025" s="91" t="s">
        <v>1623</v>
      </c>
      <c r="B1025" s="52" t="s">
        <v>609</v>
      </c>
      <c r="C1025" s="52"/>
      <c r="D1025" s="53" t="s">
        <v>610</v>
      </c>
      <c r="E1025" s="54" t="s">
        <v>209</v>
      </c>
      <c r="F1025" s="55"/>
      <c r="G1025" s="56">
        <f>VLOOKUP(B1025,[1]Serviços!$A$11:$G5376,7,FALSE)</f>
        <v>7.51</v>
      </c>
      <c r="H1025" s="57">
        <f t="shared" si="56"/>
        <v>0</v>
      </c>
    </row>
    <row r="1026" spans="1:8" x14ac:dyDescent="0.25">
      <c r="A1026" s="91"/>
      <c r="B1026" s="52"/>
      <c r="C1026" s="52"/>
      <c r="D1026" s="53"/>
      <c r="E1026" s="54"/>
      <c r="F1026" s="55"/>
      <c r="G1026" s="56"/>
      <c r="H1026" s="57"/>
    </row>
    <row r="1027" spans="1:8" x14ac:dyDescent="0.25">
      <c r="A1027" s="63" t="s">
        <v>1624</v>
      </c>
      <c r="B1027" s="64"/>
      <c r="C1027" s="62" t="s">
        <v>633</v>
      </c>
      <c r="D1027" s="64"/>
      <c r="E1027" s="63"/>
      <c r="F1027" s="65"/>
      <c r="G1027" s="66"/>
      <c r="H1027" s="50">
        <f>SUM(H1028:H1030)</f>
        <v>0</v>
      </c>
    </row>
    <row r="1028" spans="1:8" ht="25.5" x14ac:dyDescent="0.25">
      <c r="A1028" s="91" t="s">
        <v>1625</v>
      </c>
      <c r="B1028" s="52" t="s">
        <v>638</v>
      </c>
      <c r="C1028" s="52"/>
      <c r="D1028" s="84" t="s">
        <v>639</v>
      </c>
      <c r="E1028" s="54" t="s">
        <v>209</v>
      </c>
      <c r="F1028" s="55"/>
      <c r="G1028" s="56">
        <f>VLOOKUP(B1028,[1]Serviços!$A$11:$G5378,7,FALSE)</f>
        <v>13.88</v>
      </c>
      <c r="H1028" s="57">
        <f>ROUND(F1028*G1028,2)</f>
        <v>0</v>
      </c>
    </row>
    <row r="1029" spans="1:8" x14ac:dyDescent="0.25">
      <c r="A1029" s="91" t="s">
        <v>1626</v>
      </c>
      <c r="B1029" s="85" t="s">
        <v>642</v>
      </c>
      <c r="C1029" s="52"/>
      <c r="D1029" s="85" t="s">
        <v>643</v>
      </c>
      <c r="E1029" s="88" t="s">
        <v>209</v>
      </c>
      <c r="F1029" s="55"/>
      <c r="G1029" s="56">
        <f>VLOOKUP(B1029,[1]Serviços!$A$11:$G5368,7,FALSE)</f>
        <v>3.6</v>
      </c>
      <c r="H1029" s="57">
        <f>ROUND(F1029*G1029,2)</f>
        <v>0</v>
      </c>
    </row>
    <row r="1030" spans="1:8" ht="38.25" x14ac:dyDescent="0.25">
      <c r="A1030" s="91" t="s">
        <v>1627</v>
      </c>
      <c r="B1030" s="52" t="s">
        <v>118</v>
      </c>
      <c r="C1030" s="52"/>
      <c r="D1030" s="53" t="s">
        <v>119</v>
      </c>
      <c r="E1030" s="54" t="s">
        <v>18</v>
      </c>
      <c r="F1030" s="55"/>
      <c r="G1030" s="56">
        <f>VLOOKUP(B1030,[1]Serviços!$A$11:$G5378,7,FALSE)</f>
        <v>158.58000000000001</v>
      </c>
      <c r="H1030" s="57">
        <f>ROUND(F1030*G1030,2)</f>
        <v>0</v>
      </c>
    </row>
    <row r="1031" spans="1:8" x14ac:dyDescent="0.25">
      <c r="A1031" s="91"/>
      <c r="B1031" s="52"/>
      <c r="C1031" s="52"/>
      <c r="D1031" s="53"/>
      <c r="E1031" s="54"/>
      <c r="F1031" s="55"/>
      <c r="G1031" s="56"/>
      <c r="H1031" s="57"/>
    </row>
    <row r="1032" spans="1:8" x14ac:dyDescent="0.25">
      <c r="A1032" s="63" t="s">
        <v>1628</v>
      </c>
      <c r="B1032" s="64"/>
      <c r="C1032" s="62" t="s">
        <v>1629</v>
      </c>
      <c r="D1032" s="64"/>
      <c r="E1032" s="63"/>
      <c r="F1032" s="65"/>
      <c r="G1032" s="66"/>
      <c r="H1032" s="50">
        <f>SUM(H1033:H1039)</f>
        <v>0</v>
      </c>
    </row>
    <row r="1033" spans="1:8" x14ac:dyDescent="0.25">
      <c r="A1033" s="91" t="s">
        <v>1630</v>
      </c>
      <c r="B1033" s="52" t="s">
        <v>1631</v>
      </c>
      <c r="C1033" s="52"/>
      <c r="D1033" s="53" t="s">
        <v>1632</v>
      </c>
      <c r="E1033" s="54" t="s">
        <v>98</v>
      </c>
      <c r="F1033" s="55"/>
      <c r="G1033" s="56">
        <f>VLOOKUP(B1033,[1]Serviços!$A$11:$G5380,7,FALSE)</f>
        <v>250.1</v>
      </c>
      <c r="H1033" s="57">
        <f t="shared" ref="H1033:H1039" si="57">ROUND(F1033*G1033,2)</f>
        <v>0</v>
      </c>
    </row>
    <row r="1034" spans="1:8" ht="25.5" x14ac:dyDescent="0.25">
      <c r="A1034" s="91" t="s">
        <v>1633</v>
      </c>
      <c r="B1034" s="52" t="s">
        <v>615</v>
      </c>
      <c r="C1034" s="52"/>
      <c r="D1034" s="53" t="s">
        <v>616</v>
      </c>
      <c r="E1034" s="54" t="s">
        <v>98</v>
      </c>
      <c r="F1034" s="55"/>
      <c r="G1034" s="56">
        <f>VLOOKUP(B1034,[1]Serviços!$A$11:$G5381,7,FALSE)</f>
        <v>86.51</v>
      </c>
      <c r="H1034" s="57">
        <f t="shared" si="57"/>
        <v>0</v>
      </c>
    </row>
    <row r="1035" spans="1:8" ht="25.5" x14ac:dyDescent="0.25">
      <c r="A1035" s="91" t="s">
        <v>1634</v>
      </c>
      <c r="B1035" s="52" t="s">
        <v>1635</v>
      </c>
      <c r="C1035" s="52"/>
      <c r="D1035" s="53" t="s">
        <v>1636</v>
      </c>
      <c r="E1035" s="54" t="s">
        <v>18</v>
      </c>
      <c r="F1035" s="55"/>
      <c r="G1035" s="56">
        <f>VLOOKUP(B1035,[1]Serviços!$A$11:$G5382,7,FALSE)</f>
        <v>60.72</v>
      </c>
      <c r="H1035" s="57">
        <f t="shared" si="57"/>
        <v>0</v>
      </c>
    </row>
    <row r="1036" spans="1:8" ht="25.5" x14ac:dyDescent="0.25">
      <c r="A1036" s="91" t="s">
        <v>1637</v>
      </c>
      <c r="B1036" s="52" t="s">
        <v>1638</v>
      </c>
      <c r="C1036" s="52"/>
      <c r="D1036" s="53" t="s">
        <v>1639</v>
      </c>
      <c r="E1036" s="54" t="s">
        <v>18</v>
      </c>
      <c r="F1036" s="55"/>
      <c r="G1036" s="56">
        <f>VLOOKUP(B1036,[1]Serviços!$A$11:$G5383,7,FALSE)</f>
        <v>51.37</v>
      </c>
      <c r="H1036" s="57">
        <f t="shared" si="57"/>
        <v>0</v>
      </c>
    </row>
    <row r="1037" spans="1:8" ht="25.5" x14ac:dyDescent="0.25">
      <c r="A1037" s="91" t="s">
        <v>1640</v>
      </c>
      <c r="B1037" s="52" t="s">
        <v>1641</v>
      </c>
      <c r="C1037" s="52"/>
      <c r="D1037" s="53" t="s">
        <v>1642</v>
      </c>
      <c r="E1037" s="54" t="s">
        <v>18</v>
      </c>
      <c r="F1037" s="55"/>
      <c r="G1037" s="56">
        <f>VLOOKUP(B1037,[1]Serviços!$A$11:$G5384,7,FALSE)</f>
        <v>59.02</v>
      </c>
      <c r="H1037" s="57">
        <f t="shared" si="57"/>
        <v>0</v>
      </c>
    </row>
    <row r="1038" spans="1:8" ht="25.5" x14ac:dyDescent="0.25">
      <c r="A1038" s="91" t="s">
        <v>1643</v>
      </c>
      <c r="B1038" s="52" t="s">
        <v>1644</v>
      </c>
      <c r="C1038" s="52"/>
      <c r="D1038" s="53" t="s">
        <v>1645</v>
      </c>
      <c r="E1038" s="54" t="s">
        <v>18</v>
      </c>
      <c r="F1038" s="55"/>
      <c r="G1038" s="56">
        <f>VLOOKUP(B1038,[1]Serviços!$A$11:$G5385,7,FALSE)</f>
        <v>74.44</v>
      </c>
      <c r="H1038" s="57">
        <f t="shared" si="57"/>
        <v>0</v>
      </c>
    </row>
    <row r="1039" spans="1:8" ht="25.5" x14ac:dyDescent="0.25">
      <c r="A1039" s="91" t="s">
        <v>1646</v>
      </c>
      <c r="B1039" s="52" t="s">
        <v>647</v>
      </c>
      <c r="C1039" s="52"/>
      <c r="D1039" s="53" t="s">
        <v>648</v>
      </c>
      <c r="E1039" s="54" t="s">
        <v>18</v>
      </c>
      <c r="F1039" s="55"/>
      <c r="G1039" s="56">
        <f>VLOOKUP(B1039,[1]Serviços!$A$11:$G5386,7,FALSE)</f>
        <v>67.599999999999994</v>
      </c>
      <c r="H1039" s="57">
        <f t="shared" si="57"/>
        <v>0</v>
      </c>
    </row>
    <row r="1040" spans="1:8" x14ac:dyDescent="0.25">
      <c r="A1040" s="91"/>
      <c r="B1040" s="52"/>
      <c r="C1040" s="52"/>
      <c r="D1040" s="53"/>
      <c r="E1040" s="54"/>
      <c r="F1040" s="55"/>
      <c r="G1040" s="56"/>
      <c r="H1040" s="57"/>
    </row>
    <row r="1041" spans="1:8" x14ac:dyDescent="0.25">
      <c r="A1041" s="63" t="s">
        <v>1647</v>
      </c>
      <c r="B1041" s="64"/>
      <c r="C1041" s="62" t="s">
        <v>1648</v>
      </c>
      <c r="D1041" s="64"/>
      <c r="E1041" s="63"/>
      <c r="F1041" s="65"/>
      <c r="G1041" s="66"/>
      <c r="H1041" s="50">
        <f>SUM(H1042:H1044)</f>
        <v>0</v>
      </c>
    </row>
    <row r="1042" spans="1:8" x14ac:dyDescent="0.25">
      <c r="A1042" s="91" t="s">
        <v>1649</v>
      </c>
      <c r="B1042" s="52" t="s">
        <v>1650</v>
      </c>
      <c r="C1042" s="52"/>
      <c r="D1042" s="53" t="s">
        <v>1651</v>
      </c>
      <c r="E1042" s="54" t="s">
        <v>18</v>
      </c>
      <c r="F1042" s="55"/>
      <c r="G1042" s="56">
        <f>VLOOKUP(B1042,[1]Serviços!$A$11:$G5388,7,FALSE)</f>
        <v>27.18</v>
      </c>
      <c r="H1042" s="57">
        <f>ROUND(F1042*G1042,2)</f>
        <v>0</v>
      </c>
    </row>
    <row r="1043" spans="1:8" ht="25.5" x14ac:dyDescent="0.25">
      <c r="A1043" s="91" t="s">
        <v>1652</v>
      </c>
      <c r="B1043" s="52" t="s">
        <v>1653</v>
      </c>
      <c r="C1043" s="52"/>
      <c r="D1043" s="53" t="s">
        <v>1654</v>
      </c>
      <c r="E1043" s="54" t="s">
        <v>90</v>
      </c>
      <c r="F1043" s="55"/>
      <c r="G1043" s="56">
        <f>VLOOKUP(B1043,[1]Serviços!$A$11:$G5389,7,FALSE)</f>
        <v>18.16</v>
      </c>
      <c r="H1043" s="57">
        <f>ROUND(F1043*G1043,2)</f>
        <v>0</v>
      </c>
    </row>
    <row r="1044" spans="1:8" x14ac:dyDescent="0.25">
      <c r="A1044" s="91" t="s">
        <v>1655</v>
      </c>
      <c r="B1044" s="52" t="s">
        <v>1656</v>
      </c>
      <c r="C1044" s="52"/>
      <c r="D1044" s="53" t="s">
        <v>1657</v>
      </c>
      <c r="E1044" s="54" t="s">
        <v>98</v>
      </c>
      <c r="F1044" s="55"/>
      <c r="G1044" s="56">
        <f>VLOOKUP(B1044,[1]Serviços!$A$11:$G5390,7,FALSE)</f>
        <v>469.13</v>
      </c>
      <c r="H1044" s="57">
        <f>ROUND(F1044*G1044,2)</f>
        <v>0</v>
      </c>
    </row>
    <row r="1045" spans="1:8" x14ac:dyDescent="0.25">
      <c r="A1045" s="91"/>
      <c r="B1045" s="52"/>
      <c r="C1045" s="52"/>
      <c r="D1045" s="53"/>
      <c r="E1045" s="54"/>
      <c r="F1045" s="55"/>
      <c r="G1045" s="56"/>
      <c r="H1045" s="57"/>
    </row>
    <row r="1046" spans="1:8" x14ac:dyDescent="0.25">
      <c r="A1046" s="63" t="s">
        <v>1658</v>
      </c>
      <c r="B1046" s="64"/>
      <c r="C1046" s="62" t="s">
        <v>659</v>
      </c>
      <c r="D1046" s="64"/>
      <c r="E1046" s="63"/>
      <c r="F1046" s="65"/>
      <c r="G1046" s="66"/>
      <c r="H1046" s="50">
        <f>SUM(H1047:H1049)</f>
        <v>0</v>
      </c>
    </row>
    <row r="1047" spans="1:8" x14ac:dyDescent="0.25">
      <c r="A1047" s="91" t="s">
        <v>1659</v>
      </c>
      <c r="B1047" s="52" t="s">
        <v>661</v>
      </c>
      <c r="C1047" s="52"/>
      <c r="D1047" s="53" t="s">
        <v>662</v>
      </c>
      <c r="E1047" s="54" t="s">
        <v>18</v>
      </c>
      <c r="F1047" s="55"/>
      <c r="G1047" s="56">
        <f>VLOOKUP(B1047,[1]Serviços!$A$11:$G5392,7,FALSE)</f>
        <v>14.99</v>
      </c>
      <c r="H1047" s="57">
        <f>ROUND(F1047*G1047,2)</f>
        <v>0</v>
      </c>
    </row>
    <row r="1048" spans="1:8" x14ac:dyDescent="0.25">
      <c r="A1048" s="91" t="s">
        <v>1660</v>
      </c>
      <c r="B1048" s="52" t="s">
        <v>664</v>
      </c>
      <c r="C1048" s="52"/>
      <c r="D1048" s="53" t="s">
        <v>665</v>
      </c>
      <c r="E1048" s="54" t="s">
        <v>18</v>
      </c>
      <c r="F1048" s="55"/>
      <c r="G1048" s="56">
        <f>VLOOKUP(B1048,[1]Serviços!$A$11:$G5393,7,FALSE)</f>
        <v>9.4</v>
      </c>
      <c r="H1048" s="57">
        <f>ROUND(F1048*G1048,2)</f>
        <v>0</v>
      </c>
    </row>
    <row r="1049" spans="1:8" x14ac:dyDescent="0.25">
      <c r="A1049" s="91" t="s">
        <v>1661</v>
      </c>
      <c r="B1049" s="52" t="s">
        <v>667</v>
      </c>
      <c r="C1049" s="52"/>
      <c r="D1049" s="53" t="s">
        <v>668</v>
      </c>
      <c r="E1049" s="54" t="s">
        <v>18</v>
      </c>
      <c r="F1049" s="55"/>
      <c r="G1049" s="56">
        <f>VLOOKUP(B1049,[1]Serviços!$A$11:$G5394,7,FALSE)</f>
        <v>4.82</v>
      </c>
      <c r="H1049" s="57">
        <f>ROUND(F1049*G1049,2)</f>
        <v>0</v>
      </c>
    </row>
    <row r="1050" spans="1:8" x14ac:dyDescent="0.25">
      <c r="A1050" s="91"/>
      <c r="B1050" s="52"/>
      <c r="C1050" s="52"/>
      <c r="D1050" s="53"/>
      <c r="E1050" s="54"/>
      <c r="F1050" s="55"/>
      <c r="G1050" s="56"/>
      <c r="H1050" s="57"/>
    </row>
    <row r="1051" spans="1:8" x14ac:dyDescent="0.25">
      <c r="A1051" s="63" t="s">
        <v>1662</v>
      </c>
      <c r="B1051" s="64"/>
      <c r="C1051" s="62" t="s">
        <v>678</v>
      </c>
      <c r="D1051" s="64"/>
      <c r="E1051" s="63"/>
      <c r="F1051" s="65"/>
      <c r="G1051" s="66"/>
      <c r="H1051" s="50">
        <f>SUM(H1052:H1057)</f>
        <v>0</v>
      </c>
    </row>
    <row r="1052" spans="1:8" ht="25.5" x14ac:dyDescent="0.25">
      <c r="A1052" s="91" t="s">
        <v>1663</v>
      </c>
      <c r="B1052" s="52" t="s">
        <v>1664</v>
      </c>
      <c r="C1052" s="52"/>
      <c r="D1052" s="53" t="s">
        <v>1665</v>
      </c>
      <c r="E1052" s="54" t="s">
        <v>18</v>
      </c>
      <c r="F1052" s="55"/>
      <c r="G1052" s="56">
        <f>VLOOKUP(B1052,[1]Serviços!$A$11:$G5396,7,FALSE)</f>
        <v>617.55999999999995</v>
      </c>
      <c r="H1052" s="57">
        <f t="shared" ref="H1052:H1057" si="58">ROUND(F1052*G1052,2)</f>
        <v>0</v>
      </c>
    </row>
    <row r="1053" spans="1:8" x14ac:dyDescent="0.25">
      <c r="A1053" s="91" t="s">
        <v>1666</v>
      </c>
      <c r="B1053" s="60" t="s">
        <v>107</v>
      </c>
      <c r="C1053" s="52"/>
      <c r="D1053" s="53" t="s">
        <v>108</v>
      </c>
      <c r="E1053" s="54" t="s">
        <v>18</v>
      </c>
      <c r="F1053" s="55"/>
      <c r="G1053" s="56">
        <f>VLOOKUP(B1053,[1]Serviços!$A$11:$G5397,7,FALSE)</f>
        <v>957.3</v>
      </c>
      <c r="H1053" s="57">
        <f t="shared" si="58"/>
        <v>0</v>
      </c>
    </row>
    <row r="1054" spans="1:8" x14ac:dyDescent="0.25">
      <c r="A1054" s="91" t="s">
        <v>1667</v>
      </c>
      <c r="B1054" s="52" t="s">
        <v>110</v>
      </c>
      <c r="C1054" s="52"/>
      <c r="D1054" s="53" t="s">
        <v>111</v>
      </c>
      <c r="E1054" s="54" t="s">
        <v>18</v>
      </c>
      <c r="F1054" s="55"/>
      <c r="G1054" s="56">
        <f>VLOOKUP(B1054,[1]Serviços!$A$11:$G5398,7,FALSE)</f>
        <v>740.92</v>
      </c>
      <c r="H1054" s="57">
        <f t="shared" si="58"/>
        <v>0</v>
      </c>
    </row>
    <row r="1055" spans="1:8" ht="25.5" x14ac:dyDescent="0.25">
      <c r="A1055" s="91" t="s">
        <v>1668</v>
      </c>
      <c r="B1055" s="52" t="s">
        <v>1669</v>
      </c>
      <c r="C1055" s="52"/>
      <c r="D1055" s="53" t="s">
        <v>1670</v>
      </c>
      <c r="E1055" s="54" t="s">
        <v>90</v>
      </c>
      <c r="F1055" s="55"/>
      <c r="G1055" s="56">
        <f>VLOOKUP(B1055,[1]Serviços!$A$11:$G5399,7,FALSE)</f>
        <v>518.54999999999995</v>
      </c>
      <c r="H1055" s="57">
        <f t="shared" si="58"/>
        <v>0</v>
      </c>
    </row>
    <row r="1056" spans="1:8" ht="25.5" x14ac:dyDescent="0.25">
      <c r="A1056" s="91" t="s">
        <v>1671</v>
      </c>
      <c r="B1056" s="52" t="s">
        <v>1672</v>
      </c>
      <c r="C1056" s="52"/>
      <c r="D1056" s="53" t="s">
        <v>1673</v>
      </c>
      <c r="E1056" s="54" t="s">
        <v>18</v>
      </c>
      <c r="F1056" s="55"/>
      <c r="G1056" s="56">
        <f>VLOOKUP(B1056,[1]Serviços!$A$11:$G5400,7,FALSE)</f>
        <v>490.58</v>
      </c>
      <c r="H1056" s="57">
        <f t="shared" si="58"/>
        <v>0</v>
      </c>
    </row>
    <row r="1057" spans="1:8" x14ac:dyDescent="0.25">
      <c r="A1057" s="91" t="s">
        <v>1674</v>
      </c>
      <c r="B1057" s="52" t="s">
        <v>1675</v>
      </c>
      <c r="C1057" s="52"/>
      <c r="D1057" s="53" t="s">
        <v>1676</v>
      </c>
      <c r="E1057" s="54" t="s">
        <v>90</v>
      </c>
      <c r="F1057" s="55"/>
      <c r="G1057" s="56">
        <f>VLOOKUP(B1057,[1]Serviços!$A$11:$G5401,7,FALSE)</f>
        <v>514.63</v>
      </c>
      <c r="H1057" s="57">
        <f t="shared" si="58"/>
        <v>0</v>
      </c>
    </row>
    <row r="1058" spans="1:8" x14ac:dyDescent="0.25">
      <c r="A1058" s="91"/>
      <c r="B1058" s="52"/>
      <c r="C1058" s="52"/>
      <c r="D1058" s="53"/>
      <c r="E1058" s="54"/>
      <c r="F1058" s="55"/>
      <c r="G1058" s="56"/>
      <c r="H1058" s="57"/>
    </row>
    <row r="1059" spans="1:8" x14ac:dyDescent="0.25">
      <c r="A1059" s="63" t="s">
        <v>1677</v>
      </c>
      <c r="B1059" s="64"/>
      <c r="C1059" s="62" t="s">
        <v>113</v>
      </c>
      <c r="D1059" s="64"/>
      <c r="E1059" s="63"/>
      <c r="F1059" s="65"/>
      <c r="G1059" s="66"/>
      <c r="H1059" s="50">
        <f>SUM(H1060:H1061)</f>
        <v>0</v>
      </c>
    </row>
    <row r="1060" spans="1:8" x14ac:dyDescent="0.25">
      <c r="A1060" s="91" t="s">
        <v>1678</v>
      </c>
      <c r="B1060" s="52" t="s">
        <v>1679</v>
      </c>
      <c r="C1060" s="52"/>
      <c r="D1060" s="53" t="s">
        <v>1680</v>
      </c>
      <c r="E1060" s="54" t="s">
        <v>18</v>
      </c>
      <c r="F1060" s="55"/>
      <c r="G1060" s="56">
        <f>VLOOKUP(B1060,[1]Serviços!$A$11:$G5403,7,FALSE)</f>
        <v>33.56</v>
      </c>
      <c r="H1060" s="57">
        <f>ROUND(F1060*G1060,2)</f>
        <v>0</v>
      </c>
    </row>
    <row r="1061" spans="1:8" x14ac:dyDescent="0.25">
      <c r="A1061" s="91" t="s">
        <v>1681</v>
      </c>
      <c r="B1061" s="52" t="s">
        <v>115</v>
      </c>
      <c r="C1061" s="52"/>
      <c r="D1061" s="53" t="s">
        <v>116</v>
      </c>
      <c r="E1061" s="54" t="s">
        <v>18</v>
      </c>
      <c r="F1061" s="55"/>
      <c r="G1061" s="56">
        <f>VLOOKUP(B1061,[1]Serviços!$A$11:$G5405,7,FALSE)</f>
        <v>18.52</v>
      </c>
      <c r="H1061" s="57">
        <f>ROUND(F1061*G1061,2)</f>
        <v>0</v>
      </c>
    </row>
    <row r="1062" spans="1:8" x14ac:dyDescent="0.25">
      <c r="A1062" s="91"/>
      <c r="B1062" s="52"/>
      <c r="C1062" s="52"/>
      <c r="D1062" s="53"/>
      <c r="E1062" s="54"/>
      <c r="F1062" s="55"/>
      <c r="G1062" s="56"/>
      <c r="H1062" s="57"/>
    </row>
    <row r="1063" spans="1:8" x14ac:dyDescent="0.25">
      <c r="A1063" s="63" t="s">
        <v>1682</v>
      </c>
      <c r="B1063" s="64"/>
      <c r="C1063" s="62" t="s">
        <v>1683</v>
      </c>
      <c r="D1063" s="64"/>
      <c r="E1063" s="63"/>
      <c r="F1063" s="65"/>
      <c r="G1063" s="66"/>
      <c r="H1063" s="50">
        <f>SUM(H1064:H1072)</f>
        <v>0</v>
      </c>
    </row>
    <row r="1064" spans="1:8" ht="25.5" x14ac:dyDescent="0.25">
      <c r="A1064" s="91" t="s">
        <v>1684</v>
      </c>
      <c r="B1064" s="52" t="s">
        <v>1685</v>
      </c>
      <c r="C1064" s="52"/>
      <c r="D1064" s="53" t="s">
        <v>1686</v>
      </c>
      <c r="E1064" s="54" t="s">
        <v>98</v>
      </c>
      <c r="F1064" s="55"/>
      <c r="G1064" s="56">
        <f>VLOOKUP(B1064,[1]Serviços!$A$11:$G5407,7,FALSE)</f>
        <v>956.38</v>
      </c>
      <c r="H1064" s="57">
        <f t="shared" ref="H1064:H1072" si="59">ROUND(F1064*G1064,2)</f>
        <v>0</v>
      </c>
    </row>
    <row r="1065" spans="1:8" x14ac:dyDescent="0.25">
      <c r="A1065" s="91" t="s">
        <v>1687</v>
      </c>
      <c r="B1065" s="52" t="s">
        <v>1688</v>
      </c>
      <c r="C1065" s="52"/>
      <c r="D1065" s="53" t="s">
        <v>1689</v>
      </c>
      <c r="E1065" s="54" t="s">
        <v>98</v>
      </c>
      <c r="F1065" s="55"/>
      <c r="G1065" s="56">
        <f>VLOOKUP(B1065,[1]Serviços!$A$11:$G5408,7,FALSE)</f>
        <v>504.05</v>
      </c>
      <c r="H1065" s="57">
        <f t="shared" si="59"/>
        <v>0</v>
      </c>
    </row>
    <row r="1066" spans="1:8" x14ac:dyDescent="0.25">
      <c r="A1066" s="91" t="s">
        <v>1690</v>
      </c>
      <c r="B1066" s="52" t="s">
        <v>1691</v>
      </c>
      <c r="C1066" s="52"/>
      <c r="D1066" s="53" t="s">
        <v>1692</v>
      </c>
      <c r="E1066" s="54" t="s">
        <v>18</v>
      </c>
      <c r="F1066" s="55"/>
      <c r="G1066" s="56">
        <f>VLOOKUP(B1066,[1]Serviços!$A$11:$G5409,7,FALSE)</f>
        <v>20.46</v>
      </c>
      <c r="H1066" s="57">
        <f t="shared" si="59"/>
        <v>0</v>
      </c>
    </row>
    <row r="1067" spans="1:8" x14ac:dyDescent="0.25">
      <c r="A1067" s="91" t="s">
        <v>1693</v>
      </c>
      <c r="B1067" s="52" t="s">
        <v>667</v>
      </c>
      <c r="C1067" s="52"/>
      <c r="D1067" s="53" t="s">
        <v>668</v>
      </c>
      <c r="E1067" s="54" t="s">
        <v>18</v>
      </c>
      <c r="F1067" s="55"/>
      <c r="G1067" s="56">
        <f>VLOOKUP(B1067,[1]Serviços!$A$11:$G5410,7,FALSE)</f>
        <v>4.82</v>
      </c>
      <c r="H1067" s="57">
        <f t="shared" si="59"/>
        <v>0</v>
      </c>
    </row>
    <row r="1068" spans="1:8" ht="25.5" x14ac:dyDescent="0.25">
      <c r="A1068" s="91" t="s">
        <v>1694</v>
      </c>
      <c r="B1068" s="52" t="s">
        <v>1695</v>
      </c>
      <c r="C1068" s="52"/>
      <c r="D1068" s="53" t="s">
        <v>1696</v>
      </c>
      <c r="E1068" s="54" t="s">
        <v>18</v>
      </c>
      <c r="F1068" s="55"/>
      <c r="G1068" s="56">
        <f>VLOOKUP(B1068,[1]Serviços!$A$11:$G5411,7,FALSE)</f>
        <v>61.13</v>
      </c>
      <c r="H1068" s="57">
        <f t="shared" si="59"/>
        <v>0</v>
      </c>
    </row>
    <row r="1069" spans="1:8" x14ac:dyDescent="0.25">
      <c r="A1069" s="91" t="s">
        <v>1697</v>
      </c>
      <c r="B1069" s="52" t="s">
        <v>1698</v>
      </c>
      <c r="C1069" s="52"/>
      <c r="D1069" s="53" t="s">
        <v>1699</v>
      </c>
      <c r="E1069" s="54" t="s">
        <v>18</v>
      </c>
      <c r="F1069" s="55"/>
      <c r="G1069" s="56">
        <f>VLOOKUP(B1069,[1]Serviços!$A$11:$G5412,7,FALSE)</f>
        <v>5.36</v>
      </c>
      <c r="H1069" s="57">
        <f t="shared" si="59"/>
        <v>0</v>
      </c>
    </row>
    <row r="1070" spans="1:8" ht="25.5" x14ac:dyDescent="0.25">
      <c r="A1070" s="91" t="s">
        <v>1700</v>
      </c>
      <c r="B1070" s="52" t="s">
        <v>1701</v>
      </c>
      <c r="C1070" s="52"/>
      <c r="D1070" s="53" t="s">
        <v>1702</v>
      </c>
      <c r="E1070" s="54" t="s">
        <v>18</v>
      </c>
      <c r="F1070" s="55"/>
      <c r="G1070" s="56">
        <f>VLOOKUP(B1070,[1]Serviços!$A$11:$G5413,7,FALSE)</f>
        <v>10.36</v>
      </c>
      <c r="H1070" s="57">
        <f t="shared" si="59"/>
        <v>0</v>
      </c>
    </row>
    <row r="1071" spans="1:8" ht="25.5" x14ac:dyDescent="0.25">
      <c r="A1071" s="91" t="s">
        <v>1703</v>
      </c>
      <c r="B1071" s="52" t="s">
        <v>1704</v>
      </c>
      <c r="C1071" s="52"/>
      <c r="D1071" s="53" t="s">
        <v>1705</v>
      </c>
      <c r="E1071" s="54" t="s">
        <v>18</v>
      </c>
      <c r="F1071" s="55"/>
      <c r="G1071" s="56">
        <f>VLOOKUP(B1071,[1]Serviços!$A$11:$G5414,7,FALSE)</f>
        <v>62.66</v>
      </c>
      <c r="H1071" s="57">
        <f t="shared" si="59"/>
        <v>0</v>
      </c>
    </row>
    <row r="1072" spans="1:8" ht="25.5" x14ac:dyDescent="0.25">
      <c r="A1072" s="91" t="s">
        <v>1706</v>
      </c>
      <c r="B1072" s="52" t="s">
        <v>123</v>
      </c>
      <c r="C1072" s="52"/>
      <c r="D1072" s="53" t="s">
        <v>124</v>
      </c>
      <c r="E1072" s="54" t="s">
        <v>18</v>
      </c>
      <c r="F1072" s="55"/>
      <c r="G1072" s="56">
        <f>VLOOKUP(B1072,[1]Serviços!$A$11:$G5415,7,FALSE)</f>
        <v>11.85</v>
      </c>
      <c r="H1072" s="57">
        <f t="shared" si="59"/>
        <v>0</v>
      </c>
    </row>
    <row r="1073" spans="1:9" x14ac:dyDescent="0.25">
      <c r="A1073" s="91"/>
      <c r="B1073" s="52"/>
      <c r="C1073" s="52"/>
      <c r="D1073" s="53"/>
      <c r="E1073" s="54"/>
      <c r="F1073" s="55"/>
      <c r="G1073" s="56"/>
      <c r="H1073" s="57"/>
    </row>
    <row r="1074" spans="1:9" x14ac:dyDescent="0.25">
      <c r="A1074" s="63" t="s">
        <v>1707</v>
      </c>
      <c r="B1074" s="64"/>
      <c r="C1074" s="62" t="s">
        <v>1708</v>
      </c>
      <c r="D1074" s="64"/>
      <c r="E1074" s="63"/>
      <c r="F1074" s="65"/>
      <c r="G1074" s="66"/>
      <c r="H1074" s="50">
        <f>SUM(H1075:H1076)</f>
        <v>0</v>
      </c>
    </row>
    <row r="1075" spans="1:9" x14ac:dyDescent="0.25">
      <c r="A1075" s="91" t="s">
        <v>1709</v>
      </c>
      <c r="B1075" s="52" t="s">
        <v>1710</v>
      </c>
      <c r="C1075" s="52"/>
      <c r="D1075" s="53" t="s">
        <v>1711</v>
      </c>
      <c r="E1075" s="54" t="s">
        <v>90</v>
      </c>
      <c r="F1075" s="55"/>
      <c r="G1075" s="56">
        <f>VLOOKUP(B1075,[1]Serviços!$A$11:$G5417,7,FALSE)</f>
        <v>7.83</v>
      </c>
      <c r="H1075" s="57">
        <f>ROUND(F1075*G1075,2)</f>
        <v>0</v>
      </c>
    </row>
    <row r="1076" spans="1:9" ht="25.5" x14ac:dyDescent="0.25">
      <c r="A1076" s="91" t="s">
        <v>1712</v>
      </c>
      <c r="B1076" s="52" t="s">
        <v>1713</v>
      </c>
      <c r="C1076" s="52"/>
      <c r="D1076" s="53" t="s">
        <v>1714</v>
      </c>
      <c r="E1076" s="54" t="s">
        <v>90</v>
      </c>
      <c r="F1076" s="55"/>
      <c r="G1076" s="56">
        <f>VLOOKUP(B1076,[1]Serviços!$A$11:$G5418,7,FALSE)</f>
        <v>58.97</v>
      </c>
      <c r="H1076" s="57">
        <f>ROUND(F1076*G1076,2)</f>
        <v>0</v>
      </c>
    </row>
    <row r="1077" spans="1:9" x14ac:dyDescent="0.25">
      <c r="A1077" s="91"/>
      <c r="B1077" s="52"/>
      <c r="C1077" s="52"/>
      <c r="D1077" s="53"/>
      <c r="E1077" s="54"/>
      <c r="F1077" s="55"/>
      <c r="G1077" s="56"/>
      <c r="H1077" s="57"/>
    </row>
    <row r="1078" spans="1:9" x14ac:dyDescent="0.25">
      <c r="A1078" s="63" t="s">
        <v>1715</v>
      </c>
      <c r="B1078" s="64"/>
      <c r="C1078" s="62" t="s">
        <v>854</v>
      </c>
      <c r="D1078" s="64"/>
      <c r="E1078" s="63"/>
      <c r="F1078" s="65"/>
      <c r="G1078" s="66"/>
      <c r="H1078" s="50">
        <f>SUM(H1079:H1082)</f>
        <v>0</v>
      </c>
    </row>
    <row r="1079" spans="1:9" x14ac:dyDescent="0.25">
      <c r="A1079" s="91" t="s">
        <v>1716</v>
      </c>
      <c r="B1079" s="52" t="s">
        <v>667</v>
      </c>
      <c r="C1079" s="52"/>
      <c r="D1079" s="53" t="s">
        <v>668</v>
      </c>
      <c r="E1079" s="54" t="s">
        <v>18</v>
      </c>
      <c r="F1079" s="55"/>
      <c r="G1079" s="56">
        <f>VLOOKUP(B1079,[1]Serviços!$A$11:$G5420,7,FALSE)</f>
        <v>4.82</v>
      </c>
      <c r="H1079" s="57">
        <f>ROUND(F1079*G1079,2)</f>
        <v>0</v>
      </c>
    </row>
    <row r="1080" spans="1:9" x14ac:dyDescent="0.25">
      <c r="A1080" s="91" t="s">
        <v>1717</v>
      </c>
      <c r="B1080" s="52" t="s">
        <v>664</v>
      </c>
      <c r="C1080" s="52"/>
      <c r="D1080" s="53" t="s">
        <v>665</v>
      </c>
      <c r="E1080" s="54" t="s">
        <v>18</v>
      </c>
      <c r="F1080" s="55"/>
      <c r="G1080" s="56">
        <f>VLOOKUP(B1080,[1]Serviços!$A$11:$G5421,7,FALSE)</f>
        <v>9.4</v>
      </c>
      <c r="H1080" s="57">
        <f>ROUND(F1080*G1080,2)</f>
        <v>0</v>
      </c>
    </row>
    <row r="1081" spans="1:9" x14ac:dyDescent="0.25">
      <c r="A1081" s="91" t="s">
        <v>1718</v>
      </c>
      <c r="B1081" s="52" t="s">
        <v>661</v>
      </c>
      <c r="C1081" s="52"/>
      <c r="D1081" s="53" t="s">
        <v>662</v>
      </c>
      <c r="E1081" s="54" t="s">
        <v>18</v>
      </c>
      <c r="F1081" s="55"/>
      <c r="G1081" s="56">
        <f>VLOOKUP(B1081,[1]Serviços!$A$11:$G5422,7,FALSE)</f>
        <v>14.99</v>
      </c>
      <c r="H1081" s="57">
        <f>ROUND(F1081*G1081,2)</f>
        <v>0</v>
      </c>
    </row>
    <row r="1082" spans="1:9" x14ac:dyDescent="0.25">
      <c r="A1082" s="91" t="s">
        <v>1719</v>
      </c>
      <c r="B1082" s="52" t="s">
        <v>115</v>
      </c>
      <c r="C1082" s="52"/>
      <c r="D1082" s="53" t="s">
        <v>116</v>
      </c>
      <c r="E1082" s="54" t="s">
        <v>18</v>
      </c>
      <c r="F1082" s="55"/>
      <c r="G1082" s="56">
        <f>VLOOKUP(B1082,[1]Serviços!$A$11:$G5423,7,FALSE)</f>
        <v>18.52</v>
      </c>
      <c r="H1082" s="57">
        <f>ROUND(F1082*G1082,2)</f>
        <v>0</v>
      </c>
    </row>
    <row r="1083" spans="1:9" x14ac:dyDescent="0.25">
      <c r="A1083" s="91"/>
      <c r="B1083" s="52"/>
      <c r="C1083" s="52"/>
      <c r="D1083" s="53"/>
      <c r="E1083" s="54"/>
      <c r="F1083" s="55"/>
      <c r="G1083" s="56"/>
      <c r="H1083" s="57"/>
    </row>
    <row r="1084" spans="1:9" x14ac:dyDescent="0.25">
      <c r="A1084" s="61" t="s">
        <v>1720</v>
      </c>
      <c r="B1084" s="62"/>
      <c r="C1084" s="62" t="s">
        <v>520</v>
      </c>
      <c r="D1084" s="46"/>
      <c r="E1084" s="47"/>
      <c r="F1084" s="48"/>
      <c r="G1084" s="49"/>
      <c r="H1084" s="50">
        <f>SUM(H1085)</f>
        <v>0</v>
      </c>
    </row>
    <row r="1085" spans="1:9" x14ac:dyDescent="0.25">
      <c r="A1085" s="91" t="s">
        <v>1721</v>
      </c>
      <c r="B1085" s="93" t="s">
        <v>522</v>
      </c>
      <c r="C1085" s="93"/>
      <c r="D1085" s="53" t="s">
        <v>523</v>
      </c>
      <c r="E1085" s="54" t="s">
        <v>18</v>
      </c>
      <c r="F1085" s="55"/>
      <c r="G1085" s="56">
        <f>VLOOKUP(B1085,[1]Serviços!$A$11:$G5425,7,FALSE)</f>
        <v>10.4</v>
      </c>
      <c r="H1085" s="57">
        <f>ROUND(F1085*G1085,2)</f>
        <v>0</v>
      </c>
    </row>
    <row r="1086" spans="1:9" x14ac:dyDescent="0.25">
      <c r="A1086" s="91"/>
      <c r="B1086" s="93"/>
      <c r="C1086" s="93"/>
      <c r="D1086" s="53"/>
      <c r="E1086" s="54"/>
      <c r="F1086" s="55"/>
      <c r="G1086" s="56"/>
      <c r="H1086" s="57"/>
    </row>
    <row r="1087" spans="1:9" x14ac:dyDescent="0.25">
      <c r="A1087" s="128" t="s">
        <v>1722</v>
      </c>
      <c r="B1087" s="129"/>
      <c r="C1087" s="129" t="s">
        <v>1723</v>
      </c>
      <c r="D1087" s="130"/>
      <c r="E1087" s="39"/>
      <c r="F1087" s="40"/>
      <c r="G1087" s="41"/>
      <c r="H1087" s="131">
        <f>H1088+H1096+H1105+H1110+H1118+H1127+H1134+H1137+H1141+H1151+H1155+H1159+H1162+H1168+H1173+H1178+H1185+H1189+H1192+H1199+H1210+H1219+H1250+H1260</f>
        <v>0</v>
      </c>
      <c r="I1087" s="132"/>
    </row>
    <row r="1088" spans="1:9" x14ac:dyDescent="0.25">
      <c r="A1088" s="133" t="s">
        <v>1724</v>
      </c>
      <c r="B1088" s="133"/>
      <c r="C1088" s="134"/>
      <c r="D1088" s="135" t="s">
        <v>1725</v>
      </c>
      <c r="E1088" s="136"/>
      <c r="F1088" s="137"/>
      <c r="G1088" s="138"/>
      <c r="H1088" s="139">
        <f>SUM(H1089:H1095)</f>
        <v>0</v>
      </c>
    </row>
    <row r="1089" spans="1:9" ht="25.5" x14ac:dyDescent="0.25">
      <c r="A1089" s="140" t="s">
        <v>1726</v>
      </c>
      <c r="B1089" s="141" t="s">
        <v>1727</v>
      </c>
      <c r="C1089" s="141"/>
      <c r="D1089" s="142" t="str">
        <f>VLOOKUP(B1089,[2]servicos!$1:$1048576,3,FALSE)</f>
        <v>Demolição mecanizada de concreto simples, inclusive fragmentação e acomodação do material</v>
      </c>
      <c r="E1089" s="142" t="str">
        <f>VLOOKUP(B1089,[2]servicos!$1:$1048576,4,FALSE)</f>
        <v>m³</v>
      </c>
      <c r="F1089" s="143"/>
      <c r="G1089" s="144">
        <f>VLOOKUP(B1089,[2]servicos!$1:$1048576,7,FALSE)</f>
        <v>183.26</v>
      </c>
      <c r="H1089" s="145">
        <f t="shared" ref="H1089:H1094" si="60">ROUND(F1089*G1089,2)</f>
        <v>0</v>
      </c>
      <c r="I1089" s="146"/>
    </row>
    <row r="1090" spans="1:9" ht="25.5" x14ac:dyDescent="0.25">
      <c r="A1090" s="140" t="s">
        <v>1728</v>
      </c>
      <c r="B1090" s="141" t="s">
        <v>576</v>
      </c>
      <c r="C1090" s="141"/>
      <c r="D1090" s="142" t="str">
        <f>VLOOKUP(B1090,[2]servicos!$1:$1048576,3,FALSE)</f>
        <v>Demolição manual de alvenaria de elevação ou elemento vazado, incluindo revestimento</v>
      </c>
      <c r="E1090" s="142" t="str">
        <f>VLOOKUP(B1090,[2]servicos!$1:$1048576,4,FALSE)</f>
        <v>m³</v>
      </c>
      <c r="F1090" s="143"/>
      <c r="G1090" s="144">
        <f>VLOOKUP(B1090,[2]servicos!$1:$1048576,7,FALSE)</f>
        <v>59.4</v>
      </c>
      <c r="H1090" s="145">
        <f t="shared" si="60"/>
        <v>0</v>
      </c>
    </row>
    <row r="1091" spans="1:9" ht="25.5" x14ac:dyDescent="0.25">
      <c r="A1091" s="140" t="s">
        <v>1729</v>
      </c>
      <c r="B1091" s="141" t="s">
        <v>1730</v>
      </c>
      <c r="C1091" s="141"/>
      <c r="D1091" s="142" t="str">
        <f>VLOOKUP(B1091,[2]servicos!$1:$1048576,3,FALSE)</f>
        <v>Demolição manual de revestimento em massa de parede ou teto</v>
      </c>
      <c r="E1091" s="142" t="str">
        <f>VLOOKUP(B1091,[2]servicos!$1:$1048576,4,FALSE)</f>
        <v>m²</v>
      </c>
      <c r="F1091" s="143"/>
      <c r="G1091" s="144">
        <f>VLOOKUP(B1091,[2]servicos!$1:$1048576,7,FALSE)</f>
        <v>4.46</v>
      </c>
      <c r="H1091" s="145">
        <f t="shared" si="60"/>
        <v>0</v>
      </c>
      <c r="I1091" s="147"/>
    </row>
    <row r="1092" spans="1:9" ht="25.5" x14ac:dyDescent="0.25">
      <c r="A1092" s="140" t="s">
        <v>1731</v>
      </c>
      <c r="B1092" s="141" t="s">
        <v>1732</v>
      </c>
      <c r="C1092" s="141"/>
      <c r="D1092" s="142" t="str">
        <f>VLOOKUP(B1092,[2]servicos!$1:$1048576,3,FALSE)</f>
        <v>Demolição manual de revestimento cerâmico, incluindo a base</v>
      </c>
      <c r="E1092" s="142" t="str">
        <f>VLOOKUP(B1092,[2]servicos!$1:$1048576,4,FALSE)</f>
        <v>m²</v>
      </c>
      <c r="F1092" s="143"/>
      <c r="G1092" s="144">
        <f>VLOOKUP(B1092,[2]servicos!$1:$1048576,7,FALSE)</f>
        <v>8.91</v>
      </c>
      <c r="H1092" s="148">
        <f t="shared" si="60"/>
        <v>0</v>
      </c>
      <c r="I1092" s="149"/>
    </row>
    <row r="1093" spans="1:9" ht="25.5" x14ac:dyDescent="0.25">
      <c r="A1093" s="140" t="s">
        <v>1733</v>
      </c>
      <c r="B1093" s="141" t="s">
        <v>557</v>
      </c>
      <c r="C1093" s="141"/>
      <c r="D1093" s="142" t="str">
        <f>VLOOKUP(B1093,[2]servicos!$1:$1048576,3,FALSE)</f>
        <v>Demolição manual de forro em gesso, inclusive sistema de fixação</v>
      </c>
      <c r="E1093" s="142" t="str">
        <f>VLOOKUP(B1093,[2]servicos!$1:$1048576,4,FALSE)</f>
        <v>m²</v>
      </c>
      <c r="F1093" s="143"/>
      <c r="G1093" s="144">
        <f>VLOOKUP(B1093,[2]servicos!$1:$1048576,7,FALSE)</f>
        <v>4.46</v>
      </c>
      <c r="H1093" s="145">
        <f t="shared" si="60"/>
        <v>0</v>
      </c>
    </row>
    <row r="1094" spans="1:9" x14ac:dyDescent="0.25">
      <c r="A1094" s="140" t="s">
        <v>1734</v>
      </c>
      <c r="B1094" s="141" t="s">
        <v>560</v>
      </c>
      <c r="C1094" s="141"/>
      <c r="D1094" s="142" t="str">
        <f>VLOOKUP(B1094,[2]servicos!$1:$1048576,3,FALSE)</f>
        <v>Remoção de pintura em massa com lixamento</v>
      </c>
      <c r="E1094" s="142" t="str">
        <f>VLOOKUP(B1094,[2]servicos!$1:$1048576,4,FALSE)</f>
        <v>m²</v>
      </c>
      <c r="F1094" s="143"/>
      <c r="G1094" s="144">
        <f>VLOOKUP(B1094,[2]servicos!$1:$1048576,7,FALSE)</f>
        <v>3.98</v>
      </c>
      <c r="H1094" s="145">
        <f t="shared" si="60"/>
        <v>0</v>
      </c>
    </row>
    <row r="1095" spans="1:9" x14ac:dyDescent="0.25">
      <c r="A1095" s="150"/>
      <c r="B1095" s="151"/>
      <c r="C1095" s="152"/>
      <c r="D1095" s="142"/>
      <c r="E1095" s="153"/>
      <c r="F1095" s="143"/>
      <c r="G1095" s="154"/>
      <c r="H1095" s="145"/>
    </row>
    <row r="1096" spans="1:9" x14ac:dyDescent="0.25">
      <c r="A1096" s="133" t="s">
        <v>1735</v>
      </c>
      <c r="B1096" s="133"/>
      <c r="C1096" s="134"/>
      <c r="D1096" s="135" t="s">
        <v>1736</v>
      </c>
      <c r="E1096" s="136"/>
      <c r="F1096" s="137"/>
      <c r="G1096" s="138"/>
      <c r="H1096" s="139">
        <f>SUM(H1097:H1104)</f>
        <v>0</v>
      </c>
    </row>
    <row r="1097" spans="1:9" ht="51" x14ac:dyDescent="0.25">
      <c r="A1097" s="140" t="s">
        <v>1737</v>
      </c>
      <c r="B1097" s="151" t="s">
        <v>45</v>
      </c>
      <c r="C1097" s="141"/>
      <c r="D1097" s="142" t="s">
        <v>1738</v>
      </c>
      <c r="E1097" s="153" t="s">
        <v>1739</v>
      </c>
      <c r="F1097" s="143"/>
      <c r="G1097" s="154">
        <v>2500</v>
      </c>
      <c r="H1097" s="145">
        <f t="shared" ref="H1097:H1103" si="61">ROUND(F1097*G1097,2)</f>
        <v>0</v>
      </c>
    </row>
    <row r="1098" spans="1:9" ht="51" x14ac:dyDescent="0.25">
      <c r="A1098" s="140" t="s">
        <v>1740</v>
      </c>
      <c r="B1098" s="151" t="s">
        <v>45</v>
      </c>
      <c r="C1098" s="141"/>
      <c r="D1098" s="142" t="s">
        <v>1741</v>
      </c>
      <c r="E1098" s="153" t="s">
        <v>1739</v>
      </c>
      <c r="F1098" s="143"/>
      <c r="G1098" s="154">
        <v>3000</v>
      </c>
      <c r="H1098" s="145">
        <f t="shared" si="61"/>
        <v>0</v>
      </c>
    </row>
    <row r="1099" spans="1:9" ht="51" x14ac:dyDescent="0.25">
      <c r="A1099" s="140" t="s">
        <v>1742</v>
      </c>
      <c r="B1099" s="151" t="s">
        <v>45</v>
      </c>
      <c r="C1099" s="141"/>
      <c r="D1099" s="142" t="s">
        <v>1743</v>
      </c>
      <c r="E1099" s="153" t="s">
        <v>1739</v>
      </c>
      <c r="F1099" s="143"/>
      <c r="G1099" s="154">
        <v>5000</v>
      </c>
      <c r="H1099" s="145">
        <f t="shared" si="61"/>
        <v>0</v>
      </c>
    </row>
    <row r="1100" spans="1:9" ht="38.25" x14ac:dyDescent="0.25">
      <c r="A1100" s="140" t="s">
        <v>1744</v>
      </c>
      <c r="B1100" s="151" t="s">
        <v>45</v>
      </c>
      <c r="C1100" s="141"/>
      <c r="D1100" s="142" t="s">
        <v>1745</v>
      </c>
      <c r="E1100" s="153" t="s">
        <v>1739</v>
      </c>
      <c r="F1100" s="143"/>
      <c r="G1100" s="154">
        <v>1800</v>
      </c>
      <c r="H1100" s="145">
        <f t="shared" si="61"/>
        <v>0</v>
      </c>
    </row>
    <row r="1101" spans="1:9" ht="63.75" x14ac:dyDescent="0.25">
      <c r="A1101" s="140" t="s">
        <v>1746</v>
      </c>
      <c r="B1101" s="151" t="s">
        <v>45</v>
      </c>
      <c r="C1101" s="141"/>
      <c r="D1101" s="142" t="s">
        <v>1747</v>
      </c>
      <c r="E1101" s="153" t="s">
        <v>1739</v>
      </c>
      <c r="F1101" s="143"/>
      <c r="G1101" s="154">
        <v>40650</v>
      </c>
      <c r="H1101" s="145">
        <f>ROUND(F1101*G1101,2)</f>
        <v>0</v>
      </c>
    </row>
    <row r="1102" spans="1:9" x14ac:dyDescent="0.25">
      <c r="A1102" s="140" t="s">
        <v>1748</v>
      </c>
      <c r="B1102" s="151" t="s">
        <v>45</v>
      </c>
      <c r="C1102" s="141"/>
      <c r="D1102" s="142" t="s">
        <v>1749</v>
      </c>
      <c r="E1102" s="153" t="s">
        <v>1739</v>
      </c>
      <c r="F1102" s="143"/>
      <c r="G1102" s="154">
        <v>500</v>
      </c>
      <c r="H1102" s="145">
        <f t="shared" si="61"/>
        <v>0</v>
      </c>
    </row>
    <row r="1103" spans="1:9" ht="25.5" x14ac:dyDescent="0.25">
      <c r="A1103" s="140" t="s">
        <v>1750</v>
      </c>
      <c r="B1103" s="141" t="s">
        <v>1751</v>
      </c>
      <c r="C1103" s="141"/>
      <c r="D1103" s="142" t="str">
        <f>VLOOKUP(B1103,[2]servicos!$1:$1048576,3,FALSE)</f>
        <v>Retirada de soleira ou peitoril em pedra, granito ou mármore</v>
      </c>
      <c r="E1103" s="153" t="str">
        <f>VLOOKUP(B1103,[2]servicos!$1:$1048576,4,FALSE)</f>
        <v>m</v>
      </c>
      <c r="F1103" s="143"/>
      <c r="G1103" s="144">
        <f>VLOOKUP(B1103,[2]servicos!$1:$1048576,7,FALSE)</f>
        <v>13.37</v>
      </c>
      <c r="H1103" s="145">
        <f t="shared" si="61"/>
        <v>0</v>
      </c>
    </row>
    <row r="1104" spans="1:9" x14ac:dyDescent="0.25">
      <c r="A1104" s="150"/>
      <c r="B1104" s="151"/>
      <c r="C1104" s="152"/>
      <c r="D1104" s="142"/>
      <c r="E1104" s="153"/>
      <c r="F1104" s="143"/>
      <c r="G1104" s="154"/>
      <c r="H1104" s="145"/>
    </row>
    <row r="1105" spans="1:8" ht="25.5" x14ac:dyDescent="0.25">
      <c r="A1105" s="133" t="s">
        <v>1752</v>
      </c>
      <c r="B1105" s="133"/>
      <c r="C1105" s="134"/>
      <c r="D1105" s="135" t="s">
        <v>1753</v>
      </c>
      <c r="E1105" s="136"/>
      <c r="F1105" s="137"/>
      <c r="G1105" s="138"/>
      <c r="H1105" s="139">
        <f>SUM(H1106:H1108)</f>
        <v>0</v>
      </c>
    </row>
    <row r="1106" spans="1:8" ht="25.5" x14ac:dyDescent="0.25">
      <c r="A1106" s="140" t="s">
        <v>1754</v>
      </c>
      <c r="B1106" s="141" t="s">
        <v>542</v>
      </c>
      <c r="C1106" s="141"/>
      <c r="D1106" s="142" t="str">
        <f>VLOOKUP(B1106,[2]servicos!$1:$1048576,3,FALSE)</f>
        <v>Transporte manual horizontal e/ou vertical de entulho até o local de despejo - ensacado</v>
      </c>
      <c r="E1106" s="153" t="str">
        <f>VLOOKUP(B1106,[2]servicos!$1:$1048576,4,FALSE)</f>
        <v>m³</v>
      </c>
      <c r="F1106" s="143"/>
      <c r="G1106" s="144">
        <f>VLOOKUP(B1106,[2]servicos!$1:$1048576,7,FALSE)</f>
        <v>93.15</v>
      </c>
      <c r="H1106" s="145">
        <f>ROUND(F1106*G1106,2)</f>
        <v>0</v>
      </c>
    </row>
    <row r="1107" spans="1:8" ht="38.25" x14ac:dyDescent="0.25">
      <c r="A1107" s="140" t="s">
        <v>1755</v>
      </c>
      <c r="B1107" s="141" t="s">
        <v>102</v>
      </c>
      <c r="C1107" s="141"/>
      <c r="D1107" s="142" t="str">
        <f>VLOOKUP(B1107,[2]servicos!$1:$1048576,3,FALSE)</f>
        <v>Remoção de entulho separado de obra com caçamba metálica - terra, alvenaria, concreto, argamassa, madeira, papel, plástico ou metal</v>
      </c>
      <c r="E1107" s="153" t="str">
        <f>VLOOKUP(B1107,[2]servicos!$1:$1048576,4,FALSE)</f>
        <v>m³</v>
      </c>
      <c r="F1107" s="143"/>
      <c r="G1107" s="144">
        <f>VLOOKUP(B1107,[2]servicos!$1:$1048576,7,FALSE)</f>
        <v>88.73</v>
      </c>
      <c r="H1107" s="145">
        <f>ROUND(F1107*G1107,2)</f>
        <v>0</v>
      </c>
    </row>
    <row r="1108" spans="1:8" ht="25.5" x14ac:dyDescent="0.25">
      <c r="A1108" s="140" t="s">
        <v>1756</v>
      </c>
      <c r="B1108" s="141" t="s">
        <v>572</v>
      </c>
      <c r="C1108" s="141"/>
      <c r="D1108" s="142" t="str">
        <f>VLOOKUP(B1108,[2]servicos!$1:$1048576,3,FALSE)</f>
        <v>Remoção de entulho de obra com caçamba metálica - gesso e/ou drywall</v>
      </c>
      <c r="E1108" s="153" t="str">
        <f>VLOOKUP(B1108,[2]servicos!$1:$1048576,4,FALSE)</f>
        <v>m³</v>
      </c>
      <c r="F1108" s="143"/>
      <c r="G1108" s="144">
        <f>VLOOKUP(B1108,[2]servicos!$1:$1048576,7,FALSE)</f>
        <v>93.06</v>
      </c>
      <c r="H1108" s="145">
        <f>ROUND(F1108*G1108,2)</f>
        <v>0</v>
      </c>
    </row>
    <row r="1109" spans="1:8" x14ac:dyDescent="0.25">
      <c r="A1109" s="150"/>
      <c r="B1109" s="155"/>
      <c r="C1109" s="152"/>
      <c r="D1109" s="142"/>
      <c r="E1109" s="153"/>
      <c r="F1109" s="143"/>
      <c r="G1109" s="154"/>
      <c r="H1109" s="145"/>
    </row>
    <row r="1110" spans="1:8" x14ac:dyDescent="0.25">
      <c r="A1110" s="133" t="s">
        <v>1757</v>
      </c>
      <c r="B1110" s="133"/>
      <c r="C1110" s="134"/>
      <c r="D1110" s="135" t="s">
        <v>1758</v>
      </c>
      <c r="E1110" s="136"/>
      <c r="F1110" s="137"/>
      <c r="G1110" s="138"/>
      <c r="H1110" s="139">
        <f>SUM(H1111:H1116)</f>
        <v>0</v>
      </c>
    </row>
    <row r="1111" spans="1:8" x14ac:dyDescent="0.25">
      <c r="A1111" s="140" t="s">
        <v>1759</v>
      </c>
      <c r="B1111" s="141" t="s">
        <v>1760</v>
      </c>
      <c r="C1111" s="141"/>
      <c r="D1111" s="142" t="str">
        <f>VLOOKUP(B1111,[2]servicos!$1:$1048576,3,FALSE)</f>
        <v>Alvenaria de elevação de 1 tijolo maciço comum</v>
      </c>
      <c r="E1111" s="153" t="str">
        <f>VLOOKUP(B1111,[2]servicos!$1:$1048576,4,FALSE)</f>
        <v>m²</v>
      </c>
      <c r="F1111" s="143"/>
      <c r="G1111" s="144">
        <f>VLOOKUP(B1111,[2]servicos!$1:$1048576,7,FALSE)</f>
        <v>149.79</v>
      </c>
      <c r="H1111" s="145">
        <f t="shared" ref="H1111:H1116" si="62">ROUND(F1111*G1111,2)</f>
        <v>0</v>
      </c>
    </row>
    <row r="1112" spans="1:8" ht="25.5" x14ac:dyDescent="0.25">
      <c r="A1112" s="140" t="s">
        <v>1761</v>
      </c>
      <c r="B1112" s="141" t="s">
        <v>1762</v>
      </c>
      <c r="C1112" s="141"/>
      <c r="D1112" s="142" t="str">
        <f>VLOOKUP(B1112,[2]servicos!$1:$1048576,3,FALSE)</f>
        <v>Alvenaria de bloco cerâmico de vedação, uso revestido, de 14 cm</v>
      </c>
      <c r="E1112" s="153" t="str">
        <f>VLOOKUP(B1112,[2]servicos!$1:$1048576,4,FALSE)</f>
        <v>m²</v>
      </c>
      <c r="F1112" s="143"/>
      <c r="G1112" s="144">
        <f>VLOOKUP(B1112,[2]servicos!$1:$1048576,7,FALSE)</f>
        <v>53.23</v>
      </c>
      <c r="H1112" s="145">
        <f t="shared" si="62"/>
        <v>0</v>
      </c>
    </row>
    <row r="1113" spans="1:8" x14ac:dyDescent="0.25">
      <c r="A1113" s="140" t="s">
        <v>1763</v>
      </c>
      <c r="B1113" s="141" t="s">
        <v>656</v>
      </c>
      <c r="C1113" s="141"/>
      <c r="D1113" s="142" t="str">
        <f>VLOOKUP(B1113,[2]servicos!$1:$1048576,3,FALSE)</f>
        <v>Vergas, contravergas e pilaretes de concreto armado</v>
      </c>
      <c r="E1113" s="153" t="str">
        <f>VLOOKUP(B1113,[2]servicos!$1:$1048576,4,FALSE)</f>
        <v>m³</v>
      </c>
      <c r="F1113" s="143"/>
      <c r="G1113" s="144">
        <f>VLOOKUP(B1113,[2]servicos!$1:$1048576,7,FALSE)</f>
        <v>1176.08</v>
      </c>
      <c r="H1113" s="145">
        <f t="shared" si="62"/>
        <v>0</v>
      </c>
    </row>
    <row r="1114" spans="1:8" ht="38.25" x14ac:dyDescent="0.25">
      <c r="A1114" s="140" t="s">
        <v>1764</v>
      </c>
      <c r="B1114" s="141" t="s">
        <v>1765</v>
      </c>
      <c r="C1114" s="141"/>
      <c r="D1114" s="142" t="str">
        <f>VLOOKUP(B1114,[2]servicos!$1:$1048576,3,FALSE)</f>
        <v>Divisória sanitária em painel laminado melamínico estrutural com perfis em alumínio, inclusive ferragem completa para vão de porta</v>
      </c>
      <c r="E1114" s="153" t="str">
        <f>VLOOKUP(B1114,[2]servicos!$1:$1048576,4,FALSE)</f>
        <v>m²</v>
      </c>
      <c r="F1114" s="143"/>
      <c r="G1114" s="144">
        <f>VLOOKUP(B1114,[2]servicos!$1:$1048576,7,FALSE)</f>
        <v>475.4</v>
      </c>
      <c r="H1114" s="145">
        <f t="shared" si="62"/>
        <v>0</v>
      </c>
    </row>
    <row r="1115" spans="1:8" ht="25.5" x14ac:dyDescent="0.25">
      <c r="A1115" s="140" t="s">
        <v>1766</v>
      </c>
      <c r="B1115" s="141" t="s">
        <v>1767</v>
      </c>
      <c r="C1115" s="141"/>
      <c r="D1115" s="142" t="str">
        <f>VLOOKUP(B1115,[2]servicos!$1:$1048576,3,FALSE)</f>
        <v>Divisória cega tipo naval, acabamento em laminado fenólico melamínico, com espessura de 3,5 cm</v>
      </c>
      <c r="E1115" s="153" t="str">
        <f>VLOOKUP(B1115,[2]servicos!$1:$1048576,4,FALSE)</f>
        <v>m²</v>
      </c>
      <c r="F1115" s="143"/>
      <c r="G1115" s="144">
        <f>VLOOKUP(B1115,[2]servicos!$1:$1048576,7,FALSE)</f>
        <v>84.77</v>
      </c>
      <c r="H1115" s="145">
        <f t="shared" si="62"/>
        <v>0</v>
      </c>
    </row>
    <row r="1116" spans="1:8" ht="38.25" x14ac:dyDescent="0.25">
      <c r="A1116" s="140" t="s">
        <v>1768</v>
      </c>
      <c r="B1116" s="141" t="s">
        <v>1769</v>
      </c>
      <c r="C1116" s="141"/>
      <c r="D1116" s="142" t="str">
        <f>VLOOKUP(B1116,[2]servicos!$1:$1048576,3,FALSE)</f>
        <v>Divisória em placas duplas de gesso acartonado, resistência ao fogo 60 minutos, espessura 120/70mm - 2RU / 2RU</v>
      </c>
      <c r="E1116" s="153" t="str">
        <f>VLOOKUP(B1116,[2]servicos!$1:$1048576,4,FALSE)</f>
        <v>m²</v>
      </c>
      <c r="F1116" s="143"/>
      <c r="G1116" s="144">
        <f>VLOOKUP(B1116,[2]servicos!$1:$1048576,7,FALSE)</f>
        <v>162.76</v>
      </c>
      <c r="H1116" s="145">
        <f t="shared" si="62"/>
        <v>0</v>
      </c>
    </row>
    <row r="1117" spans="1:8" x14ac:dyDescent="0.25">
      <c r="A1117" s="150"/>
      <c r="B1117" s="151"/>
      <c r="C1117" s="152"/>
      <c r="D1117" s="142"/>
      <c r="E1117" s="153"/>
      <c r="F1117" s="143"/>
      <c r="G1117" s="154"/>
      <c r="H1117" s="145"/>
    </row>
    <row r="1118" spans="1:8" ht="17.25" customHeight="1" x14ac:dyDescent="0.25">
      <c r="A1118" s="133" t="s">
        <v>1770</v>
      </c>
      <c r="B1118" s="133"/>
      <c r="C1118" s="134"/>
      <c r="D1118" s="135" t="s">
        <v>1771</v>
      </c>
      <c r="E1118" s="136"/>
      <c r="F1118" s="137"/>
      <c r="G1118" s="138"/>
      <c r="H1118" s="139">
        <f>SUM(H1119:H1125)</f>
        <v>0</v>
      </c>
    </row>
    <row r="1119" spans="1:8" ht="25.5" x14ac:dyDescent="0.25">
      <c r="A1119" s="140" t="s">
        <v>1772</v>
      </c>
      <c r="B1119" s="141" t="s">
        <v>1773</v>
      </c>
      <c r="C1119" s="141"/>
      <c r="D1119" s="142" t="str">
        <f>VLOOKUP(B1119,[2]servicos!$1:$1048576,3,FALSE)</f>
        <v>Concreto não estrutural executado no local, mínimo 200 kg cimento / m³</v>
      </c>
      <c r="E1119" s="153" t="str">
        <f>VLOOKUP(B1119,[2]servicos!$1:$1048576,4,FALSE)</f>
        <v>m³</v>
      </c>
      <c r="F1119" s="143"/>
      <c r="G1119" s="144">
        <f>VLOOKUP(B1119,[2]servicos!$1:$1048576,7,FALSE)</f>
        <v>236.33</v>
      </c>
      <c r="H1119" s="145">
        <f t="shared" ref="H1119:H1125" si="63">ROUND(F1119*G1119,2)</f>
        <v>0</v>
      </c>
    </row>
    <row r="1120" spans="1:8" ht="25.5" x14ac:dyDescent="0.25">
      <c r="A1120" s="140" t="s">
        <v>1774</v>
      </c>
      <c r="B1120" s="141" t="s">
        <v>1564</v>
      </c>
      <c r="C1120" s="141"/>
      <c r="D1120" s="142" t="str">
        <f>VLOOKUP(B1120,[2]servicos!$1:$1048576,3,FALSE)</f>
        <v>Lançamento, espalhamento e adensamento de concreto ou massa em lastro e/ou enchimento</v>
      </c>
      <c r="E1120" s="153" t="str">
        <f>VLOOKUP(B1120,[2]servicos!$1:$1048576,4,FALSE)</f>
        <v>m³</v>
      </c>
      <c r="F1120" s="143"/>
      <c r="G1120" s="144">
        <f>VLOOKUP(B1120,[2]servicos!$1:$1048576,7,FALSE)</f>
        <v>62.62</v>
      </c>
      <c r="H1120" s="145">
        <f t="shared" si="63"/>
        <v>0</v>
      </c>
    </row>
    <row r="1121" spans="1:8" x14ac:dyDescent="0.25">
      <c r="A1121" s="140" t="s">
        <v>1775</v>
      </c>
      <c r="B1121" s="141" t="s">
        <v>1688</v>
      </c>
      <c r="C1121" s="141"/>
      <c r="D1121" s="142" t="str">
        <f>VLOOKUP(B1121,[2]servicos!$1:$1048576,3,FALSE)</f>
        <v>Argamassa de regularização e/ou proteção</v>
      </c>
      <c r="E1121" s="153" t="str">
        <f>VLOOKUP(B1121,[2]servicos!$1:$1048576,4,FALSE)</f>
        <v>m³</v>
      </c>
      <c r="F1121" s="143"/>
      <c r="G1121" s="144">
        <f>VLOOKUP(B1121,[2]servicos!$1:$1048576,7,FALSE)</f>
        <v>504.05</v>
      </c>
      <c r="H1121" s="145">
        <f t="shared" si="63"/>
        <v>0</v>
      </c>
    </row>
    <row r="1122" spans="1:8" x14ac:dyDescent="0.25">
      <c r="A1122" s="140" t="s">
        <v>1776</v>
      </c>
      <c r="B1122" s="141" t="s">
        <v>1777</v>
      </c>
      <c r="C1122" s="141"/>
      <c r="D1122" s="142" t="str">
        <f>VLOOKUP(B1122,[2]servicos!$1:$1048576,3,FALSE)</f>
        <v>Regularização de piso com nata de cimento e bianco</v>
      </c>
      <c r="E1122" s="153" t="str">
        <f>VLOOKUP(B1122,[2]servicos!$1:$1048576,4,FALSE)</f>
        <v>m²</v>
      </c>
      <c r="F1122" s="143"/>
      <c r="G1122" s="144">
        <f>VLOOKUP(B1122,[2]servicos!$1:$1048576,7,FALSE)</f>
        <v>23.21</v>
      </c>
      <c r="H1122" s="145">
        <f t="shared" si="63"/>
        <v>0</v>
      </c>
    </row>
    <row r="1123" spans="1:8" x14ac:dyDescent="0.25">
      <c r="A1123" s="140" t="s">
        <v>1778</v>
      </c>
      <c r="B1123" s="141" t="s">
        <v>667</v>
      </c>
      <c r="C1123" s="141"/>
      <c r="D1123" s="142" t="str">
        <f>VLOOKUP(B1123,[2]servicos!$1:$1048576,3,FALSE)</f>
        <v>Chapisco</v>
      </c>
      <c r="E1123" s="153" t="str">
        <f>VLOOKUP(B1123,[2]servicos!$1:$1048576,4,FALSE)</f>
        <v>m²</v>
      </c>
      <c r="F1123" s="143"/>
      <c r="G1123" s="144">
        <f>VLOOKUP(B1123,[2]servicos!$1:$1048576,7,FALSE)</f>
        <v>4.82</v>
      </c>
      <c r="H1123" s="145">
        <f t="shared" si="63"/>
        <v>0</v>
      </c>
    </row>
    <row r="1124" spans="1:8" x14ac:dyDescent="0.25">
      <c r="A1124" s="140" t="s">
        <v>1779</v>
      </c>
      <c r="B1124" s="141" t="s">
        <v>661</v>
      </c>
      <c r="C1124" s="141"/>
      <c r="D1124" s="142" t="str">
        <f>VLOOKUP(B1124,[2]servicos!$1:$1048576,3,FALSE)</f>
        <v>Emboço comum</v>
      </c>
      <c r="E1124" s="153" t="str">
        <f>VLOOKUP(B1124,[2]servicos!$1:$1048576,4,FALSE)</f>
        <v>m²</v>
      </c>
      <c r="F1124" s="143"/>
      <c r="G1124" s="144">
        <f>VLOOKUP(B1124,[2]servicos!$1:$1048576,7,FALSE)</f>
        <v>14.99</v>
      </c>
      <c r="H1124" s="145">
        <f t="shared" si="63"/>
        <v>0</v>
      </c>
    </row>
    <row r="1125" spans="1:8" x14ac:dyDescent="0.25">
      <c r="A1125" s="140" t="s">
        <v>1780</v>
      </c>
      <c r="B1125" s="141" t="s">
        <v>664</v>
      </c>
      <c r="C1125" s="141"/>
      <c r="D1125" s="142" t="str">
        <f>VLOOKUP(B1125,[2]servicos!$1:$1048576,3,FALSE)</f>
        <v>Reboco</v>
      </c>
      <c r="E1125" s="153" t="str">
        <f>VLOOKUP(B1125,[2]servicos!$1:$1048576,4,FALSE)</f>
        <v>m²</v>
      </c>
      <c r="F1125" s="143"/>
      <c r="G1125" s="144">
        <f>VLOOKUP(B1125,[2]servicos!$1:$1048576,7,FALSE)</f>
        <v>9.4</v>
      </c>
      <c r="H1125" s="145">
        <f t="shared" si="63"/>
        <v>0</v>
      </c>
    </row>
    <row r="1126" spans="1:8" x14ac:dyDescent="0.25">
      <c r="A1126" s="150"/>
      <c r="B1126" s="152"/>
      <c r="C1126" s="152"/>
      <c r="D1126" s="142"/>
      <c r="E1126" s="153"/>
      <c r="F1126" s="143"/>
      <c r="G1126" s="154"/>
      <c r="H1126" s="145"/>
    </row>
    <row r="1127" spans="1:8" ht="21" customHeight="1" x14ac:dyDescent="0.25">
      <c r="A1127" s="133" t="s">
        <v>1781</v>
      </c>
      <c r="B1127" s="133"/>
      <c r="C1127" s="134"/>
      <c r="D1127" s="135" t="s">
        <v>1782</v>
      </c>
      <c r="E1127" s="136"/>
      <c r="F1127" s="137"/>
      <c r="G1127" s="138"/>
      <c r="H1127" s="139">
        <f>SUM(H1128:H1133)</f>
        <v>0</v>
      </c>
    </row>
    <row r="1128" spans="1:8" x14ac:dyDescent="0.25">
      <c r="A1128" s="140" t="s">
        <v>1783</v>
      </c>
      <c r="B1128" s="141" t="s">
        <v>1784</v>
      </c>
      <c r="C1128" s="141"/>
      <c r="D1128" s="142" t="str">
        <f>VLOOKUP(B1128,[2]servicos!$1:$1048576,3,FALSE)</f>
        <v>Piso em placas de granilite, acabamento encerado</v>
      </c>
      <c r="E1128" s="153" t="str">
        <f>VLOOKUP(B1128,[2]servicos!$1:$1048576,4,FALSE)</f>
        <v>m²</v>
      </c>
      <c r="F1128" s="143"/>
      <c r="G1128" s="144">
        <f>VLOOKUP(B1128,[2]servicos!$1:$1048576,7,FALSE)</f>
        <v>147.82</v>
      </c>
      <c r="H1128" s="145">
        <f>ROUND(F1128*G1128,2)</f>
        <v>0</v>
      </c>
    </row>
    <row r="1129" spans="1:8" ht="25.5" x14ac:dyDescent="0.25">
      <c r="A1129" s="140" t="s">
        <v>1785</v>
      </c>
      <c r="B1129" s="141"/>
      <c r="C1129" s="141"/>
      <c r="D1129" s="142" t="s">
        <v>1786</v>
      </c>
      <c r="E1129" s="153" t="s">
        <v>18</v>
      </c>
      <c r="F1129" s="143"/>
      <c r="G1129" s="154">
        <v>8.2899999999999991</v>
      </c>
      <c r="H1129" s="145">
        <f>ROUND(F1129*G1129,2)</f>
        <v>0</v>
      </c>
    </row>
    <row r="1130" spans="1:8" ht="25.5" x14ac:dyDescent="0.25">
      <c r="A1130" s="140" t="s">
        <v>1787</v>
      </c>
      <c r="B1130" s="141" t="s">
        <v>1788</v>
      </c>
      <c r="C1130" s="141"/>
      <c r="D1130" s="142" t="str">
        <f>VLOOKUP(B1130,[2]servicos!$1:$1048576,3,FALSE)</f>
        <v>Rodapé em placas pré-moldadas de granilite, acabamento encerado, até 10 cm</v>
      </c>
      <c r="E1130" s="153" t="str">
        <f>VLOOKUP(B1130,[2]servicos!$1:$1048576,4,FALSE)</f>
        <v>m</v>
      </c>
      <c r="F1130" s="143"/>
      <c r="G1130" s="144">
        <f>VLOOKUP(B1130,[2]servicos!$1:$1048576,7,FALSE)</f>
        <v>69.260000000000005</v>
      </c>
      <c r="H1130" s="145">
        <f>ROUND(F1130*G1130,2)</f>
        <v>0</v>
      </c>
    </row>
    <row r="1131" spans="1:8" ht="25.5" x14ac:dyDescent="0.25">
      <c r="A1131" s="140" t="s">
        <v>1789</v>
      </c>
      <c r="B1131" s="141" t="s">
        <v>1790</v>
      </c>
      <c r="C1131" s="141"/>
      <c r="D1131" s="142" t="str">
        <f>VLOOKUP(B1131,[2]servicos!$1:$1048576,3,FALSE)</f>
        <v>Peitoril e/ou soleira em granito, espessura de 2 cm e largura até 20 cm</v>
      </c>
      <c r="E1131" s="153" t="str">
        <f>VLOOKUP(B1131,[2]servicos!$1:$1048576,4,FALSE)</f>
        <v>m</v>
      </c>
      <c r="F1131" s="143"/>
      <c r="G1131" s="144">
        <f>VLOOKUP(B1131,[2]servicos!$1:$1048576,7,FALSE)</f>
        <v>131.41999999999999</v>
      </c>
      <c r="H1131" s="145">
        <f>ROUND(F1131*G1131,2)</f>
        <v>0</v>
      </c>
    </row>
    <row r="1132" spans="1:8" ht="38.25" x14ac:dyDescent="0.25">
      <c r="A1132" s="140" t="s">
        <v>1791</v>
      </c>
      <c r="B1132" s="141" t="s">
        <v>670</v>
      </c>
      <c r="C1132" s="141"/>
      <c r="D1132" s="142" t="str">
        <f>VLOOKUP(B1132,[2]servicos!$1:$1048576,3,FALSE)</f>
        <v>Revestimento em placa cerâmica esmaltada de 20x20 cm, tipo monocolor, assentado e rejuntado com argamassa industrializada</v>
      </c>
      <c r="E1132" s="153" t="str">
        <f>VLOOKUP(B1132,[2]servicos!$1:$1048576,4,FALSE)</f>
        <v>m²</v>
      </c>
      <c r="F1132" s="143"/>
      <c r="G1132" s="144">
        <f>VLOOKUP(B1132,[2]servicos!$1:$1048576,7,FALSE)</f>
        <v>67.510000000000005</v>
      </c>
      <c r="H1132" s="145">
        <f>ROUND(F1132*G1132,2)</f>
        <v>0</v>
      </c>
    </row>
    <row r="1133" spans="1:8" x14ac:dyDescent="0.25">
      <c r="A1133" s="150"/>
      <c r="B1133" s="151"/>
      <c r="C1133" s="141"/>
      <c r="D1133" s="142"/>
      <c r="E1133" s="153"/>
      <c r="F1133" s="143"/>
      <c r="G1133" s="154"/>
      <c r="H1133" s="145"/>
    </row>
    <row r="1134" spans="1:8" ht="16.5" customHeight="1" x14ac:dyDescent="0.25">
      <c r="A1134" s="133" t="s">
        <v>1792</v>
      </c>
      <c r="B1134" s="133"/>
      <c r="C1134" s="134"/>
      <c r="D1134" s="135" t="s">
        <v>1793</v>
      </c>
      <c r="E1134" s="136"/>
      <c r="F1134" s="137"/>
      <c r="G1134" s="138"/>
      <c r="H1134" s="139">
        <f>SUM(H1135:H1136)</f>
        <v>0</v>
      </c>
    </row>
    <row r="1135" spans="1:8" ht="38.25" x14ac:dyDescent="0.25">
      <c r="A1135" s="140" t="s">
        <v>1794</v>
      </c>
      <c r="B1135" s="141" t="s">
        <v>1795</v>
      </c>
      <c r="C1135" s="141"/>
      <c r="D1135" s="142" t="str">
        <f>VLOOKUP(B1135,[2]servicos!$1:$1048576,3,FALSE)</f>
        <v>Revestimento em aço inoxidável AISI 304, liga 18,8, chapa 20, espessura de 1 mm, acabamento escovado com grana especial</v>
      </c>
      <c r="E1135" s="153" t="str">
        <f>VLOOKUP(B1135,[2]servicos!$1:$1048576,4,FALSE)</f>
        <v>m²</v>
      </c>
      <c r="F1135" s="143"/>
      <c r="G1135" s="144">
        <f>VLOOKUP(B1135,[2]servicos!$1:$1048576,7,FALSE)</f>
        <v>763.39</v>
      </c>
      <c r="H1135" s="145">
        <f>ROUND(F1135*G1135,2)</f>
        <v>0</v>
      </c>
    </row>
    <row r="1136" spans="1:8" x14ac:dyDescent="0.25">
      <c r="A1136" s="150"/>
      <c r="B1136" s="151"/>
      <c r="C1136" s="152"/>
      <c r="D1136" s="142"/>
      <c r="E1136" s="153"/>
      <c r="F1136" s="143"/>
      <c r="G1136" s="154"/>
      <c r="H1136" s="145"/>
    </row>
    <row r="1137" spans="1:8" x14ac:dyDescent="0.25">
      <c r="A1137" s="133" t="s">
        <v>1796</v>
      </c>
      <c r="B1137" s="133"/>
      <c r="C1137" s="134"/>
      <c r="D1137" s="135" t="s">
        <v>1797</v>
      </c>
      <c r="E1137" s="136"/>
      <c r="F1137" s="137"/>
      <c r="G1137" s="138"/>
      <c r="H1137" s="139">
        <f>SUM(H1138:H1139)</f>
        <v>0</v>
      </c>
    </row>
    <row r="1138" spans="1:8" ht="25.5" x14ac:dyDescent="0.25">
      <c r="A1138" s="140" t="s">
        <v>1798</v>
      </c>
      <c r="B1138" s="141" t="s">
        <v>675</v>
      </c>
      <c r="C1138" s="141"/>
      <c r="D1138" s="142" t="str">
        <f>VLOOKUP(B1138,[2]servicos!$1:$1048576,3,FALSE)</f>
        <v>Forro em painéis de gesso acartonado, espessura de 12,5 mm, fixo</v>
      </c>
      <c r="E1138" s="153" t="str">
        <f>VLOOKUP(B1138,[2]servicos!$1:$1048576,4,FALSE)</f>
        <v>m²</v>
      </c>
      <c r="F1138" s="143"/>
      <c r="G1138" s="144">
        <f>VLOOKUP(B1138,[2]servicos!$1:$1048576,7,FALSE)</f>
        <v>63.51</v>
      </c>
      <c r="H1138" s="145">
        <f>ROUND(F1138*G1138,2)</f>
        <v>0</v>
      </c>
    </row>
    <row r="1139" spans="1:8" x14ac:dyDescent="0.25">
      <c r="A1139" s="140" t="s">
        <v>1799</v>
      </c>
      <c r="B1139" s="141" t="s">
        <v>1800</v>
      </c>
      <c r="C1139" s="141"/>
      <c r="D1139" s="142" t="str">
        <f>VLOOKUP(B1139,[2]servicos!$1:$1048576,3,FALSE)</f>
        <v>Abertura para vão de luminária em forro de PVC modular</v>
      </c>
      <c r="E1139" s="153" t="str">
        <f>VLOOKUP(B1139,[2]servicos!$1:$1048576,4,FALSE)</f>
        <v>un</v>
      </c>
      <c r="F1139" s="143"/>
      <c r="G1139" s="144">
        <f>VLOOKUP(B1139,[2]servicos!$1:$1048576,7,FALSE)</f>
        <v>12.06</v>
      </c>
      <c r="H1139" s="145">
        <f>ROUND(F1139*G1139,2)</f>
        <v>0</v>
      </c>
    </row>
    <row r="1140" spans="1:8" x14ac:dyDescent="0.25">
      <c r="A1140" s="150"/>
      <c r="B1140" s="155"/>
      <c r="C1140" s="152"/>
      <c r="D1140" s="142"/>
      <c r="E1140" s="153"/>
      <c r="F1140" s="143"/>
      <c r="G1140" s="154"/>
      <c r="H1140" s="145"/>
    </row>
    <row r="1141" spans="1:8" ht="20.25" customHeight="1" x14ac:dyDescent="0.25">
      <c r="A1141" s="133" t="s">
        <v>1801</v>
      </c>
      <c r="B1141" s="133"/>
      <c r="C1141" s="134"/>
      <c r="D1141" s="135" t="s">
        <v>1802</v>
      </c>
      <c r="E1141" s="136"/>
      <c r="F1141" s="137"/>
      <c r="G1141" s="138"/>
      <c r="H1141" s="139">
        <f>SUM(H1142:H1150)</f>
        <v>0</v>
      </c>
    </row>
    <row r="1142" spans="1:8" ht="25.5" x14ac:dyDescent="0.25">
      <c r="A1142" s="140" t="s">
        <v>1803</v>
      </c>
      <c r="B1142" s="141" t="s">
        <v>1804</v>
      </c>
      <c r="C1142" s="141"/>
      <c r="D1142" s="142" t="str">
        <f>VLOOKUP(B1142,[2]servicos!$1:$1048576,3,FALSE)</f>
        <v>Porta em laminado fenólico melamínico com acabamento liso, batente metálico - 70 x 210 cm</v>
      </c>
      <c r="E1142" s="153" t="str">
        <f>VLOOKUP(B1142,[2]servicos!$1:$1048576,4,FALSE)</f>
        <v>un</v>
      </c>
      <c r="F1142" s="143"/>
      <c r="G1142" s="144">
        <f>VLOOKUP(B1142,[2]servicos!$1:$1048576,7,FALSE)</f>
        <v>1075.94</v>
      </c>
      <c r="H1142" s="145">
        <f t="shared" ref="H1142:H1149" si="64">ROUND(F1142*G1142,2)</f>
        <v>0</v>
      </c>
    </row>
    <row r="1143" spans="1:8" ht="25.5" x14ac:dyDescent="0.25">
      <c r="A1143" s="140" t="s">
        <v>1805</v>
      </c>
      <c r="B1143" s="141" t="s">
        <v>1806</v>
      </c>
      <c r="C1143" s="141"/>
      <c r="D1143" s="142" t="str">
        <f>VLOOKUP(B1143,[2]servicos!$1:$1048576,3,FALSE)</f>
        <v>Porta em laminado fenólico melamínico com acabamento liso, batente metálico - 90 x 210 cm</v>
      </c>
      <c r="E1143" s="153" t="str">
        <f>VLOOKUP(B1143,[2]servicos!$1:$1048576,4,FALSE)</f>
        <v>un</v>
      </c>
      <c r="F1143" s="143"/>
      <c r="G1143" s="144">
        <f>VLOOKUP(B1143,[2]servicos!$1:$1048576,7,FALSE)</f>
        <v>1150.99</v>
      </c>
      <c r="H1143" s="145">
        <f t="shared" si="64"/>
        <v>0</v>
      </c>
    </row>
    <row r="1144" spans="1:8" ht="25.5" x14ac:dyDescent="0.25">
      <c r="A1144" s="140" t="s">
        <v>1807</v>
      </c>
      <c r="B1144" s="141" t="s">
        <v>45</v>
      </c>
      <c r="C1144" s="141"/>
      <c r="D1144" s="142" t="s">
        <v>1808</v>
      </c>
      <c r="E1144" s="153" t="s">
        <v>43</v>
      </c>
      <c r="F1144" s="143"/>
      <c r="G1144" s="154">
        <v>1310.85</v>
      </c>
      <c r="H1144" s="145">
        <f t="shared" si="64"/>
        <v>0</v>
      </c>
    </row>
    <row r="1145" spans="1:8" ht="35.25" customHeight="1" x14ac:dyDescent="0.25">
      <c r="A1145" s="140" t="s">
        <v>1809</v>
      </c>
      <c r="B1145" s="141" t="s">
        <v>45</v>
      </c>
      <c r="C1145" s="141"/>
      <c r="D1145" s="142" t="s">
        <v>1810</v>
      </c>
      <c r="E1145" s="153" t="s">
        <v>43</v>
      </c>
      <c r="F1145" s="143"/>
      <c r="G1145" s="154">
        <v>2056.25</v>
      </c>
      <c r="H1145" s="145">
        <f t="shared" si="64"/>
        <v>0</v>
      </c>
    </row>
    <row r="1146" spans="1:8" ht="38.25" x14ac:dyDescent="0.25">
      <c r="A1146" s="140" t="s">
        <v>1811</v>
      </c>
      <c r="B1146" s="141" t="s">
        <v>1812</v>
      </c>
      <c r="C1146" s="141"/>
      <c r="D1146" s="142" t="str">
        <f>VLOOKUP(B1146,[2]servicos!$1:$1048576,3,FALSE)</f>
        <v>Armário/gabinete embutido em MDF sob medida, revestido em laminado melamínico, com portas e prateleiras</v>
      </c>
      <c r="E1146" s="153" t="str">
        <f>VLOOKUP(B1146,[2]servicos!$1:$1048576,4,FALSE)</f>
        <v>m²</v>
      </c>
      <c r="F1146" s="143"/>
      <c r="G1146" s="144">
        <f>VLOOKUP(B1146,[2]servicos!$1:$1048576,7,FALSE)</f>
        <v>1483.08</v>
      </c>
      <c r="H1146" s="145">
        <f t="shared" si="64"/>
        <v>0</v>
      </c>
    </row>
    <row r="1147" spans="1:8" x14ac:dyDescent="0.25">
      <c r="A1147" s="140" t="s">
        <v>1813</v>
      </c>
      <c r="B1147" s="141" t="s">
        <v>1814</v>
      </c>
      <c r="C1147" s="141"/>
      <c r="D1147" s="142" t="str">
        <f>VLOOKUP(B1147,[2]servicos!$1:$1048576,3,FALSE)</f>
        <v>Acréscimo de visor completo em porta de madeira</v>
      </c>
      <c r="E1147" s="153" t="str">
        <f>VLOOKUP(B1147,[2]servicos!$1:$1048576,4,FALSE)</f>
        <v>un</v>
      </c>
      <c r="F1147" s="143"/>
      <c r="G1147" s="144">
        <f>VLOOKUP(B1147,[2]servicos!$1:$1048576,7,FALSE)</f>
        <v>233.08</v>
      </c>
      <c r="H1147" s="145">
        <f t="shared" si="64"/>
        <v>0</v>
      </c>
    </row>
    <row r="1148" spans="1:8" ht="25.5" x14ac:dyDescent="0.25">
      <c r="A1148" s="140" t="s">
        <v>1815</v>
      </c>
      <c r="B1148" s="141" t="s">
        <v>45</v>
      </c>
      <c r="C1148" s="141"/>
      <c r="D1148" s="142" t="s">
        <v>1816</v>
      </c>
      <c r="E1148" s="153" t="s">
        <v>90</v>
      </c>
      <c r="F1148" s="143"/>
      <c r="G1148" s="154">
        <v>58.68</v>
      </c>
      <c r="H1148" s="145">
        <f t="shared" si="64"/>
        <v>0</v>
      </c>
    </row>
    <row r="1149" spans="1:8" ht="38.25" x14ac:dyDescent="0.25">
      <c r="A1149" s="140" t="s">
        <v>1817</v>
      </c>
      <c r="B1149" s="141" t="s">
        <v>1795</v>
      </c>
      <c r="C1149" s="141"/>
      <c r="D1149" s="142" t="str">
        <f>VLOOKUP(B1149,[2]servicos!$1:$1048576,3,FALSE)</f>
        <v>Revestimento em aço inoxidável AISI 304, liga 18,8, chapa 20, espessura de 1 mm, acabamento escovado com grana especial</v>
      </c>
      <c r="E1149" s="153" t="str">
        <f>VLOOKUP(B1149,[2]servicos!$1:$1048576,4,FALSE)</f>
        <v>m²</v>
      </c>
      <c r="F1149" s="143"/>
      <c r="G1149" s="144">
        <f>VLOOKUP(B1149,[2]servicos!$1:$1048576,7,FALSE)</f>
        <v>763.39</v>
      </c>
      <c r="H1149" s="145">
        <f t="shared" si="64"/>
        <v>0</v>
      </c>
    </row>
    <row r="1150" spans="1:8" x14ac:dyDescent="0.25">
      <c r="A1150" s="150"/>
      <c r="B1150" s="151"/>
      <c r="C1150" s="152"/>
      <c r="D1150" s="142"/>
      <c r="E1150" s="153"/>
      <c r="F1150" s="143"/>
      <c r="G1150" s="154"/>
      <c r="H1150" s="145"/>
    </row>
    <row r="1151" spans="1:8" ht="25.5" x14ac:dyDescent="0.25">
      <c r="A1151" s="133" t="s">
        <v>1818</v>
      </c>
      <c r="B1151" s="133"/>
      <c r="C1151" s="134"/>
      <c r="D1151" s="135" t="s">
        <v>1819</v>
      </c>
      <c r="E1151" s="136"/>
      <c r="F1151" s="137"/>
      <c r="G1151" s="138"/>
      <c r="H1151" s="139">
        <f>SUM(H1152:H1153)</f>
        <v>0</v>
      </c>
    </row>
    <row r="1152" spans="1:8" x14ac:dyDescent="0.25">
      <c r="A1152" s="140" t="s">
        <v>1820</v>
      </c>
      <c r="B1152" s="141" t="s">
        <v>1821</v>
      </c>
      <c r="C1152" s="141"/>
      <c r="D1152" s="142" t="str">
        <f>VLOOKUP(B1152,[2]servicos!$1:$1048576,3,FALSE)</f>
        <v>Caixilho fixo em alumínio, sob medida - branco</v>
      </c>
      <c r="E1152" s="153" t="str">
        <f>VLOOKUP(B1152,[2]servicos!$1:$1048576,4,FALSE)</f>
        <v>m²</v>
      </c>
      <c r="F1152" s="143"/>
      <c r="G1152" s="144">
        <f>VLOOKUP(B1152,[2]servicos!$1:$1048576,7,FALSE)</f>
        <v>452.47</v>
      </c>
      <c r="H1152" s="145">
        <f>ROUND(F1152*G1152,2)</f>
        <v>0</v>
      </c>
    </row>
    <row r="1153" spans="1:8" x14ac:dyDescent="0.25">
      <c r="A1153" s="140" t="s">
        <v>1822</v>
      </c>
      <c r="B1153" s="141" t="s">
        <v>1823</v>
      </c>
      <c r="C1153" s="141"/>
      <c r="D1153" s="142" t="str">
        <f>VLOOKUP(B1153,[2]servicos!$1:$1048576,3,FALSE)</f>
        <v>Caixilho guilhotina em alumínio anodizado, sob medida</v>
      </c>
      <c r="E1153" s="153" t="str">
        <f>VLOOKUP(B1153,[2]servicos!$1:$1048576,4,FALSE)</f>
        <v>m²</v>
      </c>
      <c r="F1153" s="143"/>
      <c r="G1153" s="144">
        <f>VLOOKUP(B1153,[2]servicos!$1:$1048576,7,FALSE)</f>
        <v>592.88</v>
      </c>
      <c r="H1153" s="145">
        <f>ROUND(F1153*G1153,2)</f>
        <v>0</v>
      </c>
    </row>
    <row r="1154" spans="1:8" x14ac:dyDescent="0.25">
      <c r="A1154" s="150"/>
      <c r="B1154" s="151"/>
      <c r="C1154" s="152"/>
      <c r="D1154" s="142"/>
      <c r="E1154" s="153"/>
      <c r="F1154" s="143"/>
      <c r="G1154" s="154"/>
      <c r="H1154" s="145"/>
    </row>
    <row r="1155" spans="1:8" x14ac:dyDescent="0.25">
      <c r="A1155" s="133" t="s">
        <v>1824</v>
      </c>
      <c r="B1155" s="133"/>
      <c r="C1155" s="134"/>
      <c r="D1155" s="135" t="s">
        <v>1825</v>
      </c>
      <c r="E1155" s="136"/>
      <c r="F1155" s="137"/>
      <c r="G1155" s="138"/>
      <c r="H1155" s="139">
        <f>SUM(H1156:H1157)</f>
        <v>0</v>
      </c>
    </row>
    <row r="1156" spans="1:8" x14ac:dyDescent="0.25">
      <c r="A1156" s="140" t="s">
        <v>1826</v>
      </c>
      <c r="B1156" s="141" t="s">
        <v>1827</v>
      </c>
      <c r="C1156" s="141"/>
      <c r="D1156" s="142" t="str">
        <f>VLOOKUP(B1156,[2]servicos!$1:$1048576,3,FALSE)</f>
        <v>Vidro liso transparente de 6 mm</v>
      </c>
      <c r="E1156" s="153" t="str">
        <f>VLOOKUP(B1156,[2]servicos!$1:$1048576,4,FALSE)</f>
        <v>m²</v>
      </c>
      <c r="F1156" s="143"/>
      <c r="G1156" s="144">
        <f>VLOOKUP(B1156,[2]servicos!$1:$1048576,7,FALSE)</f>
        <v>98.62</v>
      </c>
      <c r="H1156" s="145">
        <f>ROUND(F1156*G1156,2)</f>
        <v>0</v>
      </c>
    </row>
    <row r="1157" spans="1:8" x14ac:dyDescent="0.25">
      <c r="A1157" s="140" t="s">
        <v>1828</v>
      </c>
      <c r="B1157" s="141" t="s">
        <v>1829</v>
      </c>
      <c r="C1157" s="141"/>
      <c r="D1157" s="142" t="str">
        <f>VLOOKUP(B1157,[2]servicos!$1:$1048576,3,FALSE)</f>
        <v>Espelho comum de 3 mm com moldura em alumínio</v>
      </c>
      <c r="E1157" s="153" t="str">
        <f>VLOOKUP(B1157,[2]servicos!$1:$1048576,4,FALSE)</f>
        <v>m²</v>
      </c>
      <c r="F1157" s="143"/>
      <c r="G1157" s="144">
        <f>VLOOKUP(B1157,[2]servicos!$1:$1048576,7,FALSE)</f>
        <v>432.03</v>
      </c>
      <c r="H1157" s="145">
        <f>ROUND(F1157*G1157,2)</f>
        <v>0</v>
      </c>
    </row>
    <row r="1158" spans="1:8" x14ac:dyDescent="0.25">
      <c r="A1158" s="150"/>
      <c r="B1158" s="151"/>
      <c r="C1158" s="152"/>
      <c r="D1158" s="142"/>
      <c r="E1158" s="153"/>
      <c r="F1158" s="143"/>
      <c r="G1158" s="154"/>
      <c r="H1158" s="145"/>
    </row>
    <row r="1159" spans="1:8" x14ac:dyDescent="0.25">
      <c r="A1159" s="133" t="s">
        <v>1830</v>
      </c>
      <c r="B1159" s="133"/>
      <c r="C1159" s="134"/>
      <c r="D1159" s="135" t="s">
        <v>1831</v>
      </c>
      <c r="E1159" s="136"/>
      <c r="F1159" s="137"/>
      <c r="G1159" s="138"/>
      <c r="H1159" s="139">
        <f>SUM(H1160:H1160)</f>
        <v>0</v>
      </c>
    </row>
    <row r="1160" spans="1:8" ht="25.5" x14ac:dyDescent="0.25">
      <c r="A1160" s="140" t="s">
        <v>1832</v>
      </c>
      <c r="B1160" s="141" t="s">
        <v>1833</v>
      </c>
      <c r="C1160" s="141"/>
      <c r="D1160" s="142" t="str">
        <f>VLOOKUP(B1160,[2]servicos!$1:$1048576,3,FALSE)</f>
        <v>Corrimão, bate-maca ou protetor de parede em PVC, com amortecimento à impacto, altura de 131 mm</v>
      </c>
      <c r="E1160" s="153" t="str">
        <f>VLOOKUP(B1160,[2]servicos!$1:$1048576,4,FALSE)</f>
        <v>m</v>
      </c>
      <c r="F1160" s="143"/>
      <c r="G1160" s="144">
        <f>VLOOKUP(B1160,[2]servicos!$1:$1048576,7,FALSE)</f>
        <v>280.83999999999997</v>
      </c>
      <c r="H1160" s="145">
        <f>ROUND(F1160*G1160,2)</f>
        <v>0</v>
      </c>
    </row>
    <row r="1161" spans="1:8" x14ac:dyDescent="0.25">
      <c r="A1161" s="150"/>
      <c r="B1161" s="151"/>
      <c r="C1161" s="141"/>
      <c r="D1161" s="142"/>
      <c r="E1161" s="153"/>
      <c r="F1161" s="143"/>
      <c r="G1161" s="154"/>
      <c r="H1161" s="145"/>
    </row>
    <row r="1162" spans="1:8" x14ac:dyDescent="0.25">
      <c r="A1162" s="133" t="s">
        <v>1834</v>
      </c>
      <c r="B1162" s="133"/>
      <c r="C1162" s="134"/>
      <c r="D1162" s="135" t="s">
        <v>1835</v>
      </c>
      <c r="E1162" s="136"/>
      <c r="F1162" s="137"/>
      <c r="G1162" s="138"/>
      <c r="H1162" s="139">
        <f>SUM(H1163:H1166)</f>
        <v>0</v>
      </c>
    </row>
    <row r="1163" spans="1:8" ht="25.5" x14ac:dyDescent="0.25">
      <c r="A1163" s="140" t="s">
        <v>1836</v>
      </c>
      <c r="B1163" s="141" t="s">
        <v>1837</v>
      </c>
      <c r="C1163" s="141"/>
      <c r="D1163" s="142" t="str">
        <f>VLOOKUP(B1163,[2]servicos!$1:$1048576,3,FALSE)</f>
        <v>Ferragem completa com maçaneta tipo alavanca, para porta externa com 1 folha</v>
      </c>
      <c r="E1163" s="153" t="str">
        <f>VLOOKUP(B1163,[2]servicos!$1:$1048576,4,FALSE)</f>
        <v>cj</v>
      </c>
      <c r="F1163" s="143"/>
      <c r="G1163" s="144">
        <f>VLOOKUP(B1163,[2]servicos!$1:$1048576,7,FALSE)</f>
        <v>215.41</v>
      </c>
      <c r="H1163" s="145">
        <f>ROUND(F1163*G1163,2)</f>
        <v>0</v>
      </c>
    </row>
    <row r="1164" spans="1:8" ht="25.5" x14ac:dyDescent="0.25">
      <c r="A1164" s="140" t="s">
        <v>1838</v>
      </c>
      <c r="B1164" s="141" t="s">
        <v>1839</v>
      </c>
      <c r="C1164" s="141"/>
      <c r="D1164" s="142" t="str">
        <f>VLOOKUP(B1164,[2]servicos!$1:$1048576,3,FALSE)</f>
        <v>Ferragem completa com maçaneta tipo alavanca, para porta externa com 2 folhas</v>
      </c>
      <c r="E1164" s="153" t="str">
        <f>VLOOKUP(B1164,[2]servicos!$1:$1048576,4,FALSE)</f>
        <v>cj</v>
      </c>
      <c r="F1164" s="143"/>
      <c r="G1164" s="144">
        <f>VLOOKUP(B1164,[2]servicos!$1:$1048576,7,FALSE)</f>
        <v>441.7</v>
      </c>
      <c r="H1164" s="145">
        <f>ROUND(F1164*G1164,2)</f>
        <v>0</v>
      </c>
    </row>
    <row r="1165" spans="1:8" ht="25.5" x14ac:dyDescent="0.25">
      <c r="A1165" s="140" t="s">
        <v>1840</v>
      </c>
      <c r="B1165" s="141" t="s">
        <v>1841</v>
      </c>
      <c r="C1165" s="141"/>
      <c r="D1165" s="142" t="str">
        <f>VLOOKUP(B1165,[2]servicos!$1:$1048576,3,FALSE)</f>
        <v>Fechadura elétrica de sobrepor para porta ou portão com peso até 400 kg</v>
      </c>
      <c r="E1165" s="153" t="str">
        <f>VLOOKUP(B1165,[2]servicos!$1:$1048576,4,FALSE)</f>
        <v>cj</v>
      </c>
      <c r="F1165" s="143"/>
      <c r="G1165" s="144">
        <f>VLOOKUP(B1165,[2]servicos!$1:$1048576,7,FALSE)</f>
        <v>369.27</v>
      </c>
      <c r="H1165" s="145">
        <f>ROUND(F1165*G1165,2)</f>
        <v>0</v>
      </c>
    </row>
    <row r="1166" spans="1:8" ht="25.5" x14ac:dyDescent="0.25">
      <c r="A1166" s="140" t="s">
        <v>1842</v>
      </c>
      <c r="B1166" s="141" t="s">
        <v>1843</v>
      </c>
      <c r="C1166" s="141"/>
      <c r="D1166" s="142" t="str">
        <f>VLOOKUP(B1166,[2]servicos!$1:$1048576,3,FALSE)</f>
        <v>Mola aérea para porta, com esforço acima de 50 kg até 60 kg</v>
      </c>
      <c r="E1166" s="153" t="str">
        <f>VLOOKUP(B1166,[2]servicos!$1:$1048576,4,FALSE)</f>
        <v>un</v>
      </c>
      <c r="F1166" s="143"/>
      <c r="G1166" s="144">
        <f>VLOOKUP(B1166,[2]servicos!$1:$1048576,7,FALSE)</f>
        <v>199.6</v>
      </c>
      <c r="H1166" s="145">
        <f>ROUND(F1166*G1166,2)</f>
        <v>0</v>
      </c>
    </row>
    <row r="1167" spans="1:8" x14ac:dyDescent="0.25">
      <c r="A1167" s="150"/>
      <c r="B1167" s="151"/>
      <c r="C1167" s="152"/>
      <c r="D1167" s="142"/>
      <c r="E1167" s="153"/>
      <c r="F1167" s="143"/>
      <c r="G1167" s="154"/>
      <c r="H1167" s="145"/>
    </row>
    <row r="1168" spans="1:8" x14ac:dyDescent="0.25">
      <c r="A1168" s="133" t="s">
        <v>1844</v>
      </c>
      <c r="B1168" s="133"/>
      <c r="C1168" s="134"/>
      <c r="D1168" s="135" t="s">
        <v>1845</v>
      </c>
      <c r="E1168" s="136"/>
      <c r="F1168" s="137"/>
      <c r="G1168" s="138"/>
      <c r="H1168" s="139">
        <f>SUM(H1169:H1171)</f>
        <v>0</v>
      </c>
    </row>
    <row r="1169" spans="1:8" x14ac:dyDescent="0.25">
      <c r="A1169" s="140" t="s">
        <v>1846</v>
      </c>
      <c r="B1169" s="141" t="s">
        <v>1847</v>
      </c>
      <c r="C1169" s="141"/>
      <c r="D1169" s="142" t="str">
        <f>VLOOKUP(B1169,[2]servicos!$1:$1048576,3,FALSE)</f>
        <v>Cantoneira em alumínio perfil sextavado</v>
      </c>
      <c r="E1169" s="153" t="str">
        <f>VLOOKUP(B1169,[2]servicos!$1:$1048576,4,FALSE)</f>
        <v>m</v>
      </c>
      <c r="F1169" s="143"/>
      <c r="G1169" s="144">
        <f>VLOOKUP(B1169,[2]servicos!$1:$1048576,7,FALSE)</f>
        <v>16.79</v>
      </c>
      <c r="H1169" s="145">
        <f>ROUND(F1169*G1169,2)</f>
        <v>0</v>
      </c>
    </row>
    <row r="1170" spans="1:8" x14ac:dyDescent="0.25">
      <c r="A1170" s="140" t="s">
        <v>1848</v>
      </c>
      <c r="B1170" s="141" t="s">
        <v>1849</v>
      </c>
      <c r="C1170" s="141"/>
      <c r="D1170" s="142" t="str">
        <f>VLOOKUP(B1170,[2]servicos!$1:$1048576,3,FALSE)</f>
        <v>Perfil em alumínio natural</v>
      </c>
      <c r="E1170" s="153" t="str">
        <f>VLOOKUP(B1170,[2]servicos!$1:$1048576,4,FALSE)</f>
        <v>kg</v>
      </c>
      <c r="F1170" s="143"/>
      <c r="G1170" s="144">
        <f>VLOOKUP(B1170,[2]servicos!$1:$1048576,7,FALSE)</f>
        <v>70.599999999999994</v>
      </c>
      <c r="H1170" s="145">
        <f>ROUND(F1170*G1170,2)</f>
        <v>0</v>
      </c>
    </row>
    <row r="1171" spans="1:8" ht="25.5" x14ac:dyDescent="0.25">
      <c r="A1171" s="140" t="s">
        <v>1850</v>
      </c>
      <c r="B1171" s="141"/>
      <c r="C1171" s="141"/>
      <c r="D1171" s="142" t="s">
        <v>1851</v>
      </c>
      <c r="E1171" s="153" t="s">
        <v>209</v>
      </c>
      <c r="F1171" s="143"/>
      <c r="G1171" s="154">
        <v>22.78</v>
      </c>
      <c r="H1171" s="145">
        <f>ROUND(F1171*G1171,2)</f>
        <v>0</v>
      </c>
    </row>
    <row r="1172" spans="1:8" x14ac:dyDescent="0.25">
      <c r="A1172" s="150"/>
      <c r="B1172" s="151"/>
      <c r="C1172" s="152"/>
      <c r="D1172" s="142"/>
      <c r="E1172" s="153"/>
      <c r="F1172" s="143"/>
      <c r="G1172" s="154"/>
      <c r="H1172" s="145"/>
    </row>
    <row r="1173" spans="1:8" x14ac:dyDescent="0.25">
      <c r="A1173" s="133" t="s">
        <v>1852</v>
      </c>
      <c r="B1173" s="133"/>
      <c r="C1173" s="134"/>
      <c r="D1173" s="135" t="s">
        <v>1853</v>
      </c>
      <c r="E1173" s="136"/>
      <c r="F1173" s="137"/>
      <c r="G1173" s="138"/>
      <c r="H1173" s="139">
        <f>SUM(H1174:H1176)</f>
        <v>0</v>
      </c>
    </row>
    <row r="1174" spans="1:8" ht="25.5" x14ac:dyDescent="0.25">
      <c r="A1174" s="140" t="s">
        <v>1854</v>
      </c>
      <c r="B1174" s="141" t="s">
        <v>1855</v>
      </c>
      <c r="C1174" s="141"/>
      <c r="D1174" s="142" t="str">
        <f>VLOOKUP(B1174,[2]servicos!$1:$1048576,3,FALSE)</f>
        <v>Isolamento térmico em polietileno expandido, espessura de 5 mm, para tubulação de 3/4´ (22 mm)</v>
      </c>
      <c r="E1174" s="153" t="str">
        <f>VLOOKUP(B1174,[2]servicos!$1:$1048576,4,FALSE)</f>
        <v>m</v>
      </c>
      <c r="F1174" s="143"/>
      <c r="G1174" s="144">
        <f>VLOOKUP(B1174,[2]servicos!$1:$1048576,7,FALSE)</f>
        <v>9.42</v>
      </c>
      <c r="H1174" s="145">
        <f>ROUND(F1174*G1174,2)</f>
        <v>0</v>
      </c>
    </row>
    <row r="1175" spans="1:8" ht="25.5" x14ac:dyDescent="0.25">
      <c r="A1175" s="140" t="s">
        <v>1856</v>
      </c>
      <c r="B1175" s="141" t="s">
        <v>1857</v>
      </c>
      <c r="C1175" s="156" t="s">
        <v>1858</v>
      </c>
      <c r="D1175" s="142" t="str">
        <f>VLOOKUP(B1175,[2]servicos!$1:$1048576,3,FALSE)</f>
        <v>Isolamento térmico em polietileno expandido, espessura de 10 mm, para tubulação de 1 1/2´ (42 mm)</v>
      </c>
      <c r="E1175" s="153" t="str">
        <f>VLOOKUP(B1175,[2]servicos!$1:$1048576,4,FALSE)</f>
        <v>m</v>
      </c>
      <c r="F1175" s="143"/>
      <c r="G1175" s="144">
        <f>VLOOKUP(B1175,[2]servicos!$1:$1048576,7,FALSE)</f>
        <v>12.27</v>
      </c>
      <c r="H1175" s="145">
        <f>ROUND(F1175*G1175,2)</f>
        <v>0</v>
      </c>
    </row>
    <row r="1176" spans="1:8" ht="33.75" customHeight="1" x14ac:dyDescent="0.25">
      <c r="A1176" s="140" t="s">
        <v>1859</v>
      </c>
      <c r="B1176" s="141" t="s">
        <v>1860</v>
      </c>
      <c r="C1176" s="141"/>
      <c r="D1176" s="142" t="str">
        <f>VLOOKUP(B1176,[2]servicos!$1:$1048576,3,FALSE)</f>
        <v>Impermeabilização em argamassa polimérica com reforço em tela poliéster para pressão hidrostática positiva</v>
      </c>
      <c r="E1176" s="153" t="str">
        <f>VLOOKUP(B1176,[2]servicos!$1:$1048576,4,FALSE)</f>
        <v>m²</v>
      </c>
      <c r="F1176" s="143"/>
      <c r="G1176" s="144">
        <f>VLOOKUP(B1176,[2]servicos!$1:$1048576,7,FALSE)</f>
        <v>23.11</v>
      </c>
      <c r="H1176" s="145">
        <f>ROUND(F1176*G1176,2)</f>
        <v>0</v>
      </c>
    </row>
    <row r="1177" spans="1:8" x14ac:dyDescent="0.25">
      <c r="A1177" s="150"/>
      <c r="B1177" s="155"/>
      <c r="C1177" s="152"/>
      <c r="D1177" s="142"/>
      <c r="E1177" s="153"/>
      <c r="F1177" s="143"/>
      <c r="G1177" s="154"/>
      <c r="H1177" s="145"/>
    </row>
    <row r="1178" spans="1:8" x14ac:dyDescent="0.25">
      <c r="A1178" s="133" t="s">
        <v>1861</v>
      </c>
      <c r="B1178" s="133"/>
      <c r="C1178" s="134"/>
      <c r="D1178" s="135" t="s">
        <v>113</v>
      </c>
      <c r="E1178" s="136"/>
      <c r="F1178" s="137"/>
      <c r="G1178" s="138"/>
      <c r="H1178" s="139">
        <f>SUM(H1179:H1183)</f>
        <v>0</v>
      </c>
    </row>
    <row r="1179" spans="1:8" x14ac:dyDescent="0.25">
      <c r="A1179" s="140" t="s">
        <v>1862</v>
      </c>
      <c r="B1179" s="141" t="s">
        <v>1863</v>
      </c>
      <c r="C1179" s="141"/>
      <c r="D1179" s="142" t="str">
        <f>VLOOKUP(B1179,[2]servicos!$1:$1048576,3,FALSE)</f>
        <v>Massa corrida a base de PVA</v>
      </c>
      <c r="E1179" s="153" t="str">
        <f>VLOOKUP(B1179,[2]servicos!$1:$1048576,4,FALSE)</f>
        <v>m²</v>
      </c>
      <c r="F1179" s="143"/>
      <c r="G1179" s="144">
        <f>VLOOKUP(B1179,[2]servicos!$1:$1048576,7,FALSE)</f>
        <v>9.9600000000000009</v>
      </c>
      <c r="H1179" s="145">
        <f>ROUND(F1179*G1179,2)</f>
        <v>0</v>
      </c>
    </row>
    <row r="1180" spans="1:8" x14ac:dyDescent="0.25">
      <c r="A1180" s="140" t="s">
        <v>1864</v>
      </c>
      <c r="B1180" s="141" t="s">
        <v>1865</v>
      </c>
      <c r="C1180" s="141"/>
      <c r="D1180" s="142" t="str">
        <f>VLOOKUP(B1180,[2]servicos!$1:$1048576,3,FALSE)</f>
        <v>Massa corrida à base de resina acrílica</v>
      </c>
      <c r="E1180" s="153" t="str">
        <f>VLOOKUP(B1180,[2]servicos!$1:$1048576,4,FALSE)</f>
        <v>m²</v>
      </c>
      <c r="F1180" s="143"/>
      <c r="G1180" s="144">
        <f>VLOOKUP(B1180,[2]servicos!$1:$1048576,7,FALSE)</f>
        <v>11.21</v>
      </c>
      <c r="H1180" s="145">
        <f>ROUND(F1180*G1180,2)</f>
        <v>0</v>
      </c>
    </row>
    <row r="1181" spans="1:8" x14ac:dyDescent="0.25">
      <c r="A1181" s="140" t="s">
        <v>1866</v>
      </c>
      <c r="B1181" s="141" t="s">
        <v>1867</v>
      </c>
      <c r="C1181" s="141"/>
      <c r="D1181" s="142" t="str">
        <f>VLOOKUP(B1181,[2]servicos!$1:$1048576,3,FALSE)</f>
        <v>Tinta látex em massa, inclusive preparo</v>
      </c>
      <c r="E1181" s="153" t="str">
        <f>VLOOKUP(B1181,[2]servicos!$1:$1048576,4,FALSE)</f>
        <v>m²</v>
      </c>
      <c r="F1181" s="143"/>
      <c r="G1181" s="144">
        <f>VLOOKUP(B1181,[2]servicos!$1:$1048576,7,FALSE)</f>
        <v>19.62</v>
      </c>
      <c r="H1181" s="145">
        <f>ROUND(F1181*G1181,2)</f>
        <v>0</v>
      </c>
    </row>
    <row r="1182" spans="1:8" x14ac:dyDescent="0.25">
      <c r="A1182" s="140" t="s">
        <v>1868</v>
      </c>
      <c r="B1182" s="141" t="s">
        <v>1869</v>
      </c>
      <c r="C1182" s="141"/>
      <c r="D1182" s="142" t="str">
        <f>VLOOKUP(B1182,[2]servicos!$1:$1048576,3,FALSE)</f>
        <v>Tinta acrílica antimofo em massa, inclusive preparo</v>
      </c>
      <c r="E1182" s="153" t="str">
        <f>VLOOKUP(B1182,[2]servicos!$1:$1048576,4,FALSE)</f>
        <v>m²</v>
      </c>
      <c r="F1182" s="143"/>
      <c r="G1182" s="144">
        <f>VLOOKUP(B1182,[2]servicos!$1:$1048576,7,FALSE)</f>
        <v>20.93</v>
      </c>
      <c r="H1182" s="145">
        <f>ROUND(F1182*G1182,2)</f>
        <v>0</v>
      </c>
    </row>
    <row r="1183" spans="1:8" ht="25.5" x14ac:dyDescent="0.25">
      <c r="A1183" s="140" t="s">
        <v>1870</v>
      </c>
      <c r="B1183" s="141" t="s">
        <v>684</v>
      </c>
      <c r="C1183" s="141"/>
      <c r="D1183" s="142" t="str">
        <f>VLOOKUP(B1183,[2]servicos!$1:$1048576,3,FALSE)</f>
        <v>Esmalte à base água em superfície metálica, inclusive preparo</v>
      </c>
      <c r="E1183" s="153" t="str">
        <f>VLOOKUP(B1183,[2]servicos!$1:$1048576,4,FALSE)</f>
        <v>m²</v>
      </c>
      <c r="F1183" s="143"/>
      <c r="G1183" s="144">
        <f>VLOOKUP(B1183,[2]servicos!$1:$1048576,7,FALSE)</f>
        <v>30.44</v>
      </c>
      <c r="H1183" s="145">
        <f>ROUND(F1183*G1183,2)</f>
        <v>0</v>
      </c>
    </row>
    <row r="1184" spans="1:8" x14ac:dyDescent="0.25">
      <c r="A1184" s="150"/>
      <c r="B1184" s="152"/>
      <c r="C1184" s="152"/>
      <c r="D1184" s="142"/>
      <c r="E1184" s="153"/>
      <c r="F1184" s="143"/>
      <c r="G1184" s="154"/>
      <c r="H1184" s="145"/>
    </row>
    <row r="1185" spans="1:8" ht="25.5" x14ac:dyDescent="0.25">
      <c r="A1185" s="133" t="s">
        <v>1871</v>
      </c>
      <c r="B1185" s="133"/>
      <c r="C1185" s="134"/>
      <c r="D1185" s="135" t="s">
        <v>1872</v>
      </c>
      <c r="E1185" s="136"/>
      <c r="F1185" s="137"/>
      <c r="G1185" s="138"/>
      <c r="H1185" s="139">
        <f>SUM(H1186:H1187)</f>
        <v>0</v>
      </c>
    </row>
    <row r="1186" spans="1:8" x14ac:dyDescent="0.25">
      <c r="A1186" s="140" t="s">
        <v>1873</v>
      </c>
      <c r="B1186" s="141" t="s">
        <v>207</v>
      </c>
      <c r="C1186" s="141"/>
      <c r="D1186" s="142" t="str">
        <f>VLOOKUP(B1186,[2]servicos!$1:$1048576,3,FALSE)</f>
        <v>Barramento de cobre nu</v>
      </c>
      <c r="E1186" s="153" t="str">
        <f>VLOOKUP(B1186,[2]servicos!$1:$1048576,4,FALSE)</f>
        <v>kg</v>
      </c>
      <c r="F1186" s="143"/>
      <c r="G1186" s="144">
        <f>VLOOKUP(B1186,[2]servicos!$1:$1048576,7,FALSE)</f>
        <v>54.58</v>
      </c>
      <c r="H1186" s="145">
        <f>ROUND(F1186*G1186,2)</f>
        <v>0</v>
      </c>
    </row>
    <row r="1187" spans="1:8" ht="25.5" x14ac:dyDescent="0.25">
      <c r="A1187" s="140" t="s">
        <v>1874</v>
      </c>
      <c r="B1187" s="141" t="s">
        <v>311</v>
      </c>
      <c r="C1187" s="141"/>
      <c r="D1187" s="142" t="str">
        <f>VLOOKUP(B1187,[2]servicos!$1:$1048576,3,FALSE)</f>
        <v>Mini-disjuntor termomagnético, unipolar 127/220 V, corrente de 10 A até 32 A</v>
      </c>
      <c r="E1187" s="153" t="str">
        <f>VLOOKUP(B1187,[2]servicos!$1:$1048576,4,FALSE)</f>
        <v>un</v>
      </c>
      <c r="F1187" s="143"/>
      <c r="G1187" s="144">
        <f>VLOOKUP(B1187,[2]servicos!$1:$1048576,7,FALSE)</f>
        <v>14.89</v>
      </c>
      <c r="H1187" s="145">
        <f>ROUND(F1187*G1187,2)</f>
        <v>0</v>
      </c>
    </row>
    <row r="1188" spans="1:8" x14ac:dyDescent="0.25">
      <c r="A1188" s="150"/>
      <c r="B1188" s="155"/>
      <c r="C1188" s="152"/>
      <c r="D1188" s="142"/>
      <c r="E1188" s="153"/>
      <c r="F1188" s="143"/>
      <c r="G1188" s="154"/>
      <c r="H1188" s="145"/>
    </row>
    <row r="1189" spans="1:8" ht="25.5" x14ac:dyDescent="0.25">
      <c r="A1189" s="133" t="s">
        <v>1875</v>
      </c>
      <c r="B1189" s="133"/>
      <c r="C1189" s="134"/>
      <c r="D1189" s="135" t="s">
        <v>1876</v>
      </c>
      <c r="E1189" s="136"/>
      <c r="F1189" s="137"/>
      <c r="G1189" s="138"/>
      <c r="H1189" s="139">
        <f>SUM(H1190:H1191)</f>
        <v>0</v>
      </c>
    </row>
    <row r="1190" spans="1:8" ht="25.5" x14ac:dyDescent="0.25">
      <c r="A1190" s="140" t="s">
        <v>1877</v>
      </c>
      <c r="B1190" s="141" t="s">
        <v>1878</v>
      </c>
      <c r="C1190" s="141"/>
      <c r="D1190" s="142" t="str">
        <f>VLOOKUP(B1190,[2]servicos!$1:$1048576,3,FALSE)</f>
        <v>Eletroduto de PVC rígido roscável de 3/4´ - com acessórios</v>
      </c>
      <c r="E1190" s="153" t="str">
        <f>VLOOKUP(B1190,[2]servicos!$1:$1048576,4,FALSE)</f>
        <v>m</v>
      </c>
      <c r="F1190" s="143"/>
      <c r="G1190" s="144">
        <f>VLOOKUP(B1190,[2]servicos!$1:$1048576,7,FALSE)</f>
        <v>21.78</v>
      </c>
      <c r="H1190" s="145">
        <f>ROUND(F1190*G1190,2)</f>
        <v>0</v>
      </c>
    </row>
    <row r="1191" spans="1:8" x14ac:dyDescent="0.25">
      <c r="A1191" s="150"/>
      <c r="B1191" s="151"/>
      <c r="C1191" s="152"/>
      <c r="D1191" s="142"/>
      <c r="E1191" s="153"/>
      <c r="F1191" s="143"/>
      <c r="G1191" s="154"/>
      <c r="H1191" s="145"/>
    </row>
    <row r="1192" spans="1:8" ht="25.5" x14ac:dyDescent="0.25">
      <c r="A1192" s="133" t="s">
        <v>1879</v>
      </c>
      <c r="B1192" s="133"/>
      <c r="C1192" s="134"/>
      <c r="D1192" s="135" t="s">
        <v>1880</v>
      </c>
      <c r="E1192" s="136"/>
      <c r="F1192" s="137"/>
      <c r="G1192" s="138"/>
      <c r="H1192" s="139">
        <f>SUM(H1193:H1198)</f>
        <v>0</v>
      </c>
    </row>
    <row r="1193" spans="1:8" ht="25.5" x14ac:dyDescent="0.25">
      <c r="A1193" s="140" t="s">
        <v>1881</v>
      </c>
      <c r="B1193" s="141" t="s">
        <v>1882</v>
      </c>
      <c r="C1193" s="141"/>
      <c r="D1193" s="142" t="str">
        <f>VLOOKUP(B1193,[2]servicos!$1:$1048576,3,FALSE)</f>
        <v>Cabo de cobre de 1,5 mm², isolamento 750 V - isolação em PVC 70°C</v>
      </c>
      <c r="E1193" s="153" t="str">
        <f>VLOOKUP(B1193,[2]servicos!$1:$1048576,4,FALSE)</f>
        <v>m</v>
      </c>
      <c r="F1193" s="143"/>
      <c r="G1193" s="144">
        <f>VLOOKUP(B1193,[2]servicos!$1:$1048576,7,FALSE)</f>
        <v>2.2000000000000002</v>
      </c>
      <c r="H1193" s="145">
        <f t="shared" ref="H1193:H1197" si="65">ROUND(F1193*G1193,2)</f>
        <v>0</v>
      </c>
    </row>
    <row r="1194" spans="1:8" ht="25.5" x14ac:dyDescent="0.25">
      <c r="A1194" s="140" t="s">
        <v>1883</v>
      </c>
      <c r="B1194" s="141" t="s">
        <v>1884</v>
      </c>
      <c r="C1194" s="141"/>
      <c r="D1194" s="142" t="str">
        <f>VLOOKUP(B1194,[2]servicos!$1:$1048576,3,FALSE)</f>
        <v>Cabo de cobre de 2,5 mm², isolamento 750 V - isolação em PVC 70°C</v>
      </c>
      <c r="E1194" s="153" t="str">
        <f>VLOOKUP(B1194,[2]servicos!$1:$1048576,4,FALSE)</f>
        <v>m</v>
      </c>
      <c r="F1194" s="143"/>
      <c r="G1194" s="144">
        <f>VLOOKUP(B1194,[2]servicos!$1:$1048576,7,FALSE)</f>
        <v>2.58</v>
      </c>
      <c r="H1194" s="145">
        <f t="shared" si="65"/>
        <v>0</v>
      </c>
    </row>
    <row r="1195" spans="1:8" ht="38.25" x14ac:dyDescent="0.25">
      <c r="A1195" s="140" t="s">
        <v>1885</v>
      </c>
      <c r="B1195" s="141" t="s">
        <v>1886</v>
      </c>
      <c r="C1195" s="141"/>
      <c r="D1195" s="142" t="str">
        <f>VLOOKUP(B1195,[2]servicos!$1:$1048576,3,FALSE)</f>
        <v>Cabo de cobre flexível blindado de 3 x 1,5 mm², isolamento 600V, isolação em VC/E 105°C - para detecção de incêndio</v>
      </c>
      <c r="E1195" s="153" t="str">
        <f>VLOOKUP(B1195,[2]servicos!$1:$1048576,4,FALSE)</f>
        <v>m</v>
      </c>
      <c r="F1195" s="143"/>
      <c r="G1195" s="144">
        <f>VLOOKUP(B1195,[2]servicos!$1:$1048576,7,FALSE)</f>
        <v>7.1</v>
      </c>
      <c r="H1195" s="145">
        <f t="shared" si="65"/>
        <v>0</v>
      </c>
    </row>
    <row r="1196" spans="1:8" ht="25.5" x14ac:dyDescent="0.25">
      <c r="A1196" s="140" t="s">
        <v>1887</v>
      </c>
      <c r="B1196" s="141" t="s">
        <v>1888</v>
      </c>
      <c r="C1196" s="141"/>
      <c r="D1196" s="142" t="str">
        <f>VLOOKUP(B1196,[2]servicos!$1:$1048576,3,FALSE)</f>
        <v>Fio telefônico tipo FI-60, para ligação de aparelhos telefônicos</v>
      </c>
      <c r="E1196" s="153" t="str">
        <f>VLOOKUP(B1196,[2]servicos!$1:$1048576,4,FALSE)</f>
        <v>m</v>
      </c>
      <c r="F1196" s="143"/>
      <c r="G1196" s="144">
        <f>VLOOKUP(B1196,[2]servicos!$1:$1048576,7,FALSE)</f>
        <v>3.24</v>
      </c>
      <c r="H1196" s="145">
        <f t="shared" si="65"/>
        <v>0</v>
      </c>
    </row>
    <row r="1197" spans="1:8" x14ac:dyDescent="0.25">
      <c r="A1197" s="140" t="s">
        <v>1889</v>
      </c>
      <c r="B1197" s="141" t="s">
        <v>1890</v>
      </c>
      <c r="C1197" s="141"/>
      <c r="D1197" s="142" t="str">
        <f>VLOOKUP(B1197,[2]servicos!$1:$1048576,3,FALSE)</f>
        <v>Cabo coaxial tipo RG 6</v>
      </c>
      <c r="E1197" s="153" t="str">
        <f>VLOOKUP(B1197,[2]servicos!$1:$1048576,4,FALSE)</f>
        <v>m</v>
      </c>
      <c r="F1197" s="143"/>
      <c r="G1197" s="144">
        <f>VLOOKUP(B1197,[2]servicos!$1:$1048576,7,FALSE)</f>
        <v>5.22</v>
      </c>
      <c r="H1197" s="145">
        <f t="shared" si="65"/>
        <v>0</v>
      </c>
    </row>
    <row r="1198" spans="1:8" x14ac:dyDescent="0.25">
      <c r="A1198" s="150"/>
      <c r="B1198" s="155"/>
      <c r="C1198" s="152"/>
      <c r="D1198" s="142"/>
      <c r="E1198" s="153"/>
      <c r="F1198" s="143"/>
      <c r="G1198" s="154"/>
      <c r="H1198" s="145"/>
    </row>
    <row r="1199" spans="1:8" ht="25.5" x14ac:dyDescent="0.25">
      <c r="A1199" s="133" t="s">
        <v>1891</v>
      </c>
      <c r="B1199" s="133"/>
      <c r="C1199" s="134"/>
      <c r="D1199" s="135" t="s">
        <v>1892</v>
      </c>
      <c r="E1199" s="136"/>
      <c r="F1199" s="137"/>
      <c r="G1199" s="138"/>
      <c r="H1199" s="139">
        <f>SUM(H1200:H1209)</f>
        <v>0</v>
      </c>
    </row>
    <row r="1200" spans="1:8" x14ac:dyDescent="0.25">
      <c r="A1200" s="140" t="s">
        <v>1893</v>
      </c>
      <c r="B1200" s="141" t="s">
        <v>1894</v>
      </c>
      <c r="C1200" s="141"/>
      <c r="D1200" s="142" t="str">
        <f>VLOOKUP(B1200,[2]servicos!$1:$1048576,3,FALSE)</f>
        <v>Caixa de ferro estampada octogonal de 3´ x 3´</v>
      </c>
      <c r="E1200" s="153" t="str">
        <f>VLOOKUP(B1200,[2]servicos!$1:$1048576,4,FALSE)</f>
        <v>un</v>
      </c>
      <c r="F1200" s="143"/>
      <c r="G1200" s="144">
        <f>VLOOKUP(B1200,[2]servicos!$1:$1048576,7,FALSE)</f>
        <v>12.08</v>
      </c>
      <c r="H1200" s="145">
        <f t="shared" ref="H1200:H1208" si="66">ROUND(F1200*G1200,2)</f>
        <v>0</v>
      </c>
    </row>
    <row r="1201" spans="1:8" x14ac:dyDescent="0.25">
      <c r="A1201" s="140" t="s">
        <v>1895</v>
      </c>
      <c r="B1201" s="141" t="s">
        <v>187</v>
      </c>
      <c r="C1201" s="141"/>
      <c r="D1201" s="142" t="str">
        <f>VLOOKUP(B1201,[2]servicos!$1:$1048576,3,FALSE)</f>
        <v>Tomada 2P+T de 10 A - 250 V, completa</v>
      </c>
      <c r="E1201" s="153" t="str">
        <f>VLOOKUP(B1201,[2]servicos!$1:$1048576,4,FALSE)</f>
        <v>cj</v>
      </c>
      <c r="F1201" s="143"/>
      <c r="G1201" s="144">
        <f>VLOOKUP(B1201,[2]servicos!$1:$1048576,7,FALSE)</f>
        <v>18.66</v>
      </c>
      <c r="H1201" s="145">
        <f t="shared" si="66"/>
        <v>0</v>
      </c>
    </row>
    <row r="1202" spans="1:8" x14ac:dyDescent="0.25">
      <c r="A1202" s="140" t="s">
        <v>1896</v>
      </c>
      <c r="B1202" s="141" t="s">
        <v>1897</v>
      </c>
      <c r="C1202" s="141"/>
      <c r="D1202" s="142" t="str">
        <f>VLOOKUP(B1202,[2]servicos!$1:$1048576,3,FALSE)</f>
        <v>Tomada RJ 11 para telefone, sem placa</v>
      </c>
      <c r="E1202" s="153" t="str">
        <f>VLOOKUP(B1202,[2]servicos!$1:$1048576,4,FALSE)</f>
        <v>un</v>
      </c>
      <c r="F1202" s="143"/>
      <c r="G1202" s="144">
        <f>VLOOKUP(B1202,[2]servicos!$1:$1048576,7,FALSE)</f>
        <v>28.1</v>
      </c>
      <c r="H1202" s="145">
        <f t="shared" si="66"/>
        <v>0</v>
      </c>
    </row>
    <row r="1203" spans="1:8" x14ac:dyDescent="0.25">
      <c r="A1203" s="140" t="s">
        <v>1898</v>
      </c>
      <c r="B1203" s="141" t="s">
        <v>1899</v>
      </c>
      <c r="C1203" s="141"/>
      <c r="D1203" s="142" t="str">
        <f>VLOOKUP(B1203,[2]servicos!$1:$1048576,3,FALSE)</f>
        <v>Tomada RJ 45 para rede de dados, com placa</v>
      </c>
      <c r="E1203" s="153" t="str">
        <f>VLOOKUP(B1203,[2]servicos!$1:$1048576,4,FALSE)</f>
        <v>un</v>
      </c>
      <c r="F1203" s="143"/>
      <c r="G1203" s="144">
        <f>VLOOKUP(B1203,[2]servicos!$1:$1048576,7,FALSE)</f>
        <v>50.45</v>
      </c>
      <c r="H1203" s="145">
        <f t="shared" si="66"/>
        <v>0</v>
      </c>
    </row>
    <row r="1204" spans="1:8" x14ac:dyDescent="0.25">
      <c r="A1204" s="140" t="s">
        <v>1900</v>
      </c>
      <c r="B1204" s="141" t="s">
        <v>166</v>
      </c>
      <c r="C1204" s="141"/>
      <c r="D1204" s="142" t="str">
        <f>VLOOKUP(B1204,[2]servicos!$1:$1048576,3,FALSE)</f>
        <v>Interruptor com 1 tecla simples e placa</v>
      </c>
      <c r="E1204" s="153" t="str">
        <f>VLOOKUP(B1204,[2]servicos!$1:$1048576,4,FALSE)</f>
        <v>cj</v>
      </c>
      <c r="F1204" s="143"/>
      <c r="G1204" s="144">
        <f>VLOOKUP(B1204,[2]servicos!$1:$1048576,7,FALSE)</f>
        <v>18.18</v>
      </c>
      <c r="H1204" s="145">
        <f t="shared" si="66"/>
        <v>0</v>
      </c>
    </row>
    <row r="1205" spans="1:8" x14ac:dyDescent="0.25">
      <c r="A1205" s="140" t="s">
        <v>1901</v>
      </c>
      <c r="B1205" s="141" t="s">
        <v>1902</v>
      </c>
      <c r="C1205" s="141"/>
      <c r="D1205" s="142" t="str">
        <f>VLOOKUP(B1205,[2]servicos!$1:$1048576,3,FALSE)</f>
        <v>Caixa em PVC de 4´ x 2´</v>
      </c>
      <c r="E1205" s="153" t="str">
        <f>VLOOKUP(B1205,[2]servicos!$1:$1048576,4,FALSE)</f>
        <v>un</v>
      </c>
      <c r="F1205" s="143"/>
      <c r="G1205" s="144">
        <f>VLOOKUP(B1205,[2]servicos!$1:$1048576,7,FALSE)</f>
        <v>11.31</v>
      </c>
      <c r="H1205" s="145">
        <f t="shared" si="66"/>
        <v>0</v>
      </c>
    </row>
    <row r="1206" spans="1:8" x14ac:dyDescent="0.25">
      <c r="A1206" s="140" t="s">
        <v>1903</v>
      </c>
      <c r="B1206" s="141" t="s">
        <v>1904</v>
      </c>
      <c r="C1206" s="141"/>
      <c r="D1206" s="142" t="str">
        <f>VLOOKUP(B1206,[2]servicos!$1:$1048576,3,FALSE)</f>
        <v>Caixa em PVC de 4´ x 4´</v>
      </c>
      <c r="E1206" s="153" t="str">
        <f>VLOOKUP(B1206,[2]servicos!$1:$1048576,4,FALSE)</f>
        <v>un</v>
      </c>
      <c r="F1206" s="143"/>
      <c r="G1206" s="144">
        <f>VLOOKUP(B1206,[2]servicos!$1:$1048576,7,FALSE)</f>
        <v>13.47</v>
      </c>
      <c r="H1206" s="145">
        <f t="shared" si="66"/>
        <v>0</v>
      </c>
    </row>
    <row r="1207" spans="1:8" x14ac:dyDescent="0.25">
      <c r="A1207" s="140" t="s">
        <v>1905</v>
      </c>
      <c r="B1207" s="141" t="s">
        <v>1906</v>
      </c>
      <c r="C1207" s="141"/>
      <c r="D1207" s="142" t="str">
        <f>VLOOKUP(B1207,[2]servicos!$1:$1048576,3,FALSE)</f>
        <v>Plugue com 2P+T de 10A, 250V</v>
      </c>
      <c r="E1207" s="153" t="str">
        <f>VLOOKUP(B1207,[2]servicos!$1:$1048576,4,FALSE)</f>
        <v>un</v>
      </c>
      <c r="F1207" s="143"/>
      <c r="G1207" s="144">
        <f>VLOOKUP(B1207,[2]servicos!$1:$1048576,7,FALSE)</f>
        <v>12.18</v>
      </c>
      <c r="H1207" s="145">
        <f t="shared" si="66"/>
        <v>0</v>
      </c>
    </row>
    <row r="1208" spans="1:8" x14ac:dyDescent="0.25">
      <c r="A1208" s="140" t="s">
        <v>1907</v>
      </c>
      <c r="B1208" s="141" t="s">
        <v>1908</v>
      </c>
      <c r="C1208" s="141"/>
      <c r="D1208" s="142" t="str">
        <f>VLOOKUP(B1208,[2]servicos!$1:$1048576,3,FALSE)</f>
        <v>Placa de 4´ x 4´</v>
      </c>
      <c r="E1208" s="153" t="str">
        <f>VLOOKUP(B1208,[2]servicos!$1:$1048576,4,FALSE)</f>
        <v>un</v>
      </c>
      <c r="F1208" s="143"/>
      <c r="G1208" s="144">
        <f>VLOOKUP(B1208,[2]servicos!$1:$1048576,7,FALSE)</f>
        <v>7.89</v>
      </c>
      <c r="H1208" s="145">
        <f t="shared" si="66"/>
        <v>0</v>
      </c>
    </row>
    <row r="1209" spans="1:8" x14ac:dyDescent="0.25">
      <c r="A1209" s="150"/>
      <c r="B1209" s="151"/>
      <c r="C1209" s="152"/>
      <c r="D1209" s="142"/>
      <c r="E1209" s="153"/>
      <c r="F1209" s="143"/>
      <c r="G1209" s="154"/>
      <c r="H1209" s="145"/>
    </row>
    <row r="1210" spans="1:8" x14ac:dyDescent="0.25">
      <c r="A1210" s="133" t="s">
        <v>1909</v>
      </c>
      <c r="B1210" s="134"/>
      <c r="C1210" s="134"/>
      <c r="D1210" s="135" t="s">
        <v>1910</v>
      </c>
      <c r="E1210" s="136"/>
      <c r="F1210" s="137"/>
      <c r="G1210" s="138"/>
      <c r="H1210" s="139">
        <f>SUM(H1211:H1217)</f>
        <v>0</v>
      </c>
    </row>
    <row r="1211" spans="1:8" ht="38.25" x14ac:dyDescent="0.25">
      <c r="A1211" s="140" t="s">
        <v>1911</v>
      </c>
      <c r="B1211" s="141" t="s">
        <v>1912</v>
      </c>
      <c r="C1211" s="141"/>
      <c r="D1211" s="142" t="str">
        <f>VLOOKUP(B1211,[2]servicos!$1:$1048576,3,FALSE)</f>
        <v>Plafon plástico e/ou PVC para acabamento de ponto de luz, com soquete E-27 para lâmpada fluorescente compacta</v>
      </c>
      <c r="E1211" s="153" t="str">
        <f>VLOOKUP(B1211,[2]servicos!$1:$1048576,4,FALSE)</f>
        <v>un</v>
      </c>
      <c r="F1211" s="143"/>
      <c r="G1211" s="144">
        <f>VLOOKUP(B1211,[2]servicos!$1:$1048576,7,FALSE)</f>
        <v>7.66</v>
      </c>
      <c r="H1211" s="145">
        <f t="shared" ref="H1211:H1216" si="67">ROUND(F1211*G1211,2)</f>
        <v>0</v>
      </c>
    </row>
    <row r="1212" spans="1:8" ht="25.5" x14ac:dyDescent="0.25">
      <c r="A1212" s="140" t="s">
        <v>1913</v>
      </c>
      <c r="B1212" s="141" t="s">
        <v>1914</v>
      </c>
      <c r="C1212" s="141"/>
      <c r="D1212" s="142" t="str">
        <f>VLOOKUP(B1212,[2]servicos!$1:$1048576,3,FALSE)</f>
        <v>Lâmpada fluorescente tubular, base bipino bilateral de 32 W</v>
      </c>
      <c r="E1212" s="153" t="str">
        <f>VLOOKUP(B1212,[2]servicos!$1:$1048576,4,FALSE)</f>
        <v>un</v>
      </c>
      <c r="F1212" s="143"/>
      <c r="G1212" s="144">
        <f>VLOOKUP(B1212,[2]servicos!$1:$1048576,7,FALSE)</f>
        <v>8.8000000000000007</v>
      </c>
      <c r="H1212" s="145">
        <f t="shared" si="67"/>
        <v>0</v>
      </c>
    </row>
    <row r="1213" spans="1:8" ht="25.5" x14ac:dyDescent="0.25">
      <c r="A1213" s="140" t="s">
        <v>1915</v>
      </c>
      <c r="B1213" s="141" t="s">
        <v>1916</v>
      </c>
      <c r="C1213" s="141"/>
      <c r="D1213" s="142" t="str">
        <f>VLOOKUP(B1213,[2]servicos!$1:$1048576,3,FALSE)</f>
        <v>Lâmpada fluorescente compacta eletrônica "2U", base E27 de 11 W - 110 ou 220 V</v>
      </c>
      <c r="E1213" s="153" t="str">
        <f>VLOOKUP(B1213,[2]servicos!$1:$1048576,4,FALSE)</f>
        <v>un</v>
      </c>
      <c r="F1213" s="143"/>
      <c r="G1213" s="144">
        <f>VLOOKUP(B1213,[2]servicos!$1:$1048576,7,FALSE)</f>
        <v>10.68</v>
      </c>
      <c r="H1213" s="145">
        <f t="shared" si="67"/>
        <v>0</v>
      </c>
    </row>
    <row r="1214" spans="1:8" ht="38.25" x14ac:dyDescent="0.25">
      <c r="A1214" s="140" t="s">
        <v>1917</v>
      </c>
      <c r="B1214" s="141" t="s">
        <v>1918</v>
      </c>
      <c r="C1214" s="141"/>
      <c r="D1214" s="142" t="str">
        <f>VLOOKUP(B1214,[2]servicos!$1:$1048576,3,FALSE)</f>
        <v>Reator eletrônico de alto fator de potência com partida instantânea, para duas lâmpadas fluorescentes tubulares, base bipino bilateral, 32 W - 127 V / 220 V</v>
      </c>
      <c r="E1214" s="153" t="str">
        <f>VLOOKUP(B1214,[2]servicos!$1:$1048576,4,FALSE)</f>
        <v>un</v>
      </c>
      <c r="F1214" s="143"/>
      <c r="G1214" s="144">
        <f>VLOOKUP(B1214,[2]servicos!$1:$1048576,7,FALSE)</f>
        <v>38.96</v>
      </c>
      <c r="H1214" s="145">
        <f t="shared" si="67"/>
        <v>0</v>
      </c>
    </row>
    <row r="1215" spans="1:8" ht="25.5" x14ac:dyDescent="0.25">
      <c r="A1215" s="140" t="s">
        <v>1919</v>
      </c>
      <c r="B1215" s="141" t="s">
        <v>1920</v>
      </c>
      <c r="C1215" s="141"/>
      <c r="D1215" s="142" t="str">
        <f>VLOOKUP(B1215,[2]servicos!$1:$1048576,3,FALSE)</f>
        <v>Luminária retangular de sobrepor tipo calha aberta, para 2 lâmpadas fluorescentes tubulares de 32 W</v>
      </c>
      <c r="E1215" s="153" t="str">
        <f>VLOOKUP(B1215,[2]servicos!$1:$1048576,4,FALSE)</f>
        <v>un</v>
      </c>
      <c r="F1215" s="143"/>
      <c r="G1215" s="144">
        <f>VLOOKUP(B1215,[2]servicos!$1:$1048576,7,FALSE)</f>
        <v>60.04</v>
      </c>
      <c r="H1215" s="145">
        <f t="shared" si="67"/>
        <v>0</v>
      </c>
    </row>
    <row r="1216" spans="1:8" ht="38.25" x14ac:dyDescent="0.25">
      <c r="A1216" s="140" t="s">
        <v>1921</v>
      </c>
      <c r="B1216" s="141" t="s">
        <v>1922</v>
      </c>
      <c r="C1216" s="141"/>
      <c r="D1216" s="142" t="str">
        <f>VLOOKUP(B1216,[2]servicos!$1:$1048576,3,FALSE)</f>
        <v>Luminária redonda de embutir com refletor em alumínio jateado e difusor em vidro para 2 lâmpadas fluorescentes compactas duplas de 18/26W</v>
      </c>
      <c r="E1216" s="153" t="str">
        <f>VLOOKUP(B1216,[2]servicos!$1:$1048576,4,FALSE)</f>
        <v>un</v>
      </c>
      <c r="F1216" s="143"/>
      <c r="G1216" s="144">
        <f>VLOOKUP(B1216,[2]servicos!$1:$1048576,7,FALSE)</f>
        <v>106</v>
      </c>
      <c r="H1216" s="145">
        <f t="shared" si="67"/>
        <v>0</v>
      </c>
    </row>
    <row r="1217" spans="1:8" ht="25.5" x14ac:dyDescent="0.25">
      <c r="A1217" s="140" t="s">
        <v>1923</v>
      </c>
      <c r="B1217" s="141" t="s">
        <v>45</v>
      </c>
      <c r="C1217" s="141"/>
      <c r="D1217" s="142" t="s">
        <v>1924</v>
      </c>
      <c r="E1217" s="153" t="s">
        <v>47</v>
      </c>
      <c r="F1217" s="143"/>
      <c r="G1217" s="154">
        <v>2500</v>
      </c>
      <c r="H1217" s="145">
        <f>ROUND(F1217*G1217,2)</f>
        <v>0</v>
      </c>
    </row>
    <row r="1218" spans="1:8" x14ac:dyDescent="0.25">
      <c r="A1218" s="150"/>
      <c r="B1218" s="151"/>
      <c r="C1218" s="152"/>
      <c r="D1218" s="142"/>
      <c r="E1218" s="153"/>
      <c r="F1218" s="143"/>
      <c r="G1218" s="154"/>
      <c r="H1218" s="145"/>
    </row>
    <row r="1219" spans="1:8" x14ac:dyDescent="0.25">
      <c r="A1219" s="133" t="s">
        <v>1925</v>
      </c>
      <c r="B1219" s="133"/>
      <c r="C1219" s="134"/>
      <c r="D1219" s="135" t="s">
        <v>1926</v>
      </c>
      <c r="E1219" s="136"/>
      <c r="F1219" s="137"/>
      <c r="G1219" s="138"/>
      <c r="H1219" s="139">
        <f>SUM(H1220:H1248)</f>
        <v>0</v>
      </c>
    </row>
    <row r="1220" spans="1:8" x14ac:dyDescent="0.25">
      <c r="A1220" s="140" t="s">
        <v>1927</v>
      </c>
      <c r="B1220" s="141" t="s">
        <v>1928</v>
      </c>
      <c r="C1220" s="141"/>
      <c r="D1220" s="142" t="str">
        <f>VLOOKUP(B1220,[2]servicos!$1:$1048576,3,FALSE)</f>
        <v>Bacia sifonada de louça sem tampa - 6 litros</v>
      </c>
      <c r="E1220" s="153" t="str">
        <f>VLOOKUP(B1220,[2]servicos!$1:$1048576,4,FALSE)</f>
        <v>un</v>
      </c>
      <c r="F1220" s="143"/>
      <c r="G1220" s="144">
        <f>VLOOKUP(B1220,[2]servicos!$1:$1048576,7,FALSE)</f>
        <v>188.96</v>
      </c>
      <c r="H1220" s="145">
        <f>ROUND(F1220*G1220,2)</f>
        <v>0</v>
      </c>
    </row>
    <row r="1221" spans="1:8" x14ac:dyDescent="0.25">
      <c r="A1221" s="140" t="s">
        <v>1929</v>
      </c>
      <c r="B1221" s="141" t="s">
        <v>1930</v>
      </c>
      <c r="C1221" s="141"/>
      <c r="D1221" s="142" t="str">
        <f>VLOOKUP(B1221,[2]servicos!$1:$1048576,3,FALSE)</f>
        <v>Lavatório em louça com coluna suspensa</v>
      </c>
      <c r="E1221" s="153" t="str">
        <f>VLOOKUP(B1221,[2]servicos!$1:$1048576,4,FALSE)</f>
        <v>un</v>
      </c>
      <c r="F1221" s="143"/>
      <c r="G1221" s="144">
        <f>VLOOKUP(B1221,[2]servicos!$1:$1048576,7,FALSE)</f>
        <v>326.01</v>
      </c>
      <c r="H1221" s="145">
        <f t="shared" ref="H1221:H1245" si="68">ROUND(F1221*G1221,2)</f>
        <v>0</v>
      </c>
    </row>
    <row r="1222" spans="1:8" x14ac:dyDescent="0.25">
      <c r="A1222" s="140" t="s">
        <v>1931</v>
      </c>
      <c r="B1222" s="141" t="s">
        <v>1932</v>
      </c>
      <c r="C1222" s="141"/>
      <c r="D1222" s="142" t="str">
        <f>VLOOKUP(B1222,[2]servicos!$1:$1048576,3,FALSE)</f>
        <v>Tanque de louça com coluna de 18 a 20 litros</v>
      </c>
      <c r="E1222" s="153" t="str">
        <f>VLOOKUP(B1222,[2]servicos!$1:$1048576,4,FALSE)</f>
        <v>un</v>
      </c>
      <c r="F1222" s="143"/>
      <c r="G1222" s="144">
        <f>VLOOKUP(B1222,[2]servicos!$1:$1048576,7,FALSE)</f>
        <v>472.57</v>
      </c>
      <c r="H1222" s="145">
        <f t="shared" si="68"/>
        <v>0</v>
      </c>
    </row>
    <row r="1223" spans="1:8" x14ac:dyDescent="0.25">
      <c r="A1223" s="140" t="s">
        <v>1933</v>
      </c>
      <c r="B1223" s="141" t="s">
        <v>1934</v>
      </c>
      <c r="C1223" s="141"/>
      <c r="D1223" s="142" t="str">
        <f>VLOOKUP(B1223,[2]servicos!$1:$1048576,3,FALSE)</f>
        <v>Tampo/bancada em granito com espessura de 3 cm</v>
      </c>
      <c r="E1223" s="153" t="str">
        <f>VLOOKUP(B1223,[2]servicos!$1:$1048576,4,FALSE)</f>
        <v>m²</v>
      </c>
      <c r="F1223" s="143"/>
      <c r="G1223" s="144">
        <f>VLOOKUP(B1223,[2]servicos!$1:$1048576,7,FALSE)</f>
        <v>937.93</v>
      </c>
      <c r="H1223" s="145">
        <f t="shared" si="68"/>
        <v>0</v>
      </c>
    </row>
    <row r="1224" spans="1:8" ht="25.5" x14ac:dyDescent="0.25">
      <c r="A1224" s="140" t="s">
        <v>1935</v>
      </c>
      <c r="B1224" s="141" t="s">
        <v>1936</v>
      </c>
      <c r="C1224" s="141"/>
      <c r="D1224" s="142" t="str">
        <f>VLOOKUP(B1224,[2]servicos!$1:$1048576,3,FALSE)</f>
        <v>Tampo/bancada em concreto armado, revestido em aço inoxidável fosco polido</v>
      </c>
      <c r="E1224" s="153" t="str">
        <f>VLOOKUP(B1224,[2]servicos!$1:$1048576,4,FALSE)</f>
        <v>m²</v>
      </c>
      <c r="F1224" s="143"/>
      <c r="G1224" s="144">
        <f>VLOOKUP(B1224,[2]servicos!$1:$1048576,7,FALSE)</f>
        <v>931.28</v>
      </c>
      <c r="H1224" s="145">
        <f t="shared" si="68"/>
        <v>0</v>
      </c>
    </row>
    <row r="1225" spans="1:8" x14ac:dyDescent="0.25">
      <c r="A1225" s="140" t="s">
        <v>1937</v>
      </c>
      <c r="B1225" s="141" t="s">
        <v>1938</v>
      </c>
      <c r="C1225" s="141"/>
      <c r="D1225" s="142" t="str">
        <f>VLOOKUP(B1225,[2]servicos!$1:$1048576,3,FALSE)</f>
        <v>Meia saboneteira de louça de embutir</v>
      </c>
      <c r="E1225" s="153" t="str">
        <f>VLOOKUP(B1225,[2]servicos!$1:$1048576,4,FALSE)</f>
        <v>un</v>
      </c>
      <c r="F1225" s="143"/>
      <c r="G1225" s="144">
        <f>VLOOKUP(B1225,[2]servicos!$1:$1048576,7,FALSE)</f>
        <v>31.1</v>
      </c>
      <c r="H1225" s="145">
        <f>ROUND(F1225*G1225,2)</f>
        <v>0</v>
      </c>
    </row>
    <row r="1226" spans="1:8" x14ac:dyDescent="0.25">
      <c r="A1226" s="140" t="s">
        <v>1939</v>
      </c>
      <c r="B1226" s="141" t="s">
        <v>1940</v>
      </c>
      <c r="C1226" s="141"/>
      <c r="D1226" s="142" t="str">
        <f>VLOOKUP(B1226,[2]servicos!$1:$1048576,3,FALSE)</f>
        <v>Porta-papel de louça de embutir</v>
      </c>
      <c r="E1226" s="153" t="str">
        <f>VLOOKUP(B1226,[2]servicos!$1:$1048576,4,FALSE)</f>
        <v>un</v>
      </c>
      <c r="F1226" s="143"/>
      <c r="G1226" s="144">
        <f>VLOOKUP(B1226,[2]servicos!$1:$1048576,7,FALSE)</f>
        <v>39.590000000000003</v>
      </c>
      <c r="H1226" s="145">
        <f>ROUND(F1226*G1226,2)</f>
        <v>0</v>
      </c>
    </row>
    <row r="1227" spans="1:8" ht="25.5" x14ac:dyDescent="0.25">
      <c r="A1227" s="140" t="s">
        <v>1941</v>
      </c>
      <c r="B1227" s="141" t="s">
        <v>1942</v>
      </c>
      <c r="C1227" s="141"/>
      <c r="D1227" s="142" t="str">
        <f>VLOOKUP(B1227,[2]servicos!$1:$1048576,3,FALSE)</f>
        <v>Torneira curta com rosca para uso geral, em latão fundido sem acabamento, DN= 1/2´</v>
      </c>
      <c r="E1227" s="153" t="str">
        <f>VLOOKUP(B1227,[2]servicos!$1:$1048576,4,FALSE)</f>
        <v>un</v>
      </c>
      <c r="F1227" s="143"/>
      <c r="G1227" s="144">
        <f>VLOOKUP(B1227,[2]servicos!$1:$1048576,7,FALSE)</f>
        <v>35.86</v>
      </c>
      <c r="H1227" s="145">
        <f t="shared" si="68"/>
        <v>0</v>
      </c>
    </row>
    <row r="1228" spans="1:8" ht="38.25" x14ac:dyDescent="0.25">
      <c r="A1228" s="140" t="s">
        <v>1943</v>
      </c>
      <c r="B1228" s="141" t="s">
        <v>1944</v>
      </c>
      <c r="C1228" s="141"/>
      <c r="D1228" s="142" t="str">
        <f>VLOOKUP(B1228,[2]servicos!$1:$1048576,3,FALSE)</f>
        <v>Torneira de mesa para lavatório, acionamento hidromecânico, com registro integrado regulador de vazão, em latão cromado, DN= 1/2´</v>
      </c>
      <c r="E1228" s="153" t="str">
        <f>VLOOKUP(B1228,[2]servicos!$1:$1048576,4,FALSE)</f>
        <v>un</v>
      </c>
      <c r="F1228" s="143"/>
      <c r="G1228" s="144">
        <f>VLOOKUP(B1228,[2]servicos!$1:$1048576,7,FALSE)</f>
        <v>569.28</v>
      </c>
      <c r="H1228" s="145">
        <f t="shared" si="68"/>
        <v>0</v>
      </c>
    </row>
    <row r="1229" spans="1:8" x14ac:dyDescent="0.25">
      <c r="A1229" s="140" t="s">
        <v>1945</v>
      </c>
      <c r="B1229" s="141" t="s">
        <v>1946</v>
      </c>
      <c r="C1229" s="141"/>
      <c r="D1229" s="142" t="str">
        <f>VLOOKUP(B1229,[2]servicos!$1:$1048576,3,FALSE)</f>
        <v>Ducha higiênica com registro</v>
      </c>
      <c r="E1229" s="153" t="str">
        <f>VLOOKUP(B1229,[2]servicos!$1:$1048576,4,FALSE)</f>
        <v>un</v>
      </c>
      <c r="F1229" s="143"/>
      <c r="G1229" s="144">
        <f>VLOOKUP(B1229,[2]servicos!$1:$1048576,7,FALSE)</f>
        <v>255.6</v>
      </c>
      <c r="H1229" s="145">
        <f t="shared" si="68"/>
        <v>0</v>
      </c>
    </row>
    <row r="1230" spans="1:8" ht="25.5" x14ac:dyDescent="0.25">
      <c r="A1230" s="140" t="s">
        <v>1947</v>
      </c>
      <c r="B1230" s="141" t="s">
        <v>1948</v>
      </c>
      <c r="C1230" s="141"/>
      <c r="D1230" s="142" t="str">
        <f>VLOOKUP(B1230,[2]servicos!$1:$1048576,3,FALSE)</f>
        <v>Torneira de parede para pia com bica móvel e arejador, em latão fundido cromado</v>
      </c>
      <c r="E1230" s="153" t="str">
        <f>VLOOKUP(B1230,[2]servicos!$1:$1048576,4,FALSE)</f>
        <v>un</v>
      </c>
      <c r="F1230" s="143"/>
      <c r="G1230" s="144">
        <f>VLOOKUP(B1230,[2]servicos!$1:$1048576,7,FALSE)</f>
        <v>72.58</v>
      </c>
      <c r="H1230" s="145">
        <f>ROUND(F1230*G1230,2)</f>
        <v>0</v>
      </c>
    </row>
    <row r="1231" spans="1:8" ht="25.5" x14ac:dyDescent="0.25">
      <c r="A1231" s="140" t="s">
        <v>1949</v>
      </c>
      <c r="B1231" s="141" t="s">
        <v>1950</v>
      </c>
      <c r="C1231" s="141"/>
      <c r="D1231" s="142" t="str">
        <f>VLOOKUP(B1231,[2]servicos!$1:$1048576,3,FALSE)</f>
        <v>Aparelho misturador de parede, para pia, com bica móvel, acabamento cromado</v>
      </c>
      <c r="E1231" s="153" t="str">
        <f>VLOOKUP(B1231,[2]servicos!$1:$1048576,4,FALSE)</f>
        <v>un</v>
      </c>
      <c r="F1231" s="143"/>
      <c r="G1231" s="144">
        <f>VLOOKUP(B1231,[2]servicos!$1:$1048576,7,FALSE)</f>
        <v>468.54</v>
      </c>
      <c r="H1231" s="145">
        <f>ROUND(F1231*G1231,2)</f>
        <v>0</v>
      </c>
    </row>
    <row r="1232" spans="1:8" ht="25.5" x14ac:dyDescent="0.25">
      <c r="A1232" s="140" t="s">
        <v>1951</v>
      </c>
      <c r="B1232" s="141" t="s">
        <v>1952</v>
      </c>
      <c r="C1232" s="141"/>
      <c r="D1232" s="142" t="str">
        <f>VLOOKUP(B1232,[2]servicos!$1:$1048576,3,FALSE)</f>
        <v>Misturador termostato para chuveiro ou ducha, acabamento cromado</v>
      </c>
      <c r="E1232" s="153" t="str">
        <f>VLOOKUP(B1232,[2]servicos!$1:$1048576,4,FALSE)</f>
        <v>un</v>
      </c>
      <c r="F1232" s="143"/>
      <c r="G1232" s="144">
        <f>VLOOKUP(B1232,[2]servicos!$1:$1048576,7,FALSE)</f>
        <v>1118.28</v>
      </c>
      <c r="H1232" s="145">
        <f>ROUND(F1232*G1232,2)</f>
        <v>0</v>
      </c>
    </row>
    <row r="1233" spans="1:8" x14ac:dyDescent="0.25">
      <c r="A1233" s="140" t="s">
        <v>1953</v>
      </c>
      <c r="B1233" s="141" t="s">
        <v>1954</v>
      </c>
      <c r="C1233" s="141"/>
      <c r="D1233" s="142" t="str">
        <f>VLOOKUP(B1233,[2]servicos!$1:$1048576,3,FALSE)</f>
        <v>Cuba em aço inoxidável simples de 500x400x300mm</v>
      </c>
      <c r="E1233" s="153" t="str">
        <f>VLOOKUP(B1233,[2]servicos!$1:$1048576,4,FALSE)</f>
        <v>un</v>
      </c>
      <c r="F1233" s="143"/>
      <c r="G1233" s="144">
        <f>VLOOKUP(B1233,[2]servicos!$1:$1048576,7,FALSE)</f>
        <v>471.25</v>
      </c>
      <c r="H1233" s="145">
        <f t="shared" si="68"/>
        <v>0</v>
      </c>
    </row>
    <row r="1234" spans="1:8" x14ac:dyDescent="0.25">
      <c r="A1234" s="140" t="s">
        <v>1955</v>
      </c>
      <c r="B1234" s="141" t="s">
        <v>1956</v>
      </c>
      <c r="C1234" s="141"/>
      <c r="D1234" s="142" t="str">
        <f>VLOOKUP(B1234,[2]servicos!$1:$1048576,3,FALSE)</f>
        <v>Cuba em aço inoxidável simples de 500x400x200mm</v>
      </c>
      <c r="E1234" s="153" t="str">
        <f>VLOOKUP(B1234,[2]servicos!$1:$1048576,4,FALSE)</f>
        <v>un</v>
      </c>
      <c r="F1234" s="143"/>
      <c r="G1234" s="144">
        <f>VLOOKUP(B1234,[2]servicos!$1:$1048576,7,FALSE)</f>
        <v>340.66</v>
      </c>
      <c r="H1234" s="145">
        <f>ROUND(F1234*G1234,2)</f>
        <v>0</v>
      </c>
    </row>
    <row r="1235" spans="1:8" x14ac:dyDescent="0.25">
      <c r="A1235" s="140" t="s">
        <v>1957</v>
      </c>
      <c r="B1235" s="141" t="s">
        <v>1958</v>
      </c>
      <c r="C1235" s="141"/>
      <c r="D1235" s="142" t="str">
        <f>VLOOKUP(B1235,[2]servicos!$1:$1048576,3,FALSE)</f>
        <v>Sifão de metal cromado de 1´ x 1 1/2´</v>
      </c>
      <c r="E1235" s="153" t="str">
        <f>VLOOKUP(B1235,[2]servicos!$1:$1048576,4,FALSE)</f>
        <v>un</v>
      </c>
      <c r="F1235" s="143"/>
      <c r="G1235" s="144">
        <f>VLOOKUP(B1235,[2]servicos!$1:$1048576,7,FALSE)</f>
        <v>142.91999999999999</v>
      </c>
      <c r="H1235" s="145">
        <f t="shared" si="68"/>
        <v>0</v>
      </c>
    </row>
    <row r="1236" spans="1:8" x14ac:dyDescent="0.25">
      <c r="A1236" s="140" t="s">
        <v>1959</v>
      </c>
      <c r="B1236" s="141" t="s">
        <v>1960</v>
      </c>
      <c r="C1236" s="141"/>
      <c r="D1236" s="142" t="str">
        <f>VLOOKUP(B1236,[2]servicos!$1:$1048576,3,FALSE)</f>
        <v>Sifão de metal cromado de 1 1/2´ x 2´</v>
      </c>
      <c r="E1236" s="153" t="str">
        <f>VLOOKUP(B1236,[2]servicos!$1:$1048576,4,FALSE)</f>
        <v>un</v>
      </c>
      <c r="F1236" s="143"/>
      <c r="G1236" s="144">
        <f>VLOOKUP(B1236,[2]servicos!$1:$1048576,7,FALSE)</f>
        <v>126.37</v>
      </c>
      <c r="H1236" s="145">
        <f t="shared" si="68"/>
        <v>0</v>
      </c>
    </row>
    <row r="1237" spans="1:8" x14ac:dyDescent="0.25">
      <c r="A1237" s="140" t="s">
        <v>1961</v>
      </c>
      <c r="B1237" s="141" t="s">
        <v>1962</v>
      </c>
      <c r="C1237" s="141"/>
      <c r="D1237" s="142" t="str">
        <f>VLOOKUP(B1237,[2]servicos!$1:$1048576,3,FALSE)</f>
        <v>Válvula americana</v>
      </c>
      <c r="E1237" s="153" t="str">
        <f>VLOOKUP(B1237,[2]servicos!$1:$1048576,4,FALSE)</f>
        <v>un</v>
      </c>
      <c r="F1237" s="143"/>
      <c r="G1237" s="144">
        <f>VLOOKUP(B1237,[2]servicos!$1:$1048576,7,FALSE)</f>
        <v>36.090000000000003</v>
      </c>
      <c r="H1237" s="145">
        <f t="shared" si="68"/>
        <v>0</v>
      </c>
    </row>
    <row r="1238" spans="1:8" x14ac:dyDescent="0.25">
      <c r="A1238" s="140" t="s">
        <v>1963</v>
      </c>
      <c r="B1238" s="141" t="s">
        <v>1964</v>
      </c>
      <c r="C1238" s="141"/>
      <c r="D1238" s="142" t="str">
        <f>VLOOKUP(B1238,[2]servicos!$1:$1048576,3,FALSE)</f>
        <v>Válvula de metal cromado de 1 1/2´</v>
      </c>
      <c r="E1238" s="153" t="str">
        <f>VLOOKUP(B1238,[2]servicos!$1:$1048576,4,FALSE)</f>
        <v>un</v>
      </c>
      <c r="F1238" s="143"/>
      <c r="G1238" s="144">
        <f>VLOOKUP(B1238,[2]servicos!$1:$1048576,7,FALSE)</f>
        <v>69.55</v>
      </c>
      <c r="H1238" s="145">
        <f t="shared" si="68"/>
        <v>0</v>
      </c>
    </row>
    <row r="1239" spans="1:8" x14ac:dyDescent="0.25">
      <c r="A1239" s="140" t="s">
        <v>1965</v>
      </c>
      <c r="B1239" s="141" t="s">
        <v>1966</v>
      </c>
      <c r="C1239" s="141"/>
      <c r="D1239" s="142" t="str">
        <f>VLOOKUP(B1239,[2]servicos!$1:$1048576,3,FALSE)</f>
        <v>Engate flexível metálico DN= 1/2´</v>
      </c>
      <c r="E1239" s="153" t="str">
        <f>VLOOKUP(B1239,[2]servicos!$1:$1048576,4,FALSE)</f>
        <v>un</v>
      </c>
      <c r="F1239" s="143"/>
      <c r="G1239" s="144">
        <f>VLOOKUP(B1239,[2]servicos!$1:$1048576,7,FALSE)</f>
        <v>32.15</v>
      </c>
      <c r="H1239" s="145">
        <f t="shared" si="68"/>
        <v>0</v>
      </c>
    </row>
    <row r="1240" spans="1:8" x14ac:dyDescent="0.25">
      <c r="A1240" s="140" t="s">
        <v>1967</v>
      </c>
      <c r="B1240" s="141" t="s">
        <v>1968</v>
      </c>
      <c r="C1240" s="141"/>
      <c r="D1240" s="142" t="str">
        <f>VLOOKUP(B1240,[2]servicos!$1:$1048576,3,FALSE)</f>
        <v>Tampa de plástico para bacia sanitária</v>
      </c>
      <c r="E1240" s="153" t="str">
        <f>VLOOKUP(B1240,[2]servicos!$1:$1048576,4,FALSE)</f>
        <v>un</v>
      </c>
      <c r="F1240" s="143"/>
      <c r="G1240" s="144">
        <f>VLOOKUP(B1240,[2]servicos!$1:$1048576,7,FALSE)</f>
        <v>31.05</v>
      </c>
      <c r="H1240" s="145">
        <f>ROUND(F1240*G1240,2)</f>
        <v>0</v>
      </c>
    </row>
    <row r="1241" spans="1:8" ht="25.5" x14ac:dyDescent="0.25">
      <c r="A1241" s="140" t="s">
        <v>1969</v>
      </c>
      <c r="B1241" s="141" t="s">
        <v>1970</v>
      </c>
      <c r="C1241" s="141"/>
      <c r="D1241" s="142" t="str">
        <f>VLOOKUP(B1241,[2]servicos!$1:$1048576,3,FALSE)</f>
        <v>Válvula de esfera monobloco em latão fundido passagem plena, acionamento com alavanca, DN= 3/4´</v>
      </c>
      <c r="E1241" s="153" t="str">
        <f>VLOOKUP(B1241,[2]servicos!$1:$1048576,4,FALSE)</f>
        <v>un</v>
      </c>
      <c r="F1241" s="143"/>
      <c r="G1241" s="144">
        <f>VLOOKUP(B1241,[2]servicos!$1:$1048576,7,FALSE)</f>
        <v>47.27</v>
      </c>
      <c r="H1241" s="145">
        <f>ROUND(F1241*G1241,2)</f>
        <v>0</v>
      </c>
    </row>
    <row r="1242" spans="1:8" ht="25.5" x14ac:dyDescent="0.25">
      <c r="A1242" s="140" t="s">
        <v>1971</v>
      </c>
      <c r="B1242" s="141" t="s">
        <v>1972</v>
      </c>
      <c r="C1242" s="141"/>
      <c r="D1242" s="142" t="str">
        <f>VLOOKUP(B1242,[2]servicos!$1:$1048576,3,FALSE)</f>
        <v>Válvula de esfera monobloco em latão fundido passagem plena, acionamento com alavanca, DN= 1´</v>
      </c>
      <c r="E1242" s="153" t="str">
        <f>VLOOKUP(B1242,[2]servicos!$1:$1048576,4,FALSE)</f>
        <v>un</v>
      </c>
      <c r="F1242" s="143"/>
      <c r="G1242" s="144">
        <f>VLOOKUP(B1242,[2]servicos!$1:$1048576,7,FALSE)</f>
        <v>42.34</v>
      </c>
      <c r="H1242" s="145">
        <f>ROUND(F1242*G1242,2)</f>
        <v>0</v>
      </c>
    </row>
    <row r="1243" spans="1:8" ht="25.5" x14ac:dyDescent="0.25">
      <c r="A1243" s="140" t="s">
        <v>1973</v>
      </c>
      <c r="B1243" s="141" t="s">
        <v>1974</v>
      </c>
      <c r="C1243" s="141"/>
      <c r="D1243" s="142" t="str">
        <f>VLOOKUP(B1243,[2]servicos!$1:$1048576,3,FALSE)</f>
        <v>Registro de gaveta em latão fundido cromado com canopla, DN= 3/4´ - linha especial</v>
      </c>
      <c r="E1243" s="153" t="str">
        <f>VLOOKUP(B1243,[2]servicos!$1:$1048576,4,FALSE)</f>
        <v>un</v>
      </c>
      <c r="F1243" s="143"/>
      <c r="G1243" s="144">
        <f>VLOOKUP(B1243,[2]servicos!$1:$1048576,7,FALSE)</f>
        <v>75.02</v>
      </c>
      <c r="H1243" s="145">
        <f t="shared" si="68"/>
        <v>0</v>
      </c>
    </row>
    <row r="1244" spans="1:8" ht="25.5" x14ac:dyDescent="0.25">
      <c r="A1244" s="140" t="s">
        <v>1975</v>
      </c>
      <c r="B1244" s="141" t="s">
        <v>1976</v>
      </c>
      <c r="C1244" s="141"/>
      <c r="D1244" s="142" t="str">
        <f>VLOOKUP(B1244,[2]servicos!$1:$1048576,3,FALSE)</f>
        <v>Registro de gaveta em latão fundido cromado com canopla, DN= 1 1/2´ - linha especial</v>
      </c>
      <c r="E1244" s="153" t="str">
        <f>VLOOKUP(B1244,[2]servicos!$1:$1048576,4,FALSE)</f>
        <v>un</v>
      </c>
      <c r="F1244" s="143"/>
      <c r="G1244" s="144">
        <f>VLOOKUP(B1244,[2]servicos!$1:$1048576,7,FALSE)</f>
        <v>125.99</v>
      </c>
      <c r="H1244" s="145">
        <f>ROUND(F1244*G1244,2)</f>
        <v>0</v>
      </c>
    </row>
    <row r="1245" spans="1:8" ht="25.5" x14ac:dyDescent="0.25">
      <c r="A1245" s="140" t="s">
        <v>1977</v>
      </c>
      <c r="B1245" s="141" t="s">
        <v>1978</v>
      </c>
      <c r="C1245" s="141"/>
      <c r="D1245" s="142" t="str">
        <f>VLOOKUP(B1245,[2]servicos!$1:$1048576,3,FALSE)</f>
        <v>Chuveiro com jato regulável em metal com acabamento cromado</v>
      </c>
      <c r="E1245" s="153" t="str">
        <f>VLOOKUP(B1245,[2]servicos!$1:$1048576,4,FALSE)</f>
        <v>un</v>
      </c>
      <c r="F1245" s="143"/>
      <c r="G1245" s="144">
        <f>VLOOKUP(B1245,[2]servicos!$1:$1048576,7,FALSE)</f>
        <v>345.76</v>
      </c>
      <c r="H1245" s="145">
        <f t="shared" si="68"/>
        <v>0</v>
      </c>
    </row>
    <row r="1246" spans="1:8" ht="25.5" x14ac:dyDescent="0.25">
      <c r="A1246" s="140" t="s">
        <v>1979</v>
      </c>
      <c r="B1246" s="141" t="s">
        <v>1980</v>
      </c>
      <c r="C1246" s="141"/>
      <c r="D1246" s="142" t="str">
        <f>VLOOKUP(B1246,[2]servicos!$1:$1048576,3,FALSE)</f>
        <v>Válvula de descarga com registro próprio, duplo acionamento limitador de fluxo, DN = 1 1/2´</v>
      </c>
      <c r="E1246" s="153" t="str">
        <f>VLOOKUP(B1246,[2]servicos!$1:$1048576,4,FALSE)</f>
        <v>un</v>
      </c>
      <c r="F1246" s="143"/>
      <c r="G1246" s="144">
        <f>VLOOKUP(B1246,[2]servicos!$1:$1048576,7,FALSE)</f>
        <v>272.5</v>
      </c>
      <c r="H1246" s="145">
        <f>ROUND(F1246*G1246,2)</f>
        <v>0</v>
      </c>
    </row>
    <row r="1247" spans="1:8" x14ac:dyDescent="0.25">
      <c r="A1247" s="140" t="s">
        <v>1981</v>
      </c>
      <c r="B1247" s="141" t="s">
        <v>45</v>
      </c>
      <c r="C1247" s="141"/>
      <c r="D1247" s="142" t="s">
        <v>1982</v>
      </c>
      <c r="E1247" s="153" t="s">
        <v>43</v>
      </c>
      <c r="F1247" s="143"/>
      <c r="G1247" s="154">
        <v>635.87</v>
      </c>
      <c r="H1247" s="145">
        <f>ROUND(F1247*G1247,2)</f>
        <v>0</v>
      </c>
    </row>
    <row r="1248" spans="1:8" ht="25.5" x14ac:dyDescent="0.25">
      <c r="A1248" s="140" t="s">
        <v>1983</v>
      </c>
      <c r="B1248" s="141" t="s">
        <v>1984</v>
      </c>
      <c r="C1248" s="141"/>
      <c r="D1248" s="142" t="str">
        <f>VLOOKUP(B1248,[2]servicos!$1:$1048576,3,FALSE)</f>
        <v>Registro de gaveta em latão fundido sem acabamento, DN= 1´</v>
      </c>
      <c r="E1248" s="153" t="str">
        <f>VLOOKUP(B1248,[2]servicos!$1:$1048576,4,FALSE)</f>
        <v>un</v>
      </c>
      <c r="F1248" s="143"/>
      <c r="G1248" s="144">
        <f>VLOOKUP(B1248,[2]servicos!$1:$1048576,7,FALSE)</f>
        <v>69.5</v>
      </c>
      <c r="H1248" s="145">
        <f>ROUND(F1248*G1248,2)</f>
        <v>0</v>
      </c>
    </row>
    <row r="1249" spans="1:8" x14ac:dyDescent="0.25">
      <c r="A1249" s="150"/>
      <c r="B1249" s="152"/>
      <c r="C1249" s="152"/>
      <c r="D1249" s="142"/>
      <c r="E1249" s="153"/>
      <c r="F1249" s="143"/>
      <c r="G1249" s="154"/>
      <c r="H1249" s="145"/>
    </row>
    <row r="1250" spans="1:8" ht="25.5" x14ac:dyDescent="0.25">
      <c r="A1250" s="133" t="s">
        <v>1985</v>
      </c>
      <c r="B1250" s="133"/>
      <c r="C1250" s="134"/>
      <c r="D1250" s="135" t="s">
        <v>1986</v>
      </c>
      <c r="E1250" s="136"/>
      <c r="F1250" s="137"/>
      <c r="G1250" s="138"/>
      <c r="H1250" s="139">
        <f>SUM(H1251:H1258)</f>
        <v>0</v>
      </c>
    </row>
    <row r="1251" spans="1:8" ht="25.5" x14ac:dyDescent="0.25">
      <c r="A1251" s="140" t="s">
        <v>1987</v>
      </c>
      <c r="B1251" s="141" t="s">
        <v>1988</v>
      </c>
      <c r="C1251" s="141"/>
      <c r="D1251" s="142" t="str">
        <f>VLOOKUP(B1251,[2]servicos!$1:$1048576,3,FALSE)</f>
        <v>Tubo de PVC rígido soldável marrom, DN= 25 mm, (3/4´), inclusive conexões</v>
      </c>
      <c r="E1251" s="153" t="str">
        <f>VLOOKUP(B1251,[2]servicos!$1:$1048576,4,FALSE)</f>
        <v>m</v>
      </c>
      <c r="F1251" s="143"/>
      <c r="G1251" s="144">
        <f>VLOOKUP(B1251,[2]servicos!$1:$1048576,7,FALSE)</f>
        <v>22.53</v>
      </c>
      <c r="H1251" s="145">
        <f t="shared" ref="H1251:H1258" si="69">ROUND(F1251*G1251,2)</f>
        <v>0</v>
      </c>
    </row>
    <row r="1252" spans="1:8" ht="25.5" x14ac:dyDescent="0.25">
      <c r="A1252" s="140" t="s">
        <v>1989</v>
      </c>
      <c r="B1252" s="141" t="s">
        <v>266</v>
      </c>
      <c r="C1252" s="141"/>
      <c r="D1252" s="142" t="str">
        <f>VLOOKUP(B1252,[2]servicos!$1:$1048576,3,FALSE)</f>
        <v>Tubo de PVC rígido soldável marrom, DN= 50 mm, (1 1/2´), inclusive conexões</v>
      </c>
      <c r="E1252" s="153" t="str">
        <f>VLOOKUP(B1252,[2]servicos!$1:$1048576,4,FALSE)</f>
        <v>m</v>
      </c>
      <c r="F1252" s="143"/>
      <c r="G1252" s="144">
        <f>VLOOKUP(B1252,[2]servicos!$1:$1048576,7,FALSE)</f>
        <v>35.72</v>
      </c>
      <c r="H1252" s="145">
        <f t="shared" si="69"/>
        <v>0</v>
      </c>
    </row>
    <row r="1253" spans="1:8" ht="25.5" x14ac:dyDescent="0.25">
      <c r="A1253" s="140" t="s">
        <v>1990</v>
      </c>
      <c r="B1253" s="141" t="s">
        <v>1991</v>
      </c>
      <c r="C1253" s="141"/>
      <c r="D1253" s="142" t="str">
        <f>VLOOKUP(B1253,[2]servicos!$1:$1048576,3,FALSE)</f>
        <v>Tubo de PVC rígido branco, pontas lisas, soldável, linha esgoto série normal, DN= 40 mm, inclusive conexões</v>
      </c>
      <c r="E1253" s="153" t="str">
        <f>VLOOKUP(B1253,[2]servicos!$1:$1048576,4,FALSE)</f>
        <v>m</v>
      </c>
      <c r="F1253" s="143"/>
      <c r="G1253" s="144">
        <f>VLOOKUP(B1253,[2]servicos!$1:$1048576,7,FALSE)</f>
        <v>25.2</v>
      </c>
      <c r="H1253" s="145">
        <f t="shared" si="69"/>
        <v>0</v>
      </c>
    </row>
    <row r="1254" spans="1:8" ht="38.25" x14ac:dyDescent="0.25">
      <c r="A1254" s="140" t="s">
        <v>1992</v>
      </c>
      <c r="B1254" s="141" t="s">
        <v>1993</v>
      </c>
      <c r="C1254" s="141"/>
      <c r="D1254" s="142" t="str">
        <f>VLOOKUP(B1254,[2]servicos!$1:$1048576,3,FALSE)</f>
        <v>Tubo de PVC rígido branco PxB com virola e anel de borracha, linha esgoto série normal, DN= 75 mm, inclusive conexões</v>
      </c>
      <c r="E1254" s="153" t="str">
        <f>VLOOKUP(B1254,[2]servicos!$1:$1048576,4,FALSE)</f>
        <v>m</v>
      </c>
      <c r="F1254" s="143"/>
      <c r="G1254" s="144">
        <f>VLOOKUP(B1254,[2]servicos!$1:$1048576,7,FALSE)</f>
        <v>49.25</v>
      </c>
      <c r="H1254" s="145">
        <f t="shared" si="69"/>
        <v>0</v>
      </c>
    </row>
    <row r="1255" spans="1:8" ht="25.5" x14ac:dyDescent="0.25">
      <c r="A1255" s="140" t="s">
        <v>1994</v>
      </c>
      <c r="B1255" s="141" t="s">
        <v>1995</v>
      </c>
      <c r="C1255" s="141"/>
      <c r="D1255" s="142" t="str">
        <f>VLOOKUP(B1255,[2]servicos!$1:$1048576,3,FALSE)</f>
        <v>Tubo de cobre classe A, DN= 22mm (3/4´), inclusive conexões</v>
      </c>
      <c r="E1255" s="153" t="str">
        <f>VLOOKUP(B1255,[2]servicos!$1:$1048576,4,FALSE)</f>
        <v>m</v>
      </c>
      <c r="F1255" s="143"/>
      <c r="G1255" s="144">
        <f>VLOOKUP(B1255,[2]servicos!$1:$1048576,7,FALSE)</f>
        <v>66.98</v>
      </c>
      <c r="H1255" s="145">
        <f t="shared" si="69"/>
        <v>0</v>
      </c>
    </row>
    <row r="1256" spans="1:8" ht="25.5" x14ac:dyDescent="0.25">
      <c r="A1256" s="140" t="s">
        <v>1996</v>
      </c>
      <c r="B1256" s="141" t="s">
        <v>1997</v>
      </c>
      <c r="C1256" s="141"/>
      <c r="D1256" s="142" t="str">
        <f>VLOOKUP(B1256,[2]servicos!$1:$1048576,3,FALSE)</f>
        <v>Tubo de cobre classe A, DN= 42mm (1 1/2´), inclusive conexões</v>
      </c>
      <c r="E1256" s="153" t="str">
        <f>VLOOKUP(B1256,[2]servicos!$1:$1048576,4,FALSE)</f>
        <v>m</v>
      </c>
      <c r="F1256" s="143"/>
      <c r="G1256" s="144">
        <f>VLOOKUP(B1256,[2]servicos!$1:$1048576,7,FALSE)</f>
        <v>134.71</v>
      </c>
      <c r="H1256" s="145">
        <f t="shared" si="69"/>
        <v>0</v>
      </c>
    </row>
    <row r="1257" spans="1:8" ht="25.5" x14ac:dyDescent="0.25">
      <c r="A1257" s="140" t="s">
        <v>1998</v>
      </c>
      <c r="B1257" s="141" t="s">
        <v>1999</v>
      </c>
      <c r="C1257" s="141"/>
      <c r="D1257" s="142" t="str">
        <f>VLOOKUP(B1257,[2]servicos!$1:$1048576,3,FALSE)</f>
        <v>Caixa sifonada de PVC rígido de 150 x 150 x 50 mm, com grelha</v>
      </c>
      <c r="E1257" s="153" t="str">
        <f>VLOOKUP(B1257,[2]servicos!$1:$1048576,4,FALSE)</f>
        <v>un</v>
      </c>
      <c r="F1257" s="143"/>
      <c r="G1257" s="144">
        <f>VLOOKUP(B1257,[2]servicos!$1:$1048576,7,FALSE)</f>
        <v>70.739999999999995</v>
      </c>
      <c r="H1257" s="145">
        <f t="shared" si="69"/>
        <v>0</v>
      </c>
    </row>
    <row r="1258" spans="1:8" x14ac:dyDescent="0.25">
      <c r="A1258" s="140" t="s">
        <v>2000</v>
      </c>
      <c r="B1258" s="141" t="s">
        <v>2001</v>
      </c>
      <c r="C1258" s="141"/>
      <c r="D1258" s="142" t="str">
        <f>VLOOKUP(B1258,[2]servicos!$1:$1048576,3,FALSE)</f>
        <v>Ralo seco em PVC rígido de 100 x 40 mm, com grelha</v>
      </c>
      <c r="E1258" s="153" t="str">
        <f>VLOOKUP(B1258,[2]servicos!$1:$1048576,4,FALSE)</f>
        <v>un</v>
      </c>
      <c r="F1258" s="143"/>
      <c r="G1258" s="144">
        <f>VLOOKUP(B1258,[2]servicos!$1:$1048576,7,FALSE)</f>
        <v>53.24</v>
      </c>
      <c r="H1258" s="145">
        <f t="shared" si="69"/>
        <v>0</v>
      </c>
    </row>
    <row r="1259" spans="1:8" x14ac:dyDescent="0.25">
      <c r="A1259" s="150"/>
      <c r="B1259" s="151"/>
      <c r="C1259" s="152"/>
      <c r="D1259" s="142"/>
      <c r="E1259" s="153"/>
      <c r="F1259" s="143"/>
      <c r="G1259" s="154"/>
      <c r="H1259" s="145"/>
    </row>
    <row r="1260" spans="1:8" x14ac:dyDescent="0.25">
      <c r="A1260" s="133" t="s">
        <v>2002</v>
      </c>
      <c r="B1260" s="133"/>
      <c r="C1260" s="134"/>
      <c r="D1260" s="135" t="s">
        <v>2003</v>
      </c>
      <c r="E1260" s="136"/>
      <c r="F1260" s="137"/>
      <c r="G1260" s="138"/>
      <c r="H1260" s="139">
        <f>SUM(H1261:H1262)</f>
        <v>0</v>
      </c>
    </row>
    <row r="1261" spans="1:8" ht="51.75" customHeight="1" x14ac:dyDescent="0.25">
      <c r="A1261" s="140" t="s">
        <v>2004</v>
      </c>
      <c r="B1261" s="151" t="s">
        <v>45</v>
      </c>
      <c r="C1261" s="141"/>
      <c r="D1261" s="142" t="s">
        <v>2005</v>
      </c>
      <c r="E1261" s="153" t="s">
        <v>47</v>
      </c>
      <c r="F1261" s="143"/>
      <c r="G1261" s="154">
        <v>112000</v>
      </c>
      <c r="H1261" s="145">
        <f>ROUND(F1261*G1261,2)</f>
        <v>0</v>
      </c>
    </row>
    <row r="1262" spans="1:8" x14ac:dyDescent="0.25">
      <c r="A1262" s="150"/>
      <c r="B1262" s="155"/>
      <c r="C1262" s="152"/>
      <c r="D1262" s="157"/>
      <c r="E1262" s="153"/>
      <c r="F1262" s="143"/>
      <c r="G1262" s="154"/>
      <c r="H1262" s="145"/>
    </row>
    <row r="1263" spans="1:8" x14ac:dyDescent="0.25">
      <c r="A1263" s="158" t="s">
        <v>2006</v>
      </c>
      <c r="B1263" s="158"/>
      <c r="C1263" s="159"/>
      <c r="D1263" s="160" t="s">
        <v>2007</v>
      </c>
      <c r="E1263" s="161"/>
      <c r="F1263" s="162"/>
      <c r="G1263" s="163"/>
      <c r="H1263" s="164">
        <f>H1264+H1269+H1400+H1403</f>
        <v>0</v>
      </c>
    </row>
    <row r="1264" spans="1:8" x14ac:dyDescent="0.25">
      <c r="A1264" s="61" t="s">
        <v>2008</v>
      </c>
      <c r="B1264" s="61"/>
      <c r="C1264" s="62" t="s">
        <v>259</v>
      </c>
      <c r="D1264" s="165"/>
      <c r="E1264" s="166"/>
      <c r="F1264" s="166"/>
      <c r="G1264" s="167"/>
      <c r="H1264" s="166">
        <f>H1265</f>
        <v>0</v>
      </c>
    </row>
    <row r="1265" spans="1:8" x14ac:dyDescent="0.25">
      <c r="A1265" s="61" t="s">
        <v>2009</v>
      </c>
      <c r="B1265" s="61"/>
      <c r="C1265" s="62" t="s">
        <v>261</v>
      </c>
      <c r="D1265" s="168"/>
      <c r="E1265" s="169"/>
      <c r="F1265" s="169"/>
      <c r="G1265" s="170"/>
      <c r="H1265" s="166">
        <f>SUM(H1266:H1267)</f>
        <v>0</v>
      </c>
    </row>
    <row r="1266" spans="1:8" ht="25.5" x14ac:dyDescent="0.25">
      <c r="A1266" s="140" t="s">
        <v>2010</v>
      </c>
      <c r="B1266" s="171" t="s">
        <v>263</v>
      </c>
      <c r="C1266" s="77"/>
      <c r="D1266" s="142" t="str">
        <f>VLOOKUP(B1266,[2]servicos!$1:$1048576,3,FALSE)</f>
        <v>Tubo de PVC rígido soldável marrom, DN= 32 mm, (1´), inclusive conexões</v>
      </c>
      <c r="E1266" s="153" t="str">
        <f>VLOOKUP(B1266,[2]servicos!$1:$1048576,4,FALSE)</f>
        <v>m</v>
      </c>
      <c r="F1266" s="55"/>
      <c r="G1266" s="144">
        <f>VLOOKUP(B1266,[2]servicos!$1:$1048576,7,FALSE)</f>
        <v>27.78</v>
      </c>
      <c r="H1266" s="55">
        <f>ROUND(F1266*G1266,2)</f>
        <v>0</v>
      </c>
    </row>
    <row r="1267" spans="1:8" ht="25.5" x14ac:dyDescent="0.25">
      <c r="A1267" s="140" t="s">
        <v>2011</v>
      </c>
      <c r="B1267" s="171" t="s">
        <v>266</v>
      </c>
      <c r="C1267" s="77"/>
      <c r="D1267" s="142" t="str">
        <f>VLOOKUP(B1267,[2]servicos!$1:$1048576,3,FALSE)</f>
        <v>Tubo de PVC rígido soldável marrom, DN= 50 mm, (1 1/2´), inclusive conexões</v>
      </c>
      <c r="E1267" s="153" t="str">
        <f>VLOOKUP(B1267,[2]servicos!$1:$1048576,4,FALSE)</f>
        <v>m</v>
      </c>
      <c r="F1267" s="55"/>
      <c r="G1267" s="144">
        <f>VLOOKUP(B1267,[2]servicos!$1:$1048576,7,FALSE)</f>
        <v>35.72</v>
      </c>
      <c r="H1267" s="55">
        <f>ROUND(F1267*G1267,2)</f>
        <v>0</v>
      </c>
    </row>
    <row r="1268" spans="1:8" x14ac:dyDescent="0.25">
      <c r="A1268" s="150"/>
      <c r="B1268" s="155"/>
      <c r="C1268" s="77"/>
      <c r="D1268" s="53"/>
      <c r="E1268" s="99"/>
      <c r="F1268" s="55"/>
      <c r="G1268" s="56"/>
      <c r="H1268" s="55"/>
    </row>
    <row r="1269" spans="1:8" x14ac:dyDescent="0.25">
      <c r="A1269" s="61" t="s">
        <v>2012</v>
      </c>
      <c r="B1269" s="61"/>
      <c r="C1269" s="62" t="s">
        <v>275</v>
      </c>
      <c r="D1269" s="165"/>
      <c r="E1269" s="166"/>
      <c r="F1269" s="166"/>
      <c r="G1269" s="167"/>
      <c r="H1269" s="166">
        <f>SUM(H1270,H1275,H1283,H1312,H1330,H1357,H1363,H1379)</f>
        <v>0</v>
      </c>
    </row>
    <row r="1270" spans="1:8" x14ac:dyDescent="0.25">
      <c r="A1270" s="61" t="s">
        <v>2013</v>
      </c>
      <c r="B1270" s="61"/>
      <c r="C1270" s="62" t="s">
        <v>277</v>
      </c>
      <c r="D1270" s="168"/>
      <c r="E1270" s="169"/>
      <c r="F1270" s="169"/>
      <c r="G1270" s="170"/>
      <c r="H1270" s="166">
        <f>SUM(H1271:H1273)</f>
        <v>0</v>
      </c>
    </row>
    <row r="1271" spans="1:8" ht="38.25" x14ac:dyDescent="0.25">
      <c r="A1271" s="140" t="s">
        <v>2014</v>
      </c>
      <c r="B1271" s="77" t="s">
        <v>2015</v>
      </c>
      <c r="C1271" s="77"/>
      <c r="D1271" s="53" t="s">
        <v>2016</v>
      </c>
      <c r="E1271" s="99" t="s">
        <v>33</v>
      </c>
      <c r="F1271" s="55"/>
      <c r="G1271" s="56">
        <v>30200</v>
      </c>
      <c r="H1271" s="55">
        <f t="shared" ref="H1271:H1273" si="70">ROUND(F1271*G1271,2)</f>
        <v>0</v>
      </c>
    </row>
    <row r="1272" spans="1:8" ht="25.5" x14ac:dyDescent="0.25">
      <c r="A1272" s="140" t="s">
        <v>2017</v>
      </c>
      <c r="B1272" s="77" t="s">
        <v>729</v>
      </c>
      <c r="C1272" s="77"/>
      <c r="D1272" s="142" t="str">
        <f>VLOOKUP(B1272,[2]servicos!$1:$1048576,3,FALSE)</f>
        <v>Caixa ventiladora com ventilador centrífugo, vazão 4.600 m³/h, pressão 30 mmCA - 220 / 380 V / 60HZ</v>
      </c>
      <c r="E1272" s="153" t="str">
        <f>VLOOKUP(B1272,[2]servicos!$1:$1048576,4,FALSE)</f>
        <v>un</v>
      </c>
      <c r="F1272" s="55"/>
      <c r="G1272" s="144">
        <f>VLOOKUP(B1272,[2]servicos!$1:$1048576,7,FALSE)</f>
        <v>6510.25</v>
      </c>
      <c r="H1272" s="55">
        <f>ROUND(F1272*G1272,2)</f>
        <v>0</v>
      </c>
    </row>
    <row r="1273" spans="1:8" ht="25.5" x14ac:dyDescent="0.25">
      <c r="A1273" s="140" t="s">
        <v>2018</v>
      </c>
      <c r="B1273" s="77" t="s">
        <v>2019</v>
      </c>
      <c r="C1273" s="77"/>
      <c r="D1273" s="142" t="str">
        <f>VLOOKUP(B1273,[2]servicos!$1:$1048576,3,FALSE)</f>
        <v>Caixa ventiladora com ventilador centrífugo, vazão 8.800 m³/h, pressão 35 mmCA - 220/380 V / 60Hz</v>
      </c>
      <c r="E1273" s="153" t="str">
        <f>VLOOKUP(B1273,[2]servicos!$1:$1048576,4,FALSE)</f>
        <v>un</v>
      </c>
      <c r="F1273" s="55"/>
      <c r="G1273" s="144">
        <f>VLOOKUP(B1273,[2]servicos!$1:$1048576,7,FALSE)</f>
        <v>5916.06</v>
      </c>
      <c r="H1273" s="55">
        <f t="shared" si="70"/>
        <v>0</v>
      </c>
    </row>
    <row r="1274" spans="1:8" x14ac:dyDescent="0.25">
      <c r="A1274" s="150"/>
      <c r="B1274" s="151"/>
      <c r="C1274" s="77"/>
      <c r="D1274" s="53"/>
      <c r="E1274" s="99"/>
      <c r="F1274" s="55"/>
      <c r="G1274" s="56"/>
      <c r="H1274" s="55"/>
    </row>
    <row r="1275" spans="1:8" x14ac:dyDescent="0.25">
      <c r="A1275" s="61" t="s">
        <v>2110</v>
      </c>
      <c r="B1275" s="61"/>
      <c r="C1275" s="62" t="s">
        <v>732</v>
      </c>
      <c r="D1275" s="168"/>
      <c r="E1275" s="169"/>
      <c r="F1275" s="169"/>
      <c r="G1275" s="170"/>
      <c r="H1275" s="166">
        <f>SUM(H1276:H1281)</f>
        <v>0</v>
      </c>
    </row>
    <row r="1276" spans="1:8" x14ac:dyDescent="0.25">
      <c r="A1276" s="140" t="s">
        <v>2111</v>
      </c>
      <c r="B1276" s="77" t="s">
        <v>734</v>
      </c>
      <c r="C1276" s="77"/>
      <c r="D1276" s="142" t="str">
        <f>VLOOKUP(B1276,[2]servicos!$1:$1048576,3,FALSE)</f>
        <v>Duto em chapa de aço galvanizado</v>
      </c>
      <c r="E1276" s="153" t="str">
        <f>VLOOKUP(B1276,[2]servicos!$1:$1048576,4,FALSE)</f>
        <v>kg</v>
      </c>
      <c r="F1276" s="55"/>
      <c r="G1276" s="144">
        <f>VLOOKUP(B1276,[2]servicos!$1:$1048576,7,FALSE)</f>
        <v>34.93</v>
      </c>
      <c r="H1276" s="55">
        <f t="shared" ref="H1276:H1278" si="71">ROUND(F1276*G1276,2)</f>
        <v>0</v>
      </c>
    </row>
    <row r="1277" spans="1:8" x14ac:dyDescent="0.25">
      <c r="A1277" s="140" t="s">
        <v>2112</v>
      </c>
      <c r="B1277" s="77" t="s">
        <v>741</v>
      </c>
      <c r="C1277" s="77"/>
      <c r="D1277" s="142" t="str">
        <f>VLOOKUP(B1277,[2]servicos!$1:$1048576,3,FALSE)</f>
        <v>Lã de vidro e/ou lã de rocha com espessura de 2´</v>
      </c>
      <c r="E1277" s="153" t="str">
        <f>VLOOKUP(B1277,[2]servicos!$1:$1048576,4,FALSE)</f>
        <v>m²</v>
      </c>
      <c r="F1277" s="55"/>
      <c r="G1277" s="144">
        <f>VLOOKUP(B1277,[2]servicos!$1:$1048576,7,FALSE)</f>
        <v>19.88</v>
      </c>
      <c r="H1277" s="55">
        <f t="shared" si="71"/>
        <v>0</v>
      </c>
    </row>
    <row r="1278" spans="1:8" x14ac:dyDescent="0.25">
      <c r="A1278" s="140" t="s">
        <v>2113</v>
      </c>
      <c r="B1278" s="77" t="s">
        <v>744</v>
      </c>
      <c r="C1278" s="77"/>
      <c r="D1278" s="142" t="str">
        <f>VLOOKUP(B1278,[2]servicos!$1:$1048576,3,FALSE)</f>
        <v>Proteção para isolamento térmico em alumínio</v>
      </c>
      <c r="E1278" s="153" t="str">
        <f>VLOOKUP(B1278,[2]servicos!$1:$1048576,4,FALSE)</f>
        <v>m²</v>
      </c>
      <c r="F1278" s="55"/>
      <c r="G1278" s="144">
        <f>VLOOKUP(B1278,[2]servicos!$1:$1048576,7,FALSE)</f>
        <v>27.55</v>
      </c>
      <c r="H1278" s="55">
        <f t="shared" si="71"/>
        <v>0</v>
      </c>
    </row>
    <row r="1279" spans="1:8" x14ac:dyDescent="0.25">
      <c r="A1279" s="140" t="s">
        <v>2114</v>
      </c>
      <c r="B1279" s="77" t="s">
        <v>749</v>
      </c>
      <c r="C1279" s="77"/>
      <c r="D1279" s="142" t="str">
        <f>VLOOKUP(B1279,[2]servicos!$1:$1048576,3,FALSE)</f>
        <v>Duto flexível aluminizado, seção circular - Ø 10cm (4")</v>
      </c>
      <c r="E1279" s="153" t="str">
        <f>VLOOKUP(B1279,[2]servicos!$1:$1048576,4,FALSE)</f>
        <v>m</v>
      </c>
      <c r="F1279" s="55"/>
      <c r="G1279" s="144">
        <f>VLOOKUP(B1279,[2]servicos!$1:$1048576,7,FALSE)</f>
        <v>17.82</v>
      </c>
      <c r="H1279" s="55">
        <f>ROUND(F1279*G1279,2)</f>
        <v>0</v>
      </c>
    </row>
    <row r="1280" spans="1:8" x14ac:dyDescent="0.25">
      <c r="A1280" s="140" t="s">
        <v>2115</v>
      </c>
      <c r="B1280" s="77" t="s">
        <v>752</v>
      </c>
      <c r="C1280" s="77"/>
      <c r="D1280" s="142" t="str">
        <f>VLOOKUP(B1280,[2]servicos!$1:$1048576,3,FALSE)</f>
        <v>Duto flexível aluminizado, seção circular - Ø 15cm (6")</v>
      </c>
      <c r="E1280" s="153" t="str">
        <f>VLOOKUP(B1280,[2]servicos!$1:$1048576,4,FALSE)</f>
        <v>m</v>
      </c>
      <c r="F1280" s="55"/>
      <c r="G1280" s="144">
        <f>VLOOKUP(B1280,[2]servicos!$1:$1048576,7,FALSE)</f>
        <v>21.41</v>
      </c>
      <c r="H1280" s="55">
        <f>ROUND(F1280*G1280,2)</f>
        <v>0</v>
      </c>
    </row>
    <row r="1281" spans="1:8" x14ac:dyDescent="0.25">
      <c r="A1281" s="140" t="s">
        <v>2116</v>
      </c>
      <c r="B1281" s="77" t="s">
        <v>755</v>
      </c>
      <c r="C1281" s="77"/>
      <c r="D1281" s="142" t="str">
        <f>VLOOKUP(B1281,[2]servicos!$1:$1048576,3,FALSE)</f>
        <v>Duto flexível aluminizado, seção circular - Ø 20cm (8")</v>
      </c>
      <c r="E1281" s="153" t="str">
        <f>VLOOKUP(B1281,[2]servicos!$1:$1048576,4,FALSE)</f>
        <v>m</v>
      </c>
      <c r="F1281" s="55"/>
      <c r="G1281" s="144">
        <f>VLOOKUP(B1281,[2]servicos!$1:$1048576,7,FALSE)</f>
        <v>24</v>
      </c>
      <c r="H1281" s="55">
        <f t="shared" ref="H1281" si="72">ROUND(F1281*G1281,2)</f>
        <v>0</v>
      </c>
    </row>
    <row r="1282" spans="1:8" x14ac:dyDescent="0.25">
      <c r="A1282" s="150"/>
      <c r="B1282" s="151"/>
      <c r="C1282" s="77"/>
      <c r="D1282" s="53"/>
      <c r="E1282" s="99"/>
      <c r="F1282" s="55"/>
      <c r="G1282" s="56"/>
      <c r="H1282" s="55"/>
    </row>
    <row r="1283" spans="1:8" x14ac:dyDescent="0.25">
      <c r="A1283" s="61" t="s">
        <v>2020</v>
      </c>
      <c r="B1283" s="61"/>
      <c r="C1283" s="62" t="s">
        <v>2028</v>
      </c>
      <c r="D1283" s="168"/>
      <c r="E1283" s="169"/>
      <c r="F1283" s="169"/>
      <c r="G1283" s="170"/>
      <c r="H1283" s="166">
        <f>SUM(H1284:H1310)</f>
        <v>0</v>
      </c>
    </row>
    <row r="1284" spans="1:8" ht="38.25" x14ac:dyDescent="0.25">
      <c r="A1284" s="140" t="s">
        <v>2021</v>
      </c>
      <c r="B1284" s="77" t="s">
        <v>201</v>
      </c>
      <c r="C1284" s="77"/>
      <c r="D1284" s="142" t="str">
        <f>VLOOKUP(B1284,[2]servicos!$1:$1048576,3,FALSE)</f>
        <v>Quadro de distribuição universal de sobrepor, para disjuntores 70 DIN / 50 Bolt-on - 225 A - sem componentes</v>
      </c>
      <c r="E1284" s="153" t="str">
        <f>VLOOKUP(B1284,[2]servicos!$1:$1048576,4,FALSE)</f>
        <v>un</v>
      </c>
      <c r="F1284" s="55"/>
      <c r="G1284" s="144">
        <f>VLOOKUP(B1284,[2]servicos!$1:$1048576,7,FALSE)</f>
        <v>1213.68</v>
      </c>
      <c r="H1284" s="55">
        <f t="shared" ref="H1284:H1310" si="73">ROUND(F1284*G1284,2)</f>
        <v>0</v>
      </c>
    </row>
    <row r="1285" spans="1:8" ht="38.25" x14ac:dyDescent="0.25">
      <c r="A1285" s="140" t="s">
        <v>2022</v>
      </c>
      <c r="B1285" s="77" t="s">
        <v>292</v>
      </c>
      <c r="C1285" s="77"/>
      <c r="D1285" s="142" t="str">
        <f>VLOOKUP(B1285,[2]servicos!$1:$1048576,3,FALSE)</f>
        <v>Disjuntor série universal, em caixa moldada, térmico fixo e magnético ajustável, tripolar 600 V, corrente de 300 A até 400 A</v>
      </c>
      <c r="E1285" s="153" t="str">
        <f>VLOOKUP(B1285,[2]servicos!$1:$1048576,4,FALSE)</f>
        <v>un</v>
      </c>
      <c r="F1285" s="55"/>
      <c r="G1285" s="144">
        <f>VLOOKUP(B1285,[2]servicos!$1:$1048576,7,FALSE)</f>
        <v>1826.69</v>
      </c>
      <c r="H1285" s="55">
        <f t="shared" si="73"/>
        <v>0</v>
      </c>
    </row>
    <row r="1286" spans="1:8" ht="25.5" x14ac:dyDescent="0.25">
      <c r="A1286" s="140" t="s">
        <v>2023</v>
      </c>
      <c r="B1286" s="77" t="s">
        <v>214</v>
      </c>
      <c r="C1286" s="77"/>
      <c r="D1286" s="142" t="str">
        <f>VLOOKUP(B1286,[2]servicos!$1:$1048576,3,FALSE)</f>
        <v>Disjuntor termomagnético, tripolar 220/380 V, corrente de 60 A até 100 A</v>
      </c>
      <c r="E1286" s="153" t="str">
        <f>VLOOKUP(B1286,[2]servicos!$1:$1048576,4,FALSE)</f>
        <v>un</v>
      </c>
      <c r="F1286" s="55"/>
      <c r="G1286" s="144">
        <f>VLOOKUP(B1286,[2]servicos!$1:$1048576,7,FALSE)</f>
        <v>134.32</v>
      </c>
      <c r="H1286" s="55">
        <f t="shared" si="73"/>
        <v>0</v>
      </c>
    </row>
    <row r="1287" spans="1:8" x14ac:dyDescent="0.25">
      <c r="A1287" s="140" t="s">
        <v>2024</v>
      </c>
      <c r="B1287" s="77" t="s">
        <v>305</v>
      </c>
      <c r="C1287" s="77"/>
      <c r="D1287" s="142" t="str">
        <f>VLOOKUP(B1287,[2]servicos!$1:$1048576,3,FALSE)</f>
        <v>Base de fusível NH até 125 A, com fusível</v>
      </c>
      <c r="E1287" s="153" t="str">
        <f>VLOOKUP(B1287,[2]servicos!$1:$1048576,4,FALSE)</f>
        <v>un</v>
      </c>
      <c r="F1287" s="55"/>
      <c r="G1287" s="144">
        <f>VLOOKUP(B1287,[2]servicos!$1:$1048576,7,FALSE)</f>
        <v>69.53</v>
      </c>
      <c r="H1287" s="55">
        <f t="shared" si="73"/>
        <v>0</v>
      </c>
    </row>
    <row r="1288" spans="1:8" ht="25.5" x14ac:dyDescent="0.25">
      <c r="A1288" s="140" t="s">
        <v>2025</v>
      </c>
      <c r="B1288" s="77" t="s">
        <v>311</v>
      </c>
      <c r="C1288" s="77"/>
      <c r="D1288" s="142" t="str">
        <f>VLOOKUP(B1288,[2]servicos!$1:$1048576,3,FALSE)</f>
        <v>Mini-disjuntor termomagnético, unipolar 127/220 V, corrente de 10 A até 32 A</v>
      </c>
      <c r="E1288" s="153" t="str">
        <f>VLOOKUP(B1288,[2]servicos!$1:$1048576,4,FALSE)</f>
        <v>un</v>
      </c>
      <c r="F1288" s="55"/>
      <c r="G1288" s="144">
        <f>VLOOKUP(B1288,[2]servicos!$1:$1048576,7,FALSE)</f>
        <v>14.89</v>
      </c>
      <c r="H1288" s="55">
        <f t="shared" si="73"/>
        <v>0</v>
      </c>
    </row>
    <row r="1289" spans="1:8" ht="25.5" x14ac:dyDescent="0.25">
      <c r="A1289" s="140" t="s">
        <v>2026</v>
      </c>
      <c r="B1289" s="77" t="s">
        <v>289</v>
      </c>
      <c r="C1289" s="77"/>
      <c r="D1289" s="142" t="str">
        <f>VLOOKUP(B1289,[2]servicos!$1:$1048576,3,FALSE)</f>
        <v>Disjuntor termomagnético, tripolar 220/380 V, corrente de 10 A até 50 A</v>
      </c>
      <c r="E1289" s="153" t="str">
        <f>VLOOKUP(B1289,[2]servicos!$1:$1048576,4,FALSE)</f>
        <v>un</v>
      </c>
      <c r="F1289" s="55"/>
      <c r="G1289" s="144">
        <f>VLOOKUP(B1289,[2]servicos!$1:$1048576,7,FALSE)</f>
        <v>117.77</v>
      </c>
      <c r="H1289" s="55">
        <f t="shared" si="73"/>
        <v>0</v>
      </c>
    </row>
    <row r="1290" spans="1:8" x14ac:dyDescent="0.25">
      <c r="A1290" s="140" t="s">
        <v>2117</v>
      </c>
      <c r="B1290" s="77" t="s">
        <v>339</v>
      </c>
      <c r="C1290" s="77"/>
      <c r="D1290" s="142" t="str">
        <f>VLOOKUP(B1290,[2]servicos!$1:$1048576,3,FALSE)</f>
        <v>Minicontator auxiliar - 4na</v>
      </c>
      <c r="E1290" s="153" t="str">
        <f>VLOOKUP(B1290,[2]servicos!$1:$1048576,4,FALSE)</f>
        <v>un</v>
      </c>
      <c r="F1290" s="55"/>
      <c r="G1290" s="144">
        <f>VLOOKUP(B1290,[2]servicos!$1:$1048576,7,FALSE)</f>
        <v>80.38</v>
      </c>
      <c r="H1290" s="55">
        <f t="shared" si="73"/>
        <v>0</v>
      </c>
    </row>
    <row r="1291" spans="1:8" x14ac:dyDescent="0.25">
      <c r="A1291" s="140" t="s">
        <v>2118</v>
      </c>
      <c r="B1291" s="77" t="s">
        <v>333</v>
      </c>
      <c r="C1291" s="77"/>
      <c r="D1291" s="142" t="str">
        <f>VLOOKUP(B1291,[2]servicos!$1:$1048576,3,FALSE)</f>
        <v>Contator de potência 12 A - 2na+2nf</v>
      </c>
      <c r="E1291" s="153" t="str">
        <f>VLOOKUP(B1291,[2]servicos!$1:$1048576,4,FALSE)</f>
        <v>un</v>
      </c>
      <c r="F1291" s="55"/>
      <c r="G1291" s="144">
        <f>VLOOKUP(B1291,[2]servicos!$1:$1048576,7,FALSE)</f>
        <v>194.97</v>
      </c>
      <c r="H1291" s="55">
        <f t="shared" si="73"/>
        <v>0</v>
      </c>
    </row>
    <row r="1292" spans="1:8" x14ac:dyDescent="0.25">
      <c r="A1292" s="140" t="s">
        <v>2119</v>
      </c>
      <c r="B1292" s="77" t="s">
        <v>330</v>
      </c>
      <c r="C1292" s="77"/>
      <c r="D1292" s="142" t="str">
        <f>VLOOKUP(B1292,[2]servicos!$1:$1048576,3,FALSE)</f>
        <v>Contator de potência 9 A - 2na+2nf</v>
      </c>
      <c r="E1292" s="153" t="str">
        <f>VLOOKUP(B1292,[2]servicos!$1:$1048576,4,FALSE)</f>
        <v>un</v>
      </c>
      <c r="F1292" s="55"/>
      <c r="G1292" s="144">
        <f>VLOOKUP(B1292,[2]servicos!$1:$1048576,7,FALSE)</f>
        <v>176.03</v>
      </c>
      <c r="H1292" s="55">
        <f t="shared" si="73"/>
        <v>0</v>
      </c>
    </row>
    <row r="1293" spans="1:8" x14ac:dyDescent="0.25">
      <c r="A1293" s="140" t="s">
        <v>2120</v>
      </c>
      <c r="B1293" s="77" t="s">
        <v>336</v>
      </c>
      <c r="C1293" s="77"/>
      <c r="D1293" s="142" t="str">
        <f>VLOOKUP(B1293,[2]servicos!$1:$1048576,3,FALSE)</f>
        <v>Contator de potência 65 A - 2na+2nf</v>
      </c>
      <c r="E1293" s="153" t="str">
        <f>VLOOKUP(B1293,[2]servicos!$1:$1048576,4,FALSE)</f>
        <v>un</v>
      </c>
      <c r="F1293" s="55"/>
      <c r="G1293" s="144">
        <f>VLOOKUP(B1293,[2]servicos!$1:$1048576,7,FALSE)</f>
        <v>727.46</v>
      </c>
      <c r="H1293" s="55">
        <f t="shared" si="73"/>
        <v>0</v>
      </c>
    </row>
    <row r="1294" spans="1:8" x14ac:dyDescent="0.25">
      <c r="A1294" s="140" t="s">
        <v>2121</v>
      </c>
      <c r="B1294" s="77" t="s">
        <v>345</v>
      </c>
      <c r="C1294" s="77"/>
      <c r="D1294" s="142" t="str">
        <f>VLOOKUP(B1294,[2]servicos!$1:$1048576,3,FALSE)</f>
        <v>Contator auxiliar - 4na+4nf</v>
      </c>
      <c r="E1294" s="153" t="str">
        <f>VLOOKUP(B1294,[2]servicos!$1:$1048576,4,FALSE)</f>
        <v>un</v>
      </c>
      <c r="F1294" s="55"/>
      <c r="G1294" s="144">
        <f>VLOOKUP(B1294,[2]servicos!$1:$1048576,7,FALSE)</f>
        <v>216.73</v>
      </c>
      <c r="H1294" s="55">
        <f t="shared" si="73"/>
        <v>0</v>
      </c>
    </row>
    <row r="1295" spans="1:8" x14ac:dyDescent="0.25">
      <c r="A1295" s="140" t="s">
        <v>2122</v>
      </c>
      <c r="B1295" s="77" t="s">
        <v>342</v>
      </c>
      <c r="C1295" s="77"/>
      <c r="D1295" s="142" t="str">
        <f>VLOOKUP(B1295,[2]servicos!$1:$1048576,3,FALSE)</f>
        <v>Contator auxiliar - 2na+2nf</v>
      </c>
      <c r="E1295" s="153" t="str">
        <f>VLOOKUP(B1295,[2]servicos!$1:$1048576,4,FALSE)</f>
        <v>un</v>
      </c>
      <c r="F1295" s="55"/>
      <c r="G1295" s="144">
        <f>VLOOKUP(B1295,[2]servicos!$1:$1048576,7,FALSE)</f>
        <v>100.09</v>
      </c>
      <c r="H1295" s="55">
        <f t="shared" si="73"/>
        <v>0</v>
      </c>
    </row>
    <row r="1296" spans="1:8" x14ac:dyDescent="0.25">
      <c r="A1296" s="140" t="s">
        <v>2123</v>
      </c>
      <c r="B1296" s="77" t="s">
        <v>348</v>
      </c>
      <c r="C1296" s="77"/>
      <c r="D1296" s="142" t="str">
        <f>VLOOKUP(B1296,[2]servicos!$1:$1048576,3,FALSE)</f>
        <v>Relé de tempo eletrônico de 3 até 30s - 220V - 50/60Hz</v>
      </c>
      <c r="E1296" s="153" t="str">
        <f>VLOOKUP(B1296,[2]servicos!$1:$1048576,4,FALSE)</f>
        <v>un</v>
      </c>
      <c r="F1296" s="55"/>
      <c r="G1296" s="144">
        <f>VLOOKUP(B1296,[2]servicos!$1:$1048576,7,FALSE)</f>
        <v>102.34</v>
      </c>
      <c r="H1296" s="55">
        <f t="shared" si="73"/>
        <v>0</v>
      </c>
    </row>
    <row r="1297" spans="1:8" ht="25.5" x14ac:dyDescent="0.25">
      <c r="A1297" s="140" t="s">
        <v>2124</v>
      </c>
      <c r="B1297" s="77" t="s">
        <v>324</v>
      </c>
      <c r="C1297" s="77"/>
      <c r="D1297" s="142" t="str">
        <f>VLOOKUP(B1297,[2]servicos!$1:$1048576,3,FALSE)</f>
        <v>Transformador monofásico de comando de 200 VA classe 0,6 kV, a seco</v>
      </c>
      <c r="E1297" s="153" t="str">
        <f>VLOOKUP(B1297,[2]servicos!$1:$1048576,4,FALSE)</f>
        <v>un</v>
      </c>
      <c r="F1297" s="55"/>
      <c r="G1297" s="144">
        <f>VLOOKUP(B1297,[2]servicos!$1:$1048576,7,FALSE)</f>
        <v>329.34</v>
      </c>
      <c r="H1297" s="55">
        <f t="shared" si="73"/>
        <v>0</v>
      </c>
    </row>
    <row r="1298" spans="1:8" x14ac:dyDescent="0.25">
      <c r="A1298" s="140" t="s">
        <v>2125</v>
      </c>
      <c r="B1298" s="77" t="s">
        <v>247</v>
      </c>
      <c r="C1298" s="77"/>
      <c r="D1298" s="142" t="str">
        <f>VLOOKUP(B1298,[2]servicos!$1:$1048576,3,FALSE)</f>
        <v>Chave comutadora para amperímetro</v>
      </c>
      <c r="E1298" s="153" t="str">
        <f>VLOOKUP(B1298,[2]servicos!$1:$1048576,4,FALSE)</f>
        <v>un</v>
      </c>
      <c r="F1298" s="55"/>
      <c r="G1298" s="144">
        <f>VLOOKUP(B1298,[2]servicos!$1:$1048576,7,FALSE)</f>
        <v>105.44</v>
      </c>
      <c r="H1298" s="55">
        <f t="shared" si="73"/>
        <v>0</v>
      </c>
    </row>
    <row r="1299" spans="1:8" x14ac:dyDescent="0.25">
      <c r="A1299" s="140" t="s">
        <v>2126</v>
      </c>
      <c r="B1299" s="77" t="s">
        <v>253</v>
      </c>
      <c r="C1299" s="77"/>
      <c r="D1299" s="142" t="str">
        <f>VLOOKUP(B1299,[2]servicos!$1:$1048576,3,FALSE)</f>
        <v>Chave comutadora para voltímetro</v>
      </c>
      <c r="E1299" s="153" t="str">
        <f>VLOOKUP(B1299,[2]servicos!$1:$1048576,4,FALSE)</f>
        <v>un</v>
      </c>
      <c r="F1299" s="55"/>
      <c r="G1299" s="144">
        <f>VLOOKUP(B1299,[2]servicos!$1:$1048576,7,FALSE)</f>
        <v>86.17</v>
      </c>
      <c r="H1299" s="55">
        <f t="shared" si="73"/>
        <v>0</v>
      </c>
    </row>
    <row r="1300" spans="1:8" ht="38.25" x14ac:dyDescent="0.25">
      <c r="A1300" s="140" t="s">
        <v>2127</v>
      </c>
      <c r="B1300" s="77" t="s">
        <v>250</v>
      </c>
      <c r="C1300" s="77"/>
      <c r="D1300" s="142" t="str">
        <f>VLOOKUP(B1300,[2]servicos!$1:$1048576,3,FALSE)</f>
        <v>Amperímetro de ferro móvel de 96x96mm, para ligação em transformador de corrente, escala fixa de 0A/50A até 0A/2,0kA</v>
      </c>
      <c r="E1300" s="153" t="str">
        <f>VLOOKUP(B1300,[2]servicos!$1:$1048576,4,FALSE)</f>
        <v>un</v>
      </c>
      <c r="F1300" s="55"/>
      <c r="G1300" s="144">
        <f>VLOOKUP(B1300,[2]servicos!$1:$1048576,7,FALSE)</f>
        <v>332.52</v>
      </c>
      <c r="H1300" s="55">
        <f t="shared" si="73"/>
        <v>0</v>
      </c>
    </row>
    <row r="1301" spans="1:8" ht="25.5" x14ac:dyDescent="0.25">
      <c r="A1301" s="140" t="s">
        <v>2128</v>
      </c>
      <c r="B1301" s="77" t="s">
        <v>256</v>
      </c>
      <c r="C1301" s="77"/>
      <c r="D1301" s="142" t="str">
        <f>VLOOKUP(B1301,[2]servicos!$1:$1048576,3,FALSE)</f>
        <v>Voltímetro de ferro móvel de 96 x 96 mm, escalas variáveis de 0/150 V, 0/250 V, 0/300 V, 0/500 V e 0/600 V</v>
      </c>
      <c r="E1301" s="153" t="str">
        <f>VLOOKUP(B1301,[2]servicos!$1:$1048576,4,FALSE)</f>
        <v>un</v>
      </c>
      <c r="F1301" s="55"/>
      <c r="G1301" s="144">
        <f>VLOOKUP(B1301,[2]servicos!$1:$1048576,7,FALSE)</f>
        <v>190.09</v>
      </c>
      <c r="H1301" s="55">
        <f t="shared" si="73"/>
        <v>0</v>
      </c>
    </row>
    <row r="1302" spans="1:8" x14ac:dyDescent="0.25">
      <c r="A1302" s="140" t="s">
        <v>2129</v>
      </c>
      <c r="B1302" s="77" t="s">
        <v>314</v>
      </c>
      <c r="C1302" s="77"/>
      <c r="D1302" s="142" t="str">
        <f>VLOOKUP(B1302,[2]servicos!$1:$1048576,3,FALSE)</f>
        <v>Transformador de corrente 200-5 A até 600-5 A, janela</v>
      </c>
      <c r="E1302" s="153" t="str">
        <f>VLOOKUP(B1302,[2]servicos!$1:$1048576,4,FALSE)</f>
        <v>un</v>
      </c>
      <c r="F1302" s="55"/>
      <c r="G1302" s="144">
        <f>VLOOKUP(B1302,[2]servicos!$1:$1048576,7,FALSE)</f>
        <v>250.86</v>
      </c>
      <c r="H1302" s="55">
        <f t="shared" si="73"/>
        <v>0</v>
      </c>
    </row>
    <row r="1303" spans="1:8" x14ac:dyDescent="0.25">
      <c r="A1303" s="140" t="s">
        <v>2130</v>
      </c>
      <c r="B1303" s="77" t="s">
        <v>355</v>
      </c>
      <c r="C1303" s="77"/>
      <c r="D1303" s="142" t="str">
        <f>VLOOKUP(B1303,[2]servicos!$1:$1048576,3,FALSE)</f>
        <v>Sinalizador com lâmpada</v>
      </c>
      <c r="E1303" s="153" t="str">
        <f>VLOOKUP(B1303,[2]servicos!$1:$1048576,4,FALSE)</f>
        <v>un</v>
      </c>
      <c r="F1303" s="55"/>
      <c r="G1303" s="144">
        <f>VLOOKUP(B1303,[2]servicos!$1:$1048576,7,FALSE)</f>
        <v>91.55</v>
      </c>
      <c r="H1303" s="55">
        <f t="shared" si="73"/>
        <v>0</v>
      </c>
    </row>
    <row r="1304" spans="1:8" x14ac:dyDescent="0.25">
      <c r="A1304" s="140" t="s">
        <v>2131</v>
      </c>
      <c r="B1304" s="77" t="s">
        <v>358</v>
      </c>
      <c r="C1304" s="77"/>
      <c r="D1304" s="142" t="str">
        <f>VLOOKUP(B1304,[2]servicos!$1:$1048576,3,FALSE)</f>
        <v>Botoeira de comando liga-desliga, sem sinalização</v>
      </c>
      <c r="E1304" s="153" t="str">
        <f>VLOOKUP(B1304,[2]servicos!$1:$1048576,4,FALSE)</f>
        <v>un</v>
      </c>
      <c r="F1304" s="55"/>
      <c r="G1304" s="144">
        <f>VLOOKUP(B1304,[2]servicos!$1:$1048576,7,FALSE)</f>
        <v>117.77</v>
      </c>
      <c r="H1304" s="55">
        <f t="shared" si="73"/>
        <v>0</v>
      </c>
    </row>
    <row r="1305" spans="1:8" x14ac:dyDescent="0.25">
      <c r="A1305" s="140" t="s">
        <v>2132</v>
      </c>
      <c r="B1305" s="77" t="s">
        <v>361</v>
      </c>
      <c r="C1305" s="77"/>
      <c r="D1305" s="142" t="str">
        <f>VLOOKUP(B1305,[2]servicos!$1:$1048576,3,FALSE)</f>
        <v>Exaustor elétrico em plástico, vazão de 150 a 190m³/h</v>
      </c>
      <c r="E1305" s="153" t="str">
        <f>VLOOKUP(B1305,[2]servicos!$1:$1048576,4,FALSE)</f>
        <v>un</v>
      </c>
      <c r="F1305" s="55"/>
      <c r="G1305" s="144">
        <f>VLOOKUP(B1305,[2]servicos!$1:$1048576,7,FALSE)</f>
        <v>283.75</v>
      </c>
      <c r="H1305" s="55">
        <f t="shared" si="73"/>
        <v>0</v>
      </c>
    </row>
    <row r="1306" spans="1:8" x14ac:dyDescent="0.25">
      <c r="A1306" s="140" t="s">
        <v>2133</v>
      </c>
      <c r="B1306" s="77" t="s">
        <v>318</v>
      </c>
      <c r="C1306" s="77"/>
      <c r="D1306" s="142" t="str">
        <f>VLOOKUP(B1306,[2]servicos!$1:$1048576,3,FALSE)</f>
        <v>Régua de bornes para 9 polos de 600 V / 50 A</v>
      </c>
      <c r="E1306" s="153" t="str">
        <f>VLOOKUP(B1306,[2]servicos!$1:$1048576,4,FALSE)</f>
        <v>un</v>
      </c>
      <c r="F1306" s="55"/>
      <c r="G1306" s="144">
        <f>VLOOKUP(B1306,[2]servicos!$1:$1048576,7,FALSE)</f>
        <v>20.54</v>
      </c>
      <c r="H1306" s="55">
        <f t="shared" si="73"/>
        <v>0</v>
      </c>
    </row>
    <row r="1307" spans="1:8" x14ac:dyDescent="0.25">
      <c r="A1307" s="140" t="s">
        <v>2134</v>
      </c>
      <c r="B1307" s="77" t="s">
        <v>207</v>
      </c>
      <c r="C1307" s="77"/>
      <c r="D1307" s="142" t="str">
        <f>VLOOKUP(B1307,[2]servicos!$1:$1048576,3,FALSE)</f>
        <v>Barramento de cobre nu</v>
      </c>
      <c r="E1307" s="153" t="str">
        <f>VLOOKUP(B1307,[2]servicos!$1:$1048576,4,FALSE)</f>
        <v>kg</v>
      </c>
      <c r="F1307" s="55"/>
      <c r="G1307" s="144">
        <f>VLOOKUP(B1307,[2]servicos!$1:$1048576,7,FALSE)</f>
        <v>54.58</v>
      </c>
      <c r="H1307" s="55">
        <f t="shared" si="73"/>
        <v>0</v>
      </c>
    </row>
    <row r="1308" spans="1:8" x14ac:dyDescent="0.25">
      <c r="A1308" s="140" t="s">
        <v>2135</v>
      </c>
      <c r="B1308" s="77" t="s">
        <v>235</v>
      </c>
      <c r="C1308" s="77"/>
      <c r="D1308" s="142" t="str">
        <f>VLOOKUP(B1308,[2]servicos!$1:$1048576,3,FALSE)</f>
        <v>Isolador em epóxi de 1 kV para barramento</v>
      </c>
      <c r="E1308" s="153" t="str">
        <f>VLOOKUP(B1308,[2]servicos!$1:$1048576,4,FALSE)</f>
        <v>un</v>
      </c>
      <c r="F1308" s="55"/>
      <c r="G1308" s="144">
        <f>VLOOKUP(B1308,[2]servicos!$1:$1048576,7,FALSE)</f>
        <v>21.72</v>
      </c>
      <c r="H1308" s="55">
        <f t="shared" si="73"/>
        <v>0</v>
      </c>
    </row>
    <row r="1309" spans="1:8" ht="25.5" x14ac:dyDescent="0.25">
      <c r="A1309" s="140" t="s">
        <v>2136</v>
      </c>
      <c r="B1309" s="77" t="s">
        <v>327</v>
      </c>
      <c r="C1309" s="77"/>
      <c r="D1309" s="142" t="str">
        <f>VLOOKUP(B1309,[2]servicos!$1:$1048576,3,FALSE)</f>
        <v>Cabo de cobre de 1,5 mm², isolamento 0,6/1 kV - isolação em PVC 70°C</v>
      </c>
      <c r="E1309" s="153" t="str">
        <f>VLOOKUP(B1309,[2]servicos!$1:$1048576,4,FALSE)</f>
        <v>m</v>
      </c>
      <c r="F1309" s="55"/>
      <c r="G1309" s="144">
        <f>VLOOKUP(B1309,[2]servicos!$1:$1048576,7,FALSE)</f>
        <v>2.5499999999999998</v>
      </c>
      <c r="H1309" s="55">
        <f t="shared" si="73"/>
        <v>0</v>
      </c>
    </row>
    <row r="1310" spans="1:8" ht="25.5" x14ac:dyDescent="0.25">
      <c r="A1310" s="140" t="s">
        <v>2137</v>
      </c>
      <c r="B1310" s="77" t="s">
        <v>321</v>
      </c>
      <c r="C1310" s="77"/>
      <c r="D1310" s="142" t="str">
        <f>VLOOKUP(B1310,[2]servicos!$1:$1048576,3,FALSE)</f>
        <v>Capacitor de potência trifásico de 10 kVAr, 220 V/60 Hz, para correção de fator de potência</v>
      </c>
      <c r="E1310" s="153" t="str">
        <f>VLOOKUP(B1310,[2]servicos!$1:$1048576,4,FALSE)</f>
        <v>un</v>
      </c>
      <c r="F1310" s="55"/>
      <c r="G1310" s="144">
        <f>VLOOKUP(B1310,[2]servicos!$1:$1048576,7,FALSE)</f>
        <v>710.74</v>
      </c>
      <c r="H1310" s="55">
        <f t="shared" si="73"/>
        <v>0</v>
      </c>
    </row>
    <row r="1311" spans="1:8" x14ac:dyDescent="0.25">
      <c r="A1311" s="150"/>
      <c r="B1311" s="151"/>
      <c r="C1311" s="77"/>
      <c r="D1311" s="53"/>
      <c r="E1311" s="99"/>
      <c r="F1311" s="55"/>
      <c r="G1311" s="56"/>
      <c r="H1311" s="55"/>
    </row>
    <row r="1312" spans="1:8" x14ac:dyDescent="0.25">
      <c r="A1312" s="61" t="s">
        <v>2027</v>
      </c>
      <c r="B1312" s="61"/>
      <c r="C1312" s="62" t="s">
        <v>2046</v>
      </c>
      <c r="D1312" s="168"/>
      <c r="E1312" s="169"/>
      <c r="F1312" s="169"/>
      <c r="G1312" s="170"/>
      <c r="H1312" s="166">
        <f>SUM(H1313:H1328)</f>
        <v>0</v>
      </c>
    </row>
    <row r="1313" spans="1:8" ht="38.25" x14ac:dyDescent="0.25">
      <c r="A1313" s="140" t="s">
        <v>2029</v>
      </c>
      <c r="B1313" s="77" t="s">
        <v>201</v>
      </c>
      <c r="C1313" s="77"/>
      <c r="D1313" s="142" t="str">
        <f>VLOOKUP(B1313,[2]servicos!$1:$1048576,3,FALSE)</f>
        <v>Quadro de distribuição universal de sobrepor, para disjuntores 70 DIN / 50 Bolt-on - 225 A - sem componentes</v>
      </c>
      <c r="E1313" s="153" t="str">
        <f>VLOOKUP(B1313,[2]servicos!$1:$1048576,4,FALSE)</f>
        <v>un</v>
      </c>
      <c r="F1313" s="55"/>
      <c r="G1313" s="144">
        <f>VLOOKUP(B1313,[2]servicos!$1:$1048576,7,FALSE)</f>
        <v>1213.68</v>
      </c>
      <c r="H1313" s="55">
        <f t="shared" ref="H1313:H1328" si="74">ROUND(F1313*G1313,2)</f>
        <v>0</v>
      </c>
    </row>
    <row r="1314" spans="1:8" ht="25.5" x14ac:dyDescent="0.25">
      <c r="A1314" s="140" t="s">
        <v>2030</v>
      </c>
      <c r="B1314" s="77" t="s">
        <v>289</v>
      </c>
      <c r="C1314" s="77"/>
      <c r="D1314" s="142" t="str">
        <f>VLOOKUP(B1314,[2]servicos!$1:$1048576,3,FALSE)</f>
        <v>Disjuntor termomagnético, tripolar 220/380 V, corrente de 10 A até 50 A</v>
      </c>
      <c r="E1314" s="153" t="str">
        <f>VLOOKUP(B1314,[2]servicos!$1:$1048576,4,FALSE)</f>
        <v>un</v>
      </c>
      <c r="F1314" s="55"/>
      <c r="G1314" s="144">
        <f>VLOOKUP(B1314,[2]servicos!$1:$1048576,7,FALSE)</f>
        <v>117.77</v>
      </c>
      <c r="H1314" s="55">
        <f t="shared" si="74"/>
        <v>0</v>
      </c>
    </row>
    <row r="1315" spans="1:8" ht="25.5" x14ac:dyDescent="0.25">
      <c r="A1315" s="140" t="s">
        <v>2031</v>
      </c>
      <c r="B1315" s="77" t="s">
        <v>311</v>
      </c>
      <c r="C1315" s="77"/>
      <c r="D1315" s="142" t="str">
        <f>VLOOKUP(B1315,[2]servicos!$1:$1048576,3,FALSE)</f>
        <v>Mini-disjuntor termomagnético, unipolar 127/220 V, corrente de 10 A até 32 A</v>
      </c>
      <c r="E1315" s="153" t="str">
        <f>VLOOKUP(B1315,[2]servicos!$1:$1048576,4,FALSE)</f>
        <v>un</v>
      </c>
      <c r="F1315" s="55"/>
      <c r="G1315" s="144">
        <f>VLOOKUP(B1315,[2]servicos!$1:$1048576,7,FALSE)</f>
        <v>14.89</v>
      </c>
      <c r="H1315" s="55">
        <f>ROUND(F1315*G1315,2)</f>
        <v>0</v>
      </c>
    </row>
    <row r="1316" spans="1:8" x14ac:dyDescent="0.25">
      <c r="A1316" s="140" t="s">
        <v>2032</v>
      </c>
      <c r="B1316" s="77" t="s">
        <v>339</v>
      </c>
      <c r="C1316" s="77"/>
      <c r="D1316" s="142" t="str">
        <f>VLOOKUP(B1316,[2]servicos!$1:$1048576,3,FALSE)</f>
        <v>Minicontator auxiliar - 4na</v>
      </c>
      <c r="E1316" s="153" t="str">
        <f>VLOOKUP(B1316,[2]servicos!$1:$1048576,4,FALSE)</f>
        <v>un</v>
      </c>
      <c r="F1316" s="55"/>
      <c r="G1316" s="144">
        <f>VLOOKUP(B1316,[2]servicos!$1:$1048576,7,FALSE)</f>
        <v>80.38</v>
      </c>
      <c r="H1316" s="55">
        <f t="shared" si="74"/>
        <v>0</v>
      </c>
    </row>
    <row r="1317" spans="1:8" x14ac:dyDescent="0.25">
      <c r="A1317" s="140" t="s">
        <v>2033</v>
      </c>
      <c r="B1317" s="77" t="s">
        <v>333</v>
      </c>
      <c r="C1317" s="77"/>
      <c r="D1317" s="142" t="str">
        <f>VLOOKUP(B1317,[2]servicos!$1:$1048576,3,FALSE)</f>
        <v>Contator de potência 12 A - 2na+2nf</v>
      </c>
      <c r="E1317" s="153" t="str">
        <f>VLOOKUP(B1317,[2]servicos!$1:$1048576,4,FALSE)</f>
        <v>un</v>
      </c>
      <c r="F1317" s="55"/>
      <c r="G1317" s="144">
        <f>VLOOKUP(B1317,[2]servicos!$1:$1048576,7,FALSE)</f>
        <v>194.97</v>
      </c>
      <c r="H1317" s="55">
        <f t="shared" si="74"/>
        <v>0</v>
      </c>
    </row>
    <row r="1318" spans="1:8" ht="25.5" x14ac:dyDescent="0.25">
      <c r="A1318" s="140" t="s">
        <v>2034</v>
      </c>
      <c r="B1318" s="77" t="s">
        <v>2053</v>
      </c>
      <c r="C1318" s="77"/>
      <c r="D1318" s="142" t="str">
        <f>VLOOKUP(B1318,[2]servicos!$1:$1048576,3,FALSE)</f>
        <v>Inversor de frequência para variação de velocidade em motores, potência de 0,25 a 20 cv</v>
      </c>
      <c r="E1318" s="153" t="str">
        <f>VLOOKUP(B1318,[2]servicos!$1:$1048576,4,FALSE)</f>
        <v>un</v>
      </c>
      <c r="F1318" s="55"/>
      <c r="G1318" s="144">
        <f>VLOOKUP(B1318,[2]servicos!$1:$1048576,7,FALSE)</f>
        <v>4389.84</v>
      </c>
      <c r="H1318" s="55">
        <f>ROUND(F1318*G1318,2)</f>
        <v>0</v>
      </c>
    </row>
    <row r="1319" spans="1:8" x14ac:dyDescent="0.25">
      <c r="A1319" s="140" t="s">
        <v>2035</v>
      </c>
      <c r="B1319" s="77" t="s">
        <v>330</v>
      </c>
      <c r="C1319" s="77"/>
      <c r="D1319" s="142" t="str">
        <f>VLOOKUP(B1319,[2]servicos!$1:$1048576,3,FALSE)</f>
        <v>Contator de potência 9 A - 2na+2nf</v>
      </c>
      <c r="E1319" s="153" t="str">
        <f>VLOOKUP(B1319,[2]servicos!$1:$1048576,4,FALSE)</f>
        <v>un</v>
      </c>
      <c r="F1319" s="55"/>
      <c r="G1319" s="144">
        <f>VLOOKUP(B1319,[2]servicos!$1:$1048576,7,FALSE)</f>
        <v>176.03</v>
      </c>
      <c r="H1319" s="55">
        <f t="shared" si="74"/>
        <v>0</v>
      </c>
    </row>
    <row r="1320" spans="1:8" x14ac:dyDescent="0.25">
      <c r="A1320" s="140" t="s">
        <v>2036</v>
      </c>
      <c r="B1320" s="77" t="s">
        <v>345</v>
      </c>
      <c r="C1320" s="77"/>
      <c r="D1320" s="142" t="str">
        <f>VLOOKUP(B1320,[2]servicos!$1:$1048576,3,FALSE)</f>
        <v>Contator auxiliar - 4na+4nf</v>
      </c>
      <c r="E1320" s="153" t="str">
        <f>VLOOKUP(B1320,[2]servicos!$1:$1048576,4,FALSE)</f>
        <v>un</v>
      </c>
      <c r="F1320" s="55"/>
      <c r="G1320" s="144">
        <f>VLOOKUP(B1320,[2]servicos!$1:$1048576,7,FALSE)</f>
        <v>216.73</v>
      </c>
      <c r="H1320" s="55">
        <f t="shared" si="74"/>
        <v>0</v>
      </c>
    </row>
    <row r="1321" spans="1:8" ht="25.5" x14ac:dyDescent="0.25">
      <c r="A1321" s="140" t="s">
        <v>2037</v>
      </c>
      <c r="B1321" s="77" t="s">
        <v>324</v>
      </c>
      <c r="C1321" s="77"/>
      <c r="D1321" s="142" t="str">
        <f>VLOOKUP(B1321,[2]servicos!$1:$1048576,3,FALSE)</f>
        <v>Transformador monofásico de comando de 200 VA classe 0,6 kV, a seco</v>
      </c>
      <c r="E1321" s="153" t="str">
        <f>VLOOKUP(B1321,[2]servicos!$1:$1048576,4,FALSE)</f>
        <v>un</v>
      </c>
      <c r="F1321" s="55"/>
      <c r="G1321" s="144">
        <f>VLOOKUP(B1321,[2]servicos!$1:$1048576,7,FALSE)</f>
        <v>329.34</v>
      </c>
      <c r="H1321" s="55">
        <f t="shared" si="74"/>
        <v>0</v>
      </c>
    </row>
    <row r="1322" spans="1:8" x14ac:dyDescent="0.25">
      <c r="A1322" s="140" t="s">
        <v>2038</v>
      </c>
      <c r="B1322" s="77" t="s">
        <v>355</v>
      </c>
      <c r="C1322" s="77"/>
      <c r="D1322" s="142" t="str">
        <f>VLOOKUP(B1322,[2]servicos!$1:$1048576,3,FALSE)</f>
        <v>Sinalizador com lâmpada</v>
      </c>
      <c r="E1322" s="153" t="str">
        <f>VLOOKUP(B1322,[2]servicos!$1:$1048576,4,FALSE)</f>
        <v>un</v>
      </c>
      <c r="F1322" s="55"/>
      <c r="G1322" s="144">
        <f>VLOOKUP(B1322,[2]servicos!$1:$1048576,7,FALSE)</f>
        <v>91.55</v>
      </c>
      <c r="H1322" s="55">
        <f t="shared" si="74"/>
        <v>0</v>
      </c>
    </row>
    <row r="1323" spans="1:8" x14ac:dyDescent="0.25">
      <c r="A1323" s="140" t="s">
        <v>2039</v>
      </c>
      <c r="B1323" s="77" t="s">
        <v>358</v>
      </c>
      <c r="C1323" s="77"/>
      <c r="D1323" s="142" t="str">
        <f>VLOOKUP(B1323,[2]servicos!$1:$1048576,3,FALSE)</f>
        <v>Botoeira de comando liga-desliga, sem sinalização</v>
      </c>
      <c r="E1323" s="153" t="str">
        <f>VLOOKUP(B1323,[2]servicos!$1:$1048576,4,FALSE)</f>
        <v>un</v>
      </c>
      <c r="F1323" s="55"/>
      <c r="G1323" s="144">
        <f>VLOOKUP(B1323,[2]servicos!$1:$1048576,7,FALSE)</f>
        <v>117.77</v>
      </c>
      <c r="H1323" s="55">
        <f t="shared" si="74"/>
        <v>0</v>
      </c>
    </row>
    <row r="1324" spans="1:8" x14ac:dyDescent="0.25">
      <c r="A1324" s="140" t="s">
        <v>2040</v>
      </c>
      <c r="B1324" s="77" t="s">
        <v>318</v>
      </c>
      <c r="C1324" s="77"/>
      <c r="D1324" s="142" t="str">
        <f>VLOOKUP(B1324,[2]servicos!$1:$1048576,3,FALSE)</f>
        <v>Régua de bornes para 9 polos de 600 V / 50 A</v>
      </c>
      <c r="E1324" s="153" t="str">
        <f>VLOOKUP(B1324,[2]servicos!$1:$1048576,4,FALSE)</f>
        <v>un</v>
      </c>
      <c r="F1324" s="55"/>
      <c r="G1324" s="144">
        <f>VLOOKUP(B1324,[2]servicos!$1:$1048576,7,FALSE)</f>
        <v>20.54</v>
      </c>
      <c r="H1324" s="55">
        <f t="shared" si="74"/>
        <v>0</v>
      </c>
    </row>
    <row r="1325" spans="1:8" x14ac:dyDescent="0.25">
      <c r="A1325" s="140" t="s">
        <v>2041</v>
      </c>
      <c r="B1325" s="77" t="s">
        <v>207</v>
      </c>
      <c r="C1325" s="77"/>
      <c r="D1325" s="142" t="str">
        <f>VLOOKUP(B1325,[2]servicos!$1:$1048576,3,FALSE)</f>
        <v>Barramento de cobre nu</v>
      </c>
      <c r="E1325" s="153" t="str">
        <f>VLOOKUP(B1325,[2]servicos!$1:$1048576,4,FALSE)</f>
        <v>kg</v>
      </c>
      <c r="F1325" s="55"/>
      <c r="G1325" s="144">
        <f>VLOOKUP(B1325,[2]servicos!$1:$1048576,7,FALSE)</f>
        <v>54.58</v>
      </c>
      <c r="H1325" s="55">
        <f t="shared" si="74"/>
        <v>0</v>
      </c>
    </row>
    <row r="1326" spans="1:8" x14ac:dyDescent="0.25">
      <c r="A1326" s="140" t="s">
        <v>2042</v>
      </c>
      <c r="B1326" s="77" t="s">
        <v>235</v>
      </c>
      <c r="C1326" s="77"/>
      <c r="D1326" s="142" t="str">
        <f>VLOOKUP(B1326,[2]servicos!$1:$1048576,3,FALSE)</f>
        <v>Isolador em epóxi de 1 kV para barramento</v>
      </c>
      <c r="E1326" s="153" t="str">
        <f>VLOOKUP(B1326,[2]servicos!$1:$1048576,4,FALSE)</f>
        <v>un</v>
      </c>
      <c r="F1326" s="55"/>
      <c r="G1326" s="144">
        <f>VLOOKUP(B1326,[2]servicos!$1:$1048576,7,FALSE)</f>
        <v>21.72</v>
      </c>
      <c r="H1326" s="55">
        <f t="shared" si="74"/>
        <v>0</v>
      </c>
    </row>
    <row r="1327" spans="1:8" ht="25.5" x14ac:dyDescent="0.25">
      <c r="A1327" s="140" t="s">
        <v>2043</v>
      </c>
      <c r="B1327" s="77" t="s">
        <v>327</v>
      </c>
      <c r="C1327" s="77"/>
      <c r="D1327" s="142" t="str">
        <f>VLOOKUP(B1327,[2]servicos!$1:$1048576,3,FALSE)</f>
        <v>Cabo de cobre de 1,5 mm², isolamento 0,6/1 kV - isolação em PVC 70°C</v>
      </c>
      <c r="E1327" s="153" t="str">
        <f>VLOOKUP(B1327,[2]servicos!$1:$1048576,4,FALSE)</f>
        <v>m</v>
      </c>
      <c r="F1327" s="55"/>
      <c r="G1327" s="144">
        <f>VLOOKUP(B1327,[2]servicos!$1:$1048576,7,FALSE)</f>
        <v>2.5499999999999998</v>
      </c>
      <c r="H1327" s="55">
        <f t="shared" si="74"/>
        <v>0</v>
      </c>
    </row>
    <row r="1328" spans="1:8" ht="25.5" x14ac:dyDescent="0.25">
      <c r="A1328" s="140" t="s">
        <v>2044</v>
      </c>
      <c r="B1328" s="77" t="s">
        <v>321</v>
      </c>
      <c r="C1328" s="77"/>
      <c r="D1328" s="142" t="str">
        <f>VLOOKUP(B1328,[2]servicos!$1:$1048576,3,FALSE)</f>
        <v>Capacitor de potência trifásico de 10 kVAr, 220 V/60 Hz, para correção de fator de potência</v>
      </c>
      <c r="E1328" s="153" t="str">
        <f>VLOOKUP(B1328,[2]servicos!$1:$1048576,4,FALSE)</f>
        <v>un</v>
      </c>
      <c r="F1328" s="55"/>
      <c r="G1328" s="144">
        <f>VLOOKUP(B1328,[2]servicos!$1:$1048576,7,FALSE)</f>
        <v>710.74</v>
      </c>
      <c r="H1328" s="55">
        <f t="shared" si="74"/>
        <v>0</v>
      </c>
    </row>
    <row r="1329" spans="1:8" x14ac:dyDescent="0.25">
      <c r="A1329" s="150"/>
      <c r="B1329" s="151"/>
      <c r="C1329" s="77"/>
      <c r="D1329" s="53"/>
      <c r="E1329" s="99"/>
      <c r="F1329" s="55"/>
      <c r="G1329" s="56"/>
      <c r="H1329" s="55"/>
    </row>
    <row r="1330" spans="1:8" x14ac:dyDescent="0.25">
      <c r="A1330" s="61" t="s">
        <v>2045</v>
      </c>
      <c r="B1330" s="61"/>
      <c r="C1330" s="62" t="s">
        <v>839</v>
      </c>
      <c r="D1330" s="168"/>
      <c r="E1330" s="169"/>
      <c r="F1330" s="169"/>
      <c r="G1330" s="170"/>
      <c r="H1330" s="166">
        <f>SUM(H1331:H1355)</f>
        <v>0</v>
      </c>
    </row>
    <row r="1331" spans="1:8" x14ac:dyDescent="0.25">
      <c r="A1331" s="140" t="s">
        <v>2047</v>
      </c>
      <c r="B1331" s="77" t="s">
        <v>366</v>
      </c>
      <c r="C1331" s="77"/>
      <c r="D1331" s="142" t="str">
        <f>VLOOKUP(B1331,[2]servicos!$1:$1048576,3,FALSE)</f>
        <v>Eletroduto galvanizado, médio de 3/4´ - com acessórios</v>
      </c>
      <c r="E1331" s="153" t="str">
        <f>VLOOKUP(B1331,[2]servicos!$1:$1048576,4,FALSE)</f>
        <v>m</v>
      </c>
      <c r="F1331" s="55"/>
      <c r="G1331" s="144">
        <f>VLOOKUP(B1331,[2]servicos!$1:$1048576,7,FALSE)</f>
        <v>27.85</v>
      </c>
      <c r="H1331" s="55">
        <f t="shared" ref="H1331:H1353" si="75">ROUND(F1331*G1331,2)</f>
        <v>0</v>
      </c>
    </row>
    <row r="1332" spans="1:8" x14ac:dyDescent="0.25">
      <c r="A1332" s="140" t="s">
        <v>2048</v>
      </c>
      <c r="B1332" s="77" t="s">
        <v>369</v>
      </c>
      <c r="C1332" s="77"/>
      <c r="D1332" s="142" t="str">
        <f>VLOOKUP(B1332,[2]servicos!$1:$1048576,3,FALSE)</f>
        <v>Eletroduto galvanizado, médio de 1´ - com acessórios</v>
      </c>
      <c r="E1332" s="153" t="str">
        <f>VLOOKUP(B1332,[2]servicos!$1:$1048576,4,FALSE)</f>
        <v>m</v>
      </c>
      <c r="F1332" s="55"/>
      <c r="G1332" s="144">
        <f>VLOOKUP(B1332,[2]servicos!$1:$1048576,7,FALSE)</f>
        <v>32.68</v>
      </c>
      <c r="H1332" s="55">
        <f t="shared" si="75"/>
        <v>0</v>
      </c>
    </row>
    <row r="1333" spans="1:8" x14ac:dyDescent="0.25">
      <c r="A1333" s="140" t="s">
        <v>2049</v>
      </c>
      <c r="B1333" s="77" t="s">
        <v>372</v>
      </c>
      <c r="C1333" s="77"/>
      <c r="D1333" s="142" t="str">
        <f>VLOOKUP(B1333,[2]servicos!$1:$1048576,3,FALSE)</f>
        <v>Eletroduto galvanizado, médio de 1 1/4´ - com acessórios</v>
      </c>
      <c r="E1333" s="153" t="str">
        <f>VLOOKUP(B1333,[2]servicos!$1:$1048576,4,FALSE)</f>
        <v>m</v>
      </c>
      <c r="F1333" s="55"/>
      <c r="G1333" s="144">
        <f>VLOOKUP(B1333,[2]servicos!$1:$1048576,7,FALSE)</f>
        <v>40.1</v>
      </c>
      <c r="H1333" s="55">
        <f t="shared" si="75"/>
        <v>0</v>
      </c>
    </row>
    <row r="1334" spans="1:8" x14ac:dyDescent="0.25">
      <c r="A1334" s="140" t="s">
        <v>2050</v>
      </c>
      <c r="B1334" s="77" t="s">
        <v>375</v>
      </c>
      <c r="C1334" s="77"/>
      <c r="D1334" s="142" t="str">
        <f>VLOOKUP(B1334,[2]servicos!$1:$1048576,3,FALSE)</f>
        <v>Eletroduto galvanizado, médio de 1 1/2´ - com acessórios</v>
      </c>
      <c r="E1334" s="153" t="str">
        <f>VLOOKUP(B1334,[2]servicos!$1:$1048576,4,FALSE)</f>
        <v>m</v>
      </c>
      <c r="F1334" s="55"/>
      <c r="G1334" s="144">
        <f>VLOOKUP(B1334,[2]servicos!$1:$1048576,7,FALSE)</f>
        <v>46.53</v>
      </c>
      <c r="H1334" s="55">
        <f t="shared" si="75"/>
        <v>0</v>
      </c>
    </row>
    <row r="1335" spans="1:8" x14ac:dyDescent="0.25">
      <c r="A1335" s="140" t="s">
        <v>2051</v>
      </c>
      <c r="B1335" s="77" t="s">
        <v>378</v>
      </c>
      <c r="C1335" s="77"/>
      <c r="D1335" s="142" t="str">
        <f>VLOOKUP(B1335,[2]servicos!$1:$1048576,3,FALSE)</f>
        <v>Eletroduto galvanizado, médio de 2´ - com acessórios</v>
      </c>
      <c r="E1335" s="153" t="str">
        <f>VLOOKUP(B1335,[2]servicos!$1:$1048576,4,FALSE)</f>
        <v>m</v>
      </c>
      <c r="F1335" s="55"/>
      <c r="G1335" s="144">
        <f>VLOOKUP(B1335,[2]servicos!$1:$1048576,7,FALSE)</f>
        <v>52.84</v>
      </c>
      <c r="H1335" s="55">
        <f t="shared" si="75"/>
        <v>0</v>
      </c>
    </row>
    <row r="1336" spans="1:8" x14ac:dyDescent="0.25">
      <c r="A1336" s="140" t="s">
        <v>2052</v>
      </c>
      <c r="B1336" s="77" t="s">
        <v>381</v>
      </c>
      <c r="C1336" s="77"/>
      <c r="D1336" s="142" t="str">
        <f>VLOOKUP(B1336,[2]servicos!$1:$1048576,3,FALSE)</f>
        <v>Eletroduto galvanizado, médio de 2 1/2´ - com acessórios</v>
      </c>
      <c r="E1336" s="153" t="str">
        <f>VLOOKUP(B1336,[2]servicos!$1:$1048576,4,FALSE)</f>
        <v>m</v>
      </c>
      <c r="F1336" s="55"/>
      <c r="G1336" s="144">
        <f>VLOOKUP(B1336,[2]servicos!$1:$1048576,7,FALSE)</f>
        <v>72.08</v>
      </c>
      <c r="H1336" s="55">
        <f t="shared" si="75"/>
        <v>0</v>
      </c>
    </row>
    <row r="1337" spans="1:8" x14ac:dyDescent="0.25">
      <c r="A1337" s="140" t="s">
        <v>2054</v>
      </c>
      <c r="B1337" s="77" t="s">
        <v>384</v>
      </c>
      <c r="C1337" s="77"/>
      <c r="D1337" s="142" t="str">
        <f>VLOOKUP(B1337,[2]servicos!$1:$1048576,3,FALSE)</f>
        <v>Eletroduto galvanizado, médio de 3´ - com acessórios</v>
      </c>
      <c r="E1337" s="153" t="str">
        <f>VLOOKUP(B1337,[2]servicos!$1:$1048576,4,FALSE)</f>
        <v>m</v>
      </c>
      <c r="F1337" s="55"/>
      <c r="G1337" s="144">
        <f>VLOOKUP(B1337,[2]servicos!$1:$1048576,7,FALSE)</f>
        <v>90.7</v>
      </c>
      <c r="H1337" s="55">
        <f t="shared" si="75"/>
        <v>0</v>
      </c>
    </row>
    <row r="1338" spans="1:8" ht="25.5" x14ac:dyDescent="0.25">
      <c r="A1338" s="140" t="s">
        <v>2055</v>
      </c>
      <c r="B1338" s="77" t="s">
        <v>2069</v>
      </c>
      <c r="C1338" s="77"/>
      <c r="D1338" s="142" t="str">
        <f>VLOOKUP(B1338,[2]servicos!$1:$1048576,3,FALSE)</f>
        <v>Cabo de cobre flexível de 1,5 mm², isolamento 0,6/1kV - isolação HEPR 90°C</v>
      </c>
      <c r="E1338" s="153" t="str">
        <f>VLOOKUP(B1338,[2]servicos!$1:$1048576,4,FALSE)</f>
        <v>m</v>
      </c>
      <c r="F1338" s="55"/>
      <c r="G1338" s="144">
        <f>VLOOKUP(B1338,[2]servicos!$1:$1048576,7,FALSE)</f>
        <v>1.56</v>
      </c>
      <c r="H1338" s="55">
        <f t="shared" si="75"/>
        <v>0</v>
      </c>
    </row>
    <row r="1339" spans="1:8" ht="25.5" x14ac:dyDescent="0.25">
      <c r="A1339" s="140" t="s">
        <v>2056</v>
      </c>
      <c r="B1339" s="77" t="s">
        <v>387</v>
      </c>
      <c r="C1339" s="77"/>
      <c r="D1339" s="142" t="str">
        <f>VLOOKUP(B1339,[2]servicos!$1:$1048576,3,FALSE)</f>
        <v>Cabo de cobre flexível de 2,5 mm², isolamento 0,6/1kV - isolação HEPR 90°C</v>
      </c>
      <c r="E1339" s="153" t="str">
        <f>VLOOKUP(B1339,[2]servicos!$1:$1048576,4,FALSE)</f>
        <v>m</v>
      </c>
      <c r="F1339" s="55"/>
      <c r="G1339" s="144">
        <f>VLOOKUP(B1339,[2]servicos!$1:$1048576,7,FALSE)</f>
        <v>2.17</v>
      </c>
      <c r="H1339" s="55">
        <f t="shared" si="75"/>
        <v>0</v>
      </c>
    </row>
    <row r="1340" spans="1:8" ht="25.5" x14ac:dyDescent="0.25">
      <c r="A1340" s="140" t="s">
        <v>2057</v>
      </c>
      <c r="B1340" s="77" t="s">
        <v>390</v>
      </c>
      <c r="C1340" s="77"/>
      <c r="D1340" s="142" t="str">
        <f>VLOOKUP(B1340,[2]servicos!$1:$1048576,3,FALSE)</f>
        <v>Cabo de cobre flexível de 4 mm², isolamento 0,6/1kV - isolação HEPR 90°C</v>
      </c>
      <c r="E1340" s="153" t="str">
        <f>VLOOKUP(B1340,[2]servicos!$1:$1048576,4,FALSE)</f>
        <v>m</v>
      </c>
      <c r="F1340" s="55"/>
      <c r="G1340" s="144">
        <f>VLOOKUP(B1340,[2]servicos!$1:$1048576,7,FALSE)</f>
        <v>2.86</v>
      </c>
      <c r="H1340" s="55">
        <f t="shared" si="75"/>
        <v>0</v>
      </c>
    </row>
    <row r="1341" spans="1:8" ht="25.5" x14ac:dyDescent="0.25">
      <c r="A1341" s="140" t="s">
        <v>2058</v>
      </c>
      <c r="B1341" s="77" t="s">
        <v>393</v>
      </c>
      <c r="C1341" s="77"/>
      <c r="D1341" s="142" t="str">
        <f>VLOOKUP(B1341,[2]servicos!$1:$1048576,3,FALSE)</f>
        <v>Cabo de cobre flexível de 6 mm², isolamento 0,6/1kV - isolação HEPR 90°C</v>
      </c>
      <c r="E1341" s="153" t="str">
        <f>VLOOKUP(B1341,[2]servicos!$1:$1048576,4,FALSE)</f>
        <v>m</v>
      </c>
      <c r="F1341" s="55"/>
      <c r="G1341" s="144">
        <f>VLOOKUP(B1341,[2]servicos!$1:$1048576,7,FALSE)</f>
        <v>3.82</v>
      </c>
      <c r="H1341" s="55">
        <f t="shared" si="75"/>
        <v>0</v>
      </c>
    </row>
    <row r="1342" spans="1:8" ht="25.5" x14ac:dyDescent="0.25">
      <c r="A1342" s="140" t="s">
        <v>2059</v>
      </c>
      <c r="B1342" s="77" t="s">
        <v>396</v>
      </c>
      <c r="C1342" s="77"/>
      <c r="D1342" s="142" t="str">
        <f>VLOOKUP(B1342,[2]servicos!$1:$1048576,3,FALSE)</f>
        <v>Cabo de cobre flexível de 10 mm², isolamento 0,6/1kV - isolação HEPR 90°C</v>
      </c>
      <c r="E1342" s="153" t="str">
        <f>VLOOKUP(B1342,[2]servicos!$1:$1048576,4,FALSE)</f>
        <v>m</v>
      </c>
      <c r="F1342" s="55"/>
      <c r="G1342" s="144">
        <f>VLOOKUP(B1342,[2]servicos!$1:$1048576,7,FALSE)</f>
        <v>7.42</v>
      </c>
      <c r="H1342" s="55">
        <f t="shared" si="75"/>
        <v>0</v>
      </c>
    </row>
    <row r="1343" spans="1:8" ht="25.5" x14ac:dyDescent="0.25">
      <c r="A1343" s="140" t="s">
        <v>2060</v>
      </c>
      <c r="B1343" s="77" t="s">
        <v>399</v>
      </c>
      <c r="C1343" s="77"/>
      <c r="D1343" s="142" t="str">
        <f>VLOOKUP(B1343,[2]servicos!$1:$1048576,3,FALSE)</f>
        <v>Cabo de cobre flexível de 16 mm², isolamento 0,6/1kV - isolação HEPR 90°C</v>
      </c>
      <c r="E1343" s="153" t="str">
        <f>VLOOKUP(B1343,[2]servicos!$1:$1048576,4,FALSE)</f>
        <v>m</v>
      </c>
      <c r="F1343" s="55"/>
      <c r="G1343" s="144">
        <f>VLOOKUP(B1343,[2]servicos!$1:$1048576,7,FALSE)</f>
        <v>10.15</v>
      </c>
      <c r="H1343" s="55">
        <f t="shared" si="75"/>
        <v>0</v>
      </c>
    </row>
    <row r="1344" spans="1:8" ht="25.5" x14ac:dyDescent="0.25">
      <c r="A1344" s="140" t="s">
        <v>2061</v>
      </c>
      <c r="B1344" s="77" t="s">
        <v>402</v>
      </c>
      <c r="C1344" s="77"/>
      <c r="D1344" s="142" t="str">
        <f>VLOOKUP(B1344,[2]servicos!$1:$1048576,3,FALSE)</f>
        <v>Cabo de cobre flexível de 25 mm², isolamento 0,6/1kV - isolação HEPR 90°C</v>
      </c>
      <c r="E1344" s="153" t="str">
        <f>VLOOKUP(B1344,[2]servicos!$1:$1048576,4,FALSE)</f>
        <v>m</v>
      </c>
      <c r="F1344" s="55"/>
      <c r="G1344" s="144">
        <f>VLOOKUP(B1344,[2]servicos!$1:$1048576,7,FALSE)</f>
        <v>14.37</v>
      </c>
      <c r="H1344" s="55">
        <f t="shared" si="75"/>
        <v>0</v>
      </c>
    </row>
    <row r="1345" spans="1:8" ht="25.5" x14ac:dyDescent="0.25">
      <c r="A1345" s="140" t="s">
        <v>2062</v>
      </c>
      <c r="B1345" s="69" t="s">
        <v>1332</v>
      </c>
      <c r="C1345" s="69"/>
      <c r="D1345" s="142" t="str">
        <f>VLOOKUP(B1345,[2]servicos!$1:$1048576,3,FALSE)</f>
        <v>Terminal de pressão/compressão para cabo de 6 até 10 mm²</v>
      </c>
      <c r="E1345" s="153" t="str">
        <f>VLOOKUP(B1345,[2]servicos!$1:$1048576,4,FALSE)</f>
        <v>un</v>
      </c>
      <c r="F1345" s="55"/>
      <c r="G1345" s="144">
        <f>VLOOKUP(B1345,[2]servicos!$1:$1048576,7,FALSE)</f>
        <v>8.92</v>
      </c>
      <c r="H1345" s="55">
        <f t="shared" si="75"/>
        <v>0</v>
      </c>
    </row>
    <row r="1346" spans="1:8" ht="38.25" x14ac:dyDescent="0.25">
      <c r="A1346" s="140" t="s">
        <v>2063</v>
      </c>
      <c r="B1346" s="69" t="s">
        <v>192</v>
      </c>
      <c r="C1346" s="69"/>
      <c r="D1346" s="142" t="str">
        <f>VLOOKUP(B1346,[2]servicos!$1:$1048576,3,FALSE)</f>
        <v>Quadro de distribuição universal de sobrepor, para disjuntores 24 DIN / 18 Bolt-on - 150 A - sem componentes</v>
      </c>
      <c r="E1346" s="153" t="str">
        <f>VLOOKUP(B1346,[2]servicos!$1:$1048576,4,FALSE)</f>
        <v>un</v>
      </c>
      <c r="F1346" s="55"/>
      <c r="G1346" s="144">
        <f>VLOOKUP(B1346,[2]servicos!$1:$1048576,7,FALSE)</f>
        <v>525.26</v>
      </c>
      <c r="H1346" s="55">
        <f t="shared" si="75"/>
        <v>0</v>
      </c>
    </row>
    <row r="1347" spans="1:8" ht="38.25" x14ac:dyDescent="0.25">
      <c r="A1347" s="140" t="s">
        <v>2138</v>
      </c>
      <c r="B1347" s="69" t="s">
        <v>195</v>
      </c>
      <c r="C1347" s="69"/>
      <c r="D1347" s="142" t="str">
        <f>VLOOKUP(B1347,[2]servicos!$1:$1048576,3,FALSE)</f>
        <v>Quadro de distribuição universal de sobrepor, para disjuntores 34 DIN / 24 Bolt-on - 150 A - sem componentes</v>
      </c>
      <c r="E1347" s="153" t="str">
        <f>VLOOKUP(B1347,[2]servicos!$1:$1048576,4,FALSE)</f>
        <v>un</v>
      </c>
      <c r="F1347" s="55"/>
      <c r="G1347" s="144">
        <f>VLOOKUP(B1347,[2]servicos!$1:$1048576,7,FALSE)</f>
        <v>594.52</v>
      </c>
      <c r="H1347" s="55">
        <f t="shared" si="75"/>
        <v>0</v>
      </c>
    </row>
    <row r="1348" spans="1:8" x14ac:dyDescent="0.25">
      <c r="A1348" s="140" t="s">
        <v>2139</v>
      </c>
      <c r="B1348" s="69" t="s">
        <v>207</v>
      </c>
      <c r="C1348" s="69"/>
      <c r="D1348" s="142" t="str">
        <f>VLOOKUP(B1348,[2]servicos!$1:$1048576,3,FALSE)</f>
        <v>Barramento de cobre nu</v>
      </c>
      <c r="E1348" s="153" t="str">
        <f>VLOOKUP(B1348,[2]servicos!$1:$1048576,4,FALSE)</f>
        <v>kg</v>
      </c>
      <c r="F1348" s="55"/>
      <c r="G1348" s="144">
        <f>VLOOKUP(B1348,[2]servicos!$1:$1048576,7,FALSE)</f>
        <v>54.58</v>
      </c>
      <c r="H1348" s="55">
        <f t="shared" si="75"/>
        <v>0</v>
      </c>
    </row>
    <row r="1349" spans="1:8" ht="25.5" x14ac:dyDescent="0.25">
      <c r="A1349" s="140" t="s">
        <v>2140</v>
      </c>
      <c r="B1349" s="69" t="s">
        <v>223</v>
      </c>
      <c r="C1349" s="69"/>
      <c r="D1349" s="142" t="str">
        <f>VLOOKUP(B1349,[2]servicos!$1:$1048576,3,FALSE)</f>
        <v>Mini-disjuntor termomagnético, bipolar 220/380 V, corrente de 10 A até 32 A</v>
      </c>
      <c r="E1349" s="153" t="str">
        <f>VLOOKUP(B1349,[2]servicos!$1:$1048576,4,FALSE)</f>
        <v>un</v>
      </c>
      <c r="F1349" s="55"/>
      <c r="G1349" s="144">
        <f>VLOOKUP(B1349,[2]servicos!$1:$1048576,7,FALSE)</f>
        <v>38.9</v>
      </c>
      <c r="H1349" s="55">
        <f t="shared" si="75"/>
        <v>0</v>
      </c>
    </row>
    <row r="1350" spans="1:8" ht="25.5" x14ac:dyDescent="0.25">
      <c r="A1350" s="140" t="s">
        <v>2141</v>
      </c>
      <c r="B1350" s="69" t="s">
        <v>226</v>
      </c>
      <c r="C1350" s="69"/>
      <c r="D1350" s="142" t="str">
        <f>VLOOKUP(B1350,[2]servicos!$1:$1048576,3,FALSE)</f>
        <v>Mini-disjuntor termomagnético, tripolar 220/380 V, corrente de 10 A até 32 A</v>
      </c>
      <c r="E1350" s="153" t="str">
        <f>VLOOKUP(B1350,[2]servicos!$1:$1048576,4,FALSE)</f>
        <v>un</v>
      </c>
      <c r="F1350" s="55"/>
      <c r="G1350" s="144">
        <f>VLOOKUP(B1350,[2]servicos!$1:$1048576,7,FALSE)</f>
        <v>50.07</v>
      </c>
      <c r="H1350" s="55">
        <f t="shared" si="75"/>
        <v>0</v>
      </c>
    </row>
    <row r="1351" spans="1:8" x14ac:dyDescent="0.25">
      <c r="A1351" s="140" t="s">
        <v>2142</v>
      </c>
      <c r="B1351" s="69" t="s">
        <v>235</v>
      </c>
      <c r="C1351" s="69"/>
      <c r="D1351" s="142" t="str">
        <f>VLOOKUP(B1351,[2]servicos!$1:$1048576,3,FALSE)</f>
        <v>Isolador em epóxi de 1 kV para barramento</v>
      </c>
      <c r="E1351" s="153" t="str">
        <f>VLOOKUP(B1351,[2]servicos!$1:$1048576,4,FALSE)</f>
        <v>un</v>
      </c>
      <c r="F1351" s="55"/>
      <c r="G1351" s="144">
        <f>VLOOKUP(B1351,[2]servicos!$1:$1048576,7,FALSE)</f>
        <v>21.72</v>
      </c>
      <c r="H1351" s="55">
        <f t="shared" si="75"/>
        <v>0</v>
      </c>
    </row>
    <row r="1352" spans="1:8" ht="25.5" x14ac:dyDescent="0.25">
      <c r="A1352" s="140" t="s">
        <v>2143</v>
      </c>
      <c r="B1352" s="69" t="s">
        <v>214</v>
      </c>
      <c r="C1352" s="69"/>
      <c r="D1352" s="142" t="str">
        <f>VLOOKUP(B1352,[2]servicos!$1:$1048576,3,FALSE)</f>
        <v>Disjuntor termomagnético, tripolar 220/380 V, corrente de 60 A até 100 A</v>
      </c>
      <c r="E1352" s="153" t="str">
        <f>VLOOKUP(B1352,[2]servicos!$1:$1048576,4,FALSE)</f>
        <v>un</v>
      </c>
      <c r="F1352" s="55"/>
      <c r="G1352" s="144">
        <f>VLOOKUP(B1352,[2]servicos!$1:$1048576,7,FALSE)</f>
        <v>134.32</v>
      </c>
      <c r="H1352" s="55">
        <f t="shared" si="75"/>
        <v>0</v>
      </c>
    </row>
    <row r="1353" spans="1:8" ht="25.5" x14ac:dyDescent="0.25">
      <c r="A1353" s="140" t="s">
        <v>2144</v>
      </c>
      <c r="B1353" s="69" t="s">
        <v>241</v>
      </c>
      <c r="C1353" s="69"/>
      <c r="D1353" s="142" t="str">
        <f>VLOOKUP(B1353,[2]servicos!$1:$1048576,3,FALSE)</f>
        <v>Supressor de surto monofásico, Fase-Terra, In &gt; ou = 20 kA, Imax. de surto de 50 até 80 Ka</v>
      </c>
      <c r="E1353" s="153" t="str">
        <f>VLOOKUP(B1353,[2]servicos!$1:$1048576,4,FALSE)</f>
        <v>un</v>
      </c>
      <c r="F1353" s="55"/>
      <c r="G1353" s="144">
        <f>VLOOKUP(B1353,[2]servicos!$1:$1048576,7,FALSE)</f>
        <v>141.46</v>
      </c>
      <c r="H1353" s="55">
        <f t="shared" si="75"/>
        <v>0</v>
      </c>
    </row>
    <row r="1354" spans="1:8" ht="25.5" x14ac:dyDescent="0.25">
      <c r="A1354" s="140" t="s">
        <v>2145</v>
      </c>
      <c r="B1354" s="69" t="s">
        <v>244</v>
      </c>
      <c r="C1354" s="69"/>
      <c r="D1354" s="142" t="str">
        <f>VLOOKUP(B1354,[2]servicos!$1:$1048576,3,FALSE)</f>
        <v>Supressor de surto monofásico, Neutro-Terra, In &gt; ou = 20 kA, Imax. de surto de 65 até 80 kA</v>
      </c>
      <c r="E1354" s="153" t="str">
        <f>VLOOKUP(B1354,[2]servicos!$1:$1048576,4,FALSE)</f>
        <v>un</v>
      </c>
      <c r="F1354" s="55"/>
      <c r="G1354" s="144">
        <f>VLOOKUP(B1354,[2]servicos!$1:$1048576,7,FALSE)</f>
        <v>171.67</v>
      </c>
      <c r="H1354" s="55">
        <f>ROUND(F1354*G1354,2)</f>
        <v>0</v>
      </c>
    </row>
    <row r="1355" spans="1:8" x14ac:dyDescent="0.25">
      <c r="A1355" s="140" t="s">
        <v>2146</v>
      </c>
      <c r="B1355" s="69" t="s">
        <v>238</v>
      </c>
      <c r="C1355" s="69"/>
      <c r="D1355" s="142" t="str">
        <f>VLOOKUP(B1355,[2]servicos!$1:$1048576,3,FALSE)</f>
        <v>Barra de neutro e/ou terra</v>
      </c>
      <c r="E1355" s="153" t="str">
        <f>VLOOKUP(B1355,[2]servicos!$1:$1048576,4,FALSE)</f>
        <v>un</v>
      </c>
      <c r="F1355" s="55"/>
      <c r="G1355" s="144">
        <f>VLOOKUP(B1355,[2]servicos!$1:$1048576,7,FALSE)</f>
        <v>19.43</v>
      </c>
      <c r="H1355" s="55">
        <f t="shared" ref="H1355" si="76">ROUND(F1355*G1355,2)</f>
        <v>0</v>
      </c>
    </row>
    <row r="1356" spans="1:8" x14ac:dyDescent="0.25">
      <c r="A1356" s="150"/>
      <c r="B1356" s="151"/>
      <c r="C1356" s="69"/>
      <c r="D1356" s="53"/>
      <c r="E1356" s="99"/>
      <c r="F1356" s="55"/>
      <c r="G1356" s="56"/>
      <c r="H1356" s="55"/>
    </row>
    <row r="1357" spans="1:8" x14ac:dyDescent="0.25">
      <c r="A1357" s="61" t="s">
        <v>2064</v>
      </c>
      <c r="B1357" s="61"/>
      <c r="C1357" s="62" t="s">
        <v>826</v>
      </c>
      <c r="D1357" s="168"/>
      <c r="E1357" s="169"/>
      <c r="F1357" s="169"/>
      <c r="G1357" s="170"/>
      <c r="H1357" s="166">
        <f>SUM(H1358:H1361)</f>
        <v>0</v>
      </c>
    </row>
    <row r="1358" spans="1:8" ht="25.5" x14ac:dyDescent="0.25">
      <c r="A1358" s="140" t="s">
        <v>2065</v>
      </c>
      <c r="B1358" s="86" t="s">
        <v>2072</v>
      </c>
      <c r="C1358" s="86"/>
      <c r="D1358" s="142" t="str">
        <f>VLOOKUP(B1358,[2]servicos!$1:$1048576,3,FALSE)</f>
        <v>Tubo de cobre classe E, DN= 35mm (1 1/4´), inclusive conexões</v>
      </c>
      <c r="E1358" s="153" t="str">
        <f>VLOOKUP(B1358,[2]servicos!$1:$1048576,4,FALSE)</f>
        <v>m</v>
      </c>
      <c r="F1358" s="55"/>
      <c r="G1358" s="144">
        <f>VLOOKUP(B1358,[2]servicos!$1:$1048576,7,FALSE)</f>
        <v>86.47</v>
      </c>
      <c r="H1358" s="55">
        <f t="shared" ref="H1358:H1361" si="77">ROUND(F1358*G1358,2)</f>
        <v>0</v>
      </c>
    </row>
    <row r="1359" spans="1:8" ht="25.5" x14ac:dyDescent="0.25">
      <c r="A1359" s="140" t="s">
        <v>2066</v>
      </c>
      <c r="B1359" s="86" t="s">
        <v>831</v>
      </c>
      <c r="C1359" s="86"/>
      <c r="D1359" s="142" t="str">
        <f>VLOOKUP(B1359,[2]servicos!$1:$1048576,3,FALSE)</f>
        <v>Tubo de cobre flexível, espessura 1/32" - diâmetro 5/8", inclusive conexões</v>
      </c>
      <c r="E1359" s="153" t="str">
        <f>VLOOKUP(B1359,[2]servicos!$1:$1048576,4,FALSE)</f>
        <v>m</v>
      </c>
      <c r="F1359" s="55"/>
      <c r="G1359" s="144">
        <f>VLOOKUP(B1359,[2]servicos!$1:$1048576,7,FALSE)</f>
        <v>26.23</v>
      </c>
      <c r="H1359" s="55">
        <f t="shared" si="77"/>
        <v>0</v>
      </c>
    </row>
    <row r="1360" spans="1:8" ht="38.25" x14ac:dyDescent="0.25">
      <c r="A1360" s="140" t="s">
        <v>2067</v>
      </c>
      <c r="B1360" s="86" t="s">
        <v>834</v>
      </c>
      <c r="C1360" s="86"/>
      <c r="D1360" s="142" t="str">
        <f>VLOOKUP(B1360,[2]servicos!$1:$1048576,3,FALSE)</f>
        <v>Isolamento térmico em espuma elastomérica, espessura de 9 a 12 mm, para tubulação de 5/8´ (cobre) ou 1/4´ (ferro)</v>
      </c>
      <c r="E1360" s="153" t="str">
        <f>VLOOKUP(B1360,[2]servicos!$1:$1048576,4,FALSE)</f>
        <v>m</v>
      </c>
      <c r="F1360" s="55"/>
      <c r="G1360" s="144">
        <f>VLOOKUP(B1360,[2]servicos!$1:$1048576,7,FALSE)</f>
        <v>13.06</v>
      </c>
      <c r="H1360" s="55">
        <f t="shared" si="77"/>
        <v>0</v>
      </c>
    </row>
    <row r="1361" spans="1:8" ht="38.25" x14ac:dyDescent="0.25">
      <c r="A1361" s="140" t="s">
        <v>2068</v>
      </c>
      <c r="B1361" s="86" t="s">
        <v>2076</v>
      </c>
      <c r="C1361" s="86"/>
      <c r="D1361" s="142" t="str">
        <f>VLOOKUP(B1361,[2]servicos!$1:$1048576,3,FALSE)</f>
        <v>Isolamento térmico em espuma elastomérica, espessura de 19 a 26 mm, para tubulação de 1 1/8´ (cobre) ou 3/4´ (ferro)</v>
      </c>
      <c r="E1361" s="153" t="str">
        <f>VLOOKUP(B1361,[2]servicos!$1:$1048576,4,FALSE)</f>
        <v>m</v>
      </c>
      <c r="F1361" s="55"/>
      <c r="G1361" s="144">
        <f>VLOOKUP(B1361,[2]servicos!$1:$1048576,7,FALSE)</f>
        <v>22.05</v>
      </c>
      <c r="H1361" s="55">
        <f t="shared" si="77"/>
        <v>0</v>
      </c>
    </row>
    <row r="1362" spans="1:8" x14ac:dyDescent="0.25">
      <c r="A1362" s="150"/>
      <c r="B1362" s="151"/>
      <c r="C1362" s="86"/>
      <c r="D1362" s="53"/>
      <c r="E1362" s="99"/>
      <c r="F1362" s="55"/>
      <c r="G1362" s="56"/>
      <c r="H1362" s="55"/>
    </row>
    <row r="1363" spans="1:8" x14ac:dyDescent="0.25">
      <c r="A1363" s="61" t="s">
        <v>2070</v>
      </c>
      <c r="B1363" s="61"/>
      <c r="C1363" s="62" t="s">
        <v>2078</v>
      </c>
      <c r="D1363" s="168"/>
      <c r="E1363" s="169"/>
      <c r="F1363" s="169"/>
      <c r="G1363" s="170"/>
      <c r="H1363" s="166">
        <f>SUM(H1364:H1377)</f>
        <v>0</v>
      </c>
    </row>
    <row r="1364" spans="1:8" ht="38.25" x14ac:dyDescent="0.25">
      <c r="A1364" s="140" t="s">
        <v>2071</v>
      </c>
      <c r="B1364" s="77" t="s">
        <v>204</v>
      </c>
      <c r="C1364" s="77"/>
      <c r="D1364" s="142" t="str">
        <f>VLOOKUP(B1364,[2]servicos!$1:$1048576,3,FALSE)</f>
        <v>Painel monobloco autoportante em chapa de aço de 2,0 mm de espessura, com proteção mínima IP 54 - sem componentes</v>
      </c>
      <c r="E1364" s="153" t="str">
        <f>VLOOKUP(B1364,[2]servicos!$1:$1048576,4,FALSE)</f>
        <v>m²</v>
      </c>
      <c r="F1364" s="55"/>
      <c r="G1364" s="144">
        <f>VLOOKUP(B1364,[2]servicos!$1:$1048576,7,FALSE)</f>
        <v>2332.29</v>
      </c>
      <c r="H1364" s="55">
        <f t="shared" ref="H1364:H1377" si="78">ROUND(F1364*G1364,2)</f>
        <v>0</v>
      </c>
    </row>
    <row r="1365" spans="1:8" ht="23.25" customHeight="1" x14ac:dyDescent="0.25">
      <c r="A1365" s="140" t="s">
        <v>2073</v>
      </c>
      <c r="B1365" s="77" t="s">
        <v>408</v>
      </c>
      <c r="C1365" s="77"/>
      <c r="D1365" s="142" t="str">
        <f>VLOOKUP(B1365,[2]servicos!$1:$1048576,3,FALSE)</f>
        <v>Controlador lógico programável para 16 entradas/16 saídas</v>
      </c>
      <c r="E1365" s="153" t="str">
        <f>VLOOKUP(B1365,[2]servicos!$1:$1048576,4,FALSE)</f>
        <v>un</v>
      </c>
      <c r="F1365" s="55"/>
      <c r="G1365" s="144">
        <f>VLOOKUP(B1365,[2]servicos!$1:$1048576,7,FALSE)</f>
        <v>3478.94</v>
      </c>
      <c r="H1365" s="55">
        <f t="shared" si="78"/>
        <v>0</v>
      </c>
    </row>
    <row r="1366" spans="1:8" x14ac:dyDescent="0.25">
      <c r="A1366" s="140" t="s">
        <v>2074</v>
      </c>
      <c r="B1366" s="77" t="s">
        <v>411</v>
      </c>
      <c r="C1366" s="77"/>
      <c r="D1366" s="142" t="str">
        <f>VLOOKUP(B1366,[2]servicos!$1:$1048576,3,FALSE)</f>
        <v>Módulo de expansão para 8 canais de entrada analógica</v>
      </c>
      <c r="E1366" s="153" t="str">
        <f>VLOOKUP(B1366,[2]servicos!$1:$1048576,4,FALSE)</f>
        <v>un</v>
      </c>
      <c r="F1366" s="55"/>
      <c r="G1366" s="144">
        <f>VLOOKUP(B1366,[2]servicos!$1:$1048576,7,FALSE)</f>
        <v>3999.44</v>
      </c>
      <c r="H1366" s="55">
        <f t="shared" si="78"/>
        <v>0</v>
      </c>
    </row>
    <row r="1367" spans="1:8" ht="25.5" x14ac:dyDescent="0.25">
      <c r="A1367" s="140" t="s">
        <v>2075</v>
      </c>
      <c r="B1367" s="77" t="s">
        <v>414</v>
      </c>
      <c r="C1367" s="77"/>
      <c r="D1367" s="142" t="str">
        <f>VLOOKUP(B1367,[2]servicos!$1:$1048576,3,FALSE)</f>
        <v>Módulo de expansão para 8 canais de entrada e saída digitais</v>
      </c>
      <c r="E1367" s="153" t="str">
        <f>VLOOKUP(B1367,[2]servicos!$1:$1048576,4,FALSE)</f>
        <v>un</v>
      </c>
      <c r="F1367" s="55"/>
      <c r="G1367" s="144">
        <f>VLOOKUP(B1367,[2]servicos!$1:$1048576,7,FALSE)</f>
        <v>821.34</v>
      </c>
      <c r="H1367" s="55">
        <f t="shared" si="78"/>
        <v>0</v>
      </c>
    </row>
    <row r="1368" spans="1:8" x14ac:dyDescent="0.25">
      <c r="A1368" s="140" t="s">
        <v>2147</v>
      </c>
      <c r="B1368" s="77" t="s">
        <v>417</v>
      </c>
      <c r="C1368" s="77"/>
      <c r="D1368" s="142" t="str">
        <f>VLOOKUP(B1368,[2]servicos!$1:$1048576,3,FALSE)</f>
        <v>Módulo de expansão para 4 canais de saída analógica</v>
      </c>
      <c r="E1368" s="153" t="str">
        <f>VLOOKUP(B1368,[2]servicos!$1:$1048576,4,FALSE)</f>
        <v>un</v>
      </c>
      <c r="F1368" s="55"/>
      <c r="G1368" s="144">
        <f>VLOOKUP(B1368,[2]servicos!$1:$1048576,7,FALSE)</f>
        <v>2745.06</v>
      </c>
      <c r="H1368" s="55">
        <f t="shared" si="78"/>
        <v>0</v>
      </c>
    </row>
    <row r="1369" spans="1:8" ht="25.5" x14ac:dyDescent="0.25">
      <c r="A1369" s="140" t="s">
        <v>2148</v>
      </c>
      <c r="B1369" s="77" t="s">
        <v>420</v>
      </c>
      <c r="C1369" s="77"/>
      <c r="D1369" s="142" t="str">
        <f>VLOOKUP(B1369,[2]servicos!$1:$1048576,3,FALSE)</f>
        <v>Transformador abaixador, entrada 110/220V, saída 24V+24V, corrente secundário 6A</v>
      </c>
      <c r="E1369" s="153" t="str">
        <f>VLOOKUP(B1369,[2]servicos!$1:$1048576,4,FALSE)</f>
        <v>un</v>
      </c>
      <c r="F1369" s="55"/>
      <c r="G1369" s="144">
        <f>VLOOKUP(B1369,[2]servicos!$1:$1048576,7,FALSE)</f>
        <v>134.85</v>
      </c>
      <c r="H1369" s="55">
        <f t="shared" si="78"/>
        <v>0</v>
      </c>
    </row>
    <row r="1370" spans="1:8" ht="25.5" x14ac:dyDescent="0.25">
      <c r="A1370" s="140" t="s">
        <v>2149</v>
      </c>
      <c r="B1370" s="77" t="s">
        <v>423</v>
      </c>
      <c r="C1370" s="77"/>
      <c r="D1370" s="142" t="str">
        <f>VLOOKUP(B1370,[2]servicos!$1:$1048576,3,FALSE)</f>
        <v>Fonte de alimentação universal bivolt com saída de 24 V - 1,5 A - 35 W</v>
      </c>
      <c r="E1370" s="153" t="str">
        <f>VLOOKUP(B1370,[2]servicos!$1:$1048576,4,FALSE)</f>
        <v>un</v>
      </c>
      <c r="F1370" s="55"/>
      <c r="G1370" s="144">
        <f>VLOOKUP(B1370,[2]servicos!$1:$1048576,7,FALSE)</f>
        <v>70.84</v>
      </c>
      <c r="H1370" s="55">
        <f t="shared" si="78"/>
        <v>0</v>
      </c>
    </row>
    <row r="1371" spans="1:8" x14ac:dyDescent="0.25">
      <c r="A1371" s="140" t="s">
        <v>2150</v>
      </c>
      <c r="B1371" s="77" t="s">
        <v>426</v>
      </c>
      <c r="C1371" s="77"/>
      <c r="D1371" s="142" t="str">
        <f>VLOOKUP(B1371,[2]servicos!$1:$1048576,3,FALSE)</f>
        <v>Repetidor de sinal I/I e V/I</v>
      </c>
      <c r="E1371" s="153" t="str">
        <f>VLOOKUP(B1371,[2]servicos!$1:$1048576,4,FALSE)</f>
        <v>un</v>
      </c>
      <c r="F1371" s="55"/>
      <c r="G1371" s="144">
        <f>VLOOKUP(B1371,[2]servicos!$1:$1048576,7,FALSE)</f>
        <v>1075.92</v>
      </c>
      <c r="H1371" s="55">
        <f t="shared" si="78"/>
        <v>0</v>
      </c>
    </row>
    <row r="1372" spans="1:8" x14ac:dyDescent="0.25">
      <c r="A1372" s="140" t="s">
        <v>2151</v>
      </c>
      <c r="B1372" s="77" t="s">
        <v>429</v>
      </c>
      <c r="C1372" s="77"/>
      <c r="D1372" s="142" t="str">
        <f>VLOOKUP(B1372,[2]servicos!$1:$1048576,3,FALSE)</f>
        <v>Acoplador a relé 24 VCC/VAC - 1 contato reversível</v>
      </c>
      <c r="E1372" s="153" t="str">
        <f>VLOOKUP(B1372,[2]servicos!$1:$1048576,4,FALSE)</f>
        <v>un</v>
      </c>
      <c r="F1372" s="55"/>
      <c r="G1372" s="144">
        <f>VLOOKUP(B1372,[2]servicos!$1:$1048576,7,FALSE)</f>
        <v>74.91</v>
      </c>
      <c r="H1372" s="55">
        <f t="shared" si="78"/>
        <v>0</v>
      </c>
    </row>
    <row r="1373" spans="1:8" ht="25.5" x14ac:dyDescent="0.25">
      <c r="A1373" s="140" t="s">
        <v>2152</v>
      </c>
      <c r="B1373" s="77" t="s">
        <v>432</v>
      </c>
      <c r="C1373" s="77"/>
      <c r="D1373" s="142" t="str">
        <f>VLOOKUP(B1373,[2]servicos!$1:$1048576,3,FALSE)</f>
        <v>Tomada simples de sobrepor universal 2P+T - 10 A - 250 V</v>
      </c>
      <c r="E1373" s="153" t="str">
        <f>VLOOKUP(B1373,[2]servicos!$1:$1048576,4,FALSE)</f>
        <v>un</v>
      </c>
      <c r="F1373" s="55"/>
      <c r="G1373" s="144">
        <f>VLOOKUP(B1373,[2]servicos!$1:$1048576,7,FALSE)</f>
        <v>21.14</v>
      </c>
      <c r="H1373" s="55">
        <f t="shared" si="78"/>
        <v>0</v>
      </c>
    </row>
    <row r="1374" spans="1:8" x14ac:dyDescent="0.25">
      <c r="A1374" s="140" t="s">
        <v>2153</v>
      </c>
      <c r="B1374" s="77" t="s">
        <v>435</v>
      </c>
      <c r="C1374" s="77"/>
      <c r="D1374" s="142" t="str">
        <f>VLOOKUP(B1374,[2]servicos!$1:$1048576,3,FALSE)</f>
        <v>Relé de corrente ajustável de 0 a 200 A</v>
      </c>
      <c r="E1374" s="153" t="str">
        <f>VLOOKUP(B1374,[2]servicos!$1:$1048576,4,FALSE)</f>
        <v>un</v>
      </c>
      <c r="F1374" s="55"/>
      <c r="G1374" s="144">
        <f>VLOOKUP(B1374,[2]servicos!$1:$1048576,7,FALSE)</f>
        <v>185.06</v>
      </c>
      <c r="H1374" s="55">
        <f t="shared" si="78"/>
        <v>0</v>
      </c>
    </row>
    <row r="1375" spans="1:8" x14ac:dyDescent="0.25">
      <c r="A1375" s="140" t="s">
        <v>2154</v>
      </c>
      <c r="B1375" s="77" t="s">
        <v>438</v>
      </c>
      <c r="C1375" s="77"/>
      <c r="D1375" s="142" t="str">
        <f>VLOOKUP(B1375,[2]servicos!$1:$1048576,3,FALSE)</f>
        <v>Chave de fluxo para ar</v>
      </c>
      <c r="E1375" s="153" t="str">
        <f>VLOOKUP(B1375,[2]servicos!$1:$1048576,4,FALSE)</f>
        <v>un</v>
      </c>
      <c r="F1375" s="55"/>
      <c r="G1375" s="144">
        <f>VLOOKUP(B1375,[2]servicos!$1:$1048576,7,FALSE)</f>
        <v>178.52</v>
      </c>
      <c r="H1375" s="55">
        <f t="shared" si="78"/>
        <v>0</v>
      </c>
    </row>
    <row r="1376" spans="1:8" ht="25.5" x14ac:dyDescent="0.25">
      <c r="A1376" s="140" t="s">
        <v>2155</v>
      </c>
      <c r="B1376" s="77" t="s">
        <v>441</v>
      </c>
      <c r="C1376" s="77"/>
      <c r="D1376" s="142" t="str">
        <f>VLOOKUP(B1376,[2]servicos!$1:$1048576,3,FALSE)</f>
        <v>Transmissor de pressão diferencial, operação de 0 a 750 Pa</v>
      </c>
      <c r="E1376" s="153" t="str">
        <f>VLOOKUP(B1376,[2]servicos!$1:$1048576,4,FALSE)</f>
        <v>un</v>
      </c>
      <c r="F1376" s="55"/>
      <c r="G1376" s="144">
        <f>VLOOKUP(B1376,[2]servicos!$1:$1048576,7,FALSE)</f>
        <v>505.52</v>
      </c>
      <c r="H1376" s="55">
        <f t="shared" si="78"/>
        <v>0</v>
      </c>
    </row>
    <row r="1377" spans="1:8" x14ac:dyDescent="0.25">
      <c r="A1377" s="140" t="s">
        <v>2156</v>
      </c>
      <c r="B1377" s="77" t="s">
        <v>447</v>
      </c>
      <c r="C1377" s="77"/>
      <c r="D1377" s="142" t="str">
        <f>VLOOKUP(B1377,[2]servicos!$1:$1048576,3,FALSE)</f>
        <v>Sensor de temperatura ambiente PT100 - 2 fios</v>
      </c>
      <c r="E1377" s="153" t="str">
        <f>VLOOKUP(B1377,[2]servicos!$1:$1048576,4,FALSE)</f>
        <v>un</v>
      </c>
      <c r="F1377" s="55"/>
      <c r="G1377" s="144">
        <f>VLOOKUP(B1377,[2]servicos!$1:$1048576,7,FALSE)</f>
        <v>183.91</v>
      </c>
      <c r="H1377" s="55">
        <f t="shared" si="78"/>
        <v>0</v>
      </c>
    </row>
    <row r="1378" spans="1:8" x14ac:dyDescent="0.25">
      <c r="A1378" s="150"/>
      <c r="B1378" s="151"/>
      <c r="C1378" s="77"/>
      <c r="D1378" s="53"/>
      <c r="E1378" s="99"/>
      <c r="F1378" s="55"/>
      <c r="G1378" s="56"/>
      <c r="H1378" s="55"/>
    </row>
    <row r="1379" spans="1:8" x14ac:dyDescent="0.25">
      <c r="A1379" s="61" t="s">
        <v>2077</v>
      </c>
      <c r="B1379" s="61"/>
      <c r="C1379" s="62" t="s">
        <v>758</v>
      </c>
      <c r="D1379" s="168"/>
      <c r="E1379" s="169"/>
      <c r="F1379" s="169"/>
      <c r="G1379" s="170"/>
      <c r="H1379" s="166">
        <f>SUM(H1380:H1398)</f>
        <v>0</v>
      </c>
    </row>
    <row r="1380" spans="1:8" ht="25.5" x14ac:dyDescent="0.25">
      <c r="A1380" s="140" t="s">
        <v>2079</v>
      </c>
      <c r="B1380" s="77" t="s">
        <v>763</v>
      </c>
      <c r="C1380" s="77"/>
      <c r="D1380" s="142" t="str">
        <f>VLOOKUP(B1380,[2]servicos!$1:$1048576,3,FALSE)</f>
        <v>Grelha de insuflação de ar em alumínio anodizado, de dupla deflexão, tamanho: acima de 0,10 m² até 0,50 m²</v>
      </c>
      <c r="E1380" s="153" t="str">
        <f>VLOOKUP(B1380,[2]servicos!$1:$1048576,4,FALSE)</f>
        <v>m²</v>
      </c>
      <c r="F1380" s="55"/>
      <c r="G1380" s="144">
        <f>VLOOKUP(B1380,[2]servicos!$1:$1048576,7,FALSE)</f>
        <v>880.15</v>
      </c>
      <c r="H1380" s="55">
        <f>ROUND(F1380*G1380,2)</f>
        <v>0</v>
      </c>
    </row>
    <row r="1381" spans="1:8" ht="25.5" x14ac:dyDescent="0.25">
      <c r="A1381" s="140" t="s">
        <v>2080</v>
      </c>
      <c r="B1381" s="77" t="s">
        <v>760</v>
      </c>
      <c r="C1381" s="77"/>
      <c r="D1381" s="142" t="str">
        <f>VLOOKUP(B1381,[2]servicos!$1:$1048576,3,FALSE)</f>
        <v>Difusor de insuflação de ar tipo direcional, medindo 30 x 30 cm</v>
      </c>
      <c r="E1381" s="153" t="str">
        <f>VLOOKUP(B1381,[2]servicos!$1:$1048576,4,FALSE)</f>
        <v>un</v>
      </c>
      <c r="F1381" s="55"/>
      <c r="G1381" s="144">
        <f>VLOOKUP(B1381,[2]servicos!$1:$1048576,7,FALSE)</f>
        <v>265.14999999999998</v>
      </c>
      <c r="H1381" s="55">
        <f>ROUND(F1381*G1381,2)</f>
        <v>0</v>
      </c>
    </row>
    <row r="1382" spans="1:8" ht="25.5" x14ac:dyDescent="0.25">
      <c r="A1382" s="140" t="s">
        <v>2081</v>
      </c>
      <c r="B1382" s="77" t="s">
        <v>766</v>
      </c>
      <c r="C1382" s="77"/>
      <c r="D1382" s="142" t="str">
        <f>VLOOKUP(B1382,[2]servicos!$1:$1048576,3,FALSE)</f>
        <v>Difusor para insuflamento de ar com plenum, multivias e colarinho</v>
      </c>
      <c r="E1382" s="153" t="str">
        <f>VLOOKUP(B1382,[2]servicos!$1:$1048576,4,FALSE)</f>
        <v>m²</v>
      </c>
      <c r="F1382" s="55"/>
      <c r="G1382" s="144">
        <f>VLOOKUP(B1382,[2]servicos!$1:$1048576,7,FALSE)</f>
        <v>1512.66</v>
      </c>
      <c r="H1382" s="55">
        <f t="shared" ref="H1382:H1398" si="79">ROUND(F1382*G1382,2)</f>
        <v>0</v>
      </c>
    </row>
    <row r="1383" spans="1:8" ht="25.5" x14ac:dyDescent="0.25">
      <c r="A1383" s="140" t="s">
        <v>2082</v>
      </c>
      <c r="B1383" s="77" t="s">
        <v>769</v>
      </c>
      <c r="C1383" s="77"/>
      <c r="D1383" s="142" t="str">
        <f>VLOOKUP(B1383,[2]servicos!$1:$1048576,3,FALSE)</f>
        <v>Grelha de retorno/exaustão com registro, tamanho: 0,07 m² a 0,13 m²</v>
      </c>
      <c r="E1383" s="153" t="str">
        <f>VLOOKUP(B1383,[2]servicos!$1:$1048576,4,FALSE)</f>
        <v>m²</v>
      </c>
      <c r="F1383" s="55"/>
      <c r="G1383" s="144">
        <f>VLOOKUP(B1383,[2]servicos!$1:$1048576,7,FALSE)</f>
        <v>1073.45</v>
      </c>
      <c r="H1383" s="55">
        <f t="shared" si="79"/>
        <v>0</v>
      </c>
    </row>
    <row r="1384" spans="1:8" ht="25.5" x14ac:dyDescent="0.25">
      <c r="A1384" s="140" t="s">
        <v>2083</v>
      </c>
      <c r="B1384" s="77" t="s">
        <v>772</v>
      </c>
      <c r="C1384" s="77"/>
      <c r="D1384" s="142" t="str">
        <f>VLOOKUP(B1384,[2]servicos!$1:$1048576,3,FALSE)</f>
        <v>Grelha de retorno/exaustão com registro, tamanho: 0,03 m² a 0,06 m²</v>
      </c>
      <c r="E1384" s="153" t="str">
        <f>VLOOKUP(B1384,[2]servicos!$1:$1048576,4,FALSE)</f>
        <v>m²</v>
      </c>
      <c r="F1384" s="55"/>
      <c r="G1384" s="144">
        <f>VLOOKUP(B1384,[2]servicos!$1:$1048576,7,FALSE)</f>
        <v>1422.81</v>
      </c>
      <c r="H1384" s="55">
        <f t="shared" si="79"/>
        <v>0</v>
      </c>
    </row>
    <row r="1385" spans="1:8" x14ac:dyDescent="0.25">
      <c r="A1385" s="140" t="s">
        <v>2084</v>
      </c>
      <c r="B1385" s="77" t="s">
        <v>775</v>
      </c>
      <c r="C1385" s="77"/>
      <c r="D1385" s="142" t="str">
        <f>VLOOKUP(B1385,[2]servicos!$1:$1048576,3,FALSE)</f>
        <v>Grelha de porta, tamanho: 0,03 m² a 0,06 m²</v>
      </c>
      <c r="E1385" s="153" t="str">
        <f>VLOOKUP(B1385,[2]servicos!$1:$1048576,4,FALSE)</f>
        <v>m²</v>
      </c>
      <c r="F1385" s="55"/>
      <c r="G1385" s="144">
        <f>VLOOKUP(B1385,[2]servicos!$1:$1048576,7,FALSE)</f>
        <v>2045.83</v>
      </c>
      <c r="H1385" s="55">
        <f t="shared" si="79"/>
        <v>0</v>
      </c>
    </row>
    <row r="1386" spans="1:8" x14ac:dyDescent="0.25">
      <c r="A1386" s="140" t="s">
        <v>2085</v>
      </c>
      <c r="B1386" s="77" t="s">
        <v>778</v>
      </c>
      <c r="C1386" s="77"/>
      <c r="D1386" s="142" t="str">
        <f>VLOOKUP(B1386,[2]servicos!$1:$1048576,3,FALSE)</f>
        <v>Grelha de porta, tamanho: 0,07 m² a 0,13 m²</v>
      </c>
      <c r="E1386" s="153" t="str">
        <f>VLOOKUP(B1386,[2]servicos!$1:$1048576,4,FALSE)</f>
        <v>m²</v>
      </c>
      <c r="F1386" s="55"/>
      <c r="G1386" s="144">
        <f>VLOOKUP(B1386,[2]servicos!$1:$1048576,7,FALSE)</f>
        <v>1276.28</v>
      </c>
      <c r="H1386" s="55">
        <f t="shared" si="79"/>
        <v>0</v>
      </c>
    </row>
    <row r="1387" spans="1:8" ht="25.5" x14ac:dyDescent="0.25">
      <c r="A1387" s="140" t="s">
        <v>2086</v>
      </c>
      <c r="B1387" s="77" t="s">
        <v>781</v>
      </c>
      <c r="C1387" s="77"/>
      <c r="D1387" s="142" t="str">
        <f>VLOOKUP(B1387,[2]servicos!$1:$1048576,3,FALSE)</f>
        <v>Grelha de retorno/exaustão com registro, tamanho: 0,41 m² a 0,65 m²</v>
      </c>
      <c r="E1387" s="153" t="str">
        <f>VLOOKUP(B1387,[2]servicos!$1:$1048576,4,FALSE)</f>
        <v>m²</v>
      </c>
      <c r="F1387" s="55"/>
      <c r="G1387" s="144">
        <f>VLOOKUP(B1387,[2]servicos!$1:$1048576,7,FALSE)</f>
        <v>718.11</v>
      </c>
      <c r="H1387" s="55">
        <f t="shared" si="79"/>
        <v>0</v>
      </c>
    </row>
    <row r="1388" spans="1:8" ht="25.5" x14ac:dyDescent="0.25">
      <c r="A1388" s="140" t="s">
        <v>2087</v>
      </c>
      <c r="B1388" s="77" t="s">
        <v>784</v>
      </c>
      <c r="C1388" s="77"/>
      <c r="D1388" s="142" t="str">
        <f>VLOOKUP(B1388,[2]servicos!$1:$1048576,3,FALSE)</f>
        <v>Grelha de retorno/exaustão com registro, tamanho: 0,14 m² a 0,19 m²</v>
      </c>
      <c r="E1388" s="153" t="str">
        <f>VLOOKUP(B1388,[2]servicos!$1:$1048576,4,FALSE)</f>
        <v>m²</v>
      </c>
      <c r="F1388" s="55"/>
      <c r="G1388" s="144">
        <f>VLOOKUP(B1388,[2]servicos!$1:$1048576,7,FALSE)</f>
        <v>901.94</v>
      </c>
      <c r="H1388" s="55">
        <f t="shared" si="79"/>
        <v>0</v>
      </c>
    </row>
    <row r="1389" spans="1:8" ht="25.5" x14ac:dyDescent="0.25">
      <c r="A1389" s="140" t="s">
        <v>2088</v>
      </c>
      <c r="B1389" s="77" t="s">
        <v>787</v>
      </c>
      <c r="C1389" s="77"/>
      <c r="D1389" s="142" t="str">
        <f>VLOOKUP(B1389,[2]servicos!$1:$1048576,3,FALSE)</f>
        <v>Grelha de retorno/exaustão com registro, tamanho: 0,20 m² a 0,40 m²</v>
      </c>
      <c r="E1389" s="153" t="str">
        <f>VLOOKUP(B1389,[2]servicos!$1:$1048576,4,FALSE)</f>
        <v>m²</v>
      </c>
      <c r="F1389" s="55"/>
      <c r="G1389" s="144">
        <f>VLOOKUP(B1389,[2]servicos!$1:$1048576,7,FALSE)</f>
        <v>807.57</v>
      </c>
      <c r="H1389" s="55">
        <f t="shared" si="79"/>
        <v>0</v>
      </c>
    </row>
    <row r="1390" spans="1:8" x14ac:dyDescent="0.25">
      <c r="A1390" s="140" t="s">
        <v>2089</v>
      </c>
      <c r="B1390" s="77" t="s">
        <v>790</v>
      </c>
      <c r="C1390" s="77"/>
      <c r="D1390" s="142" t="str">
        <f>VLOOKUP(B1390,[2]servicos!$1:$1048576,3,FALSE)</f>
        <v>Grelha de porta, tamanho: 0,14 m² a 0,30 m²</v>
      </c>
      <c r="E1390" s="153" t="str">
        <f>VLOOKUP(B1390,[2]servicos!$1:$1048576,4,FALSE)</f>
        <v>m²</v>
      </c>
      <c r="F1390" s="55"/>
      <c r="G1390" s="144">
        <f>VLOOKUP(B1390,[2]servicos!$1:$1048576,7,FALSE)</f>
        <v>1069.42</v>
      </c>
      <c r="H1390" s="55">
        <f t="shared" si="79"/>
        <v>0</v>
      </c>
    </row>
    <row r="1391" spans="1:8" ht="25.5" x14ac:dyDescent="0.25">
      <c r="A1391" s="140" t="s">
        <v>2090</v>
      </c>
      <c r="B1391" s="77" t="s">
        <v>793</v>
      </c>
      <c r="C1391" s="77"/>
      <c r="D1391" s="142" t="str">
        <f>VLOOKUP(B1391,[2]servicos!$1:$1048576,3,FALSE)</f>
        <v>Damper de regulagem manual, tamanho: 0,21 m² a 0,40 m²</v>
      </c>
      <c r="E1391" s="153" t="str">
        <f>VLOOKUP(B1391,[2]servicos!$1:$1048576,4,FALSE)</f>
        <v>m²</v>
      </c>
      <c r="F1391" s="55"/>
      <c r="G1391" s="144">
        <f>VLOOKUP(B1391,[2]servicos!$1:$1048576,7,FALSE)</f>
        <v>592.38</v>
      </c>
      <c r="H1391" s="55">
        <f t="shared" si="79"/>
        <v>0</v>
      </c>
    </row>
    <row r="1392" spans="1:8" ht="25.5" x14ac:dyDescent="0.25">
      <c r="A1392" s="140" t="s">
        <v>2091</v>
      </c>
      <c r="B1392" s="77" t="s">
        <v>796</v>
      </c>
      <c r="C1392" s="77"/>
      <c r="D1392" s="142" t="str">
        <f>VLOOKUP(B1392,[2]servicos!$1:$1048576,3,FALSE)</f>
        <v>Damper de regulagem manual, tamanho: 0,15 m² a 0,20 m²</v>
      </c>
      <c r="E1392" s="153" t="str">
        <f>VLOOKUP(B1392,[2]servicos!$1:$1048576,4,FALSE)</f>
        <v>m²</v>
      </c>
      <c r="F1392" s="55"/>
      <c r="G1392" s="144">
        <f>VLOOKUP(B1392,[2]servicos!$1:$1048576,7,FALSE)</f>
        <v>729.66</v>
      </c>
      <c r="H1392" s="55">
        <f t="shared" si="79"/>
        <v>0</v>
      </c>
    </row>
    <row r="1393" spans="1:8" ht="25.5" x14ac:dyDescent="0.25">
      <c r="A1393" s="140" t="s">
        <v>2092</v>
      </c>
      <c r="B1393" s="77" t="s">
        <v>799</v>
      </c>
      <c r="C1393" s="77"/>
      <c r="D1393" s="142" t="str">
        <f>VLOOKUP(B1393,[2]servicos!$1:$1048576,3,FALSE)</f>
        <v>Damper de regulagem manual, tamanho: 0,10 m² a 0,14 m²</v>
      </c>
      <c r="E1393" s="153" t="str">
        <f>VLOOKUP(B1393,[2]servicos!$1:$1048576,4,FALSE)</f>
        <v>m²</v>
      </c>
      <c r="F1393" s="55"/>
      <c r="G1393" s="144">
        <f>VLOOKUP(B1393,[2]servicos!$1:$1048576,7,FALSE)</f>
        <v>886.08</v>
      </c>
      <c r="H1393" s="55">
        <f t="shared" si="79"/>
        <v>0</v>
      </c>
    </row>
    <row r="1394" spans="1:8" ht="25.5" x14ac:dyDescent="0.25">
      <c r="A1394" s="140" t="s">
        <v>2157</v>
      </c>
      <c r="B1394" s="77" t="s">
        <v>2093</v>
      </c>
      <c r="C1394" s="77"/>
      <c r="D1394" s="142" t="str">
        <f>VLOOKUP(B1394,[2]servicos!$1:$1048576,3,FALSE)</f>
        <v>Damper corta fogo (DCF) tipo comporta, com elemento fusível e chave fim de curso.</v>
      </c>
      <c r="E1394" s="153" t="str">
        <f>VLOOKUP(B1394,[2]servicos!$1:$1048576,4,FALSE)</f>
        <v>m²</v>
      </c>
      <c r="F1394" s="55"/>
      <c r="G1394" s="144">
        <f>VLOOKUP(B1394,[2]servicos!$1:$1048576,7,FALSE)</f>
        <v>3205.88</v>
      </c>
      <c r="H1394" s="55">
        <f t="shared" si="79"/>
        <v>0</v>
      </c>
    </row>
    <row r="1395" spans="1:8" x14ac:dyDescent="0.25">
      <c r="A1395" s="140" t="s">
        <v>2158</v>
      </c>
      <c r="B1395" s="77" t="s">
        <v>802</v>
      </c>
      <c r="C1395" s="77"/>
      <c r="D1395" s="142" t="str">
        <f>VLOOKUP(B1395,[2]servicos!$1:$1048576,3,FALSE)</f>
        <v>Veneziana com tela e filtro G4</v>
      </c>
      <c r="E1395" s="153" t="str">
        <f>VLOOKUP(B1395,[2]servicos!$1:$1048576,4,FALSE)</f>
        <v>m²</v>
      </c>
      <c r="F1395" s="55"/>
      <c r="G1395" s="144">
        <f>VLOOKUP(B1395,[2]servicos!$1:$1048576,7,FALSE)</f>
        <v>974.32</v>
      </c>
      <c r="H1395" s="55">
        <f t="shared" si="79"/>
        <v>0</v>
      </c>
    </row>
    <row r="1396" spans="1:8" x14ac:dyDescent="0.25">
      <c r="A1396" s="140" t="s">
        <v>2159</v>
      </c>
      <c r="B1396" s="77" t="s">
        <v>2094</v>
      </c>
      <c r="C1396" s="77"/>
      <c r="D1396" s="142" t="str">
        <f>VLOOKUP(B1396,[2]servicos!$1:$1048576,3,FALSE)</f>
        <v>Veneziana com tela</v>
      </c>
      <c r="E1396" s="153" t="str">
        <f>VLOOKUP(B1396,[2]servicos!$1:$1048576,4,FALSE)</f>
        <v>m²</v>
      </c>
      <c r="F1396" s="55"/>
      <c r="G1396" s="144">
        <f>VLOOKUP(B1396,[2]servicos!$1:$1048576,7,FALSE)</f>
        <v>535.97</v>
      </c>
      <c r="H1396" s="55">
        <f t="shared" si="79"/>
        <v>0</v>
      </c>
    </row>
    <row r="1397" spans="1:8" x14ac:dyDescent="0.25">
      <c r="A1397" s="140" t="s">
        <v>2160</v>
      </c>
      <c r="B1397" s="77" t="s">
        <v>2095</v>
      </c>
      <c r="C1397" s="77"/>
      <c r="D1397" s="142" t="str">
        <f>VLOOKUP(B1397,[2]servicos!$1:$1048576,3,FALSE)</f>
        <v>Veneziana com tela, tamanho 38,5x33 cm</v>
      </c>
      <c r="E1397" s="153" t="str">
        <f>VLOOKUP(B1397,[2]servicos!$1:$1048576,4,FALSE)</f>
        <v>un</v>
      </c>
      <c r="F1397" s="55"/>
      <c r="G1397" s="144">
        <f>VLOOKUP(B1397,[2]servicos!$1:$1048576,7,FALSE)</f>
        <v>144.47999999999999</v>
      </c>
      <c r="H1397" s="55">
        <f t="shared" si="79"/>
        <v>0</v>
      </c>
    </row>
    <row r="1398" spans="1:8" x14ac:dyDescent="0.25">
      <c r="A1398" s="140" t="s">
        <v>2161</v>
      </c>
      <c r="B1398" s="77" t="s">
        <v>2096</v>
      </c>
      <c r="C1398" s="77"/>
      <c r="D1398" s="142" t="str">
        <f>VLOOKUP(B1398,[2]servicos!$1:$1048576,3,FALSE)</f>
        <v>Veneziana com tela, tamanho 78,5x33 cm</v>
      </c>
      <c r="E1398" s="153" t="str">
        <f>VLOOKUP(B1398,[2]servicos!$1:$1048576,4,FALSE)</f>
        <v>un</v>
      </c>
      <c r="F1398" s="55"/>
      <c r="G1398" s="144">
        <f>VLOOKUP(B1398,[2]servicos!$1:$1048576,7,FALSE)</f>
        <v>221.75</v>
      </c>
      <c r="H1398" s="55">
        <f t="shared" si="79"/>
        <v>0</v>
      </c>
    </row>
    <row r="1399" spans="1:8" x14ac:dyDescent="0.25">
      <c r="A1399" s="150"/>
      <c r="B1399" s="151"/>
      <c r="C1399" s="77"/>
      <c r="D1399" s="142"/>
      <c r="E1399" s="153"/>
      <c r="F1399" s="55"/>
      <c r="G1399" s="154"/>
      <c r="H1399" s="55"/>
    </row>
    <row r="1400" spans="1:8" x14ac:dyDescent="0.25">
      <c r="A1400" s="61" t="s">
        <v>2097</v>
      </c>
      <c r="B1400" s="61"/>
      <c r="C1400" s="62"/>
      <c r="D1400" s="168" t="s">
        <v>2098</v>
      </c>
      <c r="E1400" s="169"/>
      <c r="F1400" s="169"/>
      <c r="G1400" s="170"/>
      <c r="H1400" s="166">
        <f>SUM(H1401)</f>
        <v>0</v>
      </c>
    </row>
    <row r="1401" spans="1:8" x14ac:dyDescent="0.25">
      <c r="A1401" s="140" t="s">
        <v>2099</v>
      </c>
      <c r="B1401" s="152" t="s">
        <v>2100</v>
      </c>
      <c r="C1401" s="152"/>
      <c r="D1401" s="142" t="str">
        <f>VLOOKUP(B1401,[2]servicos!$1:$1048576,3,FALSE)</f>
        <v>Placa de identificação em acrílico com texto em vinil</v>
      </c>
      <c r="E1401" s="153" t="str">
        <f>VLOOKUP(B1401,[2]servicos!$1:$1048576,4,FALSE)</f>
        <v>m²</v>
      </c>
      <c r="F1401" s="143"/>
      <c r="G1401" s="144">
        <f>VLOOKUP(B1401,[2]servicos!$1:$1048576,7,FALSE)</f>
        <v>805.11</v>
      </c>
      <c r="H1401" s="145">
        <f>ROUND(F1401*G1401,2)</f>
        <v>0</v>
      </c>
    </row>
    <row r="1402" spans="1:8" x14ac:dyDescent="0.25">
      <c r="A1402" s="150"/>
      <c r="B1402" s="151"/>
      <c r="C1402" s="152"/>
      <c r="D1402" s="142"/>
      <c r="E1402" s="153"/>
      <c r="F1402" s="143"/>
      <c r="G1402" s="154"/>
      <c r="H1402" s="145"/>
    </row>
    <row r="1403" spans="1:8" x14ac:dyDescent="0.25">
      <c r="A1403" s="61" t="s">
        <v>2101</v>
      </c>
      <c r="B1403" s="61"/>
      <c r="C1403" s="62"/>
      <c r="D1403" s="168" t="s">
        <v>2102</v>
      </c>
      <c r="E1403" s="169"/>
      <c r="F1403" s="169"/>
      <c r="G1403" s="170"/>
      <c r="H1403" s="166">
        <f>SUM(H1404)</f>
        <v>0</v>
      </c>
    </row>
    <row r="1404" spans="1:8" x14ac:dyDescent="0.25">
      <c r="A1404" s="140" t="s">
        <v>2103</v>
      </c>
      <c r="B1404" s="152" t="s">
        <v>522</v>
      </c>
      <c r="C1404" s="152"/>
      <c r="D1404" s="142" t="str">
        <f>VLOOKUP(B1404,[2]servicos!$1:$1048576,3,FALSE)</f>
        <v>Limpeza final da obra</v>
      </c>
      <c r="E1404" s="153" t="str">
        <f>VLOOKUP(B1404,[2]servicos!$1:$1048576,4,FALSE)</f>
        <v>m²</v>
      </c>
      <c r="F1404" s="143"/>
      <c r="G1404" s="144">
        <f>VLOOKUP(B1404,[2]servicos!$1:$1048576,7,FALSE)</f>
        <v>10.4</v>
      </c>
      <c r="H1404" s="145">
        <f>ROUND(F1404*G1404,2)</f>
        <v>0</v>
      </c>
    </row>
    <row r="1405" spans="1:8" x14ac:dyDescent="0.25">
      <c r="A1405" s="150"/>
      <c r="B1405" s="151"/>
      <c r="C1405" s="142"/>
      <c r="D1405" s="142"/>
      <c r="E1405" s="153"/>
      <c r="F1405" s="172"/>
      <c r="G1405" s="154"/>
      <c r="H1405" s="145"/>
    </row>
    <row r="1406" spans="1:8" x14ac:dyDescent="0.25">
      <c r="A1406" s="91"/>
      <c r="B1406" s="173"/>
      <c r="C1406" s="174" t="s">
        <v>2104</v>
      </c>
      <c r="D1406" s="175"/>
      <c r="E1406" s="176"/>
      <c r="F1406" s="177"/>
      <c r="G1406" s="178"/>
      <c r="H1406" s="179">
        <f>SUM(H8,H34,H217,H412,H650,H840,H863,H1087+H1263)</f>
        <v>0</v>
      </c>
    </row>
    <row r="1407" spans="1:8" x14ac:dyDescent="0.25">
      <c r="A1407" s="91"/>
      <c r="B1407" s="173"/>
      <c r="C1407" s="174" t="s">
        <v>2105</v>
      </c>
      <c r="D1407" s="175"/>
      <c r="E1407" s="180">
        <v>0</v>
      </c>
      <c r="F1407" s="177"/>
      <c r="G1407" s="178"/>
      <c r="H1407" s="179">
        <f>H1406*E1407</f>
        <v>0</v>
      </c>
    </row>
    <row r="1408" spans="1:8" x14ac:dyDescent="0.25">
      <c r="A1408" s="91"/>
      <c r="B1408" s="181"/>
      <c r="C1408" s="182" t="s">
        <v>2106</v>
      </c>
      <c r="D1408" s="183"/>
      <c r="E1408" s="184"/>
      <c r="F1408" s="185"/>
      <c r="G1408" s="186"/>
      <c r="H1408" s="179">
        <f>SUM(H1406:H1407)</f>
        <v>0</v>
      </c>
    </row>
  </sheetData>
  <mergeCells count="2">
    <mergeCell ref="C3:H3"/>
    <mergeCell ref="C4:H4"/>
  </mergeCells>
  <conditionalFormatting sqref="B7">
    <cfRule type="cellIs" dxfId="1042" priority="1043" stopIfTrue="1" operator="equal">
      <formula>1505</formula>
    </cfRule>
  </conditionalFormatting>
  <conditionalFormatting sqref="D73:D76 D368:D378 D568:D574 D582:D593 D673:D674 D1006:D1011 D25:D26 D908:D909 D600:D621 D769:D770 D161:D168 D197:D213 D244:D246 D391:D396 D433:D439 D635:D643 D819:D824 D884 D886:D889">
    <cfRule type="cellIs" dxfId="1041" priority="1040" stopIfTrue="1" operator="equal">
      <formula>2</formula>
    </cfRule>
    <cfRule type="cellIs" dxfId="1040" priority="1041" stopIfTrue="1" operator="equal">
      <formula>3</formula>
    </cfRule>
    <cfRule type="cellIs" dxfId="1039" priority="1042" stopIfTrue="1" operator="equal">
      <formula>4</formula>
    </cfRule>
  </conditionalFormatting>
  <conditionalFormatting sqref="D940">
    <cfRule type="cellIs" dxfId="1038" priority="629" stopIfTrue="1" operator="equal">
      <formula>2</formula>
    </cfRule>
    <cfRule type="cellIs" dxfId="1037" priority="630" stopIfTrue="1" operator="equal">
      <formula>3</formula>
    </cfRule>
    <cfRule type="cellIs" dxfId="1036" priority="631" stopIfTrue="1" operator="equal">
      <formula>4</formula>
    </cfRule>
  </conditionalFormatting>
  <conditionalFormatting sqref="D938">
    <cfRule type="cellIs" dxfId="1035" priority="623" stopIfTrue="1" operator="equal">
      <formula>2</formula>
    </cfRule>
    <cfRule type="cellIs" dxfId="1034" priority="624" stopIfTrue="1" operator="equal">
      <formula>3</formula>
    </cfRule>
    <cfRule type="cellIs" dxfId="1033" priority="625" stopIfTrue="1" operator="equal">
      <formula>4</formula>
    </cfRule>
  </conditionalFormatting>
  <conditionalFormatting sqref="D943">
    <cfRule type="cellIs" dxfId="1032" priority="602" stopIfTrue="1" operator="equal">
      <formula>2</formula>
    </cfRule>
    <cfRule type="cellIs" dxfId="1031" priority="603" stopIfTrue="1" operator="equal">
      <formula>3</formula>
    </cfRule>
    <cfRule type="cellIs" dxfId="1030" priority="604" stopIfTrue="1" operator="equal">
      <formula>4</formula>
    </cfRule>
  </conditionalFormatting>
  <conditionalFormatting sqref="D954">
    <cfRule type="cellIs" dxfId="1029" priority="584" stopIfTrue="1" operator="equal">
      <formula>2</formula>
    </cfRule>
    <cfRule type="cellIs" dxfId="1028" priority="585" stopIfTrue="1" operator="equal">
      <formula>3</formula>
    </cfRule>
    <cfRule type="cellIs" dxfId="1027" priority="586" stopIfTrue="1" operator="equal">
      <formula>4</formula>
    </cfRule>
  </conditionalFormatting>
  <conditionalFormatting sqref="D451:D452">
    <cfRule type="cellIs" dxfId="1026" priority="557" stopIfTrue="1" operator="equal">
      <formula>2</formula>
    </cfRule>
    <cfRule type="cellIs" dxfId="1025" priority="558" stopIfTrue="1" operator="equal">
      <formula>3</formula>
    </cfRule>
    <cfRule type="cellIs" dxfId="1024" priority="559" stopIfTrue="1" operator="equal">
      <formula>4</formula>
    </cfRule>
  </conditionalFormatting>
  <conditionalFormatting sqref="D239">
    <cfRule type="cellIs" dxfId="1023" priority="392" stopIfTrue="1" operator="equal">
      <formula>2</formula>
    </cfRule>
    <cfRule type="cellIs" dxfId="1022" priority="393" stopIfTrue="1" operator="equal">
      <formula>3</formula>
    </cfRule>
    <cfRule type="cellIs" dxfId="1021" priority="394" stopIfTrue="1" operator="equal">
      <formula>4</formula>
    </cfRule>
  </conditionalFormatting>
  <conditionalFormatting sqref="D291:D292">
    <cfRule type="cellIs" dxfId="1020" priority="365" stopIfTrue="1" operator="equal">
      <formula>2</formula>
    </cfRule>
    <cfRule type="cellIs" dxfId="1019" priority="366" stopIfTrue="1" operator="equal">
      <formula>3</formula>
    </cfRule>
    <cfRule type="cellIs" dxfId="1018" priority="367" stopIfTrue="1" operator="equal">
      <formula>4</formula>
    </cfRule>
  </conditionalFormatting>
  <conditionalFormatting sqref="D512:D513">
    <cfRule type="cellIs" dxfId="1017" priority="677" stopIfTrue="1" operator="equal">
      <formula>2</formula>
    </cfRule>
    <cfRule type="cellIs" dxfId="1016" priority="678" stopIfTrue="1" operator="equal">
      <formula>3</formula>
    </cfRule>
    <cfRule type="cellIs" dxfId="1015" priority="679" stopIfTrue="1" operator="equal">
      <formula>4</formula>
    </cfRule>
  </conditionalFormatting>
  <conditionalFormatting sqref="D518:D519">
    <cfRule type="cellIs" dxfId="1014" priority="674" stopIfTrue="1" operator="equal">
      <formula>2</formula>
    </cfRule>
    <cfRule type="cellIs" dxfId="1013" priority="675" stopIfTrue="1" operator="equal">
      <formula>3</formula>
    </cfRule>
    <cfRule type="cellIs" dxfId="1012" priority="676" stopIfTrue="1" operator="equal">
      <formula>4</formula>
    </cfRule>
  </conditionalFormatting>
  <conditionalFormatting sqref="D750">
    <cfRule type="cellIs" dxfId="1011" priority="671" stopIfTrue="1" operator="equal">
      <formula>2</formula>
    </cfRule>
    <cfRule type="cellIs" dxfId="1010" priority="672" stopIfTrue="1" operator="equal">
      <formula>3</formula>
    </cfRule>
    <cfRule type="cellIs" dxfId="1009" priority="673" stopIfTrue="1" operator="equal">
      <formula>4</formula>
    </cfRule>
  </conditionalFormatting>
  <conditionalFormatting sqref="D751:D753">
    <cfRule type="cellIs" dxfId="1008" priority="668" stopIfTrue="1" operator="equal">
      <formula>2</formula>
    </cfRule>
    <cfRule type="cellIs" dxfId="1007" priority="669" stopIfTrue="1" operator="equal">
      <formula>3</formula>
    </cfRule>
    <cfRule type="cellIs" dxfId="1006" priority="670" stopIfTrue="1" operator="equal">
      <formula>4</formula>
    </cfRule>
  </conditionalFormatting>
  <conditionalFormatting sqref="D743">
    <cfRule type="cellIs" dxfId="1005" priority="665" stopIfTrue="1" operator="equal">
      <formula>2</formula>
    </cfRule>
    <cfRule type="cellIs" dxfId="1004" priority="666" stopIfTrue="1" operator="equal">
      <formula>3</formula>
    </cfRule>
    <cfRule type="cellIs" dxfId="1003" priority="667" stopIfTrue="1" operator="equal">
      <formula>4</formula>
    </cfRule>
  </conditionalFormatting>
  <conditionalFormatting sqref="D744:D747">
    <cfRule type="cellIs" dxfId="1002" priority="662" stopIfTrue="1" operator="equal">
      <formula>2</formula>
    </cfRule>
    <cfRule type="cellIs" dxfId="1001" priority="663" stopIfTrue="1" operator="equal">
      <formula>3</formula>
    </cfRule>
    <cfRule type="cellIs" dxfId="1000" priority="664" stopIfTrue="1" operator="equal">
      <formula>4</formula>
    </cfRule>
  </conditionalFormatting>
  <conditionalFormatting sqref="D748:D749">
    <cfRule type="cellIs" dxfId="999" priority="659" stopIfTrue="1" operator="equal">
      <formula>2</formula>
    </cfRule>
    <cfRule type="cellIs" dxfId="998" priority="660" stopIfTrue="1" operator="equal">
      <formula>3</formula>
    </cfRule>
    <cfRule type="cellIs" dxfId="997" priority="661" stopIfTrue="1" operator="equal">
      <formula>4</formula>
    </cfRule>
  </conditionalFormatting>
  <conditionalFormatting sqref="D844:D848">
    <cfRule type="cellIs" dxfId="996" priority="656" stopIfTrue="1" operator="equal">
      <formula>2</formula>
    </cfRule>
    <cfRule type="cellIs" dxfId="995" priority="657" stopIfTrue="1" operator="equal">
      <formula>3</formula>
    </cfRule>
    <cfRule type="cellIs" dxfId="994" priority="658" stopIfTrue="1" operator="equal">
      <formula>4</formula>
    </cfRule>
  </conditionalFormatting>
  <conditionalFormatting sqref="D855:D858">
    <cfRule type="cellIs" dxfId="993" priority="650" stopIfTrue="1" operator="equal">
      <formula>2</formula>
    </cfRule>
    <cfRule type="cellIs" dxfId="992" priority="651" stopIfTrue="1" operator="equal">
      <formula>3</formula>
    </cfRule>
    <cfRule type="cellIs" dxfId="991" priority="652" stopIfTrue="1" operator="equal">
      <formula>4</formula>
    </cfRule>
  </conditionalFormatting>
  <conditionalFormatting sqref="D853:D854">
    <cfRule type="cellIs" dxfId="990" priority="653" stopIfTrue="1" operator="equal">
      <formula>2</formula>
    </cfRule>
    <cfRule type="cellIs" dxfId="989" priority="654" stopIfTrue="1" operator="equal">
      <formula>3</formula>
    </cfRule>
    <cfRule type="cellIs" dxfId="988" priority="655" stopIfTrue="1" operator="equal">
      <formula>4</formula>
    </cfRule>
  </conditionalFormatting>
  <conditionalFormatting sqref="D859">
    <cfRule type="cellIs" dxfId="987" priority="647" stopIfTrue="1" operator="equal">
      <formula>2</formula>
    </cfRule>
    <cfRule type="cellIs" dxfId="986" priority="648" stopIfTrue="1" operator="equal">
      <formula>3</formula>
    </cfRule>
    <cfRule type="cellIs" dxfId="985" priority="649" stopIfTrue="1" operator="equal">
      <formula>4</formula>
    </cfRule>
  </conditionalFormatting>
  <conditionalFormatting sqref="D902:D903">
    <cfRule type="cellIs" dxfId="984" priority="644" stopIfTrue="1" operator="equal">
      <formula>2</formula>
    </cfRule>
    <cfRule type="cellIs" dxfId="983" priority="645" stopIfTrue="1" operator="equal">
      <formula>3</formula>
    </cfRule>
    <cfRule type="cellIs" dxfId="982" priority="646" stopIfTrue="1" operator="equal">
      <formula>4</formula>
    </cfRule>
  </conditionalFormatting>
  <conditionalFormatting sqref="D898:D901">
    <cfRule type="cellIs" dxfId="981" priority="641" stopIfTrue="1" operator="equal">
      <formula>2</formula>
    </cfRule>
    <cfRule type="cellIs" dxfId="980" priority="642" stopIfTrue="1" operator="equal">
      <formula>3</formula>
    </cfRule>
    <cfRule type="cellIs" dxfId="979" priority="643" stopIfTrue="1" operator="equal">
      <formula>4</formula>
    </cfRule>
  </conditionalFormatting>
  <conditionalFormatting sqref="D896:D897">
    <cfRule type="cellIs" dxfId="978" priority="638" stopIfTrue="1" operator="equal">
      <formula>2</formula>
    </cfRule>
    <cfRule type="cellIs" dxfId="977" priority="639" stopIfTrue="1" operator="equal">
      <formula>3</formula>
    </cfRule>
    <cfRule type="cellIs" dxfId="976" priority="640" stopIfTrue="1" operator="equal">
      <formula>4</formula>
    </cfRule>
  </conditionalFormatting>
  <conditionalFormatting sqref="D910 D912:D923">
    <cfRule type="cellIs" dxfId="975" priority="635" stopIfTrue="1" operator="equal">
      <formula>2</formula>
    </cfRule>
    <cfRule type="cellIs" dxfId="974" priority="636" stopIfTrue="1" operator="equal">
      <formula>3</formula>
    </cfRule>
    <cfRule type="cellIs" dxfId="973" priority="637" stopIfTrue="1" operator="equal">
      <formula>4</formula>
    </cfRule>
  </conditionalFormatting>
  <conditionalFormatting sqref="D941:D942">
    <cfRule type="cellIs" dxfId="972" priority="626" stopIfTrue="1" operator="equal">
      <formula>2</formula>
    </cfRule>
    <cfRule type="cellIs" dxfId="971" priority="627" stopIfTrue="1" operator="equal">
      <formula>3</formula>
    </cfRule>
    <cfRule type="cellIs" dxfId="970" priority="628" stopIfTrue="1" operator="equal">
      <formula>4</formula>
    </cfRule>
  </conditionalFormatting>
  <conditionalFormatting sqref="D939">
    <cfRule type="cellIs" dxfId="969" priority="620" stopIfTrue="1" operator="equal">
      <formula>2</formula>
    </cfRule>
    <cfRule type="cellIs" dxfId="968" priority="621" stopIfTrue="1" operator="equal">
      <formula>3</formula>
    </cfRule>
    <cfRule type="cellIs" dxfId="967" priority="622" stopIfTrue="1" operator="equal">
      <formula>4</formula>
    </cfRule>
  </conditionalFormatting>
  <conditionalFormatting sqref="D936">
    <cfRule type="cellIs" dxfId="966" priority="617" stopIfTrue="1" operator="equal">
      <formula>2</formula>
    </cfRule>
    <cfRule type="cellIs" dxfId="965" priority="618" stopIfTrue="1" operator="equal">
      <formula>3</formula>
    </cfRule>
    <cfRule type="cellIs" dxfId="964" priority="619" stopIfTrue="1" operator="equal">
      <formula>4</formula>
    </cfRule>
  </conditionalFormatting>
  <conditionalFormatting sqref="D937">
    <cfRule type="cellIs" dxfId="963" priority="614" stopIfTrue="1" operator="equal">
      <formula>2</formula>
    </cfRule>
    <cfRule type="cellIs" dxfId="962" priority="615" stopIfTrue="1" operator="equal">
      <formula>3</formula>
    </cfRule>
    <cfRule type="cellIs" dxfId="961" priority="616" stopIfTrue="1" operator="equal">
      <formula>4</formula>
    </cfRule>
  </conditionalFormatting>
  <conditionalFormatting sqref="D934">
    <cfRule type="cellIs" dxfId="960" priority="611" stopIfTrue="1" operator="equal">
      <formula>2</formula>
    </cfRule>
    <cfRule type="cellIs" dxfId="959" priority="612" stopIfTrue="1" operator="equal">
      <formula>3</formula>
    </cfRule>
    <cfRule type="cellIs" dxfId="958" priority="613" stopIfTrue="1" operator="equal">
      <formula>4</formula>
    </cfRule>
  </conditionalFormatting>
  <conditionalFormatting sqref="D935">
    <cfRule type="cellIs" dxfId="957" priority="608" stopIfTrue="1" operator="equal">
      <formula>2</formula>
    </cfRule>
    <cfRule type="cellIs" dxfId="956" priority="609" stopIfTrue="1" operator="equal">
      <formula>3</formula>
    </cfRule>
    <cfRule type="cellIs" dxfId="955" priority="610" stopIfTrue="1" operator="equal">
      <formula>4</formula>
    </cfRule>
  </conditionalFormatting>
  <conditionalFormatting sqref="D29">
    <cfRule type="cellIs" dxfId="954" priority="605" stopIfTrue="1" operator="equal">
      <formula>2</formula>
    </cfRule>
    <cfRule type="cellIs" dxfId="953" priority="606" stopIfTrue="1" operator="equal">
      <formula>3</formula>
    </cfRule>
    <cfRule type="cellIs" dxfId="952" priority="607" stopIfTrue="1" operator="equal">
      <formula>4</formula>
    </cfRule>
  </conditionalFormatting>
  <conditionalFormatting sqref="D944:D945">
    <cfRule type="cellIs" dxfId="951" priority="599" stopIfTrue="1" operator="equal">
      <formula>2</formula>
    </cfRule>
    <cfRule type="cellIs" dxfId="950" priority="600" stopIfTrue="1" operator="equal">
      <formula>3</formula>
    </cfRule>
    <cfRule type="cellIs" dxfId="949" priority="601" stopIfTrue="1" operator="equal">
      <formula>4</formula>
    </cfRule>
  </conditionalFormatting>
  <conditionalFormatting sqref="D946:D948">
    <cfRule type="cellIs" dxfId="948" priority="596" stopIfTrue="1" operator="equal">
      <formula>2</formula>
    </cfRule>
    <cfRule type="cellIs" dxfId="947" priority="597" stopIfTrue="1" operator="equal">
      <formula>3</formula>
    </cfRule>
    <cfRule type="cellIs" dxfId="946" priority="598" stopIfTrue="1" operator="equal">
      <formula>4</formula>
    </cfRule>
  </conditionalFormatting>
  <conditionalFormatting sqref="D955">
    <cfRule type="cellIs" dxfId="945" priority="593" stopIfTrue="1" operator="equal">
      <formula>2</formula>
    </cfRule>
    <cfRule type="cellIs" dxfId="944" priority="594" stopIfTrue="1" operator="equal">
      <formula>3</formula>
    </cfRule>
    <cfRule type="cellIs" dxfId="943" priority="595" stopIfTrue="1" operator="equal">
      <formula>4</formula>
    </cfRule>
  </conditionalFormatting>
  <conditionalFormatting sqref="D956">
    <cfRule type="cellIs" dxfId="942" priority="590" stopIfTrue="1" operator="equal">
      <formula>2</formula>
    </cfRule>
    <cfRule type="cellIs" dxfId="941" priority="591" stopIfTrue="1" operator="equal">
      <formula>3</formula>
    </cfRule>
    <cfRule type="cellIs" dxfId="940" priority="592" stopIfTrue="1" operator="equal">
      <formula>4</formula>
    </cfRule>
  </conditionalFormatting>
  <conditionalFormatting sqref="D953">
    <cfRule type="cellIs" dxfId="939" priority="587" stopIfTrue="1" operator="equal">
      <formula>2</formula>
    </cfRule>
    <cfRule type="cellIs" dxfId="938" priority="588" stopIfTrue="1" operator="equal">
      <formula>3</formula>
    </cfRule>
    <cfRule type="cellIs" dxfId="937" priority="589" stopIfTrue="1" operator="equal">
      <formula>4</formula>
    </cfRule>
  </conditionalFormatting>
  <conditionalFormatting sqref="D951">
    <cfRule type="cellIs" dxfId="936" priority="581" stopIfTrue="1" operator="equal">
      <formula>2</formula>
    </cfRule>
    <cfRule type="cellIs" dxfId="935" priority="582" stopIfTrue="1" operator="equal">
      <formula>3</formula>
    </cfRule>
    <cfRule type="cellIs" dxfId="934" priority="583" stopIfTrue="1" operator="equal">
      <formula>4</formula>
    </cfRule>
  </conditionalFormatting>
  <conditionalFormatting sqref="D952">
    <cfRule type="cellIs" dxfId="933" priority="578" stopIfTrue="1" operator="equal">
      <formula>2</formula>
    </cfRule>
    <cfRule type="cellIs" dxfId="932" priority="579" stopIfTrue="1" operator="equal">
      <formula>3</formula>
    </cfRule>
    <cfRule type="cellIs" dxfId="931" priority="580" stopIfTrue="1" operator="equal">
      <formula>4</formula>
    </cfRule>
  </conditionalFormatting>
  <conditionalFormatting sqref="D949">
    <cfRule type="cellIs" dxfId="930" priority="575" stopIfTrue="1" operator="equal">
      <formula>2</formula>
    </cfRule>
    <cfRule type="cellIs" dxfId="929" priority="576" stopIfTrue="1" operator="equal">
      <formula>3</formula>
    </cfRule>
    <cfRule type="cellIs" dxfId="928" priority="577" stopIfTrue="1" operator="equal">
      <formula>4</formula>
    </cfRule>
  </conditionalFormatting>
  <conditionalFormatting sqref="D950">
    <cfRule type="cellIs" dxfId="927" priority="572" stopIfTrue="1" operator="equal">
      <formula>2</formula>
    </cfRule>
    <cfRule type="cellIs" dxfId="926" priority="573" stopIfTrue="1" operator="equal">
      <formula>3</formula>
    </cfRule>
    <cfRule type="cellIs" dxfId="925" priority="574" stopIfTrue="1" operator="equal">
      <formula>4</formula>
    </cfRule>
  </conditionalFormatting>
  <conditionalFormatting sqref="D957:D958">
    <cfRule type="cellIs" dxfId="924" priority="569" stopIfTrue="1" operator="equal">
      <formula>2</formula>
    </cfRule>
    <cfRule type="cellIs" dxfId="923" priority="570" stopIfTrue="1" operator="equal">
      <formula>3</formula>
    </cfRule>
    <cfRule type="cellIs" dxfId="922" priority="571" stopIfTrue="1" operator="equal">
      <formula>4</formula>
    </cfRule>
  </conditionalFormatting>
  <conditionalFormatting sqref="D54:D55">
    <cfRule type="cellIs" dxfId="921" priority="566" stopIfTrue="1" operator="equal">
      <formula>2</formula>
    </cfRule>
    <cfRule type="cellIs" dxfId="920" priority="567" stopIfTrue="1" operator="equal">
      <formula>3</formula>
    </cfRule>
    <cfRule type="cellIs" dxfId="919" priority="568" stopIfTrue="1" operator="equal">
      <formula>4</formula>
    </cfRule>
  </conditionalFormatting>
  <conditionalFormatting sqref="D260:D261">
    <cfRule type="cellIs" dxfId="918" priority="563" stopIfTrue="1" operator="equal">
      <formula>2</formula>
    </cfRule>
    <cfRule type="cellIs" dxfId="917" priority="564" stopIfTrue="1" operator="equal">
      <formula>3</formula>
    </cfRule>
    <cfRule type="cellIs" dxfId="916" priority="565" stopIfTrue="1" operator="equal">
      <formula>4</formula>
    </cfRule>
  </conditionalFormatting>
  <conditionalFormatting sqref="D263">
    <cfRule type="cellIs" dxfId="915" priority="560" stopIfTrue="1" operator="equal">
      <formula>2</formula>
    </cfRule>
    <cfRule type="cellIs" dxfId="914" priority="561" stopIfTrue="1" operator="equal">
      <formula>3</formula>
    </cfRule>
    <cfRule type="cellIs" dxfId="913" priority="562" stopIfTrue="1" operator="equal">
      <formula>4</formula>
    </cfRule>
  </conditionalFormatting>
  <conditionalFormatting sqref="D1074">
    <cfRule type="cellIs" dxfId="912" priority="410" stopIfTrue="1" operator="equal">
      <formula>2</formula>
    </cfRule>
    <cfRule type="cellIs" dxfId="911" priority="411" stopIfTrue="1" operator="equal">
      <formula>3</formula>
    </cfRule>
    <cfRule type="cellIs" dxfId="910" priority="412" stopIfTrue="1" operator="equal">
      <formula>4</formula>
    </cfRule>
  </conditionalFormatting>
  <conditionalFormatting sqref="D960">
    <cfRule type="cellIs" dxfId="909" priority="407" stopIfTrue="1" operator="equal">
      <formula>2</formula>
    </cfRule>
    <cfRule type="cellIs" dxfId="908" priority="408" stopIfTrue="1" operator="equal">
      <formula>3</formula>
    </cfRule>
    <cfRule type="cellIs" dxfId="907" priority="409" stopIfTrue="1" operator="equal">
      <formula>4</formula>
    </cfRule>
  </conditionalFormatting>
  <conditionalFormatting sqref="D968">
    <cfRule type="cellIs" dxfId="906" priority="404" stopIfTrue="1" operator="equal">
      <formula>2</formula>
    </cfRule>
    <cfRule type="cellIs" dxfId="905" priority="405" stopIfTrue="1" operator="equal">
      <formula>3</formula>
    </cfRule>
    <cfRule type="cellIs" dxfId="904" priority="406" stopIfTrue="1" operator="equal">
      <formula>4</formula>
    </cfRule>
  </conditionalFormatting>
  <conditionalFormatting sqref="D978">
    <cfRule type="cellIs" dxfId="903" priority="401" stopIfTrue="1" operator="equal">
      <formula>2</formula>
    </cfRule>
    <cfRule type="cellIs" dxfId="902" priority="402" stopIfTrue="1" operator="equal">
      <formula>3</formula>
    </cfRule>
    <cfRule type="cellIs" dxfId="901" priority="403" stopIfTrue="1" operator="equal">
      <formula>4</formula>
    </cfRule>
  </conditionalFormatting>
  <conditionalFormatting sqref="D996:D997">
    <cfRule type="cellIs" dxfId="900" priority="398" stopIfTrue="1" operator="equal">
      <formula>2</formula>
    </cfRule>
    <cfRule type="cellIs" dxfId="899" priority="399" stopIfTrue="1" operator="equal">
      <formula>3</formula>
    </cfRule>
    <cfRule type="cellIs" dxfId="898" priority="400" stopIfTrue="1" operator="equal">
      <formula>4</formula>
    </cfRule>
  </conditionalFormatting>
  <conditionalFormatting sqref="D240">
    <cfRule type="cellIs" dxfId="897" priority="389" stopIfTrue="1" operator="equal">
      <formula>2</formula>
    </cfRule>
    <cfRule type="cellIs" dxfId="896" priority="390" stopIfTrue="1" operator="equal">
      <formula>3</formula>
    </cfRule>
    <cfRule type="cellIs" dxfId="895" priority="391" stopIfTrue="1" operator="equal">
      <formula>4</formula>
    </cfRule>
  </conditionalFormatting>
  <conditionalFormatting sqref="D290">
    <cfRule type="cellIs" dxfId="894" priority="386" stopIfTrue="1" operator="equal">
      <formula>2</formula>
    </cfRule>
    <cfRule type="cellIs" dxfId="893" priority="387" stopIfTrue="1" operator="equal">
      <formula>3</formula>
    </cfRule>
    <cfRule type="cellIs" dxfId="892" priority="388" stopIfTrue="1" operator="equal">
      <formula>4</formula>
    </cfRule>
  </conditionalFormatting>
  <conditionalFormatting sqref="D295">
    <cfRule type="cellIs" dxfId="891" priority="362" stopIfTrue="1" operator="equal">
      <formula>2</formula>
    </cfRule>
    <cfRule type="cellIs" dxfId="890" priority="363" stopIfTrue="1" operator="equal">
      <formula>3</formula>
    </cfRule>
    <cfRule type="cellIs" dxfId="889" priority="364" stopIfTrue="1" operator="equal">
      <formula>4</formula>
    </cfRule>
  </conditionalFormatting>
  <conditionalFormatting sqref="D281:D282 D284:D285">
    <cfRule type="cellIs" dxfId="888" priority="359" stopIfTrue="1" operator="equal">
      <formula>2</formula>
    </cfRule>
    <cfRule type="cellIs" dxfId="887" priority="360" stopIfTrue="1" operator="equal">
      <formula>3</formula>
    </cfRule>
    <cfRule type="cellIs" dxfId="886" priority="361" stopIfTrue="1" operator="equal">
      <formula>4</formula>
    </cfRule>
  </conditionalFormatting>
  <conditionalFormatting sqref="D283">
    <cfRule type="cellIs" dxfId="885" priority="356" stopIfTrue="1" operator="equal">
      <formula>2</formula>
    </cfRule>
    <cfRule type="cellIs" dxfId="884" priority="357" stopIfTrue="1" operator="equal">
      <formula>3</formula>
    </cfRule>
    <cfRule type="cellIs" dxfId="883" priority="358" stopIfTrue="1" operator="equal">
      <formula>4</formula>
    </cfRule>
  </conditionalFormatting>
  <conditionalFormatting sqref="D466:D467">
    <cfRule type="cellIs" dxfId="882" priority="317" stopIfTrue="1" operator="equal">
      <formula>2</formula>
    </cfRule>
    <cfRule type="cellIs" dxfId="881" priority="318" stopIfTrue="1" operator="equal">
      <formula>3</formula>
    </cfRule>
    <cfRule type="cellIs" dxfId="880" priority="319" stopIfTrue="1" operator="equal">
      <formula>4</formula>
    </cfRule>
  </conditionalFormatting>
  <conditionalFormatting sqref="D468 D470:D471">
    <cfRule type="cellIs" dxfId="879" priority="314" stopIfTrue="1" operator="equal">
      <formula>2</formula>
    </cfRule>
    <cfRule type="cellIs" dxfId="878" priority="315" stopIfTrue="1" operator="equal">
      <formula>3</formula>
    </cfRule>
    <cfRule type="cellIs" dxfId="877" priority="316" stopIfTrue="1" operator="equal">
      <formula>4</formula>
    </cfRule>
  </conditionalFormatting>
  <conditionalFormatting sqref="D480">
    <cfRule type="cellIs" dxfId="876" priority="311" stopIfTrue="1" operator="equal">
      <formula>2</formula>
    </cfRule>
    <cfRule type="cellIs" dxfId="875" priority="312" stopIfTrue="1" operator="equal">
      <formula>3</formula>
    </cfRule>
    <cfRule type="cellIs" dxfId="874" priority="313" stopIfTrue="1" operator="equal">
      <formula>4</formula>
    </cfRule>
  </conditionalFormatting>
  <conditionalFormatting sqref="D999">
    <cfRule type="cellIs" dxfId="873" priority="296" stopIfTrue="1" operator="equal">
      <formula>2</formula>
    </cfRule>
    <cfRule type="cellIs" dxfId="872" priority="297" stopIfTrue="1" operator="equal">
      <formula>3</formula>
    </cfRule>
    <cfRule type="cellIs" dxfId="871" priority="298" stopIfTrue="1" operator="equal">
      <formula>4</formula>
    </cfRule>
  </conditionalFormatting>
  <conditionalFormatting sqref="D339 D341:D343">
    <cfRule type="cellIs" dxfId="870" priority="293" stopIfTrue="1" operator="equal">
      <formula>2</formula>
    </cfRule>
    <cfRule type="cellIs" dxfId="869" priority="294" stopIfTrue="1" operator="equal">
      <formula>3</formula>
    </cfRule>
    <cfRule type="cellIs" dxfId="868" priority="295" stopIfTrue="1" operator="equal">
      <formula>4</formula>
    </cfRule>
  </conditionalFormatting>
  <conditionalFormatting sqref="D399">
    <cfRule type="cellIs" dxfId="867" priority="290" stopIfTrue="1" operator="equal">
      <formula>2</formula>
    </cfRule>
    <cfRule type="cellIs" dxfId="866" priority="291" stopIfTrue="1" operator="equal">
      <formula>3</formula>
    </cfRule>
    <cfRule type="cellIs" dxfId="865" priority="292" stopIfTrue="1" operator="equal">
      <formula>4</formula>
    </cfRule>
  </conditionalFormatting>
  <conditionalFormatting sqref="D397:D398">
    <cfRule type="cellIs" dxfId="864" priority="287" stopIfTrue="1" operator="equal">
      <formula>2</formula>
    </cfRule>
    <cfRule type="cellIs" dxfId="863" priority="288" stopIfTrue="1" operator="equal">
      <formula>3</formula>
    </cfRule>
    <cfRule type="cellIs" dxfId="862" priority="289" stopIfTrue="1" operator="equal">
      <formula>4</formula>
    </cfRule>
  </conditionalFormatting>
  <conditionalFormatting sqref="D540:D542">
    <cfRule type="cellIs" dxfId="861" priority="284" stopIfTrue="1" operator="equal">
      <formula>2</formula>
    </cfRule>
    <cfRule type="cellIs" dxfId="860" priority="285" stopIfTrue="1" operator="equal">
      <formula>3</formula>
    </cfRule>
    <cfRule type="cellIs" dxfId="859" priority="286" stopIfTrue="1" operator="equal">
      <formula>4</formula>
    </cfRule>
  </conditionalFormatting>
  <conditionalFormatting sqref="D407:D408">
    <cfRule type="cellIs" dxfId="858" priority="275" stopIfTrue="1" operator="equal">
      <formula>2</formula>
    </cfRule>
    <cfRule type="cellIs" dxfId="857" priority="276" stopIfTrue="1" operator="equal">
      <formula>3</formula>
    </cfRule>
    <cfRule type="cellIs" dxfId="856" priority="277" stopIfTrue="1" operator="equal">
      <formula>4</formula>
    </cfRule>
  </conditionalFormatting>
  <conditionalFormatting sqref="D242">
    <cfRule type="cellIs" dxfId="855" priority="272" stopIfTrue="1" operator="equal">
      <formula>2</formula>
    </cfRule>
    <cfRule type="cellIs" dxfId="854" priority="273" stopIfTrue="1" operator="equal">
      <formula>3</formula>
    </cfRule>
    <cfRule type="cellIs" dxfId="853" priority="274" stopIfTrue="1" operator="equal">
      <formula>4</formula>
    </cfRule>
  </conditionalFormatting>
  <conditionalFormatting sqref="D238">
    <cfRule type="cellIs" dxfId="852" priority="269" stopIfTrue="1" operator="equal">
      <formula>2</formula>
    </cfRule>
    <cfRule type="cellIs" dxfId="851" priority="270" stopIfTrue="1" operator="equal">
      <formula>3</formula>
    </cfRule>
    <cfRule type="cellIs" dxfId="850" priority="271" stopIfTrue="1" operator="equal">
      <formula>4</formula>
    </cfRule>
  </conditionalFormatting>
  <conditionalFormatting sqref="D1072:D1073">
    <cfRule type="cellIs" dxfId="849" priority="266" stopIfTrue="1" operator="equal">
      <formula>2</formula>
    </cfRule>
    <cfRule type="cellIs" dxfId="848" priority="267" stopIfTrue="1" operator="equal">
      <formula>3</formula>
    </cfRule>
    <cfRule type="cellIs" dxfId="847" priority="268" stopIfTrue="1" operator="equal">
      <formula>4</formula>
    </cfRule>
  </conditionalFormatting>
  <conditionalFormatting sqref="D525">
    <cfRule type="cellIs" dxfId="846" priority="248" stopIfTrue="1" operator="equal">
      <formula>2</formula>
    </cfRule>
    <cfRule type="cellIs" dxfId="845" priority="249" stopIfTrue="1" operator="equal">
      <formula>3</formula>
    </cfRule>
    <cfRule type="cellIs" dxfId="844" priority="250" stopIfTrue="1" operator="equal">
      <formula>4</formula>
    </cfRule>
  </conditionalFormatting>
  <conditionalFormatting sqref="D701:D702">
    <cfRule type="cellIs" dxfId="843" priority="239" stopIfTrue="1" operator="equal">
      <formula>2</formula>
    </cfRule>
    <cfRule type="cellIs" dxfId="842" priority="240" stopIfTrue="1" operator="equal">
      <formula>3</formula>
    </cfRule>
    <cfRule type="cellIs" dxfId="841" priority="241" stopIfTrue="1" operator="equal">
      <formula>4</formula>
    </cfRule>
  </conditionalFormatting>
  <conditionalFormatting sqref="D122:D123">
    <cfRule type="cellIs" dxfId="840" priority="230" stopIfTrue="1" operator="equal">
      <formula>2</formula>
    </cfRule>
    <cfRule type="cellIs" dxfId="839" priority="231" stopIfTrue="1" operator="equal">
      <formula>3</formula>
    </cfRule>
    <cfRule type="cellIs" dxfId="838" priority="232" stopIfTrue="1" operator="equal">
      <formula>4</formula>
    </cfRule>
  </conditionalFormatting>
  <conditionalFormatting sqref="D93">
    <cfRule type="cellIs" dxfId="837" priority="701" stopIfTrue="1" operator="equal">
      <formula>2</formula>
    </cfRule>
    <cfRule type="cellIs" dxfId="836" priority="702" stopIfTrue="1" operator="equal">
      <formula>3</formula>
    </cfRule>
    <cfRule type="cellIs" dxfId="835" priority="703" stopIfTrue="1" operator="equal">
      <formula>4</formula>
    </cfRule>
  </conditionalFormatting>
  <conditionalFormatting sqref="D86:D87">
    <cfRule type="cellIs" dxfId="834" priority="698" stopIfTrue="1" operator="equal">
      <formula>2</formula>
    </cfRule>
    <cfRule type="cellIs" dxfId="833" priority="699" stopIfTrue="1" operator="equal">
      <formula>3</formula>
    </cfRule>
    <cfRule type="cellIs" dxfId="832" priority="700" stopIfTrue="1" operator="equal">
      <formula>4</formula>
    </cfRule>
  </conditionalFormatting>
  <conditionalFormatting sqref="D88:D89">
    <cfRule type="cellIs" dxfId="831" priority="695" stopIfTrue="1" operator="equal">
      <formula>2</formula>
    </cfRule>
    <cfRule type="cellIs" dxfId="830" priority="696" stopIfTrue="1" operator="equal">
      <formula>3</formula>
    </cfRule>
    <cfRule type="cellIs" dxfId="829" priority="697" stopIfTrue="1" operator="equal">
      <formula>4</formula>
    </cfRule>
  </conditionalFormatting>
  <conditionalFormatting sqref="D27">
    <cfRule type="cellIs" dxfId="828" priority="692" stopIfTrue="1" operator="equal">
      <formula>2</formula>
    </cfRule>
    <cfRule type="cellIs" dxfId="827" priority="693" stopIfTrue="1" operator="equal">
      <formula>3</formula>
    </cfRule>
    <cfRule type="cellIs" dxfId="826" priority="694" stopIfTrue="1" operator="equal">
      <formula>4</formula>
    </cfRule>
  </conditionalFormatting>
  <conditionalFormatting sqref="D28">
    <cfRule type="cellIs" dxfId="825" priority="689" stopIfTrue="1" operator="equal">
      <formula>2</formula>
    </cfRule>
    <cfRule type="cellIs" dxfId="824" priority="690" stopIfTrue="1" operator="equal">
      <formula>3</formula>
    </cfRule>
    <cfRule type="cellIs" dxfId="823" priority="691" stopIfTrue="1" operator="equal">
      <formula>4</formula>
    </cfRule>
  </conditionalFormatting>
  <conditionalFormatting sqref="D310:D311">
    <cfRule type="cellIs" dxfId="822" priority="686" stopIfTrue="1" operator="equal">
      <formula>2</formula>
    </cfRule>
    <cfRule type="cellIs" dxfId="821" priority="687" stopIfTrue="1" operator="equal">
      <formula>3</formula>
    </cfRule>
    <cfRule type="cellIs" dxfId="820" priority="688" stopIfTrue="1" operator="equal">
      <formula>4</formula>
    </cfRule>
  </conditionalFormatting>
  <conditionalFormatting sqref="D516:D517">
    <cfRule type="cellIs" dxfId="819" priority="683" stopIfTrue="1" operator="equal">
      <formula>2</formula>
    </cfRule>
    <cfRule type="cellIs" dxfId="818" priority="684" stopIfTrue="1" operator="equal">
      <formula>3</formula>
    </cfRule>
    <cfRule type="cellIs" dxfId="817" priority="685" stopIfTrue="1" operator="equal">
      <formula>4</formula>
    </cfRule>
  </conditionalFormatting>
  <conditionalFormatting sqref="D514:D515">
    <cfRule type="cellIs" dxfId="816" priority="680" stopIfTrue="1" operator="equal">
      <formula>2</formula>
    </cfRule>
    <cfRule type="cellIs" dxfId="815" priority="681" stopIfTrue="1" operator="equal">
      <formula>3</formula>
    </cfRule>
    <cfRule type="cellIs" dxfId="814" priority="682" stopIfTrue="1" operator="equal">
      <formula>4</formula>
    </cfRule>
  </conditionalFormatting>
  <conditionalFormatting sqref="D215:D216 D1018 D24 D1055:D1056 D462 D278:D279 D236 D49 D473:D474 D287:D288 D53 D1067:D1071 D57:D58 D430 D1021:D1023 D1003:D1004 D688 D1033:D1034 D19:D20 D181:D192 D594:D595 D264:D268">
    <cfRule type="cellIs" dxfId="813" priority="1025" stopIfTrue="1" operator="equal">
      <formula>2</formula>
    </cfRule>
    <cfRule type="cellIs" dxfId="812" priority="1026" stopIfTrue="1" operator="equal">
      <formula>3</formula>
    </cfRule>
    <cfRule type="cellIs" dxfId="811" priority="1027" stopIfTrue="1" operator="equal">
      <formula>4</formula>
    </cfRule>
  </conditionalFormatting>
  <conditionalFormatting sqref="D440">
    <cfRule type="cellIs" dxfId="810" priority="992" stopIfTrue="1" operator="equal">
      <formula>2</formula>
    </cfRule>
    <cfRule type="cellIs" dxfId="809" priority="993" stopIfTrue="1" operator="equal">
      <formula>3</formula>
    </cfRule>
    <cfRule type="cellIs" dxfId="808" priority="994" stopIfTrue="1" operator="equal">
      <formula>4</formula>
    </cfRule>
  </conditionalFormatting>
  <conditionalFormatting sqref="D10:D11 D13:D17">
    <cfRule type="cellIs" dxfId="807" priority="1037" stopIfTrue="1" operator="equal">
      <formula>2</formula>
    </cfRule>
    <cfRule type="cellIs" dxfId="806" priority="1038" stopIfTrue="1" operator="equal">
      <formula>3</formula>
    </cfRule>
    <cfRule type="cellIs" dxfId="805" priority="1039" stopIfTrue="1" operator="equal">
      <formula>4</formula>
    </cfRule>
  </conditionalFormatting>
  <conditionalFormatting sqref="D60">
    <cfRule type="cellIs" dxfId="804" priority="1034" stopIfTrue="1" operator="equal">
      <formula>2</formula>
    </cfRule>
    <cfRule type="cellIs" dxfId="803" priority="1035" stopIfTrue="1" operator="equal">
      <formula>3</formula>
    </cfRule>
    <cfRule type="cellIs" dxfId="802" priority="1036" stopIfTrue="1" operator="equal">
      <formula>4</formula>
    </cfRule>
  </conditionalFormatting>
  <conditionalFormatting sqref="D107">
    <cfRule type="cellIs" dxfId="801" priority="1031" stopIfTrue="1" operator="equal">
      <formula>2</formula>
    </cfRule>
    <cfRule type="cellIs" dxfId="800" priority="1032" stopIfTrue="1" operator="equal">
      <formula>3</formula>
    </cfRule>
    <cfRule type="cellIs" dxfId="799" priority="1033" stopIfTrue="1" operator="equal">
      <formula>4</formula>
    </cfRule>
  </conditionalFormatting>
  <conditionalFormatting sqref="D114">
    <cfRule type="cellIs" dxfId="798" priority="1028" stopIfTrue="1" operator="equal">
      <formula>2</formula>
    </cfRule>
    <cfRule type="cellIs" dxfId="797" priority="1029" stopIfTrue="1" operator="equal">
      <formula>3</formula>
    </cfRule>
    <cfRule type="cellIs" dxfId="796" priority="1030" stopIfTrue="1" operator="equal">
      <formula>4</formula>
    </cfRule>
  </conditionalFormatting>
  <conditionalFormatting sqref="D299">
    <cfRule type="cellIs" dxfId="795" priority="1022" stopIfTrue="1" operator="equal">
      <formula>2</formula>
    </cfRule>
    <cfRule type="cellIs" dxfId="794" priority="1023" stopIfTrue="1" operator="equal">
      <formula>3</formula>
    </cfRule>
    <cfRule type="cellIs" dxfId="793" priority="1024" stopIfTrue="1" operator="equal">
      <formula>4</formula>
    </cfRule>
  </conditionalFormatting>
  <conditionalFormatting sqref="D337">
    <cfRule type="cellIs" dxfId="792" priority="1016" stopIfTrue="1" operator="equal">
      <formula>2</formula>
    </cfRule>
    <cfRule type="cellIs" dxfId="791" priority="1017" stopIfTrue="1" operator="equal">
      <formula>3</formula>
    </cfRule>
    <cfRule type="cellIs" dxfId="790" priority="1018" stopIfTrue="1" operator="equal">
      <formula>4</formula>
    </cfRule>
  </conditionalFormatting>
  <conditionalFormatting sqref="D333">
    <cfRule type="cellIs" dxfId="789" priority="1019" stopIfTrue="1" operator="equal">
      <formula>2</formula>
    </cfRule>
    <cfRule type="cellIs" dxfId="788" priority="1020" stopIfTrue="1" operator="equal">
      <formula>3</formula>
    </cfRule>
    <cfRule type="cellIs" dxfId="787" priority="1021" stopIfTrue="1" operator="equal">
      <formula>4</formula>
    </cfRule>
  </conditionalFormatting>
  <conditionalFormatting sqref="D485">
    <cfRule type="cellIs" dxfId="786" priority="1010" stopIfTrue="1" operator="equal">
      <formula>2</formula>
    </cfRule>
    <cfRule type="cellIs" dxfId="785" priority="1011" stopIfTrue="1" operator="equal">
      <formula>3</formula>
    </cfRule>
    <cfRule type="cellIs" dxfId="784" priority="1012" stopIfTrue="1" operator="equal">
      <formula>4</formula>
    </cfRule>
  </conditionalFormatting>
  <conditionalFormatting sqref="D365">
    <cfRule type="cellIs" dxfId="783" priority="1013" stopIfTrue="1" operator="equal">
      <formula>2</formula>
    </cfRule>
    <cfRule type="cellIs" dxfId="782" priority="1014" stopIfTrue="1" operator="equal">
      <formula>3</formula>
    </cfRule>
    <cfRule type="cellIs" dxfId="781" priority="1015" stopIfTrue="1" operator="equal">
      <formula>4</formula>
    </cfRule>
  </conditionalFormatting>
  <conditionalFormatting sqref="D232">
    <cfRule type="cellIs" dxfId="780" priority="1001" stopIfTrue="1" operator="equal">
      <formula>2</formula>
    </cfRule>
    <cfRule type="cellIs" dxfId="779" priority="1002" stopIfTrue="1" operator="equal">
      <formula>3</formula>
    </cfRule>
    <cfRule type="cellIs" dxfId="778" priority="1003" stopIfTrue="1" operator="equal">
      <formula>4</formula>
    </cfRule>
  </conditionalFormatting>
  <conditionalFormatting sqref="D722">
    <cfRule type="cellIs" dxfId="777" priority="1007" stopIfTrue="1" operator="equal">
      <formula>2</formula>
    </cfRule>
    <cfRule type="cellIs" dxfId="776" priority="1008" stopIfTrue="1" operator="equal">
      <formula>3</formula>
    </cfRule>
    <cfRule type="cellIs" dxfId="775" priority="1009" stopIfTrue="1" operator="equal">
      <formula>4</formula>
    </cfRule>
  </conditionalFormatting>
  <conditionalFormatting sqref="D382">
    <cfRule type="cellIs" dxfId="774" priority="1004" stopIfTrue="1" operator="equal">
      <formula>2</formula>
    </cfRule>
    <cfRule type="cellIs" dxfId="773" priority="1005" stopIfTrue="1" operator="equal">
      <formula>3</formula>
    </cfRule>
    <cfRule type="cellIs" dxfId="772" priority="1006" stopIfTrue="1" operator="equal">
      <formula>4</formula>
    </cfRule>
  </conditionalFormatting>
  <conditionalFormatting sqref="D1085:D1086 D843 D756 D723:D726 D679:D685 D648:D649 D522 D486 D441:D447 D410:D411 D366:D367 D338 D326:D328 D300:D301 D248:D254 D61:D62 D313:D314 D502:D504 D108:D112 D335:D336 D379:D381 D729:D740">
    <cfRule type="cellIs" dxfId="771" priority="974" stopIfTrue="1" operator="equal">
      <formula>2</formula>
    </cfRule>
    <cfRule type="cellIs" dxfId="770" priority="975" stopIfTrue="1" operator="equal">
      <formula>3</formula>
    </cfRule>
    <cfRule type="cellIs" dxfId="769" priority="976" stopIfTrue="1" operator="equal">
      <formula>4</formula>
    </cfRule>
  </conditionalFormatting>
  <conditionalFormatting sqref="D872">
    <cfRule type="cellIs" dxfId="768" priority="998" stopIfTrue="1" operator="equal">
      <formula>2</formula>
    </cfRule>
    <cfRule type="cellIs" dxfId="767" priority="999" stopIfTrue="1" operator="equal">
      <formula>3</formula>
    </cfRule>
    <cfRule type="cellIs" dxfId="766" priority="1000" stopIfTrue="1" operator="equal">
      <formula>4</formula>
    </cfRule>
  </conditionalFormatting>
  <conditionalFormatting sqref="D247">
    <cfRule type="cellIs" dxfId="765" priority="995" stopIfTrue="1" operator="equal">
      <formula>2</formula>
    </cfRule>
    <cfRule type="cellIs" dxfId="764" priority="996" stopIfTrue="1" operator="equal">
      <formula>3</formula>
    </cfRule>
    <cfRule type="cellIs" dxfId="763" priority="997" stopIfTrue="1" operator="equal">
      <formula>4</formula>
    </cfRule>
  </conditionalFormatting>
  <conditionalFormatting sqref="D678">
    <cfRule type="cellIs" dxfId="762" priority="989" stopIfTrue="1" operator="equal">
      <formula>2</formula>
    </cfRule>
    <cfRule type="cellIs" dxfId="761" priority="990" stopIfTrue="1" operator="equal">
      <formula>3</formula>
    </cfRule>
    <cfRule type="cellIs" dxfId="760" priority="991" stopIfTrue="1" operator="equal">
      <formula>4</formula>
    </cfRule>
  </conditionalFormatting>
  <conditionalFormatting sqref="D449">
    <cfRule type="cellIs" dxfId="759" priority="983" stopIfTrue="1" operator="equal">
      <formula>2</formula>
    </cfRule>
    <cfRule type="cellIs" dxfId="758" priority="984" stopIfTrue="1" operator="equal">
      <formula>3</formula>
    </cfRule>
    <cfRule type="cellIs" dxfId="757" priority="985" stopIfTrue="1" operator="equal">
      <formula>4</formula>
    </cfRule>
  </conditionalFormatting>
  <conditionalFormatting sqref="D256">
    <cfRule type="cellIs" dxfId="756" priority="986" stopIfTrue="1" operator="equal">
      <formula>2</formula>
    </cfRule>
    <cfRule type="cellIs" dxfId="755" priority="987" stopIfTrue="1" operator="equal">
      <formula>3</formula>
    </cfRule>
    <cfRule type="cellIs" dxfId="754" priority="988" stopIfTrue="1" operator="equal">
      <formula>4</formula>
    </cfRule>
  </conditionalFormatting>
  <conditionalFormatting sqref="D687">
    <cfRule type="cellIs" dxfId="753" priority="980" stopIfTrue="1" operator="equal">
      <formula>2</formula>
    </cfRule>
    <cfRule type="cellIs" dxfId="752" priority="981" stopIfTrue="1" operator="equal">
      <formula>3</formula>
    </cfRule>
    <cfRule type="cellIs" dxfId="751" priority="982" stopIfTrue="1" operator="equal">
      <formula>4</formula>
    </cfRule>
  </conditionalFormatting>
  <conditionalFormatting sqref="D695">
    <cfRule type="cellIs" dxfId="750" priority="977" stopIfTrue="1" operator="equal">
      <formula>2</formula>
    </cfRule>
    <cfRule type="cellIs" dxfId="749" priority="978" stopIfTrue="1" operator="equal">
      <formula>3</formula>
    </cfRule>
    <cfRule type="cellIs" dxfId="748" priority="979" stopIfTrue="1" operator="equal">
      <formula>4</formula>
    </cfRule>
  </conditionalFormatting>
  <conditionalFormatting sqref="D63:D66">
    <cfRule type="cellIs" dxfId="747" priority="971" stopIfTrue="1" operator="equal">
      <formula>2</formula>
    </cfRule>
    <cfRule type="cellIs" dxfId="746" priority="972" stopIfTrue="1" operator="equal">
      <formula>3</formula>
    </cfRule>
    <cfRule type="cellIs" dxfId="745" priority="973" stopIfTrue="1" operator="equal">
      <formula>4</formula>
    </cfRule>
  </conditionalFormatting>
  <conditionalFormatting sqref="D67">
    <cfRule type="cellIs" dxfId="744" priority="968" stopIfTrue="1" operator="equal">
      <formula>2</formula>
    </cfRule>
    <cfRule type="cellIs" dxfId="743" priority="969" stopIfTrue="1" operator="equal">
      <formula>3</formula>
    </cfRule>
    <cfRule type="cellIs" dxfId="742" priority="970" stopIfTrue="1" operator="equal">
      <formula>4</formula>
    </cfRule>
  </conditionalFormatting>
  <conditionalFormatting sqref="D116:D117">
    <cfRule type="cellIs" dxfId="741" priority="965" stopIfTrue="1" operator="equal">
      <formula>2</formula>
    </cfRule>
    <cfRule type="cellIs" dxfId="740" priority="966" stopIfTrue="1" operator="equal">
      <formula>3</formula>
    </cfRule>
    <cfRule type="cellIs" dxfId="739" priority="967" stopIfTrue="1" operator="equal">
      <formula>4</formula>
    </cfRule>
  </conditionalFormatting>
  <conditionalFormatting sqref="D302:D309 D312">
    <cfRule type="cellIs" dxfId="738" priority="962" stopIfTrue="1" operator="equal">
      <formula>2</formula>
    </cfRule>
    <cfRule type="cellIs" dxfId="737" priority="963" stopIfTrue="1" operator="equal">
      <formula>3</formula>
    </cfRule>
    <cfRule type="cellIs" dxfId="736" priority="964" stopIfTrue="1" operator="equal">
      <formula>4</formula>
    </cfRule>
  </conditionalFormatting>
  <conditionalFormatting sqref="D325">
    <cfRule type="cellIs" dxfId="735" priority="959" stopIfTrue="1" operator="equal">
      <formula>2</formula>
    </cfRule>
    <cfRule type="cellIs" dxfId="734" priority="960" stopIfTrue="1" operator="equal">
      <formula>3</formula>
    </cfRule>
    <cfRule type="cellIs" dxfId="733" priority="961" stopIfTrue="1" operator="equal">
      <formula>4</formula>
    </cfRule>
  </conditionalFormatting>
  <conditionalFormatting sqref="D487:D501">
    <cfRule type="cellIs" dxfId="732" priority="953" stopIfTrue="1" operator="equal">
      <formula>2</formula>
    </cfRule>
    <cfRule type="cellIs" dxfId="731" priority="954" stopIfTrue="1" operator="equal">
      <formula>3</formula>
    </cfRule>
    <cfRule type="cellIs" dxfId="730" priority="955" stopIfTrue="1" operator="equal">
      <formula>4</formula>
    </cfRule>
  </conditionalFormatting>
  <conditionalFormatting sqref="D453:D456">
    <cfRule type="cellIs" dxfId="729" priority="956" stopIfTrue="1" operator="equal">
      <formula>2</formula>
    </cfRule>
    <cfRule type="cellIs" dxfId="728" priority="957" stopIfTrue="1" operator="equal">
      <formula>3</formula>
    </cfRule>
    <cfRule type="cellIs" dxfId="727" priority="958" stopIfTrue="1" operator="equal">
      <formula>4</formula>
    </cfRule>
  </conditionalFormatting>
  <conditionalFormatting sqref="D521">
    <cfRule type="cellIs" dxfId="726" priority="950" stopIfTrue="1" operator="equal">
      <formula>2</formula>
    </cfRule>
    <cfRule type="cellIs" dxfId="725" priority="951" stopIfTrue="1" operator="equal">
      <formula>3</formula>
    </cfRule>
    <cfRule type="cellIs" dxfId="724" priority="952" stopIfTrue="1" operator="equal">
      <formula>4</formula>
    </cfRule>
  </conditionalFormatting>
  <conditionalFormatting sqref="D523:D524">
    <cfRule type="cellIs" dxfId="723" priority="947" stopIfTrue="1" operator="equal">
      <formula>2</formula>
    </cfRule>
    <cfRule type="cellIs" dxfId="722" priority="948" stopIfTrue="1" operator="equal">
      <formula>3</formula>
    </cfRule>
    <cfRule type="cellIs" dxfId="721" priority="949" stopIfTrue="1" operator="equal">
      <formula>4</formula>
    </cfRule>
  </conditionalFormatting>
  <conditionalFormatting sqref="D755">
    <cfRule type="cellIs" dxfId="720" priority="944" stopIfTrue="1" operator="equal">
      <formula>2</formula>
    </cfRule>
    <cfRule type="cellIs" dxfId="719" priority="945" stopIfTrue="1" operator="equal">
      <formula>3</formula>
    </cfRule>
    <cfRule type="cellIs" dxfId="718" priority="946" stopIfTrue="1" operator="equal">
      <formula>4</formula>
    </cfRule>
  </conditionalFormatting>
  <conditionalFormatting sqref="D757:D758">
    <cfRule type="cellIs" dxfId="717" priority="941" stopIfTrue="1" operator="equal">
      <formula>2</formula>
    </cfRule>
    <cfRule type="cellIs" dxfId="716" priority="942" stopIfTrue="1" operator="equal">
      <formula>3</formula>
    </cfRule>
    <cfRule type="cellIs" dxfId="715" priority="943" stopIfTrue="1" operator="equal">
      <formula>4</formula>
    </cfRule>
  </conditionalFormatting>
  <conditionalFormatting sqref="D878 D880:D881">
    <cfRule type="cellIs" dxfId="714" priority="935" stopIfTrue="1" operator="equal">
      <formula>2</formula>
    </cfRule>
    <cfRule type="cellIs" dxfId="713" priority="936" stopIfTrue="1" operator="equal">
      <formula>3</formula>
    </cfRule>
    <cfRule type="cellIs" dxfId="712" priority="937" stopIfTrue="1" operator="equal">
      <formula>4</formula>
    </cfRule>
  </conditionalFormatting>
  <conditionalFormatting sqref="D877">
    <cfRule type="cellIs" dxfId="711" priority="938" stopIfTrue="1" operator="equal">
      <formula>2</formula>
    </cfRule>
    <cfRule type="cellIs" dxfId="710" priority="939" stopIfTrue="1" operator="equal">
      <formula>3</formula>
    </cfRule>
    <cfRule type="cellIs" dxfId="709" priority="940" stopIfTrue="1" operator="equal">
      <formula>4</formula>
    </cfRule>
  </conditionalFormatting>
  <conditionalFormatting sqref="D879">
    <cfRule type="cellIs" dxfId="708" priority="932" stopIfTrue="1" operator="equal">
      <formula>2</formula>
    </cfRule>
    <cfRule type="cellIs" dxfId="707" priority="933" stopIfTrue="1" operator="equal">
      <formula>3</formula>
    </cfRule>
    <cfRule type="cellIs" dxfId="706" priority="934" stopIfTrue="1" operator="equal">
      <formula>4</formula>
    </cfRule>
  </conditionalFormatting>
  <conditionalFormatting sqref="D219">
    <cfRule type="cellIs" dxfId="705" priority="929" stopIfTrue="1" operator="equal">
      <formula>2</formula>
    </cfRule>
    <cfRule type="cellIs" dxfId="704" priority="930" stopIfTrue="1" operator="equal">
      <formula>3</formula>
    </cfRule>
    <cfRule type="cellIs" dxfId="703" priority="931" stopIfTrue="1" operator="equal">
      <formula>4</formula>
    </cfRule>
  </conditionalFormatting>
  <conditionalFormatting sqref="D222">
    <cfRule type="cellIs" dxfId="702" priority="926" stopIfTrue="1" operator="equal">
      <formula>2</formula>
    </cfRule>
    <cfRule type="cellIs" dxfId="701" priority="927" stopIfTrue="1" operator="equal">
      <formula>3</formula>
    </cfRule>
    <cfRule type="cellIs" dxfId="700" priority="928" stopIfTrue="1" operator="equal">
      <formula>4</formula>
    </cfRule>
  </conditionalFormatting>
  <conditionalFormatting sqref="D223:D224 D220:D221">
    <cfRule type="cellIs" dxfId="699" priority="923" stopIfTrue="1" operator="equal">
      <formula>2</formula>
    </cfRule>
    <cfRule type="cellIs" dxfId="698" priority="924" stopIfTrue="1" operator="equal">
      <formula>3</formula>
    </cfRule>
    <cfRule type="cellIs" dxfId="697" priority="925" stopIfTrue="1" operator="equal">
      <formula>4</formula>
    </cfRule>
  </conditionalFormatting>
  <conditionalFormatting sqref="D414">
    <cfRule type="cellIs" dxfId="696" priority="920" stopIfTrue="1" operator="equal">
      <formula>2</formula>
    </cfRule>
    <cfRule type="cellIs" dxfId="695" priority="921" stopIfTrue="1" operator="equal">
      <formula>3</formula>
    </cfRule>
    <cfRule type="cellIs" dxfId="694" priority="922" stopIfTrue="1" operator="equal">
      <formula>4</formula>
    </cfRule>
  </conditionalFormatting>
  <conditionalFormatting sqref="D417">
    <cfRule type="cellIs" dxfId="693" priority="917" stopIfTrue="1" operator="equal">
      <formula>2</formula>
    </cfRule>
    <cfRule type="cellIs" dxfId="692" priority="918" stopIfTrue="1" operator="equal">
      <formula>3</formula>
    </cfRule>
    <cfRule type="cellIs" dxfId="691" priority="919" stopIfTrue="1" operator="equal">
      <formula>4</formula>
    </cfRule>
  </conditionalFormatting>
  <conditionalFormatting sqref="D418:D420 D415:D416">
    <cfRule type="cellIs" dxfId="690" priority="914" stopIfTrue="1" operator="equal">
      <formula>2</formula>
    </cfRule>
    <cfRule type="cellIs" dxfId="689" priority="915" stopIfTrue="1" operator="equal">
      <formula>3</formula>
    </cfRule>
    <cfRule type="cellIs" dxfId="688" priority="916" stopIfTrue="1" operator="equal">
      <formula>4</formula>
    </cfRule>
  </conditionalFormatting>
  <conditionalFormatting sqref="D652">
    <cfRule type="cellIs" dxfId="687" priority="911" stopIfTrue="1" operator="equal">
      <formula>2</formula>
    </cfRule>
    <cfRule type="cellIs" dxfId="686" priority="912" stopIfTrue="1" operator="equal">
      <formula>3</formula>
    </cfRule>
    <cfRule type="cellIs" dxfId="685" priority="913" stopIfTrue="1" operator="equal">
      <formula>4</formula>
    </cfRule>
  </conditionalFormatting>
  <conditionalFormatting sqref="D655">
    <cfRule type="cellIs" dxfId="684" priority="908" stopIfTrue="1" operator="equal">
      <formula>2</formula>
    </cfRule>
    <cfRule type="cellIs" dxfId="683" priority="909" stopIfTrue="1" operator="equal">
      <formula>3</formula>
    </cfRule>
    <cfRule type="cellIs" dxfId="682" priority="910" stopIfTrue="1" operator="equal">
      <formula>4</formula>
    </cfRule>
  </conditionalFormatting>
  <conditionalFormatting sqref="D656:D658 D653:D654">
    <cfRule type="cellIs" dxfId="681" priority="905" stopIfTrue="1" operator="equal">
      <formula>2</formula>
    </cfRule>
    <cfRule type="cellIs" dxfId="680" priority="906" stopIfTrue="1" operator="equal">
      <formula>3</formula>
    </cfRule>
    <cfRule type="cellIs" dxfId="679" priority="907" stopIfTrue="1" operator="equal">
      <formula>4</formula>
    </cfRule>
  </conditionalFormatting>
  <conditionalFormatting sqref="D893">
    <cfRule type="cellIs" dxfId="678" priority="902" stopIfTrue="1" operator="equal">
      <formula>2</formula>
    </cfRule>
    <cfRule type="cellIs" dxfId="677" priority="903" stopIfTrue="1" operator="equal">
      <formula>3</formula>
    </cfRule>
    <cfRule type="cellIs" dxfId="676" priority="904" stopIfTrue="1" operator="equal">
      <formula>4</formula>
    </cfRule>
  </conditionalFormatting>
  <conditionalFormatting sqref="D894:D895">
    <cfRule type="cellIs" dxfId="675" priority="899" stopIfTrue="1" operator="equal">
      <formula>2</formula>
    </cfRule>
    <cfRule type="cellIs" dxfId="674" priority="900" stopIfTrue="1" operator="equal">
      <formula>3</formula>
    </cfRule>
    <cfRule type="cellIs" dxfId="673" priority="901" stopIfTrue="1" operator="equal">
      <formula>4</formula>
    </cfRule>
  </conditionalFormatting>
  <conditionalFormatting sqref="D883">
    <cfRule type="cellIs" dxfId="672" priority="896" stopIfTrue="1" operator="equal">
      <formula>2</formula>
    </cfRule>
    <cfRule type="cellIs" dxfId="671" priority="897" stopIfTrue="1" operator="equal">
      <formula>3</formula>
    </cfRule>
    <cfRule type="cellIs" dxfId="670" priority="898" stopIfTrue="1" operator="equal">
      <formula>4</formula>
    </cfRule>
  </conditionalFormatting>
  <conditionalFormatting sqref="D890:D891">
    <cfRule type="cellIs" dxfId="669" priority="893" stopIfTrue="1" operator="equal">
      <formula>2</formula>
    </cfRule>
    <cfRule type="cellIs" dxfId="668" priority="894" stopIfTrue="1" operator="equal">
      <formula>3</formula>
    </cfRule>
    <cfRule type="cellIs" dxfId="667" priority="895" stopIfTrue="1" operator="equal">
      <formula>4</formula>
    </cfRule>
  </conditionalFormatting>
  <conditionalFormatting sqref="D233:D235">
    <cfRule type="cellIs" dxfId="666" priority="890" stopIfTrue="1" operator="equal">
      <formula>2</formula>
    </cfRule>
    <cfRule type="cellIs" dxfId="665" priority="891" stopIfTrue="1" operator="equal">
      <formula>3</formula>
    </cfRule>
    <cfRule type="cellIs" dxfId="664" priority="892" stopIfTrue="1" operator="equal">
      <formula>4</formula>
    </cfRule>
  </conditionalFormatting>
  <conditionalFormatting sqref="D426:D429">
    <cfRule type="cellIs" dxfId="663" priority="884" stopIfTrue="1" operator="equal">
      <formula>2</formula>
    </cfRule>
    <cfRule type="cellIs" dxfId="662" priority="885" stopIfTrue="1" operator="equal">
      <formula>3</formula>
    </cfRule>
    <cfRule type="cellIs" dxfId="661" priority="886" stopIfTrue="1" operator="equal">
      <formula>4</formula>
    </cfRule>
  </conditionalFormatting>
  <conditionalFormatting sqref="D425">
    <cfRule type="cellIs" dxfId="660" priority="887" stopIfTrue="1" operator="equal">
      <formula>2</formula>
    </cfRule>
    <cfRule type="cellIs" dxfId="659" priority="888" stopIfTrue="1" operator="equal">
      <formula>3</formula>
    </cfRule>
    <cfRule type="cellIs" dxfId="658" priority="889" stopIfTrue="1" operator="equal">
      <formula>4</formula>
    </cfRule>
  </conditionalFormatting>
  <conditionalFormatting sqref="D663">
    <cfRule type="cellIs" dxfId="657" priority="881" stopIfTrue="1" operator="equal">
      <formula>2</formula>
    </cfRule>
    <cfRule type="cellIs" dxfId="656" priority="882" stopIfTrue="1" operator="equal">
      <formula>3</formula>
    </cfRule>
    <cfRule type="cellIs" dxfId="655" priority="883" stopIfTrue="1" operator="equal">
      <formula>4</formula>
    </cfRule>
  </conditionalFormatting>
  <conditionalFormatting sqref="D664:D666">
    <cfRule type="cellIs" dxfId="654" priority="878" stopIfTrue="1" operator="equal">
      <formula>2</formula>
    </cfRule>
    <cfRule type="cellIs" dxfId="653" priority="879" stopIfTrue="1" operator="equal">
      <formula>3</formula>
    </cfRule>
    <cfRule type="cellIs" dxfId="652" priority="880" stopIfTrue="1" operator="equal">
      <formula>4</formula>
    </cfRule>
  </conditionalFormatting>
  <conditionalFormatting sqref="D1020">
    <cfRule type="cellIs" dxfId="651" priority="872" stopIfTrue="1" operator="equal">
      <formula>2</formula>
    </cfRule>
    <cfRule type="cellIs" dxfId="650" priority="873" stopIfTrue="1" operator="equal">
      <formula>3</formula>
    </cfRule>
    <cfRule type="cellIs" dxfId="649" priority="874" stopIfTrue="1" operator="equal">
      <formula>4</formula>
    </cfRule>
  </conditionalFormatting>
  <conditionalFormatting sqref="D1019">
    <cfRule type="cellIs" dxfId="648" priority="875" stopIfTrue="1" operator="equal">
      <formula>2</formula>
    </cfRule>
    <cfRule type="cellIs" dxfId="647" priority="876" stopIfTrue="1" operator="equal">
      <formula>3</formula>
    </cfRule>
    <cfRule type="cellIs" dxfId="646" priority="877" stopIfTrue="1" operator="equal">
      <formula>4</formula>
    </cfRule>
  </conditionalFormatting>
  <conditionalFormatting sqref="D257:D259">
    <cfRule type="cellIs" dxfId="645" priority="869" stopIfTrue="1" operator="equal">
      <formula>2</formula>
    </cfRule>
    <cfRule type="cellIs" dxfId="644" priority="870" stopIfTrue="1" operator="equal">
      <formula>3</formula>
    </cfRule>
    <cfRule type="cellIs" dxfId="643" priority="871" stopIfTrue="1" operator="equal">
      <formula>4</formula>
    </cfRule>
  </conditionalFormatting>
  <conditionalFormatting sqref="D225:D227">
    <cfRule type="cellIs" dxfId="642" priority="866" stopIfTrue="1" operator="equal">
      <formula>2</formula>
    </cfRule>
    <cfRule type="cellIs" dxfId="641" priority="867" stopIfTrue="1" operator="equal">
      <formula>3</formula>
    </cfRule>
    <cfRule type="cellIs" dxfId="640" priority="868" stopIfTrue="1" operator="equal">
      <formula>4</formula>
    </cfRule>
  </conditionalFormatting>
  <conditionalFormatting sqref="D269">
    <cfRule type="cellIs" dxfId="639" priority="863" stopIfTrue="1" operator="equal">
      <formula>2</formula>
    </cfRule>
    <cfRule type="cellIs" dxfId="638" priority="864" stopIfTrue="1" operator="equal">
      <formula>3</formula>
    </cfRule>
    <cfRule type="cellIs" dxfId="637" priority="865" stopIfTrue="1" operator="equal">
      <formula>4</formula>
    </cfRule>
  </conditionalFormatting>
  <conditionalFormatting sqref="D271">
    <cfRule type="cellIs" dxfId="636" priority="860" stopIfTrue="1" operator="equal">
      <formula>2</formula>
    </cfRule>
    <cfRule type="cellIs" dxfId="635" priority="861" stopIfTrue="1" operator="equal">
      <formula>3</formula>
    </cfRule>
    <cfRule type="cellIs" dxfId="634" priority="862" stopIfTrue="1" operator="equal">
      <formula>4</formula>
    </cfRule>
  </conditionalFormatting>
  <conditionalFormatting sqref="D457">
    <cfRule type="cellIs" dxfId="633" priority="857" stopIfTrue="1" operator="equal">
      <formula>2</formula>
    </cfRule>
    <cfRule type="cellIs" dxfId="632" priority="858" stopIfTrue="1" operator="equal">
      <formula>3</formula>
    </cfRule>
    <cfRule type="cellIs" dxfId="631" priority="859" stopIfTrue="1" operator="equal">
      <formula>4</formula>
    </cfRule>
  </conditionalFormatting>
  <conditionalFormatting sqref="D82">
    <cfRule type="cellIs" dxfId="630" priority="854" stopIfTrue="1" operator="equal">
      <formula>2</formula>
    </cfRule>
    <cfRule type="cellIs" dxfId="629" priority="855" stopIfTrue="1" operator="equal">
      <formula>3</formula>
    </cfRule>
    <cfRule type="cellIs" dxfId="628" priority="856" stopIfTrue="1" operator="equal">
      <formula>4</formula>
    </cfRule>
  </conditionalFormatting>
  <conditionalFormatting sqref="D83:D84">
    <cfRule type="cellIs" dxfId="627" priority="851" stopIfTrue="1" operator="equal">
      <formula>2</formula>
    </cfRule>
    <cfRule type="cellIs" dxfId="626" priority="852" stopIfTrue="1" operator="equal">
      <formula>3</formula>
    </cfRule>
    <cfRule type="cellIs" dxfId="625" priority="853" stopIfTrue="1" operator="equal">
      <formula>4</formula>
    </cfRule>
  </conditionalFormatting>
  <conditionalFormatting sqref="D85 D99:D101">
    <cfRule type="cellIs" dxfId="624" priority="848" stopIfTrue="1" operator="equal">
      <formula>2</formula>
    </cfRule>
    <cfRule type="cellIs" dxfId="623" priority="849" stopIfTrue="1" operator="equal">
      <formula>3</formula>
    </cfRule>
    <cfRule type="cellIs" dxfId="622" priority="850" stopIfTrue="1" operator="equal">
      <formula>4</formula>
    </cfRule>
  </conditionalFormatting>
  <conditionalFormatting sqref="D102:D105">
    <cfRule type="cellIs" dxfId="621" priority="845" stopIfTrue="1" operator="equal">
      <formula>2</formula>
    </cfRule>
    <cfRule type="cellIs" dxfId="620" priority="846" stopIfTrue="1" operator="equal">
      <formula>3</formula>
    </cfRule>
    <cfRule type="cellIs" dxfId="619" priority="847" stopIfTrue="1" operator="equal">
      <formula>4</formula>
    </cfRule>
  </conditionalFormatting>
  <conditionalFormatting sqref="D118">
    <cfRule type="cellIs" dxfId="618" priority="842" stopIfTrue="1" operator="equal">
      <formula>2</formula>
    </cfRule>
    <cfRule type="cellIs" dxfId="617" priority="843" stopIfTrue="1" operator="equal">
      <formula>3</formula>
    </cfRule>
    <cfRule type="cellIs" dxfId="616" priority="844" stopIfTrue="1" operator="equal">
      <formula>4</formula>
    </cfRule>
  </conditionalFormatting>
  <conditionalFormatting sqref="D119:D121 D124:D127">
    <cfRule type="cellIs" dxfId="615" priority="839" stopIfTrue="1" operator="equal">
      <formula>2</formula>
    </cfRule>
    <cfRule type="cellIs" dxfId="614" priority="840" stopIfTrue="1" operator="equal">
      <formula>3</formula>
    </cfRule>
    <cfRule type="cellIs" dxfId="613" priority="841" stopIfTrue="1" operator="equal">
      <formula>4</formula>
    </cfRule>
  </conditionalFormatting>
  <conditionalFormatting sqref="D128">
    <cfRule type="cellIs" dxfId="612" priority="836" stopIfTrue="1" operator="equal">
      <formula>2</formula>
    </cfRule>
    <cfRule type="cellIs" dxfId="611" priority="837" stopIfTrue="1" operator="equal">
      <formula>3</formula>
    </cfRule>
    <cfRule type="cellIs" dxfId="610" priority="838" stopIfTrue="1" operator="equal">
      <formula>4</formula>
    </cfRule>
  </conditionalFormatting>
  <conditionalFormatting sqref="D129:D130 D152:D156">
    <cfRule type="cellIs" dxfId="609" priority="833" stopIfTrue="1" operator="equal">
      <formula>2</formula>
    </cfRule>
    <cfRule type="cellIs" dxfId="608" priority="834" stopIfTrue="1" operator="equal">
      <formula>3</formula>
    </cfRule>
    <cfRule type="cellIs" dxfId="607" priority="835" stopIfTrue="1" operator="equal">
      <formula>4</formula>
    </cfRule>
  </conditionalFormatting>
  <conditionalFormatting sqref="D157">
    <cfRule type="cellIs" dxfId="606" priority="830" stopIfTrue="1" operator="equal">
      <formula>2</formula>
    </cfRule>
    <cfRule type="cellIs" dxfId="605" priority="831" stopIfTrue="1" operator="equal">
      <formula>3</formula>
    </cfRule>
    <cfRule type="cellIs" dxfId="604" priority="832" stopIfTrue="1" operator="equal">
      <formula>4</formula>
    </cfRule>
  </conditionalFormatting>
  <conditionalFormatting sqref="D158:D160 D169:D171">
    <cfRule type="cellIs" dxfId="603" priority="827" stopIfTrue="1" operator="equal">
      <formula>2</formula>
    </cfRule>
    <cfRule type="cellIs" dxfId="602" priority="828" stopIfTrue="1" operator="equal">
      <formula>3</formula>
    </cfRule>
    <cfRule type="cellIs" dxfId="601" priority="829" stopIfTrue="1" operator="equal">
      <formula>4</formula>
    </cfRule>
  </conditionalFormatting>
  <conditionalFormatting sqref="D172">
    <cfRule type="cellIs" dxfId="600" priority="824" stopIfTrue="1" operator="equal">
      <formula>2</formula>
    </cfRule>
    <cfRule type="cellIs" dxfId="599" priority="825" stopIfTrue="1" operator="equal">
      <formula>3</formula>
    </cfRule>
    <cfRule type="cellIs" dxfId="598" priority="826" stopIfTrue="1" operator="equal">
      <formula>4</formula>
    </cfRule>
  </conditionalFormatting>
  <conditionalFormatting sqref="D173:D174 D194:D195">
    <cfRule type="cellIs" dxfId="597" priority="821" stopIfTrue="1" operator="equal">
      <formula>2</formula>
    </cfRule>
    <cfRule type="cellIs" dxfId="596" priority="822" stopIfTrue="1" operator="equal">
      <formula>3</formula>
    </cfRule>
    <cfRule type="cellIs" dxfId="595" priority="823" stopIfTrue="1" operator="equal">
      <formula>4</formula>
    </cfRule>
  </conditionalFormatting>
  <conditionalFormatting sqref="D196">
    <cfRule type="cellIs" dxfId="594" priority="818" stopIfTrue="1" operator="equal">
      <formula>2</formula>
    </cfRule>
    <cfRule type="cellIs" dxfId="593" priority="819" stopIfTrue="1" operator="equal">
      <formula>3</formula>
    </cfRule>
    <cfRule type="cellIs" dxfId="592" priority="820" stopIfTrue="1" operator="equal">
      <formula>4</formula>
    </cfRule>
  </conditionalFormatting>
  <conditionalFormatting sqref="D315">
    <cfRule type="cellIs" dxfId="591" priority="815" stopIfTrue="1" operator="equal">
      <formula>2</formula>
    </cfRule>
    <cfRule type="cellIs" dxfId="590" priority="816" stopIfTrue="1" operator="equal">
      <formula>3</formula>
    </cfRule>
    <cfRule type="cellIs" dxfId="589" priority="817" stopIfTrue="1" operator="equal">
      <formula>4</formula>
    </cfRule>
  </conditionalFormatting>
  <conditionalFormatting sqref="D316:D317">
    <cfRule type="cellIs" dxfId="588" priority="812" stopIfTrue="1" operator="equal">
      <formula>2</formula>
    </cfRule>
    <cfRule type="cellIs" dxfId="587" priority="813" stopIfTrue="1" operator="equal">
      <formula>3</formula>
    </cfRule>
    <cfRule type="cellIs" dxfId="586" priority="814" stopIfTrue="1" operator="equal">
      <formula>4</formula>
    </cfRule>
  </conditionalFormatting>
  <conditionalFormatting sqref="D318:D321">
    <cfRule type="cellIs" dxfId="585" priority="809" stopIfTrue="1" operator="equal">
      <formula>2</formula>
    </cfRule>
    <cfRule type="cellIs" dxfId="584" priority="810" stopIfTrue="1" operator="equal">
      <formula>3</formula>
    </cfRule>
    <cfRule type="cellIs" dxfId="583" priority="811" stopIfTrue="1" operator="equal">
      <formula>4</formula>
    </cfRule>
  </conditionalFormatting>
  <conditionalFormatting sqref="D322:D323">
    <cfRule type="cellIs" dxfId="582" priority="806" stopIfTrue="1" operator="equal">
      <formula>2</formula>
    </cfRule>
    <cfRule type="cellIs" dxfId="581" priority="807" stopIfTrue="1" operator="equal">
      <formula>3</formula>
    </cfRule>
    <cfRule type="cellIs" dxfId="580" priority="808" stopIfTrue="1" operator="equal">
      <formula>4</formula>
    </cfRule>
  </conditionalFormatting>
  <conditionalFormatting sqref="D348">
    <cfRule type="cellIs" dxfId="579" priority="803" stopIfTrue="1" operator="equal">
      <formula>2</formula>
    </cfRule>
    <cfRule type="cellIs" dxfId="578" priority="804" stopIfTrue="1" operator="equal">
      <formula>3</formula>
    </cfRule>
    <cfRule type="cellIs" dxfId="577" priority="805" stopIfTrue="1" operator="equal">
      <formula>4</formula>
    </cfRule>
  </conditionalFormatting>
  <conditionalFormatting sqref="D349">
    <cfRule type="cellIs" dxfId="576" priority="800" stopIfTrue="1" operator="equal">
      <formula>2</formula>
    </cfRule>
    <cfRule type="cellIs" dxfId="575" priority="801" stopIfTrue="1" operator="equal">
      <formula>3</formula>
    </cfRule>
    <cfRule type="cellIs" dxfId="574" priority="802" stopIfTrue="1" operator="equal">
      <formula>4</formula>
    </cfRule>
  </conditionalFormatting>
  <conditionalFormatting sqref="D388">
    <cfRule type="cellIs" dxfId="573" priority="797" stopIfTrue="1" operator="equal">
      <formula>2</formula>
    </cfRule>
    <cfRule type="cellIs" dxfId="572" priority="798" stopIfTrue="1" operator="equal">
      <formula>3</formula>
    </cfRule>
    <cfRule type="cellIs" dxfId="571" priority="799" stopIfTrue="1" operator="equal">
      <formula>4</formula>
    </cfRule>
  </conditionalFormatting>
  <conditionalFormatting sqref="D389:D390 D400:D402">
    <cfRule type="cellIs" dxfId="570" priority="794" stopIfTrue="1" operator="equal">
      <formula>2</formula>
    </cfRule>
    <cfRule type="cellIs" dxfId="569" priority="795" stopIfTrue="1" operator="equal">
      <formula>3</formula>
    </cfRule>
    <cfRule type="cellIs" dxfId="568" priority="796" stopIfTrue="1" operator="equal">
      <formula>4</formula>
    </cfRule>
  </conditionalFormatting>
  <conditionalFormatting sqref="D529">
    <cfRule type="cellIs" dxfId="567" priority="782" stopIfTrue="1" operator="equal">
      <formula>2</formula>
    </cfRule>
    <cfRule type="cellIs" dxfId="566" priority="783" stopIfTrue="1" operator="equal">
      <formula>3</formula>
    </cfRule>
    <cfRule type="cellIs" dxfId="565" priority="784" stopIfTrue="1" operator="equal">
      <formula>4</formula>
    </cfRule>
  </conditionalFormatting>
  <conditionalFormatting sqref="D505">
    <cfRule type="cellIs" dxfId="564" priority="791" stopIfTrue="1" operator="equal">
      <formula>2</formula>
    </cfRule>
    <cfRule type="cellIs" dxfId="563" priority="792" stopIfTrue="1" operator="equal">
      <formula>3</formula>
    </cfRule>
    <cfRule type="cellIs" dxfId="562" priority="793" stopIfTrue="1" operator="equal">
      <formula>4</formula>
    </cfRule>
  </conditionalFormatting>
  <conditionalFormatting sqref="D506:D507">
    <cfRule type="cellIs" dxfId="561" priority="788" stopIfTrue="1" operator="equal">
      <formula>2</formula>
    </cfRule>
    <cfRule type="cellIs" dxfId="560" priority="789" stopIfTrue="1" operator="equal">
      <formula>3</formula>
    </cfRule>
    <cfRule type="cellIs" dxfId="559" priority="790" stopIfTrue="1" operator="equal">
      <formula>4</formula>
    </cfRule>
  </conditionalFormatting>
  <conditionalFormatting sqref="D508:D511">
    <cfRule type="cellIs" dxfId="558" priority="785" stopIfTrue="1" operator="equal">
      <formula>2</formula>
    </cfRule>
    <cfRule type="cellIs" dxfId="557" priority="786" stopIfTrue="1" operator="equal">
      <formula>3</formula>
    </cfRule>
    <cfRule type="cellIs" dxfId="556" priority="787" stopIfTrue="1" operator="equal">
      <formula>4</formula>
    </cfRule>
  </conditionalFormatting>
  <conditionalFormatting sqref="D566">
    <cfRule type="cellIs" dxfId="555" priority="776" stopIfTrue="1" operator="equal">
      <formula>2</formula>
    </cfRule>
    <cfRule type="cellIs" dxfId="554" priority="777" stopIfTrue="1" operator="equal">
      <formula>3</formula>
    </cfRule>
    <cfRule type="cellIs" dxfId="553" priority="778" stopIfTrue="1" operator="equal">
      <formula>4</formula>
    </cfRule>
  </conditionalFormatting>
  <conditionalFormatting sqref="D537">
    <cfRule type="cellIs" dxfId="552" priority="779" stopIfTrue="1" operator="equal">
      <formula>2</formula>
    </cfRule>
    <cfRule type="cellIs" dxfId="551" priority="780" stopIfTrue="1" operator="equal">
      <formula>3</formula>
    </cfRule>
    <cfRule type="cellIs" dxfId="550" priority="781" stopIfTrue="1" operator="equal">
      <formula>4</formula>
    </cfRule>
  </conditionalFormatting>
  <conditionalFormatting sqref="D579">
    <cfRule type="cellIs" dxfId="549" priority="773" stopIfTrue="1" operator="equal">
      <formula>2</formula>
    </cfRule>
    <cfRule type="cellIs" dxfId="548" priority="774" stopIfTrue="1" operator="equal">
      <formula>3</formula>
    </cfRule>
    <cfRule type="cellIs" dxfId="547" priority="775" stopIfTrue="1" operator="equal">
      <formula>4</formula>
    </cfRule>
  </conditionalFormatting>
  <conditionalFormatting sqref="D597 D580:D581 D567 D538 D543 D575:D578 D622:D625 D535:D536 D599">
    <cfRule type="cellIs" dxfId="546" priority="767" stopIfTrue="1" operator="equal">
      <formula>2</formula>
    </cfRule>
    <cfRule type="cellIs" dxfId="545" priority="768" stopIfTrue="1" operator="equal">
      <formula>3</formula>
    </cfRule>
    <cfRule type="cellIs" dxfId="544" priority="769" stopIfTrue="1" operator="equal">
      <formula>4</formula>
    </cfRule>
  </conditionalFormatting>
  <conditionalFormatting sqref="D741">
    <cfRule type="cellIs" dxfId="543" priority="752" stopIfTrue="1" operator="equal">
      <formula>2</formula>
    </cfRule>
    <cfRule type="cellIs" dxfId="542" priority="753" stopIfTrue="1" operator="equal">
      <formula>3</formula>
    </cfRule>
    <cfRule type="cellIs" dxfId="541" priority="754" stopIfTrue="1" operator="equal">
      <formula>4</formula>
    </cfRule>
  </conditionalFormatting>
  <conditionalFormatting sqref="D742">
    <cfRule type="cellIs" dxfId="540" priority="749" stopIfTrue="1" operator="equal">
      <formula>2</formula>
    </cfRule>
    <cfRule type="cellIs" dxfId="539" priority="750" stopIfTrue="1" operator="equal">
      <formula>3</formula>
    </cfRule>
    <cfRule type="cellIs" dxfId="538" priority="751" stopIfTrue="1" operator="equal">
      <formula>4</formula>
    </cfRule>
  </conditionalFormatting>
  <conditionalFormatting sqref="D596">
    <cfRule type="cellIs" dxfId="537" priority="770" stopIfTrue="1" operator="equal">
      <formula>2</formula>
    </cfRule>
    <cfRule type="cellIs" dxfId="536" priority="771" stopIfTrue="1" operator="equal">
      <formula>3</formula>
    </cfRule>
    <cfRule type="cellIs" dxfId="535" priority="772" stopIfTrue="1" operator="equal">
      <formula>4</formula>
    </cfRule>
  </conditionalFormatting>
  <conditionalFormatting sqref="D549">
    <cfRule type="cellIs" dxfId="534" priority="764" stopIfTrue="1" operator="equal">
      <formula>2</formula>
    </cfRule>
    <cfRule type="cellIs" dxfId="533" priority="765" stopIfTrue="1" operator="equal">
      <formula>3</formula>
    </cfRule>
    <cfRule type="cellIs" dxfId="532" priority="766" stopIfTrue="1" operator="equal">
      <formula>4</formula>
    </cfRule>
  </conditionalFormatting>
  <conditionalFormatting sqref="D633:D634 D644:D646">
    <cfRule type="cellIs" dxfId="531" priority="755" stopIfTrue="1" operator="equal">
      <formula>2</formula>
    </cfRule>
    <cfRule type="cellIs" dxfId="530" priority="756" stopIfTrue="1" operator="equal">
      <formula>3</formula>
    </cfRule>
    <cfRule type="cellIs" dxfId="529" priority="757" stopIfTrue="1" operator="equal">
      <formula>4</formula>
    </cfRule>
  </conditionalFormatting>
  <conditionalFormatting sqref="D626">
    <cfRule type="cellIs" dxfId="528" priority="761" stopIfTrue="1" operator="equal">
      <formula>2</formula>
    </cfRule>
    <cfRule type="cellIs" dxfId="527" priority="762" stopIfTrue="1" operator="equal">
      <formula>3</formula>
    </cfRule>
    <cfRule type="cellIs" dxfId="526" priority="763" stopIfTrue="1" operator="equal">
      <formula>4</formula>
    </cfRule>
  </conditionalFormatting>
  <conditionalFormatting sqref="D632">
    <cfRule type="cellIs" dxfId="525" priority="758" stopIfTrue="1" operator="equal">
      <formula>2</formula>
    </cfRule>
    <cfRule type="cellIs" dxfId="524" priority="759" stopIfTrue="1" operator="equal">
      <formula>3</formula>
    </cfRule>
    <cfRule type="cellIs" dxfId="523" priority="760" stopIfTrue="1" operator="equal">
      <formula>4</formula>
    </cfRule>
  </conditionalFormatting>
  <conditionalFormatting sqref="D851:D852 D860:D862">
    <cfRule type="cellIs" dxfId="522" priority="743" stopIfTrue="1" operator="equal">
      <formula>2</formula>
    </cfRule>
    <cfRule type="cellIs" dxfId="521" priority="744" stopIfTrue="1" operator="equal">
      <formula>3</formula>
    </cfRule>
    <cfRule type="cellIs" dxfId="520" priority="745" stopIfTrue="1" operator="equal">
      <formula>4</formula>
    </cfRule>
  </conditionalFormatting>
  <conditionalFormatting sqref="D842">
    <cfRule type="cellIs" dxfId="519" priority="746" stopIfTrue="1" operator="equal">
      <formula>2</formula>
    </cfRule>
    <cfRule type="cellIs" dxfId="518" priority="747" stopIfTrue="1" operator="equal">
      <formula>3</formula>
    </cfRule>
    <cfRule type="cellIs" dxfId="517" priority="748" stopIfTrue="1" operator="equal">
      <formula>4</formula>
    </cfRule>
  </conditionalFormatting>
  <conditionalFormatting sqref="D850">
    <cfRule type="cellIs" dxfId="516" priority="740" stopIfTrue="1" operator="equal">
      <formula>2</formula>
    </cfRule>
    <cfRule type="cellIs" dxfId="515" priority="741" stopIfTrue="1" operator="equal">
      <formula>3</formula>
    </cfRule>
    <cfRule type="cellIs" dxfId="514" priority="742" stopIfTrue="1" operator="equal">
      <formula>4</formula>
    </cfRule>
  </conditionalFormatting>
  <conditionalFormatting sqref="D849">
    <cfRule type="cellIs" dxfId="513" priority="737" stopIfTrue="1" operator="equal">
      <formula>2</formula>
    </cfRule>
    <cfRule type="cellIs" dxfId="512" priority="738" stopIfTrue="1" operator="equal">
      <formula>3</formula>
    </cfRule>
    <cfRule type="cellIs" dxfId="511" priority="739" stopIfTrue="1" operator="equal">
      <formula>4</formula>
    </cfRule>
  </conditionalFormatting>
  <conditionalFormatting sqref="D906:D907 D925:D927">
    <cfRule type="cellIs" dxfId="510" priority="734" stopIfTrue="1" operator="equal">
      <formula>2</formula>
    </cfRule>
    <cfRule type="cellIs" dxfId="509" priority="735" stopIfTrue="1" operator="equal">
      <formula>3</formula>
    </cfRule>
    <cfRule type="cellIs" dxfId="508" priority="736" stopIfTrue="1" operator="equal">
      <formula>4</formula>
    </cfRule>
  </conditionalFormatting>
  <conditionalFormatting sqref="D905">
    <cfRule type="cellIs" dxfId="507" priority="731" stopIfTrue="1" operator="equal">
      <formula>2</formula>
    </cfRule>
    <cfRule type="cellIs" dxfId="506" priority="732" stopIfTrue="1" operator="equal">
      <formula>3</formula>
    </cfRule>
    <cfRule type="cellIs" dxfId="505" priority="733" stopIfTrue="1" operator="equal">
      <formula>4</formula>
    </cfRule>
  </conditionalFormatting>
  <conditionalFormatting sqref="D928">
    <cfRule type="cellIs" dxfId="504" priority="728" stopIfTrue="1" operator="equal">
      <formula>2</formula>
    </cfRule>
    <cfRule type="cellIs" dxfId="503" priority="729" stopIfTrue="1" operator="equal">
      <formula>3</formula>
    </cfRule>
    <cfRule type="cellIs" dxfId="502" priority="730" stopIfTrue="1" operator="equal">
      <formula>4</formula>
    </cfRule>
  </conditionalFormatting>
  <conditionalFormatting sqref="D929:D930">
    <cfRule type="cellIs" dxfId="501" priority="725" stopIfTrue="1" operator="equal">
      <formula>2</formula>
    </cfRule>
    <cfRule type="cellIs" dxfId="500" priority="726" stopIfTrue="1" operator="equal">
      <formula>3</formula>
    </cfRule>
    <cfRule type="cellIs" dxfId="499" priority="727" stopIfTrue="1" operator="equal">
      <formula>4</formula>
    </cfRule>
  </conditionalFormatting>
  <conditionalFormatting sqref="D931:D933">
    <cfRule type="cellIs" dxfId="498" priority="722" stopIfTrue="1" operator="equal">
      <formula>2</formula>
    </cfRule>
    <cfRule type="cellIs" dxfId="497" priority="723" stopIfTrue="1" operator="equal">
      <formula>3</formula>
    </cfRule>
    <cfRule type="cellIs" dxfId="496" priority="724" stopIfTrue="1" operator="equal">
      <formula>4</formula>
    </cfRule>
  </conditionalFormatting>
  <conditionalFormatting sqref="D30:D33">
    <cfRule type="cellIs" dxfId="495" priority="719" stopIfTrue="1" operator="equal">
      <formula>2</formula>
    </cfRule>
    <cfRule type="cellIs" dxfId="494" priority="720" stopIfTrue="1" operator="equal">
      <formula>3</formula>
    </cfRule>
    <cfRule type="cellIs" dxfId="493" priority="721" stopIfTrue="1" operator="equal">
      <formula>4</formula>
    </cfRule>
  </conditionalFormatting>
  <conditionalFormatting sqref="D68:D72">
    <cfRule type="cellIs" dxfId="492" priority="713" stopIfTrue="1" operator="equal">
      <formula>2</formula>
    </cfRule>
    <cfRule type="cellIs" dxfId="491" priority="714" stopIfTrue="1" operator="equal">
      <formula>3</formula>
    </cfRule>
    <cfRule type="cellIs" dxfId="490" priority="715" stopIfTrue="1" operator="equal">
      <formula>4</formula>
    </cfRule>
  </conditionalFormatting>
  <conditionalFormatting sqref="D77:D81">
    <cfRule type="cellIs" dxfId="489" priority="716" stopIfTrue="1" operator="equal">
      <formula>2</formula>
    </cfRule>
    <cfRule type="cellIs" dxfId="488" priority="717" stopIfTrue="1" operator="equal">
      <formula>3</formula>
    </cfRule>
    <cfRule type="cellIs" dxfId="487" priority="718" stopIfTrue="1" operator="equal">
      <formula>4</formula>
    </cfRule>
  </conditionalFormatting>
  <conditionalFormatting sqref="D94:D96">
    <cfRule type="cellIs" dxfId="486" priority="710" stopIfTrue="1" operator="equal">
      <formula>2</formula>
    </cfRule>
    <cfRule type="cellIs" dxfId="485" priority="711" stopIfTrue="1" operator="equal">
      <formula>3</formula>
    </cfRule>
    <cfRule type="cellIs" dxfId="484" priority="712" stopIfTrue="1" operator="equal">
      <formula>4</formula>
    </cfRule>
  </conditionalFormatting>
  <conditionalFormatting sqref="D97:D98">
    <cfRule type="cellIs" dxfId="483" priority="707" stopIfTrue="1" operator="equal">
      <formula>2</formula>
    </cfRule>
    <cfRule type="cellIs" dxfId="482" priority="708" stopIfTrue="1" operator="equal">
      <formula>3</formula>
    </cfRule>
    <cfRule type="cellIs" dxfId="481" priority="709" stopIfTrue="1" operator="equal">
      <formula>4</formula>
    </cfRule>
  </conditionalFormatting>
  <conditionalFormatting sqref="D90:D92">
    <cfRule type="cellIs" dxfId="480" priority="704" stopIfTrue="1" operator="equal">
      <formula>2</formula>
    </cfRule>
    <cfRule type="cellIs" dxfId="479" priority="705" stopIfTrue="1" operator="equal">
      <formula>3</formula>
    </cfRule>
    <cfRule type="cellIs" dxfId="478" priority="706" stopIfTrue="1" operator="equal">
      <formula>4</formula>
    </cfRule>
  </conditionalFormatting>
  <conditionalFormatting sqref="D924">
    <cfRule type="cellIs" dxfId="477" priority="632" stopIfTrue="1" operator="equal">
      <formula>2</formula>
    </cfRule>
    <cfRule type="cellIs" dxfId="476" priority="633" stopIfTrue="1" operator="equal">
      <formula>3</formula>
    </cfRule>
    <cfRule type="cellIs" dxfId="475" priority="634" stopIfTrue="1" operator="equal">
      <formula>4</formula>
    </cfRule>
  </conditionalFormatting>
  <conditionalFormatting sqref="D450">
    <cfRule type="cellIs" dxfId="474" priority="554" stopIfTrue="1" operator="equal">
      <formula>2</formula>
    </cfRule>
    <cfRule type="cellIs" dxfId="473" priority="555" stopIfTrue="1" operator="equal">
      <formula>3</formula>
    </cfRule>
    <cfRule type="cellIs" dxfId="472" priority="556" stopIfTrue="1" operator="equal">
      <formula>4</formula>
    </cfRule>
  </conditionalFormatting>
  <conditionalFormatting sqref="D294">
    <cfRule type="cellIs" dxfId="471" priority="551" stopIfTrue="1" operator="equal">
      <formula>2</formula>
    </cfRule>
    <cfRule type="cellIs" dxfId="470" priority="552" stopIfTrue="1" operator="equal">
      <formula>3</formula>
    </cfRule>
    <cfRule type="cellIs" dxfId="469" priority="553" stopIfTrue="1" operator="equal">
      <formula>4</formula>
    </cfRule>
  </conditionalFormatting>
  <conditionalFormatting sqref="D689:D694">
    <cfRule type="cellIs" dxfId="468" priority="548" stopIfTrue="1" operator="equal">
      <formula>2</formula>
    </cfRule>
    <cfRule type="cellIs" dxfId="467" priority="549" stopIfTrue="1" operator="equal">
      <formula>3</formula>
    </cfRule>
    <cfRule type="cellIs" dxfId="466" priority="550" stopIfTrue="1" operator="equal">
      <formula>4</formula>
    </cfRule>
  </conditionalFormatting>
  <conditionalFormatting sqref="D717">
    <cfRule type="cellIs" dxfId="465" priority="545" stopIfTrue="1" operator="equal">
      <formula>2</formula>
    </cfRule>
    <cfRule type="cellIs" dxfId="464" priority="546" stopIfTrue="1" operator="equal">
      <formula>3</formula>
    </cfRule>
    <cfRule type="cellIs" dxfId="463" priority="547" stopIfTrue="1" operator="equal">
      <formula>4</formula>
    </cfRule>
  </conditionalFormatting>
  <conditionalFormatting sqref="D969:D970">
    <cfRule type="cellIs" dxfId="462" priority="530" stopIfTrue="1" operator="equal">
      <formula>2</formula>
    </cfRule>
    <cfRule type="cellIs" dxfId="461" priority="531" stopIfTrue="1" operator="equal">
      <formula>3</formula>
    </cfRule>
    <cfRule type="cellIs" dxfId="460" priority="532" stopIfTrue="1" operator="equal">
      <formula>4</formula>
    </cfRule>
  </conditionalFormatting>
  <conditionalFormatting sqref="D971:D977">
    <cfRule type="cellIs" dxfId="459" priority="533" stopIfTrue="1" operator="equal">
      <formula>2</formula>
    </cfRule>
    <cfRule type="cellIs" dxfId="458" priority="534" stopIfTrue="1" operator="equal">
      <formula>3</formula>
    </cfRule>
    <cfRule type="cellIs" dxfId="457" priority="535" stopIfTrue="1" operator="equal">
      <formula>4</formula>
    </cfRule>
  </conditionalFormatting>
  <conditionalFormatting sqref="D981:D985 D992:D994">
    <cfRule type="cellIs" dxfId="456" priority="542" stopIfTrue="1" operator="equal">
      <formula>2</formula>
    </cfRule>
    <cfRule type="cellIs" dxfId="455" priority="543" stopIfTrue="1" operator="equal">
      <formula>3</formula>
    </cfRule>
    <cfRule type="cellIs" dxfId="454" priority="544" stopIfTrue="1" operator="equal">
      <formula>4</formula>
    </cfRule>
  </conditionalFormatting>
  <conditionalFormatting sqref="D979:D980">
    <cfRule type="cellIs" dxfId="453" priority="539" stopIfTrue="1" operator="equal">
      <formula>2</formula>
    </cfRule>
    <cfRule type="cellIs" dxfId="452" priority="540" stopIfTrue="1" operator="equal">
      <formula>3</formula>
    </cfRule>
    <cfRule type="cellIs" dxfId="451" priority="541" stopIfTrue="1" operator="equal">
      <formula>4</formula>
    </cfRule>
  </conditionalFormatting>
  <conditionalFormatting sqref="D1002">
    <cfRule type="cellIs" dxfId="450" priority="521" stopIfTrue="1" operator="equal">
      <formula>2</formula>
    </cfRule>
    <cfRule type="cellIs" dxfId="449" priority="522" stopIfTrue="1" operator="equal">
      <formula>3</formula>
    </cfRule>
    <cfRule type="cellIs" dxfId="448" priority="523" stopIfTrue="1" operator="equal">
      <formula>4</formula>
    </cfRule>
  </conditionalFormatting>
  <conditionalFormatting sqref="D961:D962">
    <cfRule type="cellIs" dxfId="447" priority="536" stopIfTrue="1" operator="equal">
      <formula>2</formula>
    </cfRule>
    <cfRule type="cellIs" dxfId="446" priority="537" stopIfTrue="1" operator="equal">
      <formula>3</formula>
    </cfRule>
    <cfRule type="cellIs" dxfId="445" priority="538" stopIfTrue="1" operator="equal">
      <formula>4</formula>
    </cfRule>
  </conditionalFormatting>
  <conditionalFormatting sqref="D987:D991">
    <cfRule type="cellIs" dxfId="444" priority="527" stopIfTrue="1" operator="equal">
      <formula>2</formula>
    </cfRule>
    <cfRule type="cellIs" dxfId="443" priority="528" stopIfTrue="1" operator="equal">
      <formula>3</formula>
    </cfRule>
    <cfRule type="cellIs" dxfId="442" priority="529" stopIfTrue="1" operator="equal">
      <formula>4</formula>
    </cfRule>
  </conditionalFormatting>
  <conditionalFormatting sqref="D986">
    <cfRule type="cellIs" dxfId="441" priority="524" stopIfTrue="1" operator="equal">
      <formula>2</formula>
    </cfRule>
    <cfRule type="cellIs" dxfId="440" priority="525" stopIfTrue="1" operator="equal">
      <formula>3</formula>
    </cfRule>
    <cfRule type="cellIs" dxfId="439" priority="526" stopIfTrue="1" operator="equal">
      <formula>4</formula>
    </cfRule>
  </conditionalFormatting>
  <conditionalFormatting sqref="D1024">
    <cfRule type="cellIs" dxfId="438" priority="518" stopIfTrue="1" operator="equal">
      <formula>2</formula>
    </cfRule>
    <cfRule type="cellIs" dxfId="437" priority="519" stopIfTrue="1" operator="equal">
      <formula>3</formula>
    </cfRule>
    <cfRule type="cellIs" dxfId="436" priority="520" stopIfTrue="1" operator="equal">
      <formula>4</formula>
    </cfRule>
  </conditionalFormatting>
  <conditionalFormatting sqref="D1025:D1026">
    <cfRule type="cellIs" dxfId="435" priority="515" stopIfTrue="1" operator="equal">
      <formula>2</formula>
    </cfRule>
    <cfRule type="cellIs" dxfId="434" priority="516" stopIfTrue="1" operator="equal">
      <formula>3</formula>
    </cfRule>
    <cfRule type="cellIs" dxfId="433" priority="517" stopIfTrue="1" operator="equal">
      <formula>4</formula>
    </cfRule>
  </conditionalFormatting>
  <conditionalFormatting sqref="D22:D23">
    <cfRule type="cellIs" dxfId="432" priority="512" stopIfTrue="1" operator="equal">
      <formula>2</formula>
    </cfRule>
    <cfRule type="cellIs" dxfId="431" priority="513" stopIfTrue="1" operator="equal">
      <formula>3</formula>
    </cfRule>
    <cfRule type="cellIs" dxfId="430" priority="514" stopIfTrue="1" operator="equal">
      <formula>4</formula>
    </cfRule>
  </conditionalFormatting>
  <conditionalFormatting sqref="D50:D51">
    <cfRule type="cellIs" dxfId="429" priority="509" stopIfTrue="1" operator="equal">
      <formula>2</formula>
    </cfRule>
    <cfRule type="cellIs" dxfId="428" priority="510" stopIfTrue="1" operator="equal">
      <formula>3</formula>
    </cfRule>
    <cfRule type="cellIs" dxfId="427" priority="511" stopIfTrue="1" operator="equal">
      <formula>4</formula>
    </cfRule>
  </conditionalFormatting>
  <conditionalFormatting sqref="D477:D478">
    <cfRule type="cellIs" dxfId="426" priority="506" stopIfTrue="1" operator="equal">
      <formula>2</formula>
    </cfRule>
    <cfRule type="cellIs" dxfId="425" priority="507" stopIfTrue="1" operator="equal">
      <formula>3</formula>
    </cfRule>
    <cfRule type="cellIs" dxfId="424" priority="508" stopIfTrue="1" operator="equal">
      <formula>4</formula>
    </cfRule>
  </conditionalFormatting>
  <conditionalFormatting sqref="D704:D705">
    <cfRule type="cellIs" dxfId="423" priority="503" stopIfTrue="1" operator="equal">
      <formula>2</formula>
    </cfRule>
    <cfRule type="cellIs" dxfId="422" priority="504" stopIfTrue="1" operator="equal">
      <formula>3</formula>
    </cfRule>
    <cfRule type="cellIs" dxfId="421" priority="505" stopIfTrue="1" operator="equal">
      <formula>4</formula>
    </cfRule>
  </conditionalFormatting>
  <conditionalFormatting sqref="D713:D715">
    <cfRule type="cellIs" dxfId="420" priority="500" stopIfTrue="1" operator="equal">
      <formula>2</formula>
    </cfRule>
    <cfRule type="cellIs" dxfId="419" priority="501" stopIfTrue="1" operator="equal">
      <formula>3</formula>
    </cfRule>
    <cfRule type="cellIs" dxfId="418" priority="502" stopIfTrue="1" operator="equal">
      <formula>4</formula>
    </cfRule>
  </conditionalFormatting>
  <conditionalFormatting sqref="D710:D711">
    <cfRule type="cellIs" dxfId="417" priority="497" stopIfTrue="1" operator="equal">
      <formula>2</formula>
    </cfRule>
    <cfRule type="cellIs" dxfId="416" priority="498" stopIfTrue="1" operator="equal">
      <formula>3</formula>
    </cfRule>
    <cfRule type="cellIs" dxfId="415" priority="499" stopIfTrue="1" operator="equal">
      <formula>4</formula>
    </cfRule>
  </conditionalFormatting>
  <conditionalFormatting sqref="D865">
    <cfRule type="cellIs" dxfId="414" priority="494" stopIfTrue="1" operator="equal">
      <formula>2</formula>
    </cfRule>
    <cfRule type="cellIs" dxfId="413" priority="495" stopIfTrue="1" operator="equal">
      <formula>3</formula>
    </cfRule>
    <cfRule type="cellIs" dxfId="412" priority="496" stopIfTrue="1" operator="equal">
      <formula>4</formula>
    </cfRule>
  </conditionalFormatting>
  <conditionalFormatting sqref="D866:D867">
    <cfRule type="cellIs" dxfId="411" priority="491" stopIfTrue="1" operator="equal">
      <formula>2</formula>
    </cfRule>
    <cfRule type="cellIs" dxfId="410" priority="492" stopIfTrue="1" operator="equal">
      <formula>3</formula>
    </cfRule>
    <cfRule type="cellIs" dxfId="409" priority="493" stopIfTrue="1" operator="equal">
      <formula>4</formula>
    </cfRule>
  </conditionalFormatting>
  <conditionalFormatting sqref="D868">
    <cfRule type="cellIs" dxfId="408" priority="488" stopIfTrue="1" operator="equal">
      <formula>2</formula>
    </cfRule>
    <cfRule type="cellIs" dxfId="407" priority="489" stopIfTrue="1" operator="equal">
      <formula>3</formula>
    </cfRule>
    <cfRule type="cellIs" dxfId="406" priority="490" stopIfTrue="1" operator="equal">
      <formula>4</formula>
    </cfRule>
  </conditionalFormatting>
  <conditionalFormatting sqref="D869:D870">
    <cfRule type="cellIs" dxfId="405" priority="485" stopIfTrue="1" operator="equal">
      <formula>2</formula>
    </cfRule>
    <cfRule type="cellIs" dxfId="404" priority="486" stopIfTrue="1" operator="equal">
      <formula>3</formula>
    </cfRule>
    <cfRule type="cellIs" dxfId="403" priority="487" stopIfTrue="1" operator="equal">
      <formula>4</formula>
    </cfRule>
  </conditionalFormatting>
  <conditionalFormatting sqref="D1059 D1032">
    <cfRule type="cellIs" dxfId="402" priority="473" stopIfTrue="1" operator="equal">
      <formula>2</formula>
    </cfRule>
    <cfRule type="cellIs" dxfId="401" priority="474" stopIfTrue="1" operator="equal">
      <formula>3</formula>
    </cfRule>
    <cfRule type="cellIs" dxfId="400" priority="475" stopIfTrue="1" operator="equal">
      <formula>4</formula>
    </cfRule>
  </conditionalFormatting>
  <conditionalFormatting sqref="D1000:D1001">
    <cfRule type="cellIs" dxfId="399" priority="437" stopIfTrue="1" operator="equal">
      <formula>2</formula>
    </cfRule>
    <cfRule type="cellIs" dxfId="398" priority="438" stopIfTrue="1" operator="equal">
      <formula>3</formula>
    </cfRule>
    <cfRule type="cellIs" dxfId="397" priority="439" stopIfTrue="1" operator="equal">
      <formula>4</formula>
    </cfRule>
  </conditionalFormatting>
  <conditionalFormatting sqref="D1016">
    <cfRule type="cellIs" dxfId="396" priority="482" stopIfTrue="1" operator="equal">
      <formula>2</formula>
    </cfRule>
    <cfRule type="cellIs" dxfId="395" priority="483" stopIfTrue="1" operator="equal">
      <formula>3</formula>
    </cfRule>
    <cfRule type="cellIs" dxfId="394" priority="484" stopIfTrue="1" operator="equal">
      <formula>4</formula>
    </cfRule>
  </conditionalFormatting>
  <conditionalFormatting sqref="D1017">
    <cfRule type="cellIs" dxfId="393" priority="479" stopIfTrue="1" operator="equal">
      <formula>2</formula>
    </cfRule>
    <cfRule type="cellIs" dxfId="392" priority="480" stopIfTrue="1" operator="equal">
      <formula>3</formula>
    </cfRule>
    <cfRule type="cellIs" dxfId="391" priority="481" stopIfTrue="1" operator="equal">
      <formula>4</formula>
    </cfRule>
  </conditionalFormatting>
  <conditionalFormatting sqref="D1027">
    <cfRule type="cellIs" dxfId="390" priority="476" stopIfTrue="1" operator="equal">
      <formula>2</formula>
    </cfRule>
    <cfRule type="cellIs" dxfId="389" priority="477" stopIfTrue="1" operator="equal">
      <formula>3</formula>
    </cfRule>
    <cfRule type="cellIs" dxfId="388" priority="478" stopIfTrue="1" operator="equal">
      <formula>4</formula>
    </cfRule>
  </conditionalFormatting>
  <conditionalFormatting sqref="D262">
    <cfRule type="cellIs" dxfId="387" priority="470" stopIfTrue="1" operator="equal">
      <formula>2</formula>
    </cfRule>
    <cfRule type="cellIs" dxfId="386" priority="471" stopIfTrue="1" operator="equal">
      <formula>3</formula>
    </cfRule>
    <cfRule type="cellIs" dxfId="385" priority="472" stopIfTrue="1" operator="equal">
      <formula>4</formula>
    </cfRule>
  </conditionalFormatting>
  <conditionalFormatting sqref="D1012">
    <cfRule type="cellIs" dxfId="384" priority="431" stopIfTrue="1" operator="equal">
      <formula>2</formula>
    </cfRule>
    <cfRule type="cellIs" dxfId="383" priority="432" stopIfTrue="1" operator="equal">
      <formula>3</formula>
    </cfRule>
    <cfRule type="cellIs" dxfId="382" priority="433" stopIfTrue="1" operator="equal">
      <formula>4</formula>
    </cfRule>
  </conditionalFormatting>
  <conditionalFormatting sqref="D1035:D1040">
    <cfRule type="cellIs" dxfId="381" priority="467" stopIfTrue="1" operator="equal">
      <formula>2</formula>
    </cfRule>
    <cfRule type="cellIs" dxfId="380" priority="468" stopIfTrue="1" operator="equal">
      <formula>3</formula>
    </cfRule>
    <cfRule type="cellIs" dxfId="379" priority="469" stopIfTrue="1" operator="equal">
      <formula>4</formula>
    </cfRule>
  </conditionalFormatting>
  <conditionalFormatting sqref="D1079:D1081">
    <cfRule type="cellIs" dxfId="378" priority="455" stopIfTrue="1" operator="equal">
      <formula>2</formula>
    </cfRule>
    <cfRule type="cellIs" dxfId="377" priority="456" stopIfTrue="1" operator="equal">
      <formula>3</formula>
    </cfRule>
    <cfRule type="cellIs" dxfId="376" priority="457" stopIfTrue="1" operator="equal">
      <formula>4</formula>
    </cfRule>
  </conditionalFormatting>
  <conditionalFormatting sqref="D463:D464">
    <cfRule type="cellIs" dxfId="375" priority="464" stopIfTrue="1" operator="equal">
      <formula>2</formula>
    </cfRule>
    <cfRule type="cellIs" dxfId="374" priority="465" stopIfTrue="1" operator="equal">
      <formula>3</formula>
    </cfRule>
    <cfRule type="cellIs" dxfId="373" priority="466" stopIfTrue="1" operator="equal">
      <formula>4</formula>
    </cfRule>
  </conditionalFormatting>
  <conditionalFormatting sqref="D1047:D1050">
    <cfRule type="cellIs" dxfId="372" priority="461" stopIfTrue="1" operator="equal">
      <formula>2</formula>
    </cfRule>
    <cfRule type="cellIs" dxfId="371" priority="462" stopIfTrue="1" operator="equal">
      <formula>3</formula>
    </cfRule>
    <cfRule type="cellIs" dxfId="370" priority="463" stopIfTrue="1" operator="equal">
      <formula>4</formula>
    </cfRule>
  </conditionalFormatting>
  <conditionalFormatting sqref="D1046">
    <cfRule type="cellIs" dxfId="369" priority="458" stopIfTrue="1" operator="equal">
      <formula>2</formula>
    </cfRule>
    <cfRule type="cellIs" dxfId="368" priority="459" stopIfTrue="1" operator="equal">
      <formula>3</formula>
    </cfRule>
    <cfRule type="cellIs" dxfId="367" priority="460" stopIfTrue="1" operator="equal">
      <formula>4</formula>
    </cfRule>
  </conditionalFormatting>
  <conditionalFormatting sqref="D1078">
    <cfRule type="cellIs" dxfId="366" priority="452" stopIfTrue="1" operator="equal">
      <formula>2</formula>
    </cfRule>
    <cfRule type="cellIs" dxfId="365" priority="453" stopIfTrue="1" operator="equal">
      <formula>3</formula>
    </cfRule>
    <cfRule type="cellIs" dxfId="364" priority="454" stopIfTrue="1" operator="equal">
      <formula>4</formula>
    </cfRule>
  </conditionalFormatting>
  <conditionalFormatting sqref="D1082:D1083">
    <cfRule type="cellIs" dxfId="363" priority="449" stopIfTrue="1" operator="equal">
      <formula>2</formula>
    </cfRule>
    <cfRule type="cellIs" dxfId="362" priority="450" stopIfTrue="1" operator="equal">
      <formula>3</formula>
    </cfRule>
    <cfRule type="cellIs" dxfId="361" priority="451" stopIfTrue="1" operator="equal">
      <formula>4</formula>
    </cfRule>
  </conditionalFormatting>
  <conditionalFormatting sqref="D1052:D1054">
    <cfRule type="cellIs" dxfId="360" priority="446" stopIfTrue="1" operator="equal">
      <formula>2</formula>
    </cfRule>
    <cfRule type="cellIs" dxfId="359" priority="447" stopIfTrue="1" operator="equal">
      <formula>3</formula>
    </cfRule>
    <cfRule type="cellIs" dxfId="358" priority="448" stopIfTrue="1" operator="equal">
      <formula>4</formula>
    </cfRule>
  </conditionalFormatting>
  <conditionalFormatting sqref="D1051">
    <cfRule type="cellIs" dxfId="357" priority="443" stopIfTrue="1" operator="equal">
      <formula>2</formula>
    </cfRule>
    <cfRule type="cellIs" dxfId="356" priority="444" stopIfTrue="1" operator="equal">
      <formula>3</formula>
    </cfRule>
    <cfRule type="cellIs" dxfId="355" priority="445" stopIfTrue="1" operator="equal">
      <formula>4</formula>
    </cfRule>
  </conditionalFormatting>
  <conditionalFormatting sqref="D1057:D1058">
    <cfRule type="cellIs" dxfId="354" priority="440" stopIfTrue="1" operator="equal">
      <formula>2</formula>
    </cfRule>
    <cfRule type="cellIs" dxfId="353" priority="441" stopIfTrue="1" operator="equal">
      <formula>3</formula>
    </cfRule>
    <cfRule type="cellIs" dxfId="352" priority="442" stopIfTrue="1" operator="equal">
      <formula>4</formula>
    </cfRule>
  </conditionalFormatting>
  <conditionalFormatting sqref="D1041">
    <cfRule type="cellIs" dxfId="351" priority="425" stopIfTrue="1" operator="equal">
      <formula>2</formula>
    </cfRule>
    <cfRule type="cellIs" dxfId="350" priority="426" stopIfTrue="1" operator="equal">
      <formula>3</formula>
    </cfRule>
    <cfRule type="cellIs" dxfId="349" priority="427" stopIfTrue="1" operator="equal">
      <formula>4</formula>
    </cfRule>
  </conditionalFormatting>
  <conditionalFormatting sqref="D1075:D1077">
    <cfRule type="cellIs" dxfId="348" priority="413" stopIfTrue="1" operator="equal">
      <formula>2</formula>
    </cfRule>
    <cfRule type="cellIs" dxfId="347" priority="414" stopIfTrue="1" operator="equal">
      <formula>3</formula>
    </cfRule>
    <cfRule type="cellIs" dxfId="346" priority="415" stopIfTrue="1" operator="equal">
      <formula>4</formula>
    </cfRule>
  </conditionalFormatting>
  <conditionalFormatting sqref="D1005">
    <cfRule type="cellIs" dxfId="345" priority="434" stopIfTrue="1" operator="equal">
      <formula>2</formula>
    </cfRule>
    <cfRule type="cellIs" dxfId="344" priority="435" stopIfTrue="1" operator="equal">
      <formula>3</formula>
    </cfRule>
    <cfRule type="cellIs" dxfId="343" priority="436" stopIfTrue="1" operator="equal">
      <formula>4</formula>
    </cfRule>
  </conditionalFormatting>
  <conditionalFormatting sqref="D1064:D1066">
    <cfRule type="cellIs" dxfId="342" priority="419" stopIfTrue="1" operator="equal">
      <formula>2</formula>
    </cfRule>
    <cfRule type="cellIs" dxfId="341" priority="420" stopIfTrue="1" operator="equal">
      <formula>3</formula>
    </cfRule>
    <cfRule type="cellIs" dxfId="340" priority="421" stopIfTrue="1" operator="equal">
      <formula>4</formula>
    </cfRule>
  </conditionalFormatting>
  <conditionalFormatting sqref="D1042:D1043">
    <cfRule type="cellIs" dxfId="339" priority="428" stopIfTrue="1" operator="equal">
      <formula>2</formula>
    </cfRule>
    <cfRule type="cellIs" dxfId="338" priority="429" stopIfTrue="1" operator="equal">
      <formula>3</formula>
    </cfRule>
    <cfRule type="cellIs" dxfId="337" priority="430" stopIfTrue="1" operator="equal">
      <formula>4</formula>
    </cfRule>
  </conditionalFormatting>
  <conditionalFormatting sqref="D1063">
    <cfRule type="cellIs" dxfId="336" priority="416" stopIfTrue="1" operator="equal">
      <formula>2</formula>
    </cfRule>
    <cfRule type="cellIs" dxfId="335" priority="417" stopIfTrue="1" operator="equal">
      <formula>3</formula>
    </cfRule>
    <cfRule type="cellIs" dxfId="334" priority="418" stopIfTrue="1" operator="equal">
      <formula>4</formula>
    </cfRule>
  </conditionalFormatting>
  <conditionalFormatting sqref="D1044:D1045">
    <cfRule type="cellIs" dxfId="333" priority="422" stopIfTrue="1" operator="equal">
      <formula>2</formula>
    </cfRule>
    <cfRule type="cellIs" dxfId="332" priority="423" stopIfTrue="1" operator="equal">
      <formula>3</formula>
    </cfRule>
    <cfRule type="cellIs" dxfId="331" priority="424" stopIfTrue="1" operator="equal">
      <formula>4</formula>
    </cfRule>
  </conditionalFormatting>
  <conditionalFormatting sqref="D995">
    <cfRule type="cellIs" dxfId="330" priority="395" stopIfTrue="1" operator="equal">
      <formula>2</formula>
    </cfRule>
    <cfRule type="cellIs" dxfId="329" priority="396" stopIfTrue="1" operator="equal">
      <formula>3</formula>
    </cfRule>
    <cfRule type="cellIs" dxfId="328" priority="397" stopIfTrue="1" operator="equal">
      <formula>4</formula>
    </cfRule>
  </conditionalFormatting>
  <conditionalFormatting sqref="D1060">
    <cfRule type="cellIs" dxfId="327" priority="383" stopIfTrue="1" operator="equal">
      <formula>2</formula>
    </cfRule>
    <cfRule type="cellIs" dxfId="326" priority="384" stopIfTrue="1" operator="equal">
      <formula>3</formula>
    </cfRule>
    <cfRule type="cellIs" dxfId="325" priority="385" stopIfTrue="1" operator="equal">
      <formula>4</formula>
    </cfRule>
  </conditionalFormatting>
  <conditionalFormatting sqref="D296:D297">
    <cfRule type="cellIs" dxfId="324" priority="380" stopIfTrue="1" operator="equal">
      <formula>2</formula>
    </cfRule>
    <cfRule type="cellIs" dxfId="323" priority="381" stopIfTrue="1" operator="equal">
      <formula>3</formula>
    </cfRule>
    <cfRule type="cellIs" dxfId="322" priority="382" stopIfTrue="1" operator="equal">
      <formula>4</formula>
    </cfRule>
  </conditionalFormatting>
  <conditionalFormatting sqref="D1061:D1062">
    <cfRule type="cellIs" dxfId="321" priority="377" stopIfTrue="1" operator="equal">
      <formula>2</formula>
    </cfRule>
    <cfRule type="cellIs" dxfId="320" priority="378" stopIfTrue="1" operator="equal">
      <formula>3</formula>
    </cfRule>
    <cfRule type="cellIs" dxfId="319" priority="379" stopIfTrue="1" operator="equal">
      <formula>4</formula>
    </cfRule>
  </conditionalFormatting>
  <conditionalFormatting sqref="D241">
    <cfRule type="cellIs" dxfId="318" priority="374" stopIfTrue="1" operator="equal">
      <formula>2</formula>
    </cfRule>
    <cfRule type="cellIs" dxfId="317" priority="375" stopIfTrue="1" operator="equal">
      <formula>3</formula>
    </cfRule>
    <cfRule type="cellIs" dxfId="316" priority="376" stopIfTrue="1" operator="equal">
      <formula>4</formula>
    </cfRule>
  </conditionalFormatting>
  <conditionalFormatting sqref="D237">
    <cfRule type="cellIs" dxfId="315" priority="371" stopIfTrue="1" operator="equal">
      <formula>2</formula>
    </cfRule>
    <cfRule type="cellIs" dxfId="314" priority="372" stopIfTrue="1" operator="equal">
      <formula>3</formula>
    </cfRule>
    <cfRule type="cellIs" dxfId="313" priority="373" stopIfTrue="1" operator="equal">
      <formula>4</formula>
    </cfRule>
  </conditionalFormatting>
  <conditionalFormatting sqref="D1013:D1015">
    <cfRule type="cellIs" dxfId="312" priority="368" stopIfTrue="1" operator="equal">
      <formula>2</formula>
    </cfRule>
    <cfRule type="cellIs" dxfId="311" priority="369" stopIfTrue="1" operator="equal">
      <formula>3</formula>
    </cfRule>
    <cfRule type="cellIs" dxfId="310" priority="370" stopIfTrue="1" operator="equal">
      <formula>4</formula>
    </cfRule>
  </conditionalFormatting>
  <conditionalFormatting sqref="D964:D967">
    <cfRule type="cellIs" dxfId="309" priority="353" stopIfTrue="1" operator="equal">
      <formula>2</formula>
    </cfRule>
    <cfRule type="cellIs" dxfId="308" priority="354" stopIfTrue="1" operator="equal">
      <formula>3</formula>
    </cfRule>
    <cfRule type="cellIs" dxfId="307" priority="355" stopIfTrue="1" operator="equal">
      <formula>4</formula>
    </cfRule>
  </conditionalFormatting>
  <conditionalFormatting sqref="D963">
    <cfRule type="cellIs" dxfId="306" priority="350" stopIfTrue="1" operator="equal">
      <formula>2</formula>
    </cfRule>
    <cfRule type="cellIs" dxfId="305" priority="351" stopIfTrue="1" operator="equal">
      <formula>3</formula>
    </cfRule>
    <cfRule type="cellIs" dxfId="304" priority="352" stopIfTrue="1" operator="equal">
      <formula>4</formula>
    </cfRule>
  </conditionalFormatting>
  <conditionalFormatting sqref="D243">
    <cfRule type="cellIs" dxfId="303" priority="347" stopIfTrue="1" operator="equal">
      <formula>2</formula>
    </cfRule>
    <cfRule type="cellIs" dxfId="302" priority="348" stopIfTrue="1" operator="equal">
      <formula>3</formula>
    </cfRule>
    <cfRule type="cellIs" dxfId="301" priority="349" stopIfTrue="1" operator="equal">
      <formula>4</formula>
    </cfRule>
  </conditionalFormatting>
  <conditionalFormatting sqref="D667">
    <cfRule type="cellIs" dxfId="300" priority="344" stopIfTrue="1" operator="equal">
      <formula>2</formula>
    </cfRule>
    <cfRule type="cellIs" dxfId="299" priority="345" stopIfTrue="1" operator="equal">
      <formula>3</formula>
    </cfRule>
    <cfRule type="cellIs" dxfId="298" priority="346" stopIfTrue="1" operator="equal">
      <formula>4</formula>
    </cfRule>
  </conditionalFormatting>
  <conditionalFormatting sqref="D669">
    <cfRule type="cellIs" dxfId="297" priority="341" stopIfTrue="1" operator="equal">
      <formula>2</formula>
    </cfRule>
    <cfRule type="cellIs" dxfId="296" priority="342" stopIfTrue="1" operator="equal">
      <formula>3</formula>
    </cfRule>
    <cfRule type="cellIs" dxfId="295" priority="343" stopIfTrue="1" operator="equal">
      <formula>4</formula>
    </cfRule>
  </conditionalFormatting>
  <conditionalFormatting sqref="D668">
    <cfRule type="cellIs" dxfId="294" priority="338" stopIfTrue="1" operator="equal">
      <formula>2</formula>
    </cfRule>
    <cfRule type="cellIs" dxfId="293" priority="339" stopIfTrue="1" operator="equal">
      <formula>3</formula>
    </cfRule>
    <cfRule type="cellIs" dxfId="292" priority="340" stopIfTrue="1" operator="equal">
      <formula>4</formula>
    </cfRule>
  </conditionalFormatting>
  <conditionalFormatting sqref="D431">
    <cfRule type="cellIs" dxfId="291" priority="335" stopIfTrue="1" operator="equal">
      <formula>2</formula>
    </cfRule>
    <cfRule type="cellIs" dxfId="290" priority="336" stopIfTrue="1" operator="equal">
      <formula>3</formula>
    </cfRule>
    <cfRule type="cellIs" dxfId="289" priority="337" stopIfTrue="1" operator="equal">
      <formula>4</formula>
    </cfRule>
  </conditionalFormatting>
  <conditionalFormatting sqref="D670">
    <cfRule type="cellIs" dxfId="288" priority="332" stopIfTrue="1" operator="equal">
      <formula>2</formula>
    </cfRule>
    <cfRule type="cellIs" dxfId="287" priority="333" stopIfTrue="1" operator="equal">
      <formula>3</formula>
    </cfRule>
    <cfRule type="cellIs" dxfId="286" priority="334" stopIfTrue="1" operator="equal">
      <formula>4</formula>
    </cfRule>
  </conditionalFormatting>
  <conditionalFormatting sqref="D671">
    <cfRule type="cellIs" dxfId="285" priority="329" stopIfTrue="1" operator="equal">
      <formula>2</formula>
    </cfRule>
    <cfRule type="cellIs" dxfId="284" priority="330" stopIfTrue="1" operator="equal">
      <formula>3</formula>
    </cfRule>
    <cfRule type="cellIs" dxfId="283" priority="331" stopIfTrue="1" operator="equal">
      <formula>4</formula>
    </cfRule>
  </conditionalFormatting>
  <conditionalFormatting sqref="D719:D720">
    <cfRule type="cellIs" dxfId="282" priority="326" stopIfTrue="1" operator="equal">
      <formula>2</formula>
    </cfRule>
    <cfRule type="cellIs" dxfId="281" priority="327" stopIfTrue="1" operator="equal">
      <formula>3</formula>
    </cfRule>
    <cfRule type="cellIs" dxfId="280" priority="328" stopIfTrue="1" operator="equal">
      <formula>4</formula>
    </cfRule>
  </conditionalFormatting>
  <conditionalFormatting sqref="D476">
    <cfRule type="cellIs" dxfId="279" priority="323" stopIfTrue="1" operator="equal">
      <formula>2</formula>
    </cfRule>
    <cfRule type="cellIs" dxfId="278" priority="324" stopIfTrue="1" operator="equal">
      <formula>3</formula>
    </cfRule>
    <cfRule type="cellIs" dxfId="277" priority="325" stopIfTrue="1" operator="equal">
      <formula>4</formula>
    </cfRule>
  </conditionalFormatting>
  <conditionalFormatting sqref="D432">
    <cfRule type="cellIs" dxfId="276" priority="320" stopIfTrue="1" operator="equal">
      <formula>2</formula>
    </cfRule>
    <cfRule type="cellIs" dxfId="275" priority="321" stopIfTrue="1" operator="equal">
      <formula>3</formula>
    </cfRule>
    <cfRule type="cellIs" dxfId="274" priority="322" stopIfTrue="1" operator="equal">
      <formula>4</formula>
    </cfRule>
  </conditionalFormatting>
  <conditionalFormatting sqref="D481">
    <cfRule type="cellIs" dxfId="273" priority="308" stopIfTrue="1" operator="equal">
      <formula>2</formula>
    </cfRule>
    <cfRule type="cellIs" dxfId="272" priority="309" stopIfTrue="1" operator="equal">
      <formula>3</formula>
    </cfRule>
    <cfRule type="cellIs" dxfId="271" priority="310" stopIfTrue="1" operator="equal">
      <formula>4</formula>
    </cfRule>
  </conditionalFormatting>
  <conditionalFormatting sqref="D672">
    <cfRule type="cellIs" dxfId="270" priority="305" stopIfTrue="1" operator="equal">
      <formula>2</formula>
    </cfRule>
    <cfRule type="cellIs" dxfId="269" priority="306" stopIfTrue="1" operator="equal">
      <formula>3</formula>
    </cfRule>
    <cfRule type="cellIs" dxfId="268" priority="307" stopIfTrue="1" operator="equal">
      <formula>4</formula>
    </cfRule>
  </conditionalFormatting>
  <conditionalFormatting sqref="D718">
    <cfRule type="cellIs" dxfId="267" priority="302" stopIfTrue="1" operator="equal">
      <formula>2</formula>
    </cfRule>
    <cfRule type="cellIs" dxfId="266" priority="303" stopIfTrue="1" operator="equal">
      <formula>3</formula>
    </cfRule>
    <cfRule type="cellIs" dxfId="265" priority="304" stopIfTrue="1" operator="equal">
      <formula>4</formula>
    </cfRule>
  </conditionalFormatting>
  <conditionalFormatting sqref="D873:D876">
    <cfRule type="cellIs" dxfId="264" priority="299" stopIfTrue="1" operator="equal">
      <formula>2</formula>
    </cfRule>
    <cfRule type="cellIs" dxfId="263" priority="300" stopIfTrue="1" operator="equal">
      <formula>3</formula>
    </cfRule>
    <cfRule type="cellIs" dxfId="262" priority="301" stopIfTrue="1" operator="equal">
      <formula>4</formula>
    </cfRule>
  </conditionalFormatting>
  <conditionalFormatting sqref="D275:D276">
    <cfRule type="cellIs" dxfId="261" priority="281" stopIfTrue="1" operator="equal">
      <formula>2</formula>
    </cfRule>
    <cfRule type="cellIs" dxfId="260" priority="282" stopIfTrue="1" operator="equal">
      <formula>3</formula>
    </cfRule>
    <cfRule type="cellIs" dxfId="259" priority="283" stopIfTrue="1" operator="equal">
      <formula>4</formula>
    </cfRule>
  </conditionalFormatting>
  <conditionalFormatting sqref="D404:D406">
    <cfRule type="cellIs" dxfId="258" priority="278" stopIfTrue="1" operator="equal">
      <formula>2</formula>
    </cfRule>
    <cfRule type="cellIs" dxfId="257" priority="279" stopIfTrue="1" operator="equal">
      <formula>3</formula>
    </cfRule>
    <cfRule type="cellIs" dxfId="256" priority="280" stopIfTrue="1" operator="equal">
      <formula>4</formula>
    </cfRule>
  </conditionalFormatting>
  <conditionalFormatting sqref="D330:D331">
    <cfRule type="cellIs" dxfId="255" priority="263" stopIfTrue="1" operator="equal">
      <formula>2</formula>
    </cfRule>
    <cfRule type="cellIs" dxfId="254" priority="264" stopIfTrue="1" operator="equal">
      <formula>3</formula>
    </cfRule>
    <cfRule type="cellIs" dxfId="253" priority="265" stopIfTrue="1" operator="equal">
      <formula>4</formula>
    </cfRule>
  </conditionalFormatting>
  <conditionalFormatting sqref="D329">
    <cfRule type="cellIs" dxfId="252" priority="260" stopIfTrue="1" operator="equal">
      <formula>2</formula>
    </cfRule>
    <cfRule type="cellIs" dxfId="251" priority="261" stopIfTrue="1" operator="equal">
      <formula>3</formula>
    </cfRule>
    <cfRule type="cellIs" dxfId="250" priority="262" stopIfTrue="1" operator="equal">
      <formula>4</formula>
    </cfRule>
  </conditionalFormatting>
  <conditionalFormatting sqref="D277">
    <cfRule type="cellIs" dxfId="249" priority="257" stopIfTrue="1" operator="equal">
      <formula>2</formula>
    </cfRule>
    <cfRule type="cellIs" dxfId="248" priority="258" stopIfTrue="1" operator="equal">
      <formula>3</formula>
    </cfRule>
    <cfRule type="cellIs" dxfId="247" priority="259" stopIfTrue="1" operator="equal">
      <formula>4</formula>
    </cfRule>
  </conditionalFormatting>
  <conditionalFormatting sqref="D700">
    <cfRule type="cellIs" dxfId="246" priority="254" stopIfTrue="1" operator="equal">
      <formula>2</formula>
    </cfRule>
    <cfRule type="cellIs" dxfId="245" priority="255" stopIfTrue="1" operator="equal">
      <formula>3</formula>
    </cfRule>
    <cfRule type="cellIs" dxfId="244" priority="256" stopIfTrue="1" operator="equal">
      <formula>4</formula>
    </cfRule>
  </conditionalFormatting>
  <conditionalFormatting sqref="D526:D527">
    <cfRule type="cellIs" dxfId="243" priority="251" stopIfTrue="1" operator="equal">
      <formula>2</formula>
    </cfRule>
    <cfRule type="cellIs" dxfId="242" priority="252" stopIfTrue="1" operator="equal">
      <formula>3</formula>
    </cfRule>
    <cfRule type="cellIs" dxfId="241" priority="253" stopIfTrue="1" operator="equal">
      <formula>4</formula>
    </cfRule>
  </conditionalFormatting>
  <conditionalFormatting sqref="D482:D483">
    <cfRule type="cellIs" dxfId="240" priority="245" stopIfTrue="1" operator="equal">
      <formula>2</formula>
    </cfRule>
    <cfRule type="cellIs" dxfId="239" priority="246" stopIfTrue="1" operator="equal">
      <formula>3</formula>
    </cfRule>
    <cfRule type="cellIs" dxfId="238" priority="247" stopIfTrue="1" operator="equal">
      <formula>4</formula>
    </cfRule>
  </conditionalFormatting>
  <conditionalFormatting sqref="D760:D761">
    <cfRule type="cellIs" dxfId="237" priority="236" stopIfTrue="1" operator="equal">
      <formula>2</formula>
    </cfRule>
    <cfRule type="cellIs" dxfId="236" priority="237" stopIfTrue="1" operator="equal">
      <formula>3</formula>
    </cfRule>
    <cfRule type="cellIs" dxfId="235" priority="238" stopIfTrue="1" operator="equal">
      <formula>4</formula>
    </cfRule>
  </conditionalFormatting>
  <conditionalFormatting sqref="D759">
    <cfRule type="cellIs" dxfId="234" priority="233" stopIfTrue="1" operator="equal">
      <formula>2</formula>
    </cfRule>
    <cfRule type="cellIs" dxfId="233" priority="234" stopIfTrue="1" operator="equal">
      <formula>3</formula>
    </cfRule>
    <cfRule type="cellIs" dxfId="232" priority="235" stopIfTrue="1" operator="equal">
      <formula>4</formula>
    </cfRule>
  </conditionalFormatting>
  <conditionalFormatting sqref="D131:D151">
    <cfRule type="cellIs" dxfId="231" priority="227" stopIfTrue="1" operator="equal">
      <formula>2</formula>
    </cfRule>
    <cfRule type="cellIs" dxfId="230" priority="228" stopIfTrue="1" operator="equal">
      <formula>3</formula>
    </cfRule>
    <cfRule type="cellIs" dxfId="229" priority="229" stopIfTrue="1" operator="equal">
      <formula>4</formula>
    </cfRule>
  </conditionalFormatting>
  <conditionalFormatting sqref="D175:D180">
    <cfRule type="cellIs" dxfId="228" priority="224" stopIfTrue="1" operator="equal">
      <formula>2</formula>
    </cfRule>
    <cfRule type="cellIs" dxfId="227" priority="225" stopIfTrue="1" operator="equal">
      <formula>3</formula>
    </cfRule>
    <cfRule type="cellIs" dxfId="226" priority="226" stopIfTrue="1" operator="equal">
      <formula>4</formula>
    </cfRule>
  </conditionalFormatting>
  <conditionalFormatting sqref="D229:D230">
    <cfRule type="cellIs" dxfId="225" priority="221" stopIfTrue="1" operator="equal">
      <formula>2</formula>
    </cfRule>
    <cfRule type="cellIs" dxfId="224" priority="222" stopIfTrue="1" operator="equal">
      <formula>3</formula>
    </cfRule>
    <cfRule type="cellIs" dxfId="223" priority="223" stopIfTrue="1" operator="equal">
      <formula>4</formula>
    </cfRule>
  </conditionalFormatting>
  <conditionalFormatting sqref="D228">
    <cfRule type="cellIs" dxfId="222" priority="218" stopIfTrue="1" operator="equal">
      <formula>2</formula>
    </cfRule>
    <cfRule type="cellIs" dxfId="221" priority="219" stopIfTrue="1" operator="equal">
      <formula>3</formula>
    </cfRule>
    <cfRule type="cellIs" dxfId="220" priority="220" stopIfTrue="1" operator="equal">
      <formula>4</formula>
    </cfRule>
  </conditionalFormatting>
  <conditionalFormatting sqref="D422:D423">
    <cfRule type="cellIs" dxfId="219" priority="215" stopIfTrue="1" operator="equal">
      <formula>2</formula>
    </cfRule>
    <cfRule type="cellIs" dxfId="218" priority="216" stopIfTrue="1" operator="equal">
      <formula>3</formula>
    </cfRule>
    <cfRule type="cellIs" dxfId="217" priority="217" stopIfTrue="1" operator="equal">
      <formula>4</formula>
    </cfRule>
  </conditionalFormatting>
  <conditionalFormatting sqref="D421">
    <cfRule type="cellIs" dxfId="216" priority="212" stopIfTrue="1" operator="equal">
      <formula>2</formula>
    </cfRule>
    <cfRule type="cellIs" dxfId="215" priority="213" stopIfTrue="1" operator="equal">
      <formula>3</formula>
    </cfRule>
    <cfRule type="cellIs" dxfId="214" priority="214" stopIfTrue="1" operator="equal">
      <formula>4</formula>
    </cfRule>
  </conditionalFormatting>
  <conditionalFormatting sqref="D660:D661">
    <cfRule type="cellIs" dxfId="213" priority="209" stopIfTrue="1" operator="equal">
      <formula>2</formula>
    </cfRule>
    <cfRule type="cellIs" dxfId="212" priority="210" stopIfTrue="1" operator="equal">
      <formula>3</formula>
    </cfRule>
    <cfRule type="cellIs" dxfId="211" priority="211" stopIfTrue="1" operator="equal">
      <formula>4</formula>
    </cfRule>
  </conditionalFormatting>
  <conditionalFormatting sqref="D659">
    <cfRule type="cellIs" dxfId="210" priority="206" stopIfTrue="1" operator="equal">
      <formula>2</formula>
    </cfRule>
    <cfRule type="cellIs" dxfId="209" priority="207" stopIfTrue="1" operator="equal">
      <formula>3</formula>
    </cfRule>
    <cfRule type="cellIs" dxfId="208" priority="208" stopIfTrue="1" operator="equal">
      <formula>4</formula>
    </cfRule>
  </conditionalFormatting>
  <conditionalFormatting sqref="D193">
    <cfRule type="cellIs" dxfId="207" priority="203" stopIfTrue="1" operator="equal">
      <formula>2</formula>
    </cfRule>
    <cfRule type="cellIs" dxfId="206" priority="204" stopIfTrue="1" operator="equal">
      <formula>3</formula>
    </cfRule>
    <cfRule type="cellIs" dxfId="205" priority="205" stopIfTrue="1" operator="equal">
      <formula>4</formula>
    </cfRule>
  </conditionalFormatting>
  <conditionalFormatting sqref="D904">
    <cfRule type="cellIs" dxfId="204" priority="200" stopIfTrue="1" operator="equal">
      <formula>2</formula>
    </cfRule>
    <cfRule type="cellIs" dxfId="203" priority="201" stopIfTrue="1" operator="equal">
      <formula>3</formula>
    </cfRule>
    <cfRule type="cellIs" dxfId="202" priority="202" stopIfTrue="1" operator="equal">
      <formula>4</formula>
    </cfRule>
  </conditionalFormatting>
  <conditionalFormatting sqref="D675:D677">
    <cfRule type="cellIs" dxfId="201" priority="242" stopIfTrue="1" operator="equal">
      <formula>2</formula>
    </cfRule>
    <cfRule type="cellIs" dxfId="200" priority="243" stopIfTrue="1" operator="equal">
      <formula>3</formula>
    </cfRule>
    <cfRule type="cellIs" dxfId="199" priority="244" stopIfTrue="1" operator="equal">
      <formula>4</formula>
    </cfRule>
  </conditionalFormatting>
  <conditionalFormatting sqref="D911">
    <cfRule type="cellIs" dxfId="198" priority="197" stopIfTrue="1" operator="equal">
      <formula>2</formula>
    </cfRule>
    <cfRule type="cellIs" dxfId="197" priority="198" stopIfTrue="1" operator="equal">
      <formula>3</formula>
    </cfRule>
    <cfRule type="cellIs" dxfId="196" priority="199" stopIfTrue="1" operator="equal">
      <formula>4</formula>
    </cfRule>
  </conditionalFormatting>
  <conditionalFormatting sqref="D345">
    <cfRule type="cellIs" dxfId="195" priority="194" stopIfTrue="1" operator="equal">
      <formula>2</formula>
    </cfRule>
    <cfRule type="cellIs" dxfId="194" priority="195" stopIfTrue="1" operator="equal">
      <formula>3</formula>
    </cfRule>
    <cfRule type="cellIs" dxfId="193" priority="196" stopIfTrue="1" operator="equal">
      <formula>4</formula>
    </cfRule>
  </conditionalFormatting>
  <conditionalFormatting sqref="D350">
    <cfRule type="cellIs" dxfId="192" priority="191" stopIfTrue="1" operator="equal">
      <formula>2</formula>
    </cfRule>
    <cfRule type="cellIs" dxfId="191" priority="192" stopIfTrue="1" operator="equal">
      <formula>3</formula>
    </cfRule>
    <cfRule type="cellIs" dxfId="190" priority="193" stopIfTrue="1" operator="equal">
      <formula>4</formula>
    </cfRule>
  </conditionalFormatting>
  <conditionalFormatting sqref="D40:D41">
    <cfRule type="cellIs" dxfId="189" priority="188" stopIfTrue="1" operator="equal">
      <formula>2</formula>
    </cfRule>
    <cfRule type="cellIs" dxfId="188" priority="189" stopIfTrue="1" operator="equal">
      <formula>3</formula>
    </cfRule>
    <cfRule type="cellIs" dxfId="187" priority="190" stopIfTrue="1" operator="equal">
      <formula>4</formula>
    </cfRule>
  </conditionalFormatting>
  <conditionalFormatting sqref="D42:D44">
    <cfRule type="cellIs" dxfId="186" priority="185" stopIfTrue="1" operator="equal">
      <formula>2</formula>
    </cfRule>
    <cfRule type="cellIs" dxfId="185" priority="186" stopIfTrue="1" operator="equal">
      <formula>3</formula>
    </cfRule>
    <cfRule type="cellIs" dxfId="184" priority="187" stopIfTrue="1" operator="equal">
      <formula>4</formula>
    </cfRule>
  </conditionalFormatting>
  <conditionalFormatting sqref="D36">
    <cfRule type="cellIs" dxfId="183" priority="182" stopIfTrue="1" operator="equal">
      <formula>2</formula>
    </cfRule>
    <cfRule type="cellIs" dxfId="182" priority="183" stopIfTrue="1" operator="equal">
      <formula>3</formula>
    </cfRule>
    <cfRule type="cellIs" dxfId="181" priority="184" stopIfTrue="1" operator="equal">
      <formula>4</formula>
    </cfRule>
  </conditionalFormatting>
  <conditionalFormatting sqref="D39">
    <cfRule type="cellIs" dxfId="180" priority="179" stopIfTrue="1" operator="equal">
      <formula>2</formula>
    </cfRule>
    <cfRule type="cellIs" dxfId="179" priority="180" stopIfTrue="1" operator="equal">
      <formula>3</formula>
    </cfRule>
    <cfRule type="cellIs" dxfId="178" priority="181" stopIfTrue="1" operator="equal">
      <formula>4</formula>
    </cfRule>
  </conditionalFormatting>
  <conditionalFormatting sqref="D37:D38">
    <cfRule type="cellIs" dxfId="177" priority="176" stopIfTrue="1" operator="equal">
      <formula>2</formula>
    </cfRule>
    <cfRule type="cellIs" dxfId="176" priority="177" stopIfTrue="1" operator="equal">
      <formula>3</formula>
    </cfRule>
    <cfRule type="cellIs" dxfId="175" priority="178" stopIfTrue="1" operator="equal">
      <formula>4</formula>
    </cfRule>
  </conditionalFormatting>
  <conditionalFormatting sqref="D46:D47">
    <cfRule type="cellIs" dxfId="174" priority="173" stopIfTrue="1" operator="equal">
      <formula>2</formula>
    </cfRule>
    <cfRule type="cellIs" dxfId="173" priority="174" stopIfTrue="1" operator="equal">
      <formula>3</formula>
    </cfRule>
    <cfRule type="cellIs" dxfId="172" priority="175" stopIfTrue="1" operator="equal">
      <formula>4</formula>
    </cfRule>
  </conditionalFormatting>
  <conditionalFormatting sqref="D45">
    <cfRule type="cellIs" dxfId="171" priority="170" stopIfTrue="1" operator="equal">
      <formula>2</formula>
    </cfRule>
    <cfRule type="cellIs" dxfId="170" priority="171" stopIfTrue="1" operator="equal">
      <formula>3</formula>
    </cfRule>
    <cfRule type="cellIs" dxfId="169" priority="172" stopIfTrue="1" operator="equal">
      <formula>4</formula>
    </cfRule>
  </conditionalFormatting>
  <conditionalFormatting sqref="D539">
    <cfRule type="cellIs" dxfId="168" priority="167" stopIfTrue="1" operator="equal">
      <formula>2</formula>
    </cfRule>
    <cfRule type="cellIs" dxfId="167" priority="168" stopIfTrue="1" operator="equal">
      <formula>3</formula>
    </cfRule>
    <cfRule type="cellIs" dxfId="166" priority="169" stopIfTrue="1" operator="equal">
      <formula>4</formula>
    </cfRule>
  </conditionalFormatting>
  <conditionalFormatting sqref="D546">
    <cfRule type="cellIs" dxfId="165" priority="164" stopIfTrue="1" operator="equal">
      <formula>2</formula>
    </cfRule>
    <cfRule type="cellIs" dxfId="164" priority="165" stopIfTrue="1" operator="equal">
      <formula>3</formula>
    </cfRule>
    <cfRule type="cellIs" dxfId="163" priority="166" stopIfTrue="1" operator="equal">
      <formula>4</formula>
    </cfRule>
  </conditionalFormatting>
  <conditionalFormatting sqref="D533">
    <cfRule type="cellIs" dxfId="162" priority="158" stopIfTrue="1" operator="equal">
      <formula>2</formula>
    </cfRule>
    <cfRule type="cellIs" dxfId="161" priority="159" stopIfTrue="1" operator="equal">
      <formula>3</formula>
    </cfRule>
    <cfRule type="cellIs" dxfId="160" priority="160" stopIfTrue="1" operator="equal">
      <formula>4</formula>
    </cfRule>
  </conditionalFormatting>
  <conditionalFormatting sqref="D551">
    <cfRule type="cellIs" dxfId="159" priority="152" stopIfTrue="1" operator="equal">
      <formula>2</formula>
    </cfRule>
    <cfRule type="cellIs" dxfId="158" priority="153" stopIfTrue="1" operator="equal">
      <formula>3</formula>
    </cfRule>
    <cfRule type="cellIs" dxfId="157" priority="154" stopIfTrue="1" operator="equal">
      <formula>4</formula>
    </cfRule>
  </conditionalFormatting>
  <conditionalFormatting sqref="D767">
    <cfRule type="cellIs" dxfId="156" priority="146" stopIfTrue="1" operator="equal">
      <formula>2</formula>
    </cfRule>
    <cfRule type="cellIs" dxfId="155" priority="147" stopIfTrue="1" operator="equal">
      <formula>3</formula>
    </cfRule>
    <cfRule type="cellIs" dxfId="154" priority="148" stopIfTrue="1" operator="equal">
      <formula>4</formula>
    </cfRule>
  </conditionalFormatting>
  <conditionalFormatting sqref="D534">
    <cfRule type="cellIs" dxfId="153" priority="161" stopIfTrue="1" operator="equal">
      <formula>2</formula>
    </cfRule>
    <cfRule type="cellIs" dxfId="152" priority="162" stopIfTrue="1" operator="equal">
      <formula>3</formula>
    </cfRule>
    <cfRule type="cellIs" dxfId="151" priority="163" stopIfTrue="1" operator="equal">
      <formula>4</formula>
    </cfRule>
  </conditionalFormatting>
  <conditionalFormatting sqref="D778">
    <cfRule type="cellIs" dxfId="150" priority="107" stopIfTrue="1" operator="equal">
      <formula>2</formula>
    </cfRule>
    <cfRule type="cellIs" dxfId="149" priority="108" stopIfTrue="1" operator="equal">
      <formula>3</formula>
    </cfRule>
    <cfRule type="cellIs" dxfId="148" priority="109" stopIfTrue="1" operator="equal">
      <formula>4</formula>
    </cfRule>
  </conditionalFormatting>
  <conditionalFormatting sqref="D550">
    <cfRule type="cellIs" dxfId="147" priority="155" stopIfTrue="1" operator="equal">
      <formula>2</formula>
    </cfRule>
    <cfRule type="cellIs" dxfId="146" priority="156" stopIfTrue="1" operator="equal">
      <formula>3</formula>
    </cfRule>
    <cfRule type="cellIs" dxfId="145" priority="157" stopIfTrue="1" operator="equal">
      <formula>4</formula>
    </cfRule>
  </conditionalFormatting>
  <conditionalFormatting sqref="D763">
    <cfRule type="cellIs" dxfId="144" priority="104" stopIfTrue="1" operator="equal">
      <formula>2</formula>
    </cfRule>
    <cfRule type="cellIs" dxfId="143" priority="105" stopIfTrue="1" operator="equal">
      <formula>3</formula>
    </cfRule>
    <cfRule type="cellIs" dxfId="142" priority="106" stopIfTrue="1" operator="equal">
      <formula>4</formula>
    </cfRule>
  </conditionalFormatting>
  <conditionalFormatting sqref="D773">
    <cfRule type="cellIs" dxfId="141" priority="110" stopIfTrue="1" operator="equal">
      <formula>2</formula>
    </cfRule>
    <cfRule type="cellIs" dxfId="140" priority="111" stopIfTrue="1" operator="equal">
      <formula>3</formula>
    </cfRule>
    <cfRule type="cellIs" dxfId="139" priority="112" stopIfTrue="1" operator="equal">
      <formula>4</formula>
    </cfRule>
  </conditionalFormatting>
  <conditionalFormatting sqref="D796:D806">
    <cfRule type="cellIs" dxfId="138" priority="149" stopIfTrue="1" operator="equal">
      <formula>2</formula>
    </cfRule>
    <cfRule type="cellIs" dxfId="137" priority="150" stopIfTrue="1" operator="equal">
      <formula>3</formula>
    </cfRule>
    <cfRule type="cellIs" dxfId="136" priority="151" stopIfTrue="1" operator="equal">
      <formula>4</formula>
    </cfRule>
  </conditionalFormatting>
  <conditionalFormatting sqref="D827">
    <cfRule type="cellIs" dxfId="135" priority="122" stopIfTrue="1" operator="equal">
      <formula>2</formula>
    </cfRule>
    <cfRule type="cellIs" dxfId="134" priority="123" stopIfTrue="1" operator="equal">
      <formula>3</formula>
    </cfRule>
    <cfRule type="cellIs" dxfId="133" priority="124" stopIfTrue="1" operator="equal">
      <formula>4</formula>
    </cfRule>
  </conditionalFormatting>
  <conditionalFormatting sqref="D825:D826">
    <cfRule type="cellIs" dxfId="132" priority="119" stopIfTrue="1" operator="equal">
      <formula>2</formula>
    </cfRule>
    <cfRule type="cellIs" dxfId="131" priority="120" stopIfTrue="1" operator="equal">
      <formula>3</formula>
    </cfRule>
    <cfRule type="cellIs" dxfId="130" priority="121" stopIfTrue="1" operator="equal">
      <formula>4</formula>
    </cfRule>
  </conditionalFormatting>
  <conditionalFormatting sqref="D835:D836">
    <cfRule type="cellIs" dxfId="129" priority="113" stopIfTrue="1" operator="equal">
      <formula>2</formula>
    </cfRule>
    <cfRule type="cellIs" dxfId="128" priority="114" stopIfTrue="1" operator="equal">
      <formula>3</formula>
    </cfRule>
    <cfRule type="cellIs" dxfId="127" priority="115" stopIfTrue="1" operator="equal">
      <formula>4</formula>
    </cfRule>
  </conditionalFormatting>
  <conditionalFormatting sqref="D793">
    <cfRule type="cellIs" dxfId="126" priority="143" stopIfTrue="1" operator="equal">
      <formula>2</formula>
    </cfRule>
    <cfRule type="cellIs" dxfId="125" priority="144" stopIfTrue="1" operator="equal">
      <formula>3</formula>
    </cfRule>
    <cfRule type="cellIs" dxfId="124" priority="145" stopIfTrue="1" operator="equal">
      <formula>4</formula>
    </cfRule>
  </conditionalFormatting>
  <conditionalFormatting sqref="D810">
    <cfRule type="cellIs" dxfId="123" priority="140" stopIfTrue="1" operator="equal">
      <formula>2</formula>
    </cfRule>
    <cfRule type="cellIs" dxfId="122" priority="141" stopIfTrue="1" operator="equal">
      <formula>3</formula>
    </cfRule>
    <cfRule type="cellIs" dxfId="121" priority="142" stopIfTrue="1" operator="equal">
      <formula>4</formula>
    </cfRule>
  </conditionalFormatting>
  <conditionalFormatting sqref="D838:D839 D794:D795 D768 D765:D766 D807:D809">
    <cfRule type="cellIs" dxfId="120" priority="137" stopIfTrue="1" operator="equal">
      <formula>2</formula>
    </cfRule>
    <cfRule type="cellIs" dxfId="119" priority="138" stopIfTrue="1" operator="equal">
      <formula>3</formula>
    </cfRule>
    <cfRule type="cellIs" dxfId="118" priority="139" stopIfTrue="1" operator="equal">
      <formula>4</formula>
    </cfRule>
  </conditionalFormatting>
  <conditionalFormatting sqref="D776">
    <cfRule type="cellIs" dxfId="117" priority="134" stopIfTrue="1" operator="equal">
      <formula>2</formula>
    </cfRule>
    <cfRule type="cellIs" dxfId="116" priority="135" stopIfTrue="1" operator="equal">
      <formula>3</formula>
    </cfRule>
    <cfRule type="cellIs" dxfId="115" priority="136" stopIfTrue="1" operator="equal">
      <formula>4</formula>
    </cfRule>
  </conditionalFormatting>
  <conditionalFormatting sqref="D777">
    <cfRule type="cellIs" dxfId="114" priority="131" stopIfTrue="1" operator="equal">
      <formula>2</formula>
    </cfRule>
    <cfRule type="cellIs" dxfId="113" priority="132" stopIfTrue="1" operator="equal">
      <formula>3</formula>
    </cfRule>
    <cfRule type="cellIs" dxfId="112" priority="133" stopIfTrue="1" operator="equal">
      <formula>4</formula>
    </cfRule>
  </conditionalFormatting>
  <conditionalFormatting sqref="D816">
    <cfRule type="cellIs" dxfId="111" priority="128" stopIfTrue="1" operator="equal">
      <formula>2</formula>
    </cfRule>
    <cfRule type="cellIs" dxfId="110" priority="129" stopIfTrue="1" operator="equal">
      <formula>3</formula>
    </cfRule>
    <cfRule type="cellIs" dxfId="109" priority="130" stopIfTrue="1" operator="equal">
      <formula>4</formula>
    </cfRule>
  </conditionalFormatting>
  <conditionalFormatting sqref="D817:D818 D828:D830">
    <cfRule type="cellIs" dxfId="108" priority="125" stopIfTrue="1" operator="equal">
      <formula>2</formula>
    </cfRule>
    <cfRule type="cellIs" dxfId="107" priority="126" stopIfTrue="1" operator="equal">
      <formula>3</formula>
    </cfRule>
    <cfRule type="cellIs" dxfId="106" priority="127" stopIfTrue="1" operator="equal">
      <formula>4</formula>
    </cfRule>
  </conditionalFormatting>
  <conditionalFormatting sqref="D832:D834">
    <cfRule type="cellIs" dxfId="105" priority="116" stopIfTrue="1" operator="equal">
      <formula>2</formula>
    </cfRule>
    <cfRule type="cellIs" dxfId="104" priority="117" stopIfTrue="1" operator="equal">
      <formula>3</formula>
    </cfRule>
    <cfRule type="cellIs" dxfId="103" priority="118" stopIfTrue="1" operator="equal">
      <formula>4</formula>
    </cfRule>
  </conditionalFormatting>
  <conditionalFormatting sqref="E539">
    <cfRule type="cellIs" dxfId="102" priority="101" stopIfTrue="1" operator="equal">
      <formula>2</formula>
    </cfRule>
    <cfRule type="cellIs" dxfId="101" priority="102" stopIfTrue="1" operator="equal">
      <formula>3</formula>
    </cfRule>
    <cfRule type="cellIs" dxfId="100" priority="103" stopIfTrue="1" operator="equal">
      <formula>4</formula>
    </cfRule>
  </conditionalFormatting>
  <conditionalFormatting sqref="E265:E268">
    <cfRule type="cellIs" dxfId="99" priority="98" stopIfTrue="1" operator="equal">
      <formula>2</formula>
    </cfRule>
    <cfRule type="cellIs" dxfId="98" priority="99" stopIfTrue="1" operator="equal">
      <formula>3</formula>
    </cfRule>
    <cfRule type="cellIs" dxfId="97" priority="100" stopIfTrue="1" operator="equal">
      <formula>4</formula>
    </cfRule>
  </conditionalFormatting>
  <conditionalFormatting sqref="G265:G268">
    <cfRule type="cellIs" dxfId="96" priority="95" stopIfTrue="1" operator="equal">
      <formula>2</formula>
    </cfRule>
    <cfRule type="cellIs" dxfId="95" priority="96" stopIfTrue="1" operator="equal">
      <formula>3</formula>
    </cfRule>
    <cfRule type="cellIs" dxfId="94" priority="97" stopIfTrue="1" operator="equal">
      <formula>4</formula>
    </cfRule>
  </conditionalFormatting>
  <conditionalFormatting sqref="E453:E456">
    <cfRule type="cellIs" dxfId="93" priority="92" stopIfTrue="1" operator="equal">
      <formula>2</formula>
    </cfRule>
    <cfRule type="cellIs" dxfId="92" priority="93" stopIfTrue="1" operator="equal">
      <formula>3</formula>
    </cfRule>
    <cfRule type="cellIs" dxfId="91" priority="94" stopIfTrue="1" operator="equal">
      <formula>4</formula>
    </cfRule>
  </conditionalFormatting>
  <conditionalFormatting sqref="G453:G456">
    <cfRule type="cellIs" dxfId="90" priority="89" stopIfTrue="1" operator="equal">
      <formula>2</formula>
    </cfRule>
    <cfRule type="cellIs" dxfId="89" priority="90" stopIfTrue="1" operator="equal">
      <formula>3</formula>
    </cfRule>
    <cfRule type="cellIs" dxfId="88" priority="91" stopIfTrue="1" operator="equal">
      <formula>4</formula>
    </cfRule>
  </conditionalFormatting>
  <conditionalFormatting sqref="E694">
    <cfRule type="cellIs" dxfId="87" priority="86" stopIfTrue="1" operator="equal">
      <formula>2</formula>
    </cfRule>
    <cfRule type="cellIs" dxfId="86" priority="87" stopIfTrue="1" operator="equal">
      <formula>3</formula>
    </cfRule>
    <cfRule type="cellIs" dxfId="85" priority="88" stopIfTrue="1" operator="equal">
      <formula>4</formula>
    </cfRule>
  </conditionalFormatting>
  <conditionalFormatting sqref="G694">
    <cfRule type="cellIs" dxfId="84" priority="83" stopIfTrue="1" operator="equal">
      <formula>2</formula>
    </cfRule>
    <cfRule type="cellIs" dxfId="83" priority="84" stopIfTrue="1" operator="equal">
      <formula>3</formula>
    </cfRule>
    <cfRule type="cellIs" dxfId="82" priority="85" stopIfTrue="1" operator="equal">
      <formula>4</formula>
    </cfRule>
  </conditionalFormatting>
  <conditionalFormatting sqref="E617">
    <cfRule type="cellIs" dxfId="81" priority="80" stopIfTrue="1" operator="equal">
      <formula>2</formula>
    </cfRule>
    <cfRule type="cellIs" dxfId="80" priority="81" stopIfTrue="1" operator="equal">
      <formula>3</formula>
    </cfRule>
    <cfRule type="cellIs" dxfId="79" priority="82" stopIfTrue="1" operator="equal">
      <formula>4</formula>
    </cfRule>
  </conditionalFormatting>
  <conditionalFormatting sqref="G617">
    <cfRule type="cellIs" dxfId="78" priority="77" stopIfTrue="1" operator="equal">
      <formula>2</formula>
    </cfRule>
    <cfRule type="cellIs" dxfId="77" priority="78" stopIfTrue="1" operator="equal">
      <formula>3</formula>
    </cfRule>
    <cfRule type="cellIs" dxfId="76" priority="79" stopIfTrue="1" operator="equal">
      <formula>4</formula>
    </cfRule>
  </conditionalFormatting>
  <conditionalFormatting sqref="D764">
    <cfRule type="cellIs" dxfId="75" priority="74" stopIfTrue="1" operator="equal">
      <formula>2</formula>
    </cfRule>
    <cfRule type="cellIs" dxfId="74" priority="75" stopIfTrue="1" operator="equal">
      <formula>3</formula>
    </cfRule>
    <cfRule type="cellIs" dxfId="73" priority="76" stopIfTrue="1" operator="equal">
      <formula>4</formula>
    </cfRule>
  </conditionalFormatting>
  <conditionalFormatting sqref="E764">
    <cfRule type="cellIs" dxfId="72" priority="71" stopIfTrue="1" operator="equal">
      <formula>2</formula>
    </cfRule>
    <cfRule type="cellIs" dxfId="71" priority="72" stopIfTrue="1" operator="equal">
      <formula>3</formula>
    </cfRule>
    <cfRule type="cellIs" dxfId="70" priority="73" stopIfTrue="1" operator="equal">
      <formula>4</formula>
    </cfRule>
  </conditionalFormatting>
  <conditionalFormatting sqref="E343">
    <cfRule type="cellIs" dxfId="69" priority="68" stopIfTrue="1" operator="equal">
      <formula>2</formula>
    </cfRule>
    <cfRule type="cellIs" dxfId="68" priority="69" stopIfTrue="1" operator="equal">
      <formula>3</formula>
    </cfRule>
    <cfRule type="cellIs" dxfId="67" priority="70" stopIfTrue="1" operator="equal">
      <formula>4</formula>
    </cfRule>
  </conditionalFormatting>
  <conditionalFormatting sqref="G343">
    <cfRule type="cellIs" dxfId="66" priority="65" stopIfTrue="1" operator="equal">
      <formula>2</formula>
    </cfRule>
    <cfRule type="cellIs" dxfId="65" priority="66" stopIfTrue="1" operator="equal">
      <formula>3</formula>
    </cfRule>
    <cfRule type="cellIs" dxfId="64" priority="67" stopIfTrue="1" operator="equal">
      <formula>4</formula>
    </cfRule>
  </conditionalFormatting>
  <conditionalFormatting sqref="D334">
    <cfRule type="cellIs" dxfId="63" priority="62" stopIfTrue="1" operator="equal">
      <formula>2</formula>
    </cfRule>
    <cfRule type="cellIs" dxfId="62" priority="63" stopIfTrue="1" operator="equal">
      <formula>3</formula>
    </cfRule>
    <cfRule type="cellIs" dxfId="61" priority="64" stopIfTrue="1" operator="equal">
      <formula>4</formula>
    </cfRule>
  </conditionalFormatting>
  <conditionalFormatting sqref="E334">
    <cfRule type="cellIs" dxfId="60" priority="59" stopIfTrue="1" operator="equal">
      <formula>2</formula>
    </cfRule>
    <cfRule type="cellIs" dxfId="59" priority="60" stopIfTrue="1" operator="equal">
      <formula>3</formula>
    </cfRule>
    <cfRule type="cellIs" dxfId="58" priority="61" stopIfTrue="1" operator="equal">
      <formula>4</formula>
    </cfRule>
  </conditionalFormatting>
  <conditionalFormatting sqref="E771">
    <cfRule type="cellIs" dxfId="57" priority="53" stopIfTrue="1" operator="equal">
      <formula>2</formula>
    </cfRule>
    <cfRule type="cellIs" dxfId="56" priority="54" stopIfTrue="1" operator="equal">
      <formula>3</formula>
    </cfRule>
    <cfRule type="cellIs" dxfId="55" priority="55" stopIfTrue="1" operator="equal">
      <formula>4</formula>
    </cfRule>
  </conditionalFormatting>
  <conditionalFormatting sqref="D771">
    <cfRule type="cellIs" dxfId="54" priority="56" stopIfTrue="1" operator="equal">
      <formula>2</formula>
    </cfRule>
    <cfRule type="cellIs" dxfId="53" priority="57" stopIfTrue="1" operator="equal">
      <formula>3</formula>
    </cfRule>
    <cfRule type="cellIs" dxfId="52" priority="58" stopIfTrue="1" operator="equal">
      <formula>4</formula>
    </cfRule>
  </conditionalFormatting>
  <conditionalFormatting sqref="E611">
    <cfRule type="cellIs" dxfId="51" priority="50" stopIfTrue="1" operator="equal">
      <formula>2</formula>
    </cfRule>
    <cfRule type="cellIs" dxfId="50" priority="51" stopIfTrue="1" operator="equal">
      <formula>3</formula>
    </cfRule>
    <cfRule type="cellIs" dxfId="49" priority="52" stopIfTrue="1" operator="equal">
      <formula>4</formula>
    </cfRule>
  </conditionalFormatting>
  <conditionalFormatting sqref="D469">
    <cfRule type="cellIs" dxfId="48" priority="47" stopIfTrue="1" operator="equal">
      <formula>2</formula>
    </cfRule>
    <cfRule type="cellIs" dxfId="47" priority="48" stopIfTrue="1" operator="equal">
      <formula>3</formula>
    </cfRule>
    <cfRule type="cellIs" dxfId="46" priority="49" stopIfTrue="1" operator="equal">
      <formula>4</formula>
    </cfRule>
  </conditionalFormatting>
  <conditionalFormatting sqref="D706">
    <cfRule type="cellIs" dxfId="45" priority="44" stopIfTrue="1" operator="equal">
      <formula>2</formula>
    </cfRule>
    <cfRule type="cellIs" dxfId="44" priority="45" stopIfTrue="1" operator="equal">
      <formula>3</formula>
    </cfRule>
    <cfRule type="cellIs" dxfId="43" priority="46" stopIfTrue="1" operator="equal">
      <formula>4</formula>
    </cfRule>
  </conditionalFormatting>
  <conditionalFormatting sqref="D707:D708">
    <cfRule type="cellIs" dxfId="42" priority="41" stopIfTrue="1" operator="equal">
      <formula>2</formula>
    </cfRule>
    <cfRule type="cellIs" dxfId="41" priority="42" stopIfTrue="1" operator="equal">
      <formula>3</formula>
    </cfRule>
    <cfRule type="cellIs" dxfId="40" priority="43" stopIfTrue="1" operator="equal">
      <formula>4</formula>
    </cfRule>
  </conditionalFormatting>
  <conditionalFormatting sqref="E19:E20">
    <cfRule type="cellIs" dxfId="39" priority="38" stopIfTrue="1" operator="equal">
      <formula>2</formula>
    </cfRule>
    <cfRule type="cellIs" dxfId="38" priority="39" stopIfTrue="1" operator="equal">
      <formula>3</formula>
    </cfRule>
    <cfRule type="cellIs" dxfId="37" priority="40" stopIfTrue="1" operator="equal">
      <formula>4</formula>
    </cfRule>
  </conditionalFormatting>
  <conditionalFormatting sqref="D272:D273">
    <cfRule type="cellIs" dxfId="36" priority="35" stopIfTrue="1" operator="equal">
      <formula>2</formula>
    </cfRule>
    <cfRule type="cellIs" dxfId="35" priority="36" stopIfTrue="1" operator="equal">
      <formula>3</formula>
    </cfRule>
    <cfRule type="cellIs" dxfId="34" priority="37" stopIfTrue="1" operator="equal">
      <formula>4</formula>
    </cfRule>
  </conditionalFormatting>
  <conditionalFormatting sqref="D340">
    <cfRule type="cellIs" dxfId="33" priority="32" stopIfTrue="1" operator="equal">
      <formula>2</formula>
    </cfRule>
    <cfRule type="cellIs" dxfId="32" priority="33" stopIfTrue="1" operator="equal">
      <formula>3</formula>
    </cfRule>
    <cfRule type="cellIs" dxfId="31" priority="34" stopIfTrue="1" operator="equal">
      <formula>4</formula>
    </cfRule>
  </conditionalFormatting>
  <conditionalFormatting sqref="D459:D460">
    <cfRule type="cellIs" dxfId="30" priority="29" stopIfTrue="1" operator="equal">
      <formula>2</formula>
    </cfRule>
    <cfRule type="cellIs" dxfId="29" priority="30" stopIfTrue="1" operator="equal">
      <formula>3</formula>
    </cfRule>
    <cfRule type="cellIs" dxfId="28" priority="31" stopIfTrue="1" operator="equal">
      <formula>4</formula>
    </cfRule>
  </conditionalFormatting>
  <conditionalFormatting sqref="D697:D698">
    <cfRule type="cellIs" dxfId="27" priority="26" stopIfTrue="1" operator="equal">
      <formula>2</formula>
    </cfRule>
    <cfRule type="cellIs" dxfId="26" priority="27" stopIfTrue="1" operator="equal">
      <formula>3</formula>
    </cfRule>
    <cfRule type="cellIs" dxfId="25" priority="28" stopIfTrue="1" operator="equal">
      <formula>4</formula>
    </cfRule>
  </conditionalFormatting>
  <conditionalFormatting sqref="D727:D728">
    <cfRule type="cellIs" dxfId="24" priority="23" stopIfTrue="1" operator="equal">
      <formula>2</formula>
    </cfRule>
    <cfRule type="cellIs" dxfId="23" priority="24" stopIfTrue="1" operator="equal">
      <formula>3</formula>
    </cfRule>
    <cfRule type="cellIs" dxfId="22" priority="25" stopIfTrue="1" operator="equal">
      <formula>4</formula>
    </cfRule>
  </conditionalFormatting>
  <conditionalFormatting sqref="D1030:D1031">
    <cfRule type="cellIs" dxfId="21" priority="20" stopIfTrue="1" operator="equal">
      <formula>2</formula>
    </cfRule>
    <cfRule type="cellIs" dxfId="20" priority="21" stopIfTrue="1" operator="equal">
      <formula>3</formula>
    </cfRule>
    <cfRule type="cellIs" dxfId="19" priority="22" stopIfTrue="1" operator="equal">
      <formula>4</formula>
    </cfRule>
  </conditionalFormatting>
  <conditionalFormatting sqref="D1029">
    <cfRule type="cellIs" dxfId="18" priority="17" stopIfTrue="1" operator="equal">
      <formula>2</formula>
    </cfRule>
    <cfRule type="cellIs" dxfId="17" priority="18" stopIfTrue="1" operator="equal">
      <formula>3</formula>
    </cfRule>
    <cfRule type="cellIs" dxfId="16" priority="19" stopIfTrue="1" operator="equal">
      <formula>4</formula>
    </cfRule>
  </conditionalFormatting>
  <conditionalFormatting sqref="A7">
    <cfRule type="cellIs" dxfId="15" priority="16" stopIfTrue="1" operator="equal">
      <formula>1505</formula>
    </cfRule>
  </conditionalFormatting>
  <conditionalFormatting sqref="E691:E693">
    <cfRule type="cellIs" dxfId="14" priority="13" stopIfTrue="1" operator="equal">
      <formula>2</formula>
    </cfRule>
    <cfRule type="cellIs" dxfId="13" priority="14" stopIfTrue="1" operator="equal">
      <formula>3</formula>
    </cfRule>
    <cfRule type="cellIs" dxfId="12" priority="15" stopIfTrue="1" operator="equal">
      <formula>4</formula>
    </cfRule>
  </conditionalFormatting>
  <conditionalFormatting sqref="G691:G693">
    <cfRule type="cellIs" dxfId="11" priority="10" stopIfTrue="1" operator="equal">
      <formula>2</formula>
    </cfRule>
    <cfRule type="cellIs" dxfId="10" priority="11" stopIfTrue="1" operator="equal">
      <formula>3</formula>
    </cfRule>
    <cfRule type="cellIs" dxfId="9" priority="12" stopIfTrue="1" operator="equal">
      <formula>4</formula>
    </cfRule>
  </conditionalFormatting>
  <conditionalFormatting sqref="D458">
    <cfRule type="cellIs" dxfId="8" priority="7" stopIfTrue="1" operator="equal">
      <formula>2</formula>
    </cfRule>
    <cfRule type="cellIs" dxfId="7" priority="8" stopIfTrue="1" operator="equal">
      <formula>3</formula>
    </cfRule>
    <cfRule type="cellIs" dxfId="6" priority="9" stopIfTrue="1" operator="equal">
      <formula>4</formula>
    </cfRule>
  </conditionalFormatting>
  <conditionalFormatting sqref="D696">
    <cfRule type="cellIs" dxfId="5" priority="4" stopIfTrue="1" operator="equal">
      <formula>2</formula>
    </cfRule>
    <cfRule type="cellIs" dxfId="4" priority="5" stopIfTrue="1" operator="equal">
      <formula>3</formula>
    </cfRule>
    <cfRule type="cellIs" dxfId="3" priority="6" stopIfTrue="1" operator="equal">
      <formula>4</formula>
    </cfRule>
  </conditionalFormatting>
  <conditionalFormatting sqref="D1028">
    <cfRule type="cellIs" dxfId="2" priority="1" stopIfTrue="1" operator="equal">
      <formula>2</formula>
    </cfRule>
    <cfRule type="cellIs" dxfId="1" priority="2" stopIfTrue="1" operator="equal">
      <formula>3</formula>
    </cfRule>
    <cfRule type="cellIs" dxfId="0" priority="3" stopIfTrue="1" operator="equal">
      <formula>4</formula>
    </cfRule>
  </conditionalFormatting>
  <pageMargins left="0.511811024" right="0.511811024" top="0.78740157499999996" bottom="0.78740157499999996" header="0.31496062000000002" footer="0.31496062000000002"/>
  <pageSetup paperSize="9" scale="7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 Regina Santos</dc:creator>
  <cp:lastModifiedBy>Ricardo Bertholdo da Silva</cp:lastModifiedBy>
  <cp:lastPrinted>2019-05-13T12:13:35Z</cp:lastPrinted>
  <dcterms:created xsi:type="dcterms:W3CDTF">2019-04-11T15:45:28Z</dcterms:created>
  <dcterms:modified xsi:type="dcterms:W3CDTF">2019-05-20T18:54:02Z</dcterms:modified>
</cp:coreProperties>
</file>